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הלוואות!$A$10:$BG$154</definedName>
    <definedName name="_xlnm._FilterDatabase" localSheetId="1" hidden="1">מזומנים!$B$10:$AM$46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calcChain.xml><?xml version="1.0" encoding="utf-8"?>
<calcChain xmlns="http://schemas.openxmlformats.org/spreadsheetml/2006/main">
  <c r="N136" i="6" l="1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Q12" i="5"/>
  <c r="Q11" i="5"/>
  <c r="C15" i="1" s="1"/>
  <c r="O12" i="5"/>
  <c r="O11" i="5"/>
  <c r="Q127" i="5"/>
  <c r="O127" i="5"/>
  <c r="K76" i="6"/>
  <c r="K12" i="6" s="1"/>
  <c r="K11" i="6" s="1"/>
  <c r="C16" i="1" s="1"/>
  <c r="I76" i="6"/>
  <c r="I12" i="6" s="1"/>
  <c r="I11" i="6" s="1"/>
  <c r="K120" i="6" l="1"/>
  <c r="I120" i="6"/>
  <c r="K135" i="6"/>
  <c r="I135" i="6"/>
  <c r="C27" i="27" l="1"/>
  <c r="C12" i="27"/>
  <c r="C11" i="27" l="1"/>
  <c r="J16" i="2"/>
  <c r="J12" i="2" s="1"/>
  <c r="I16" i="2"/>
  <c r="I12" i="2" s="1"/>
  <c r="J33" i="2"/>
  <c r="I33" i="2"/>
  <c r="I32" i="2" s="1"/>
  <c r="C43" i="1"/>
  <c r="C42" i="1"/>
  <c r="L39" i="2" l="1"/>
  <c r="T183" i="5"/>
  <c r="T181" i="5"/>
  <c r="T179" i="5"/>
  <c r="T177" i="5"/>
  <c r="T175" i="5"/>
  <c r="T173" i="5"/>
  <c r="T171" i="5"/>
  <c r="T169" i="5"/>
  <c r="T167" i="5"/>
  <c r="T165" i="5"/>
  <c r="T163" i="5"/>
  <c r="T161" i="5"/>
  <c r="T159" i="5"/>
  <c r="T157" i="5"/>
  <c r="T155" i="5"/>
  <c r="T153" i="5"/>
  <c r="T151" i="5"/>
  <c r="T149" i="5"/>
  <c r="T147" i="5"/>
  <c r="T145" i="5"/>
  <c r="T143" i="5"/>
  <c r="T141" i="5"/>
  <c r="T139" i="5"/>
  <c r="T137" i="5"/>
  <c r="T135" i="5"/>
  <c r="T133" i="5"/>
  <c r="T131" i="5"/>
  <c r="T129" i="5"/>
  <c r="T127" i="5"/>
  <c r="T125" i="5"/>
  <c r="T123" i="5"/>
  <c r="T121" i="5"/>
  <c r="T119" i="5"/>
  <c r="T117" i="5"/>
  <c r="T115" i="5"/>
  <c r="T113" i="5"/>
  <c r="T111" i="5"/>
  <c r="T109" i="5"/>
  <c r="T107" i="5"/>
  <c r="T105" i="5"/>
  <c r="T103" i="5"/>
  <c r="T101" i="5"/>
  <c r="T99" i="5"/>
  <c r="T97" i="5"/>
  <c r="T95" i="5"/>
  <c r="T93" i="5"/>
  <c r="T91" i="5"/>
  <c r="T89" i="5"/>
  <c r="T87" i="5"/>
  <c r="T85" i="5"/>
  <c r="T83" i="5"/>
  <c r="T81" i="5"/>
  <c r="T79" i="5"/>
  <c r="T77" i="5"/>
  <c r="T75" i="5"/>
  <c r="T73" i="5"/>
  <c r="T71" i="5"/>
  <c r="T69" i="5"/>
  <c r="T67" i="5"/>
  <c r="T65" i="5"/>
  <c r="T63" i="5"/>
  <c r="T61" i="5"/>
  <c r="T59" i="5"/>
  <c r="T57" i="5"/>
  <c r="T55" i="5"/>
  <c r="T53" i="5"/>
  <c r="T51" i="5"/>
  <c r="T49" i="5"/>
  <c r="T47" i="5"/>
  <c r="T45" i="5"/>
  <c r="T43" i="5"/>
  <c r="T41" i="5"/>
  <c r="T39" i="5"/>
  <c r="T37" i="5"/>
  <c r="T35" i="5"/>
  <c r="T33" i="5"/>
  <c r="T31" i="5"/>
  <c r="T29" i="5"/>
  <c r="T27" i="5"/>
  <c r="T25" i="5"/>
  <c r="T23" i="5"/>
  <c r="T21" i="5"/>
  <c r="T19" i="5"/>
  <c r="T17" i="5"/>
  <c r="T15" i="5"/>
  <c r="T182" i="5"/>
  <c r="T180" i="5"/>
  <c r="T178" i="5"/>
  <c r="T176" i="5"/>
  <c r="T174" i="5"/>
  <c r="T172" i="5"/>
  <c r="T170" i="5"/>
  <c r="T168" i="5"/>
  <c r="T166" i="5"/>
  <c r="T164" i="5"/>
  <c r="T162" i="5"/>
  <c r="T160" i="5"/>
  <c r="T158" i="5"/>
  <c r="T156" i="5"/>
  <c r="T154" i="5"/>
  <c r="T152" i="5"/>
  <c r="T150" i="5"/>
  <c r="T148" i="5"/>
  <c r="T146" i="5"/>
  <c r="T144" i="5"/>
  <c r="T142" i="5"/>
  <c r="T140" i="5"/>
  <c r="T138" i="5"/>
  <c r="T136" i="5"/>
  <c r="T134" i="5"/>
  <c r="T132" i="5"/>
  <c r="T130" i="5"/>
  <c r="T128" i="5"/>
  <c r="T126" i="5"/>
  <c r="T124" i="5"/>
  <c r="T122" i="5"/>
  <c r="T120" i="5"/>
  <c r="T118" i="5"/>
  <c r="T116" i="5"/>
  <c r="T114" i="5"/>
  <c r="T112" i="5"/>
  <c r="T110" i="5"/>
  <c r="T108" i="5"/>
  <c r="T106" i="5"/>
  <c r="T104" i="5"/>
  <c r="T102" i="5"/>
  <c r="T100" i="5"/>
  <c r="T98" i="5"/>
  <c r="T96" i="5"/>
  <c r="T94" i="5"/>
  <c r="T92" i="5"/>
  <c r="T90" i="5"/>
  <c r="T88" i="5"/>
  <c r="T86" i="5"/>
  <c r="T84" i="5"/>
  <c r="T82" i="5"/>
  <c r="T80" i="5"/>
  <c r="T78" i="5"/>
  <c r="T76" i="5"/>
  <c r="T74" i="5"/>
  <c r="T72" i="5"/>
  <c r="T70" i="5"/>
  <c r="T68" i="5"/>
  <c r="T66" i="5"/>
  <c r="T64" i="5"/>
  <c r="T62" i="5"/>
  <c r="T60" i="5"/>
  <c r="T58" i="5"/>
  <c r="T56" i="5"/>
  <c r="T54" i="5"/>
  <c r="T52" i="5"/>
  <c r="T50" i="5"/>
  <c r="T48" i="5"/>
  <c r="T46" i="5"/>
  <c r="T38" i="5"/>
  <c r="T30" i="5"/>
  <c r="T22" i="5"/>
  <c r="T14" i="5"/>
  <c r="T12" i="5"/>
  <c r="T36" i="5"/>
  <c r="T28" i="5"/>
  <c r="T40" i="5"/>
  <c r="T32" i="5"/>
  <c r="T24" i="5"/>
  <c r="T16" i="5"/>
  <c r="T42" i="5"/>
  <c r="T34" i="5"/>
  <c r="T26" i="5"/>
  <c r="T18" i="5"/>
  <c r="T13" i="5"/>
  <c r="T11" i="5"/>
  <c r="T44" i="5"/>
  <c r="T20" i="5"/>
  <c r="D40" i="1"/>
  <c r="D22" i="1"/>
  <c r="D27" i="1"/>
  <c r="D14" i="1"/>
  <c r="D31" i="1"/>
  <c r="L13" i="2"/>
  <c r="D18" i="1"/>
  <c r="D35" i="1"/>
  <c r="L18" i="2"/>
  <c r="L22" i="2"/>
  <c r="L26" i="2"/>
  <c r="L30" i="2"/>
  <c r="L36" i="2"/>
  <c r="L40" i="2"/>
  <c r="D15" i="1"/>
  <c r="D19" i="1"/>
  <c r="D28" i="1"/>
  <c r="D32" i="1"/>
  <c r="D41" i="1"/>
  <c r="L19" i="2"/>
  <c r="L27" i="2"/>
  <c r="L37" i="2"/>
  <c r="D11" i="1"/>
  <c r="D20" i="1"/>
  <c r="D25" i="1"/>
  <c r="D29" i="1"/>
  <c r="D33" i="1"/>
  <c r="D37" i="1"/>
  <c r="D42" i="1"/>
  <c r="L15" i="2"/>
  <c r="L20" i="2"/>
  <c r="L24" i="2"/>
  <c r="L28" i="2"/>
  <c r="L34" i="2"/>
  <c r="L38" i="2"/>
  <c r="L42" i="2"/>
  <c r="D24" i="1"/>
  <c r="D36" i="1"/>
  <c r="L33" i="2"/>
  <c r="L14" i="2"/>
  <c r="L23" i="2"/>
  <c r="L31" i="2"/>
  <c r="L41" i="2"/>
  <c r="D16" i="1"/>
  <c r="D13" i="1"/>
  <c r="D17" i="1"/>
  <c r="D21" i="1"/>
  <c r="D26" i="1"/>
  <c r="D30" i="1"/>
  <c r="D34" i="1"/>
  <c r="D39" i="1"/>
  <c r="D43" i="1"/>
  <c r="L12" i="2"/>
  <c r="L17" i="2"/>
  <c r="L21" i="2"/>
  <c r="L25" i="2"/>
  <c r="L29" i="2"/>
  <c r="L35" i="2"/>
  <c r="L16" i="2"/>
  <c r="I11" i="2"/>
  <c r="J32" i="2"/>
  <c r="J11" i="2" s="1"/>
  <c r="K32" i="2" s="1"/>
  <c r="L32" i="2" l="1"/>
  <c r="K12" i="2"/>
  <c r="K42" i="2"/>
  <c r="K40" i="2"/>
  <c r="K38" i="2"/>
  <c r="K36" i="2"/>
  <c r="K34" i="2"/>
  <c r="K30" i="2"/>
  <c r="K28" i="2"/>
  <c r="K26" i="2"/>
  <c r="K24" i="2"/>
  <c r="K22" i="2"/>
  <c r="K20" i="2"/>
  <c r="K18" i="2"/>
  <c r="K13" i="2"/>
  <c r="K11" i="2"/>
  <c r="K41" i="2"/>
  <c r="K39" i="2"/>
  <c r="K37" i="2"/>
  <c r="K35" i="2"/>
  <c r="K33" i="2"/>
  <c r="K31" i="2"/>
  <c r="K29" i="2"/>
  <c r="K27" i="2"/>
  <c r="K25" i="2"/>
  <c r="K23" i="2"/>
  <c r="K21" i="2"/>
  <c r="K19" i="2"/>
  <c r="K17" i="2"/>
  <c r="K15" i="2"/>
  <c r="K14" i="2"/>
  <c r="L11" i="2"/>
  <c r="K16" i="2"/>
</calcChain>
</file>

<file path=xl/sharedStrings.xml><?xml version="1.0" encoding="utf-8"?>
<sst xmlns="http://schemas.openxmlformats.org/spreadsheetml/2006/main" count="6432" uniqueCount="1782">
  <si>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</si>
  <si>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</si>
  <si>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</si>
  <si>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</si>
  <si>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</si>
  <si>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</si>
  <si>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</si>
  <si>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</si>
  <si>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</si>
  <si>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</si>
  <si>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</si>
  <si>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</si>
  <si>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</si>
  <si>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</si>
  <si>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</si>
  <si>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</si>
  <si>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</si>
  <si>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</si>
  <si>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</si>
  <si>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</si>
  <si>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</si>
  <si>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</si>
  <si>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</si>
  <si>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</si>
  <si>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</si>
  <si>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</si>
  <si>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</si>
  <si>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</si>
  <si>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</si>
  <si>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</si>
  <si>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</si>
  <si>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</si>
  <si>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</si>
  <si>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</si>
  <si>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</si>
  <si>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</si>
  <si>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</si>
  <si>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</si>
  <si>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</si>
  <si>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</si>
  <si>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</si>
  <si>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</si>
  <si>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</si>
  <si>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</si>
  <si>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</si>
  <si>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</si>
  <si>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</si>
  <si>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</si>
  <si>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</si>
  <si>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</si>
  <si>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</si>
  <si>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</si>
  <si>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</si>
  <si>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</si>
  <si>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</si>
  <si>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</si>
  <si>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</si>
  <si>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</si>
  <si>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</si>
  <si>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</si>
  <si>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</si>
  <si>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</si>
  <si>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</si>
  <si>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</si>
  <si>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</si>
  <si>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</si>
  <si>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</si>
  <si>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</si>
  <si>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</si>
  <si>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</si>
  <si>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</si>
  <si>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</si>
  <si>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</si>
  <si>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</si>
  <si>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</si>
  <si>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</si>
  <si>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</si>
  <si>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</si>
  <si>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</si>
  <si>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</si>
  <si>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</si>
  <si>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</si>
  <si>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</si>
  <si>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</si>
  <si>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</si>
  <si>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</si>
  <si>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</si>
  <si>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</si>
  <si>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</si>
  <si>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</si>
  <si>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</si>
  <si>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</si>
  <si>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</si>
  <si>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</si>
  <si>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</si>
  <si>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</si>
  <si>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</si>
  <si>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</si>
  <si>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</si>
  <si>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</si>
  <si>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</si>
  <si>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</si>
  <si>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</si>
  <si>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</si>
  <si>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</si>
  <si>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</si>
  <si>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</si>
  <si>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</si>
  <si>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</si>
  <si>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</si>
  <si>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</si>
  <si>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</si>
  <si>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</si>
  <si>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</si>
  <si>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</si>
  <si>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</si>
  <si>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</si>
  <si>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</si>
  <si>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</si>
  <si>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</si>
  <si>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</si>
  <si>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</si>
  <si>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</si>
  <si>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</si>
  <si>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</si>
  <si>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</si>
  <si>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</si>
  <si>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</si>
  <si>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</si>
  <si>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</si>
  <si>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</si>
  <si>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</si>
  <si>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</si>
  <si>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</si>
  <si>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</si>
  <si>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</si>
  <si>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</si>
  <si>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</si>
  <si>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</si>
  <si>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</si>
  <si>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</si>
  <si>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</si>
  <si>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</si>
  <si>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</si>
  <si>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</si>
  <si>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</si>
  <si>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</si>
  <si>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</si>
  <si>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</si>
  <si>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</si>
  <si>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</si>
  <si>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</si>
  <si>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</si>
  <si>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</si>
  <si>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</si>
  <si>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</si>
  <si>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</si>
  <si>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</si>
  <si>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</si>
  <si>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</si>
  <si>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</si>
  <si>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</si>
  <si>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</si>
  <si>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</si>
  <si>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</si>
  <si>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</si>
  <si>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</si>
  <si>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</si>
  <si>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</si>
  <si>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</si>
  <si>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</si>
  <si>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</si>
  <si>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</si>
  <si>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</si>
  <si>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</si>
  <si>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</si>
  <si>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</si>
  <si>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</si>
  <si>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</si>
  <si>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</si>
  <si>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</si>
  <si>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</si>
  <si>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</si>
  <si>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</si>
  <si>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</si>
  <si>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</si>
  <si>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</si>
  <si>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</si>
  <si>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</si>
  <si>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</si>
  <si>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</si>
  <si>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1156</t>
  </si>
  <si>
    <t>קוד קופת הגמל</t>
  </si>
  <si>
    <t/>
  </si>
  <si>
    <t>יין יפני</t>
  </si>
  <si>
    <t>כתר שבדי</t>
  </si>
  <si>
    <t>סה"כ בישראל</t>
  </si>
  <si>
    <t>סה"כ יתרת מזומנים ועו"ש בש"ח</t>
  </si>
  <si>
    <t>Baa1</t>
  </si>
  <si>
    <t>Moodys</t>
  </si>
  <si>
    <t>1111111111- 12- בנק הפועלים</t>
  </si>
  <si>
    <t>12</t>
  </si>
  <si>
    <t>AAA</t>
  </si>
  <si>
    <t>0</t>
  </si>
  <si>
    <t>לא מדורג</t>
  </si>
  <si>
    <t>1111111111- 10- לאומי</t>
  </si>
  <si>
    <t>10</t>
  </si>
  <si>
    <t>סה"כ יתרת מזומנים ועו"ש נקובים במט"ח</t>
  </si>
  <si>
    <t>20001- 60- UBS</t>
  </si>
  <si>
    <t>60</t>
  </si>
  <si>
    <t>20001- 12- בנק הפועלים</t>
  </si>
  <si>
    <t>20001- 10- לאומי</t>
  </si>
  <si>
    <t>100006- 60- UBS</t>
  </si>
  <si>
    <t>20003- 60- UBS</t>
  </si>
  <si>
    <t>20003- 12- בנק הפועלים</t>
  </si>
  <si>
    <t>20003- 10- לאומי</t>
  </si>
  <si>
    <t>80031- 60- UBS</t>
  </si>
  <si>
    <t>200005- 60- UBS</t>
  </si>
  <si>
    <t>70002- 60- UBS</t>
  </si>
  <si>
    <t>70002- 10- לאומי</t>
  </si>
  <si>
    <t>30005- 60- UBS</t>
  </si>
  <si>
    <t>פרנק שווצרי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</si>
  <si>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</si>
  <si>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</si>
  <si>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</si>
  <si>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</si>
  <si>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</si>
  <si>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</si>
  <si>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</si>
  <si>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</si>
  <si>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</si>
  <si>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</si>
  <si>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</si>
  <si>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</si>
  <si>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</si>
  <si>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</si>
  <si>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03/07/13</t>
  </si>
  <si>
    <t>גליל 5904- גליל</t>
  </si>
  <si>
    <t>9590431</t>
  </si>
  <si>
    <t>02/09/13</t>
  </si>
  <si>
    <t>ממשל צמודה 0418- גליל</t>
  </si>
  <si>
    <t>1108927</t>
  </si>
  <si>
    <t>12/02/08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</si>
  <si>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</si>
  <si>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</si>
  <si>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</si>
  <si>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</si>
  <si>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</si>
  <si>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</si>
  <si>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</si>
  <si>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</si>
  <si>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841- גליל</t>
  </si>
  <si>
    <t>1120583</t>
  </si>
  <si>
    <t>28/08/14</t>
  </si>
  <si>
    <t>ממשלתי צמודה 0536- גליל</t>
  </si>
  <si>
    <t>1097708</t>
  </si>
  <si>
    <t>02/07/13</t>
  </si>
  <si>
    <t>ממשלתי צמודה 922- גליל</t>
  </si>
  <si>
    <t>1124056</t>
  </si>
  <si>
    <t>01/07/13</t>
  </si>
  <si>
    <t>ממשלתית צמודה 517- גליל</t>
  </si>
  <si>
    <t>1125905</t>
  </si>
  <si>
    <t>סה"כ לא צמודות</t>
  </si>
  <si>
    <t>סה"כ מלווה קצר מועד</t>
  </si>
  <si>
    <t>מ.ק.מ 327 פ8.3.17- בנק ישראל- מק"מ</t>
  </si>
  <si>
    <t>8170326</t>
  </si>
  <si>
    <t>01/03/16</t>
  </si>
  <si>
    <t>סה"כ שחר</t>
  </si>
  <si>
    <t>ממשל שקלית 0118- שחר</t>
  </si>
  <si>
    <t>1126218</t>
  </si>
  <si>
    <t>24/02/14</t>
  </si>
  <si>
    <t>ממשל שקלית 0219- שחר</t>
  </si>
  <si>
    <t>1110907</t>
  </si>
  <si>
    <t>03/01/12</t>
  </si>
  <si>
    <t>ממשל שקלית 0327- שחר</t>
  </si>
  <si>
    <t>1139344</t>
  </si>
  <si>
    <t>09/11/16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</si>
  <si>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</si>
  <si>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</si>
  <si>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</si>
  <si>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</si>
  <si>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</si>
  <si>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</si>
  <si>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</si>
  <si>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</si>
  <si>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07/09/14</t>
  </si>
  <si>
    <t>ממשל שקלית 323- שחר</t>
  </si>
  <si>
    <t>1126747</t>
  </si>
  <si>
    <t>29/08/13</t>
  </si>
  <si>
    <t>ממשל שקלית 421- שחר</t>
  </si>
  <si>
    <t>1138130</t>
  </si>
  <si>
    <t>01/11/16</t>
  </si>
  <si>
    <t>ממשל שקלית 519- שחר</t>
  </si>
  <si>
    <t>1131770</t>
  </si>
  <si>
    <t>27/07/14</t>
  </si>
  <si>
    <t>ממשלתי שקלי  1026- שחר</t>
  </si>
  <si>
    <t>1099456</t>
  </si>
  <si>
    <t>01/10/13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</si>
  <si>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</si>
  <si>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</si>
  <si>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</si>
  <si>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</si>
  <si>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</si>
  <si>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</si>
  <si>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שחר ממשל שקלית 10/17 2.25%- שחר</t>
  </si>
  <si>
    <t>1132786</t>
  </si>
  <si>
    <t>24/07/14</t>
  </si>
  <si>
    <t>סה"כ גילון</t>
  </si>
  <si>
    <t>ממשל משתנה 0520- גילון חדש</t>
  </si>
  <si>
    <t>1116193</t>
  </si>
  <si>
    <t>07/04/11</t>
  </si>
  <si>
    <t>ממשלתי ריבית משתנה 0817- ממשל קצרה</t>
  </si>
  <si>
    <t>1106970</t>
  </si>
  <si>
    <t>16/02/09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</si>
  <si>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</si>
  <si>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</si>
  <si>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</si>
  <si>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</si>
  <si>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</si>
  <si>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</si>
  <si>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</si>
  <si>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</si>
  <si>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</si>
  <si>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</si>
  <si>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</si>
  <si>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21/07/15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</si>
  <si>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</si>
  <si>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</si>
  <si>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</si>
  <si>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</si>
  <si>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</si>
  <si>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</si>
  <si>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</si>
  <si>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</si>
  <si>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</si>
  <si>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</si>
  <si>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</si>
  <si>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</si>
  <si>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</si>
  <si>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</si>
  <si>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</si>
  <si>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</si>
  <si>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</si>
  <si>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</si>
  <si>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</si>
  <si>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</si>
  <si>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</si>
  <si>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</si>
  <si>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</si>
  <si>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</si>
  <si>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</si>
  <si>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</si>
  <si>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</si>
  <si>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</si>
  <si>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</si>
  <si>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</si>
  <si>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AA+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</si>
  <si>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</si>
  <si>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</si>
  <si>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</si>
  <si>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</si>
  <si>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</si>
  <si>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</si>
  <si>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</si>
  <si>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</si>
  <si>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</si>
  <si>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</si>
  <si>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1153</t>
  </si>
  <si>
    <t>31/03/15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</si>
  <si>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</si>
  <si>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</si>
  <si>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</si>
  <si>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</si>
  <si>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</si>
  <si>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</si>
  <si>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</si>
  <si>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18/01/12</t>
  </si>
  <si>
    <t>פועלים הנפ הת ט- הפועלים הנפקות בע"מ</t>
  </si>
  <si>
    <t>1940386</t>
  </si>
  <si>
    <t>04/10/11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</si>
  <si>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</si>
  <si>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</si>
  <si>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</si>
  <si>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</si>
  <si>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</si>
  <si>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</si>
  <si>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</si>
  <si>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13/07/14</t>
  </si>
  <si>
    <t>*איירפורט אגח ה- איירפורט סיטי בע"מ</t>
  </si>
  <si>
    <t>1133487</t>
  </si>
  <si>
    <t>1300</t>
  </si>
  <si>
    <t>AA</t>
  </si>
  <si>
    <t>14/09/16</t>
  </si>
  <si>
    <t>*ארפורט סיטי אגח ד- איירפורט סיטי בע"מ</t>
  </si>
  <si>
    <t>1130426</t>
  </si>
  <si>
    <t>03/11/13</t>
  </si>
  <si>
    <t>בזק אגח 10- בזק החברה הישראלית לתקשורת בע"מ</t>
  </si>
  <si>
    <t>2300184</t>
  </si>
  <si>
    <t>230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</si>
  <si>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</si>
  <si>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</si>
  <si>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</si>
  <si>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</si>
  <si>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</si>
  <si>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</si>
  <si>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20/05/15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</si>
  <si>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</si>
  <si>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</si>
  <si>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</si>
  <si>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</si>
  <si>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חשמל אגח 27- חברת החשמל לישראל בע"מ</t>
  </si>
  <si>
    <t>6000210</t>
  </si>
  <si>
    <t>600</t>
  </si>
  <si>
    <t>12/09/16</t>
  </si>
  <si>
    <t>לאומי שה נד 300- בנק לאומי לישראל בע"מ</t>
  </si>
  <si>
    <t>6040257</t>
  </si>
  <si>
    <t>14/05/15</t>
  </si>
  <si>
    <t>נצבא אגח ה- נצבא החזקות 1995 בע"מ</t>
  </si>
  <si>
    <t>1120468</t>
  </si>
  <si>
    <t>1043</t>
  </si>
  <si>
    <t>07/11/13</t>
  </si>
  <si>
    <t>פועלים הנפ שה נד 1- הפועלים הנפקות בע"מ</t>
  </si>
  <si>
    <t>1940444</t>
  </si>
  <si>
    <t>29/09/09</t>
  </si>
  <si>
    <t>*אמות אגח ב- אמות השקעות בע"מ</t>
  </si>
  <si>
    <t>1126630</t>
  </si>
  <si>
    <t>1328</t>
  </si>
  <si>
    <t>AA-</t>
  </si>
  <si>
    <t>06/11/13</t>
  </si>
  <si>
    <t>*אמות אגח ג- אמות השקעות בע"מ</t>
  </si>
  <si>
    <t>1117357</t>
  </si>
  <si>
    <t>27/01/14</t>
  </si>
  <si>
    <t>*אמות השקעות אג"ח ד- אמות השקעות בע"מ</t>
  </si>
  <si>
    <t>1133149</t>
  </si>
  <si>
    <t>14/12/16</t>
  </si>
  <si>
    <t>*גב ים סד ה (7590094) 27.3.2007- חברת גב-ים לקרקעות בע"מ</t>
  </si>
  <si>
    <t>7590110</t>
  </si>
  <si>
    <t>759</t>
  </si>
  <si>
    <t>*גב ים סד' ו'- חברת גב-ים לקרקעות בע"מ</t>
  </si>
  <si>
    <t>7590128</t>
  </si>
  <si>
    <t>22/01/14</t>
  </si>
  <si>
    <t>*מליסרון אג"ח ח- מליסרון בע"מ</t>
  </si>
  <si>
    <t>3230166</t>
  </si>
  <si>
    <t>323</t>
  </si>
  <si>
    <t>16/06/14</t>
  </si>
  <si>
    <t>*מליסרון אג"ח יג- מליסרון בע"מ</t>
  </si>
  <si>
    <t>3230224</t>
  </si>
  <si>
    <t>08/05/16</t>
  </si>
  <si>
    <t>*מליסרון אגח ד- מליסרון בע"מ</t>
  </si>
  <si>
    <t>3230083</t>
  </si>
  <si>
    <t>*מליסרון אגח ה- מליסרון בע"מ</t>
  </si>
  <si>
    <t>3230091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</si>
  <si>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</si>
  <si>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</si>
  <si>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</si>
  <si>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</si>
  <si>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</si>
  <si>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</si>
  <si>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</si>
  <si>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</si>
  <si>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20/04/16</t>
  </si>
  <si>
    <t>*פז נפט  ו- פז חברת הנפט בע"מ</t>
  </si>
  <si>
    <t>1139542</t>
  </si>
  <si>
    <t>1363</t>
  </si>
  <si>
    <t>01/12/16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</si>
  <si>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</si>
  <si>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</si>
  <si>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</si>
  <si>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</si>
  <si>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</si>
  <si>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</si>
  <si>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</si>
  <si>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</si>
  <si>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</si>
  <si>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</si>
  <si>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</si>
  <si>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</si>
  <si>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</si>
  <si>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</si>
  <si>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</si>
  <si>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</si>
  <si>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</si>
  <si>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04/06/08</t>
  </si>
  <si>
    <t>בראק אן וי אגחב- בראק קפיטל פרופרטיז אן וי</t>
  </si>
  <si>
    <t>1128347</t>
  </si>
  <si>
    <t>1560</t>
  </si>
  <si>
    <t>30/01/14</t>
  </si>
  <si>
    <t>גזית גלוב אגח ג- גזית-גלוב בע"מ</t>
  </si>
  <si>
    <t>1260306</t>
  </si>
  <si>
    <t>126</t>
  </si>
  <si>
    <t>04/03/11</t>
  </si>
  <si>
    <t>גזית גלוב אגח ט- גזית-גלוב בע"מ</t>
  </si>
  <si>
    <t>1260462</t>
  </si>
  <si>
    <t>07/03/11</t>
  </si>
  <si>
    <t>גזית גלוב אגח י- גזית-גלוב בע"מ</t>
  </si>
  <si>
    <t>1260488</t>
  </si>
  <si>
    <t>06/10/13</t>
  </si>
  <si>
    <t>דה זראסאי א- דה זראסאי גרופ לטד</t>
  </si>
  <si>
    <t>1127901</t>
  </si>
  <si>
    <t>1604</t>
  </si>
  <si>
    <t>19/07/15</t>
  </si>
  <si>
    <t>דיסקונט מנפיקים הת ד- דיסקונט מנפיקים בע"מ</t>
  </si>
  <si>
    <t>7480049</t>
  </si>
  <si>
    <t>748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</si>
  <si>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</si>
  <si>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</si>
  <si>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</si>
  <si>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</si>
  <si>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</si>
  <si>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</si>
  <si>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</si>
  <si>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</si>
  <si>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</si>
  <si>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</si>
  <si>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הראל הנפק אגח ו- הראל ביטוח מימון והנפקות בע"מ</t>
  </si>
  <si>
    <t>1126069</t>
  </si>
  <si>
    <t>1367</t>
  </si>
  <si>
    <t>ביטוח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</si>
  <si>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</si>
  <si>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</si>
  <si>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</si>
  <si>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</si>
  <si>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</si>
  <si>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13/01/16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</si>
  <si>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</si>
  <si>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</si>
  <si>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</si>
  <si>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</si>
  <si>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</si>
  <si>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31/01/16</t>
  </si>
  <si>
    <t>כללביט אגח ט- כללביט מימון בע"מ</t>
  </si>
  <si>
    <t>1136050</t>
  </si>
  <si>
    <t>Aa3</t>
  </si>
  <si>
    <t>22/07/15</t>
  </si>
  <si>
    <t>מנורה מבטחים אגח א- מנורה מבטחים החזקות בע"מ</t>
  </si>
  <si>
    <t>5660048</t>
  </si>
  <si>
    <t>566</t>
  </si>
  <si>
    <t>25/03/10</t>
  </si>
  <si>
    <t>פניקס הון אגח ב- הפניקס גיוסי הון (2009) בע"מ</t>
  </si>
  <si>
    <t>1120799</t>
  </si>
  <si>
    <t>1527</t>
  </si>
  <si>
    <t>21/06/16</t>
  </si>
  <si>
    <t>ביג אגח ג- ביג מרכזי קניות (2004) בע"מ</t>
  </si>
  <si>
    <t>1106947</t>
  </si>
  <si>
    <t>1327</t>
  </si>
  <si>
    <t>A+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</si>
  <si>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</si>
  <si>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</si>
  <si>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</si>
  <si>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</si>
  <si>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</si>
  <si>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A1</t>
  </si>
  <si>
    <t>12/12/16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</si>
  <si>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</si>
  <si>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</si>
  <si>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</si>
  <si>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</si>
  <si>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</si>
  <si>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</si>
  <si>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</si>
  <si>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</si>
  <si>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1248</t>
  </si>
  <si>
    <t>23/11/15</t>
  </si>
  <si>
    <t>ישרס אגח טו- ישרס חברה להשקעות בע"מ</t>
  </si>
  <si>
    <t>6130207</t>
  </si>
  <si>
    <t>613</t>
  </si>
  <si>
    <t>04/09/16</t>
  </si>
  <si>
    <t>מזרחי טפחות אגח א'- בנק מזרחי טפחות בע"מ</t>
  </si>
  <si>
    <t>6950083</t>
  </si>
  <si>
    <t>695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</si>
  <si>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</si>
  <si>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</si>
  <si>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</si>
  <si>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</si>
  <si>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</si>
  <si>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</si>
  <si>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</si>
  <si>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</si>
  <si>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</si>
  <si>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</si>
  <si>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</si>
  <si>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</si>
  <si>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</si>
  <si>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</si>
  <si>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</si>
  <si>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</si>
  <si>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</si>
  <si>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</si>
  <si>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2095</t>
  </si>
  <si>
    <t>שה נדחה דיסקונט מנפיקים   א'- דיסקונט מנפיקים בע"מ</t>
  </si>
  <si>
    <t>7480098</t>
  </si>
  <si>
    <t>24/09/09</t>
  </si>
  <si>
    <t>*שיכון ובינוי אגח 6- שיכון ובינוי - אחזקות בע"מ</t>
  </si>
  <si>
    <t>1129733</t>
  </si>
  <si>
    <t>1068</t>
  </si>
  <si>
    <t>A</t>
  </si>
  <si>
    <t>אשטרום נכ אגח 8- אשטרום נכסים בע"מ</t>
  </si>
  <si>
    <t>2510162</t>
  </si>
  <si>
    <t>251</t>
  </si>
  <si>
    <t>30/12/13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</si>
  <si>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</si>
  <si>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</si>
  <si>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</si>
  <si>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</si>
  <si>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</si>
  <si>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1130</t>
  </si>
  <si>
    <t>A2</t>
  </si>
  <si>
    <t>10/12/13</t>
  </si>
  <si>
    <t>דרבן אגח ד- דרבן השקעות בע"מ</t>
  </si>
  <si>
    <t>4110094</t>
  </si>
  <si>
    <t>411</t>
  </si>
  <si>
    <t>17/12/14</t>
  </si>
  <si>
    <t>מגה אור ג- מגה אור החזקות בע"מ</t>
  </si>
  <si>
    <t>1127323</t>
  </si>
  <si>
    <t>1450</t>
  </si>
  <si>
    <t>30/10/13</t>
  </si>
  <si>
    <t>נכסים ובנין אג 3- חברה לנכסים ולבנין בע"מ</t>
  </si>
  <si>
    <t>6990139</t>
  </si>
  <si>
    <t>699</t>
  </si>
  <si>
    <t>10/08/10</t>
  </si>
  <si>
    <t>רבוע נדלן אגח ה- רבוע כחול נדל"ן בע"מ</t>
  </si>
  <si>
    <t>1130467</t>
  </si>
  <si>
    <t>1349</t>
  </si>
  <si>
    <t>*אזורים סד' ח הוסחר מ- 7150212- אזורים-חברה להשקעות בפתוח ובבנין בע"מ</t>
  </si>
  <si>
    <t>7150246</t>
  </si>
  <si>
    <t>715</t>
  </si>
  <si>
    <t>A-</t>
  </si>
  <si>
    <t>26/03/09</t>
  </si>
  <si>
    <t>אלבר סד יג- אלבר שירותי מימונית בע"מ</t>
  </si>
  <si>
    <t>1127588</t>
  </si>
  <si>
    <t>1382</t>
  </si>
  <si>
    <t>A3</t>
  </si>
  <si>
    <t>14/08/13</t>
  </si>
  <si>
    <t>אפריקה נכסים אגח ו- אפריקה ישראל נכסים בע"מ</t>
  </si>
  <si>
    <t>1129550</t>
  </si>
  <si>
    <t>1172</t>
  </si>
  <si>
    <t>21/08/13</t>
  </si>
  <si>
    <t>דה לסר אגח ד- דה לסר גרופ לימיטד</t>
  </si>
  <si>
    <t>1132059</t>
  </si>
  <si>
    <t>1513</t>
  </si>
  <si>
    <t>30/04/14</t>
  </si>
  <si>
    <t>דיסקונט שה 1-הפך סחיר 69100950- בנק דיסקונט לישראל בע"מ</t>
  </si>
  <si>
    <t>6910095</t>
  </si>
  <si>
    <t>691</t>
  </si>
  <si>
    <t>ירושלים הנ סדרה 10 נ- ירושלים מימון והנפקות (2005) בע"מ</t>
  </si>
  <si>
    <t>1127414</t>
  </si>
  <si>
    <t>מבני תעשיה אגח ח- מבני תעשיה בע"מ</t>
  </si>
  <si>
    <t>2260131</t>
  </si>
  <si>
    <t>226</t>
  </si>
  <si>
    <t>15/07/12</t>
  </si>
  <si>
    <t>מבני תעשיה אגח ט- מבני תעשיה בע"מ</t>
  </si>
  <si>
    <t>2260180</t>
  </si>
  <si>
    <t>21/12/14</t>
  </si>
  <si>
    <t>מבני תעשיה יח- מבני תעשיה בע"מ</t>
  </si>
  <si>
    <t>2260479</t>
  </si>
  <si>
    <t>16/05/16</t>
  </si>
  <si>
    <t>מבני תעשייה אגח יד- מבני תעשיה בע"מ</t>
  </si>
  <si>
    <t>2260412</t>
  </si>
  <si>
    <t>24/12/12</t>
  </si>
  <si>
    <t>בזן אגח א- בתי זקוק לנפט בע"מ</t>
  </si>
  <si>
    <t>2590255</t>
  </si>
  <si>
    <t>259</t>
  </si>
  <si>
    <t>BBB+</t>
  </si>
  <si>
    <t>25/07/13</t>
  </si>
  <si>
    <t>הכשרת ישוב אגח 17- חברת הכשרת הישוב בישראל בע"מ</t>
  </si>
  <si>
    <t>6120182</t>
  </si>
  <si>
    <t>612</t>
  </si>
  <si>
    <t>01/01/14</t>
  </si>
  <si>
    <t>כלכלית ים אגח ו- כלכלית ירושלים בע"מ</t>
  </si>
  <si>
    <t>1980192</t>
  </si>
  <si>
    <t>198</t>
  </si>
  <si>
    <t>22/12/14</t>
  </si>
  <si>
    <t>כלכלית ים אגח י- כלכלית ירושלים בע"מ</t>
  </si>
  <si>
    <t>1980317</t>
  </si>
  <si>
    <t>16/05/12</t>
  </si>
  <si>
    <t>כלכלית ירושלים אגח יב- כלכלית ירושלים בע"מ</t>
  </si>
  <si>
    <t>1980358</t>
  </si>
  <si>
    <t>23/12/14</t>
  </si>
  <si>
    <t>הכשרה לביטוח אגח 2- הכשרת הישוב חברה לביטוח בע"מ</t>
  </si>
  <si>
    <t>1131218</t>
  </si>
  <si>
    <t>1187</t>
  </si>
  <si>
    <t>Baa2</t>
  </si>
  <si>
    <t>12/02/14</t>
  </si>
  <si>
    <t>אידיבי פיתוח אגח ז- אידיבי חברה לפתוח בע"מ</t>
  </si>
  <si>
    <t>7980121</t>
  </si>
  <si>
    <t>798</t>
  </si>
  <si>
    <t>CCC</t>
  </si>
  <si>
    <t>17/05/12</t>
  </si>
  <si>
    <t>פלאזה סנטרס אגח ב- פלאזה סנטרס</t>
  </si>
  <si>
    <t>1109503</t>
  </si>
  <si>
    <t>1476</t>
  </si>
  <si>
    <t>22/07/10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</si>
  <si>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</si>
  <si>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</si>
  <si>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</si>
  <si>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</si>
  <si>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</si>
  <si>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כח- אפריקה-ישראל להשקעות בע"מ</t>
  </si>
  <si>
    <t>6110480</t>
  </si>
  <si>
    <t>04/11/14</t>
  </si>
  <si>
    <t>ארזים אגח 2 ms- ארזים השקעות בע"מ</t>
  </si>
  <si>
    <t>13800470</t>
  </si>
  <si>
    <t>138</t>
  </si>
  <si>
    <t>NR3</t>
  </si>
  <si>
    <t>31/12/13</t>
  </si>
  <si>
    <t>גמול השקעות אגח ב</t>
  </si>
  <si>
    <t>1116755</t>
  </si>
  <si>
    <t>1134</t>
  </si>
  <si>
    <t>חלל תקשורת ח- חלל-תקשורת בע"מ</t>
  </si>
  <si>
    <t>1131416</t>
  </si>
  <si>
    <t>1132</t>
  </si>
  <si>
    <t>27/02/14</t>
  </si>
  <si>
    <t>פולאר השק אגח ו- פולאר השקעות בע"מ</t>
  </si>
  <si>
    <t>6980247</t>
  </si>
  <si>
    <t>698</t>
  </si>
  <si>
    <t>15/04/08</t>
  </si>
  <si>
    <t>לאומי אגח 178- בנק לאומי לישראל בע"מ</t>
  </si>
  <si>
    <t>6040323</t>
  </si>
  <si>
    <t>פועלים הנפקות אגח 29- הפועלים הנפקות בע"מ</t>
  </si>
  <si>
    <t>1940485</t>
  </si>
  <si>
    <t>24/11/15</t>
  </si>
  <si>
    <t>אלביט מערכות אגח א- אלביט מערכות בע"מ</t>
  </si>
  <si>
    <t>1119635</t>
  </si>
  <si>
    <t>1040</t>
  </si>
  <si>
    <t>ביטחוניות</t>
  </si>
  <si>
    <t>16/11/11</t>
  </si>
  <si>
    <t>בינלאומי הנפקות אגח ח- הבינלאומי הראשון הנפקות בע"מ</t>
  </si>
  <si>
    <t>1134212</t>
  </si>
  <si>
    <t>14/01/15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</si>
  <si>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</si>
  <si>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</si>
  <si>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</si>
  <si>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</si>
  <si>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</si>
  <si>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</si>
  <si>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</si>
  <si>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</si>
  <si>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</si>
  <si>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מרכנתיל  ב- מרכנתיל הנפקות בע"מ</t>
  </si>
  <si>
    <t>1138205</t>
  </si>
  <si>
    <t>1266</t>
  </si>
  <si>
    <t>31/03/16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</si>
  <si>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</si>
  <si>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</si>
  <si>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</si>
  <si>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</si>
  <si>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</si>
  <si>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</si>
  <si>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</si>
  <si>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</si>
  <si>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</si>
  <si>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</si>
  <si>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</si>
  <si>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</si>
  <si>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20/07/15</t>
  </si>
  <si>
    <t>דקסיה הנ אגח יא- דקסיה ישראל הנפקות בע"מ</t>
  </si>
  <si>
    <t>1134154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</si>
  <si>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</si>
  <si>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</si>
  <si>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</si>
  <si>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</si>
  <si>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</si>
  <si>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כה דיסקונט סידרה יא 6.2010- בנק דיסקונט לישראל בע"מ</t>
  </si>
  <si>
    <t>6910137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</si>
  <si>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</si>
  <si>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</si>
  <si>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</si>
  <si>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</si>
  <si>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</si>
  <si>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28/05/15</t>
  </si>
  <si>
    <t>קרסו מוטורס אגח א- קרסו מוטורס בע"מ</t>
  </si>
  <si>
    <t>1136464</t>
  </si>
  <si>
    <t>1585</t>
  </si>
  <si>
    <t>מסחר</t>
  </si>
  <si>
    <t>20/06/16</t>
  </si>
  <si>
    <t>ביג אגח ו- ביג מרכזי קניות (2004) בע"מ</t>
  </si>
  <si>
    <t>1132521</t>
  </si>
  <si>
    <t>19/06/14</t>
  </si>
  <si>
    <t>לייטסטון אגח א- לייטסטון אנטרפרייזס לימיטד</t>
  </si>
  <si>
    <t>1133891</t>
  </si>
  <si>
    <t>1630</t>
  </si>
  <si>
    <t>06/08/15</t>
  </si>
  <si>
    <t>ממן אגח ב- ממן-מסופי מטען וניטול בע"מ</t>
  </si>
  <si>
    <t>2380046</t>
  </si>
  <si>
    <t>238</t>
  </si>
  <si>
    <t>סלקום אגח ה- סלקום ישראל בע"מ</t>
  </si>
  <si>
    <t>1113661</t>
  </si>
  <si>
    <t>31/12/12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</si>
  <si>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</si>
  <si>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</si>
  <si>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</si>
  <si>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</si>
  <si>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</si>
  <si>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רילייטד א' 2020- רילייטד פרוטפוליו מסחרי לימיטד</t>
  </si>
  <si>
    <t>1134923</t>
  </si>
  <si>
    <t>1638</t>
  </si>
  <si>
    <t>שופרסל אגח ג'- שופר-סל בע"מ</t>
  </si>
  <si>
    <t>7770167</t>
  </si>
  <si>
    <t>777</t>
  </si>
  <si>
    <t>11/08/11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</si>
  <si>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</si>
  <si>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</si>
  <si>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</si>
  <si>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</si>
  <si>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</si>
  <si>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*אבגול     אגח ג- אבגול תעשיות 1953 בע"מ</t>
  </si>
  <si>
    <t>1133289</t>
  </si>
  <si>
    <t>1390</t>
  </si>
  <si>
    <t>עץ, נייר ודפוס</t>
  </si>
  <si>
    <t>14/08/14</t>
  </si>
  <si>
    <t>*אזורים אגח 10- אזורים-חברה להשקעות בפתוח ובבנין בע"מ</t>
  </si>
  <si>
    <t>7150345</t>
  </si>
  <si>
    <t>17/02/14</t>
  </si>
  <si>
    <t>*אזורים אגח 11- אזורים-חברה להשקעות בפתוח ובבנין בע"מ</t>
  </si>
  <si>
    <t>7150352</t>
  </si>
  <si>
    <t>28/09/14</t>
  </si>
  <si>
    <t>מגה אור אגח ה- מגה אור החזקות בע"מ</t>
  </si>
  <si>
    <t>1132687</t>
  </si>
  <si>
    <t>קרדן רכב אגח ח- קרדן רכב בע"מ</t>
  </si>
  <si>
    <t>4590147</t>
  </si>
  <si>
    <t>459</t>
  </si>
  <si>
    <t>21/01/16</t>
  </si>
  <si>
    <t>אלבר אג"ח יד- אלבר שירותי מימונית בע"מ</t>
  </si>
  <si>
    <t>1132562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</si>
  <si>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</si>
  <si>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</si>
  <si>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</si>
  <si>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</si>
  <si>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</si>
  <si>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</si>
  <si>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מבני תעשייה אגח טו- מבני תעשיה בע"מ</t>
  </si>
  <si>
    <t>2260420</t>
  </si>
  <si>
    <t>08/12/14</t>
  </si>
  <si>
    <t>אלדן תחבורה  א- אלדן בע"מ</t>
  </si>
  <si>
    <t>1134840</t>
  </si>
  <si>
    <t>10503</t>
  </si>
  <si>
    <t>02/03/15</t>
  </si>
  <si>
    <t>אלדן תחבורה  ב- אלדן בע"מ</t>
  </si>
  <si>
    <t>1138254</t>
  </si>
  <si>
    <t>13/04/16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</si>
  <si>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</si>
  <si>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</si>
  <si>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</si>
  <si>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</si>
  <si>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</si>
  <si>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</si>
  <si>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</si>
  <si>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</si>
  <si>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</si>
  <si>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</si>
  <si>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פטרוכימים אגח 1- מפעלים פטרוכימיים בישראל בע"מ</t>
  </si>
  <si>
    <t>7560154</t>
  </si>
  <si>
    <t>756</t>
  </si>
  <si>
    <t>29/06/15</t>
  </si>
  <si>
    <t>בזן אגח ו- בתי זקוק לנפט בע"מ</t>
  </si>
  <si>
    <t>2590396</t>
  </si>
  <si>
    <t>03/06/15</t>
  </si>
  <si>
    <t>סה"כ אחר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</si>
  <si>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</si>
  <si>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</si>
  <si>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</si>
  <si>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</si>
  <si>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</si>
  <si>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</si>
  <si>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</si>
  <si>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</si>
  <si>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</si>
  <si>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</si>
  <si>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</si>
  <si>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</si>
  <si>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</si>
  <si>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</si>
  <si>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</si>
  <si>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</si>
  <si>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</si>
  <si>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</si>
  <si>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</si>
  <si>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</si>
  <si>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</si>
  <si>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</si>
  <si>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</si>
  <si>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</si>
  <si>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</si>
  <si>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</si>
  <si>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</si>
  <si>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</si>
  <si>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</si>
  <si>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</si>
  <si>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</si>
  <si>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</si>
  <si>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</si>
  <si>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</si>
  <si>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</si>
  <si>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</si>
  <si>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</si>
  <si>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</si>
  <si>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</si>
  <si>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</si>
  <si>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</si>
  <si>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</si>
  <si>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</si>
  <si>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*פרוטרום- פרוטרום תעשיות בע"מ</t>
  </si>
  <si>
    <t>1081082</t>
  </si>
  <si>
    <t>1037</t>
  </si>
  <si>
    <t>מזון</t>
  </si>
  <si>
    <t>*שטראוס- שטראוס גרופ בע"מ</t>
  </si>
  <si>
    <t>746016</t>
  </si>
  <si>
    <t>746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</si>
  <si>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</si>
  <si>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</si>
  <si>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</si>
  <si>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</si>
  <si>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</si>
  <si>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</si>
  <si>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</si>
  <si>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</si>
  <si>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</si>
  <si>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</si>
  <si>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</si>
  <si>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</si>
  <si>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</si>
  <si>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</si>
  <si>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</si>
  <si>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</si>
  <si>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</si>
  <si>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</si>
  <si>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</si>
  <si>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</si>
  <si>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</si>
  <si>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</si>
  <si>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</si>
  <si>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</si>
  <si>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</si>
  <si>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</si>
  <si>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</si>
  <si>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</si>
  <si>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</si>
  <si>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</si>
  <si>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</si>
  <si>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</si>
  <si>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</si>
  <si>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</si>
  <si>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</si>
  <si>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</si>
  <si>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</si>
  <si>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</si>
  <si>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</si>
  <si>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</si>
  <si>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</si>
  <si>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</si>
  <si>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</si>
  <si>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</si>
  <si>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</si>
  <si>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</si>
  <si>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</si>
  <si>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</si>
  <si>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583</t>
  </si>
  <si>
    <t>*נפטא-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</si>
  <si>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</si>
  <si>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</si>
  <si>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</si>
  <si>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</si>
  <si>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</si>
  <si>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</si>
  <si>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</si>
  <si>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*פלסאון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</si>
  <si>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</si>
  <si>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</si>
  <si>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</si>
  <si>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</si>
  <si>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</si>
  <si>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</si>
  <si>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</si>
  <si>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</si>
  <si>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</si>
  <si>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</si>
  <si>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</si>
  <si>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</si>
  <si>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</si>
  <si>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</si>
  <si>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</si>
  <si>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</si>
  <si>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</si>
  <si>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</si>
  <si>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</si>
  <si>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</si>
  <si>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</si>
  <si>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</si>
  <si>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</si>
  <si>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</si>
  <si>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</si>
  <si>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</si>
  <si>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</si>
  <si>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</si>
  <si>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</si>
  <si>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</si>
  <si>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</si>
  <si>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</si>
  <si>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</si>
  <si>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</si>
  <si>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</si>
  <si>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*גב ים- חברת גב-ים לקרקעות בע"מ</t>
  </si>
  <si>
    <t>759019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</si>
  <si>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</si>
  <si>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</si>
  <si>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</si>
  <si>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</si>
  <si>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</si>
  <si>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</si>
  <si>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</si>
  <si>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</si>
  <si>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</si>
  <si>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</si>
  <si>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</si>
  <si>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</si>
  <si>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</si>
  <si>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</si>
  <si>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</si>
  <si>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</si>
  <si>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</si>
  <si>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</si>
  <si>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</si>
  <si>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</si>
  <si>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</si>
  <si>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לייבפרסון- לייבפרסון, אינק</t>
  </si>
  <si>
    <t>1123017</t>
  </si>
  <si>
    <t>1579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</si>
  <si>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</si>
  <si>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</si>
  <si>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</si>
  <si>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</si>
  <si>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</si>
  <si>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</si>
  <si>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</si>
  <si>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</si>
  <si>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</si>
  <si>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</si>
  <si>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</si>
  <si>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*ארד- ארד בע"מ</t>
  </si>
  <si>
    <t>1091651</t>
  </si>
  <si>
    <t>1219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</si>
  <si>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</si>
  <si>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</si>
  <si>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</si>
  <si>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</si>
  <si>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</si>
  <si>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</si>
  <si>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*אלרון- אלרון תעשיה אלקטרונית בע"מ</t>
  </si>
  <si>
    <t>749077</t>
  </si>
  <si>
    <t>749</t>
  </si>
  <si>
    <t>*אפקון תעשיות 1- אפקון תעשיות בע"מ</t>
  </si>
  <si>
    <t>578013</t>
  </si>
  <si>
    <t>578</t>
  </si>
  <si>
    <t>חשמל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</si>
  <si>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</si>
  <si>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</si>
  <si>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</si>
  <si>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</si>
  <si>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</si>
  <si>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</si>
  <si>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</si>
  <si>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</si>
  <si>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</si>
  <si>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</si>
  <si>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</si>
  <si>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</si>
  <si>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</si>
  <si>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</si>
  <si>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</si>
  <si>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</si>
  <si>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</si>
  <si>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</si>
  <si>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</si>
  <si>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</si>
  <si>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</si>
  <si>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</si>
  <si>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</si>
  <si>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</si>
  <si>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</si>
  <si>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</si>
  <si>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</si>
  <si>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</si>
  <si>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</si>
  <si>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</si>
  <si>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</si>
  <si>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</si>
  <si>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</si>
  <si>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</si>
  <si>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</si>
  <si>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</si>
  <si>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</si>
  <si>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</si>
  <si>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*מנדלסוןתשת- מנדלסון תשתיות ותעשיות בע"מ</t>
  </si>
  <si>
    <t>1129444</t>
  </si>
  <si>
    <t>1247</t>
  </si>
  <si>
    <t>*סקופ- קבוצת סקופ מתכות בע"מ</t>
  </si>
  <si>
    <t>288019</t>
  </si>
  <si>
    <t>288</t>
  </si>
  <si>
    <t>קרסו ב- קרסו מוטורס בע"מ</t>
  </si>
  <si>
    <t>1139591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</si>
  <si>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</si>
  <si>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</si>
  <si>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</si>
  <si>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</si>
  <si>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</si>
  <si>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</si>
  <si>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</si>
  <si>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</si>
  <si>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</si>
  <si>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</si>
  <si>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</si>
  <si>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</si>
  <si>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</si>
  <si>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</si>
  <si>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</si>
  <si>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דמרי- י.ח.דמרי בניה ופיתוח בע"מ</t>
  </si>
  <si>
    <t>1090315</t>
  </si>
  <si>
    <t>1193</t>
  </si>
  <si>
    <t>פלאזה סנטר- פלאזה סנטרס</t>
  </si>
  <si>
    <t>1109917</t>
  </si>
  <si>
    <t>*על בד- עלבד משואות יצחק בע"מ</t>
  </si>
  <si>
    <t>625012</t>
  </si>
  <si>
    <t>625</t>
  </si>
  <si>
    <t>וואן תוכנה- וואן טכנולוגיות תוכנה(או.אס.טי)בע"מ</t>
  </si>
  <si>
    <t>161018</t>
  </si>
  <si>
    <t>161</t>
  </si>
  <si>
    <t>אוברסיז מניה- אוברסיז</t>
  </si>
  <si>
    <t>1139617</t>
  </si>
  <si>
    <t>27350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</si>
  <si>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</si>
  <si>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</si>
  <si>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</si>
  <si>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</si>
  <si>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</si>
  <si>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</si>
  <si>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</si>
  <si>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</si>
  <si>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1072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</si>
  <si>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</si>
  <si>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</si>
  <si>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</si>
  <si>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</si>
  <si>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</si>
  <si>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</si>
  <si>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</si>
  <si>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</si>
  <si>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</si>
  <si>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*אלוט תקשורת- אלוט תקשרות בע"מ</t>
  </si>
  <si>
    <t>1099654</t>
  </si>
  <si>
    <t>2252</t>
  </si>
  <si>
    <t>פריון נטוורק- פריון נטוורק בע"מ לשעבר אינקרדימייל</t>
  </si>
  <si>
    <t>1095819</t>
  </si>
  <si>
    <t>2240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</si>
  <si>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</si>
  <si>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</si>
  <si>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</si>
  <si>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</si>
  <si>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</si>
  <si>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</si>
  <si>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</si>
  <si>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</si>
  <si>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</si>
  <si>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</si>
  <si>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</si>
  <si>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</si>
  <si>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</si>
  <si>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</si>
  <si>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</si>
  <si>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</si>
  <si>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Vascular  Biogenics ltd- Vascular biogenics</t>
  </si>
  <si>
    <t>IL0011327454</t>
  </si>
  <si>
    <t>12808</t>
  </si>
  <si>
    <t>אינטק פארמה MG- אינטק פארמה בע"מ</t>
  </si>
  <si>
    <t>IL0011177958</t>
  </si>
  <si>
    <t>1530</t>
  </si>
  <si>
    <t>Mellanox Technologies- מלאנוקס טכנולוגיות בע"מ</t>
  </si>
  <si>
    <t>IL0011017329</t>
  </si>
  <si>
    <t>2254</t>
  </si>
  <si>
    <t>Semiconductors &amp; Semiconductor Equipment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</si>
  <si>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</si>
  <si>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</si>
  <si>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</si>
  <si>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</si>
  <si>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</si>
  <si>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</si>
  <si>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</si>
  <si>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</si>
  <si>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</si>
  <si>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</si>
  <si>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</si>
  <si>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</si>
  <si>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</si>
  <si>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</si>
  <si>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*Ituran Location And Control- איתוראן איתור ושליטה בע"מ</t>
  </si>
  <si>
    <t>IL0010818685</t>
  </si>
  <si>
    <t>1065</t>
  </si>
  <si>
    <t>*ORA US Equity- אורמת טכנולגיות אינק דואלי</t>
  </si>
  <si>
    <t>US6866881021</t>
  </si>
  <si>
    <t>Utilities</t>
  </si>
  <si>
    <t>Kite pharma inc- Kite Pharma Inc</t>
  </si>
  <si>
    <t>us49803l1098</t>
  </si>
  <si>
    <t>12845</t>
  </si>
  <si>
    <t>MBLY US Mobileye NV- Mobileye NV</t>
  </si>
  <si>
    <t>NL0010831061</t>
  </si>
  <si>
    <t>NYSE</t>
  </si>
  <si>
    <t>11272</t>
  </si>
  <si>
    <t>סה"כ שמחקות מדדי מניות בישראל</t>
  </si>
  <si>
    <t>פסגות יתר מאגר- פסגות מוצרי מדדים בע"מ</t>
  </si>
  <si>
    <t>1108364</t>
  </si>
  <si>
    <t>1249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</si>
  <si>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</si>
  <si>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</si>
  <si>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</si>
  <si>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</si>
  <si>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</si>
  <si>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</si>
  <si>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</si>
  <si>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</si>
  <si>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</si>
  <si>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</si>
  <si>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</si>
  <si>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</si>
  <si>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</si>
  <si>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</si>
  <si>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</si>
  <si>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</si>
  <si>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</si>
  <si>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</si>
  <si>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</si>
  <si>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</si>
  <si>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</si>
  <si>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</si>
  <si>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</si>
  <si>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</si>
  <si>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</si>
  <si>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</si>
  <si>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</si>
  <si>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</si>
  <si>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</si>
  <si>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</si>
  <si>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</si>
  <si>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</si>
  <si>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</si>
  <si>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</si>
  <si>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</si>
  <si>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</si>
  <si>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</si>
  <si>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</si>
  <si>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</si>
  <si>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</si>
  <si>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</si>
  <si>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</si>
  <si>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</si>
  <si>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</si>
  <si>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</si>
  <si>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</si>
  <si>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</si>
  <si>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</si>
  <si>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</si>
  <si>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</si>
  <si>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</si>
  <si>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</si>
  <si>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</si>
  <si>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</si>
  <si>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</si>
  <si>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</si>
  <si>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</si>
  <si>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</si>
  <si>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</si>
  <si>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</si>
  <si>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</si>
  <si>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Neuber Berman- Neuberger Berman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</si>
  <si>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</si>
  <si>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</si>
  <si>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</si>
  <si>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</si>
  <si>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</si>
  <si>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</si>
  <si>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</si>
  <si>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</si>
  <si>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</si>
  <si>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</si>
  <si>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</si>
  <si>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</si>
  <si>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</si>
  <si>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</si>
  <si>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</si>
  <si>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</si>
  <si>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</si>
  <si>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</si>
  <si>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</si>
  <si>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</si>
  <si>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</si>
  <si>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</si>
  <si>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</si>
  <si>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</si>
  <si>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</si>
  <si>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</si>
  <si>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</si>
  <si>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</si>
  <si>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</si>
  <si>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</si>
  <si>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</si>
  <si>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</si>
  <si>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</si>
  <si>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</si>
  <si>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</si>
  <si>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23/09/16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</si>
  <si>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</si>
  <si>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</si>
  <si>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</si>
  <si>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</si>
  <si>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</si>
  <si>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1352</t>
  </si>
  <si>
    <t>31/12/07</t>
  </si>
  <si>
    <t>חשמל צמוד 2022 רמ- חברת החשמל לישראל בע"מ</t>
  </si>
  <si>
    <t>6000129</t>
  </si>
  <si>
    <t>Aa2</t>
  </si>
  <si>
    <t>22/03/12</t>
  </si>
  <si>
    <t>*פרופיט אגח ד ( מחוקה ממסחר) MG- פרופיט תעשיות בניה בע"מ</t>
  </si>
  <si>
    <t>315764</t>
  </si>
  <si>
    <t>549</t>
  </si>
  <si>
    <t>11/09/16</t>
  </si>
  <si>
    <t>סינרג'יכב אגח ג MG- סינרג'י כבלים בע"מ</t>
  </si>
  <si>
    <t>77802810</t>
  </si>
  <si>
    <t>778</t>
  </si>
  <si>
    <t>04/11/15</t>
  </si>
  <si>
    <t>מתם מרכז תעשיות מדע חיפה אגח א לס- מת"ם - מרכז תעשיות מדע חיפה בע"מ</t>
  </si>
  <si>
    <t>1138999</t>
  </si>
  <si>
    <t>1666</t>
  </si>
  <si>
    <t>18/08/16</t>
  </si>
  <si>
    <t>*אורמת 3 MG- אורמת טכנולגיות אינק דואלי</t>
  </si>
  <si>
    <t>443862</t>
  </si>
  <si>
    <t>אמקור אגח א לס רמ- אמפא השקעות בע"מ</t>
  </si>
  <si>
    <t>1133545</t>
  </si>
  <si>
    <t>703</t>
  </si>
  <si>
    <t>22/09/14</t>
  </si>
  <si>
    <t>סה"כ אג"ח קונצרני של חברות ישראליות</t>
  </si>
  <si>
    <t>סה"כ אג"ח קונצרני של חברות זרות</t>
  </si>
  <si>
    <t>Rplllc 6% 04/01/22- Ruby Pipeline Llc</t>
  </si>
  <si>
    <t>USU7501KAB71</t>
  </si>
  <si>
    <t>12861</t>
  </si>
  <si>
    <t>BBB-</t>
  </si>
  <si>
    <t>S&amp;P</t>
  </si>
  <si>
    <t>12/05/15</t>
  </si>
  <si>
    <t>431435</t>
  </si>
  <si>
    <t>720</t>
  </si>
  <si>
    <t>US8923541010</t>
  </si>
  <si>
    <t>10429</t>
  </si>
  <si>
    <t>סה"כ קרנות הון סיכון</t>
  </si>
  <si>
    <t>אורבימד 2</t>
  </si>
  <si>
    <t>5277</t>
  </si>
  <si>
    <t>23/06/16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</si>
  <si>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</si>
  <si>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</si>
  <si>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</si>
  <si>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</si>
  <si>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</si>
  <si>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</si>
  <si>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</si>
  <si>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WARBURG PINCUS</t>
  </si>
  <si>
    <t>5286</t>
  </si>
  <si>
    <t>22/12/16</t>
  </si>
  <si>
    <t>APOLLO</t>
  </si>
  <si>
    <t>5281</t>
  </si>
  <si>
    <t>DOVER</t>
  </si>
  <si>
    <t>5285</t>
  </si>
  <si>
    <t>HARBOURVEST CO INV CRUISE</t>
  </si>
  <si>
    <t>5280</t>
  </si>
  <si>
    <t>31/08/16</t>
  </si>
  <si>
    <t>SLP</t>
  </si>
  <si>
    <t>5284</t>
  </si>
  <si>
    <t>25/10/16</t>
  </si>
  <si>
    <t>TOMA BRAVO</t>
  </si>
  <si>
    <t>5276</t>
  </si>
  <si>
    <t>31/05/16</t>
  </si>
  <si>
    <t>סה"כ 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</si>
  <si>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</si>
  <si>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</si>
  <si>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</si>
  <si>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</si>
  <si>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</si>
  <si>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</si>
  <si>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</si>
  <si>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</si>
  <si>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</si>
  <si>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REDHILL WARRANT- REDHILL BIOPHARMA LTD</t>
  </si>
  <si>
    <t>455863</t>
  </si>
  <si>
    <t>26/12/16</t>
  </si>
  <si>
    <t>סה"כ מט"ח/מט"ח</t>
  </si>
  <si>
    <t>סה"כ מטבע</t>
  </si>
  <si>
    <t>FWD CCY\ILS 20160929 USD\ILS 3.7454000 20170105- בנק לאומי לישראל בע"מ</t>
  </si>
  <si>
    <t>90002563</t>
  </si>
  <si>
    <t>FWD CCY\ILS 20161025 USD\ILS 3.8400000 20170117- בנק לאומי לישראל בע"מ</t>
  </si>
  <si>
    <t>90002628</t>
  </si>
  <si>
    <t>FWD CCY\ILS 20161026 USD\ILS 3.8319000 20170118- בנק לאומי לישראל בע"מ</t>
  </si>
  <si>
    <t>90002640</t>
  </si>
  <si>
    <t>26/10/16</t>
  </si>
  <si>
    <t>FWD CCY\ILS 20161107 USD\ILS 3.8011000 20170126- בנק לאומי לישראל בע"מ</t>
  </si>
  <si>
    <t>90002714</t>
  </si>
  <si>
    <t>07/11/16</t>
  </si>
  <si>
    <t>FWD CCY\ILS 20161109 USD\ILS 3.7946000 20170202- בנק לאומי לישראל בע"מ</t>
  </si>
  <si>
    <t>90002750</t>
  </si>
  <si>
    <t>FWD CCY\ILS 20161117 USD\ILS 3.8467000 20170202- בנק לאומי לישראל בע"מ</t>
  </si>
  <si>
    <t>90002896</t>
  </si>
  <si>
    <t>17/11/16</t>
  </si>
  <si>
    <t>FWD CCY\ILS 20161220 USD\ILS 3.8500000 20170223- בנק לאומי לישראל בע"מ</t>
  </si>
  <si>
    <t>90003170</t>
  </si>
  <si>
    <t>20/12/16</t>
  </si>
  <si>
    <t>FWD CCY\CCY 20161026 EUR\USD 1.0960900 20170130- בנק לאומי לישראל בע"מ</t>
  </si>
  <si>
    <t>90002642</t>
  </si>
  <si>
    <t>FWD CCY\CCY 20161101 EUR\USD 1.1044400 20170206- בנק לאומי לישראל בע"מ</t>
  </si>
  <si>
    <t>90002683</t>
  </si>
  <si>
    <t>פורוורד ריבית</t>
  </si>
  <si>
    <t>404626</t>
  </si>
  <si>
    <t>31/12/15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</si>
  <si>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</si>
  <si>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</si>
  <si>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</si>
  <si>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</si>
  <si>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הלוואוה לבזק 15.12.23</t>
  </si>
  <si>
    <t>לא</t>
  </si>
  <si>
    <t>454099</t>
  </si>
  <si>
    <t>מזרחי משכנתאות לא צמוד ר. משתנה</t>
  </si>
  <si>
    <t>435946</t>
  </si>
  <si>
    <t>448548</t>
  </si>
  <si>
    <t>מזרחי משכנתאות לא צמוד ר. קבועה</t>
  </si>
  <si>
    <t>435945</t>
  </si>
  <si>
    <t>448547</t>
  </si>
  <si>
    <t>איגודן משיכה 1</t>
  </si>
  <si>
    <t>4563</t>
  </si>
  <si>
    <t>איגודן משיכה 2</t>
  </si>
  <si>
    <t>4693</t>
  </si>
  <si>
    <t>איגודן משיכה 3</t>
  </si>
  <si>
    <t>425769</t>
  </si>
  <si>
    <t>איגודן משיכה 4</t>
  </si>
  <si>
    <t>455714</t>
  </si>
  <si>
    <t>דרך ארץ חוב דולרי</t>
  </si>
  <si>
    <t>90150400</t>
  </si>
  <si>
    <t>מחצית היובל רצועה 1 msh</t>
  </si>
  <si>
    <t>29991703</t>
  </si>
  <si>
    <t>מחצית היובל רצועה 2 msh</t>
  </si>
  <si>
    <t>4410</t>
  </si>
  <si>
    <t>תמר ישראמקו נגב 2 שותפות מוגבל</t>
  </si>
  <si>
    <t>9242</t>
  </si>
  <si>
    <t>ברושים שלב ה</t>
  </si>
  <si>
    <t>444873</t>
  </si>
  <si>
    <t>דליה אנרגיות הלוואה למחזור והגדל</t>
  </si>
  <si>
    <t>379497</t>
  </si>
  <si>
    <t>דן באר שבע פריסה לזמן ארוך</t>
  </si>
  <si>
    <t>455954</t>
  </si>
  <si>
    <t>הלוואה ברושים משיכה 1</t>
  </si>
  <si>
    <t>2963</t>
  </si>
  <si>
    <t>הלוואה ברושים משיכה 2</t>
  </si>
  <si>
    <t>2968</t>
  </si>
  <si>
    <t>הלוואה ברושים משיכה 3</t>
  </si>
  <si>
    <t>4605</t>
  </si>
  <si>
    <t>הלוואה ברושים משיכה 4</t>
  </si>
  <si>
    <t>4606</t>
  </si>
  <si>
    <t>משאב הלוואה 26/08/15</t>
  </si>
  <si>
    <t>392454</t>
  </si>
  <si>
    <t>נבטים אנרגיות משיכה 2</t>
  </si>
  <si>
    <t>380163</t>
  </si>
  <si>
    <t>נבטים אנרגיות מתחדשות</t>
  </si>
  <si>
    <t>375044</t>
  </si>
  <si>
    <t>נבטים אנרגיות מתחדשות 3</t>
  </si>
  <si>
    <t>4280</t>
  </si>
  <si>
    <t>נבטים אנרגיות מתחדשות 4</t>
  </si>
  <si>
    <t>4344</t>
  </si>
  <si>
    <t>נבטים משיכה 10</t>
  </si>
  <si>
    <t>439284</t>
  </si>
  <si>
    <t>נבטים משיכה 11</t>
  </si>
  <si>
    <t>453772</t>
  </si>
  <si>
    <t>נבטים משיכה 5</t>
  </si>
  <si>
    <t>390693</t>
  </si>
  <si>
    <t>נבטים משיכה 6</t>
  </si>
  <si>
    <t>393154</t>
  </si>
  <si>
    <t>נבטים משיכה 7</t>
  </si>
  <si>
    <t>395153</t>
  </si>
  <si>
    <t>נבטים משיכה 8</t>
  </si>
  <si>
    <t>406504</t>
  </si>
  <si>
    <t>נבטים משיכה 9</t>
  </si>
  <si>
    <t>4859</t>
  </si>
  <si>
    <t>נייר מצפה רמון</t>
  </si>
  <si>
    <t>414968</t>
  </si>
  <si>
    <t>נשרים אנרגיה מובילה משיכה 1</t>
  </si>
  <si>
    <t>כן</t>
  </si>
  <si>
    <t>429027</t>
  </si>
  <si>
    <t>ערבה אליפז משיכה 1</t>
  </si>
  <si>
    <t>95350501</t>
  </si>
  <si>
    <t>ערבה אליפז משיכה 2</t>
  </si>
  <si>
    <t>95350502</t>
  </si>
  <si>
    <t>ערבה גרופית סאן משיכה 1</t>
  </si>
  <si>
    <t>99001</t>
  </si>
  <si>
    <t>ערבה גרופית סאן משיכה 2</t>
  </si>
  <si>
    <t>95350102</t>
  </si>
  <si>
    <t>ערבה יטבתה סאן משיכה 1</t>
  </si>
  <si>
    <t>99000</t>
  </si>
  <si>
    <t>ערבה יטבתה סאן משיכה 2</t>
  </si>
  <si>
    <t>95350202</t>
  </si>
  <si>
    <t>ערבה מסלול משיכה 1</t>
  </si>
  <si>
    <t>95350301</t>
  </si>
  <si>
    <t>ערבה מסלול משיכה 2</t>
  </si>
  <si>
    <t>95350302</t>
  </si>
  <si>
    <t>ערבה שובל משיכה 1</t>
  </si>
  <si>
    <t>95350401</t>
  </si>
  <si>
    <t>ערבה שובל משיכה 2</t>
  </si>
  <si>
    <t>95350402</t>
  </si>
  <si>
    <t>MGויאוליה WW הלוואה 1 30.03.15</t>
  </si>
  <si>
    <t>4207</t>
  </si>
  <si>
    <t>434406</t>
  </si>
  <si>
    <t>MGויאוליה WW הלוואה 2 30.03.15</t>
  </si>
  <si>
    <t>4203</t>
  </si>
  <si>
    <t>434410</t>
  </si>
  <si>
    <t>MGויאוליה אקוסול הלוואה 1 30.03.</t>
  </si>
  <si>
    <t>4206</t>
  </si>
  <si>
    <t>434404</t>
  </si>
  <si>
    <t>MGויאוליה דלקיה הלוואה 1 30.03.1</t>
  </si>
  <si>
    <t>4202</t>
  </si>
  <si>
    <t>434409</t>
  </si>
  <si>
    <t>הלוואה חיל סאן EFF</t>
  </si>
  <si>
    <t>371197</t>
  </si>
  <si>
    <t>הלוואה לחברת תעבורה</t>
  </si>
  <si>
    <t>3364</t>
  </si>
  <si>
    <t>הלוואה לחברת תעבורה משיכה 2</t>
  </si>
  <si>
    <t>364477</t>
  </si>
  <si>
    <t>ויאוליה  MG VID ADOM הלוואה 1 30.03.15</t>
  </si>
  <si>
    <t>4201</t>
  </si>
  <si>
    <t>434408</t>
  </si>
  <si>
    <t>ויאוליה TMM הלוואה 1 30.03.15</t>
  </si>
  <si>
    <t>4205</t>
  </si>
  <si>
    <t>434407</t>
  </si>
  <si>
    <t>ויאוליה WEW 3</t>
  </si>
  <si>
    <t>452464</t>
  </si>
  <si>
    <t>ויאוליה WEW2</t>
  </si>
  <si>
    <t>411270</t>
  </si>
  <si>
    <t>434412</t>
  </si>
  <si>
    <t>ויאוליה דלקיה הלוואה2 30.03.15</t>
  </si>
  <si>
    <t>4208</t>
  </si>
  <si>
    <t>434405</t>
  </si>
  <si>
    <t>ויאליה ת.מ.ת</t>
  </si>
  <si>
    <t>419146</t>
  </si>
  <si>
    <t>434411</t>
  </si>
  <si>
    <t>כרם שלום EDF סאן</t>
  </si>
  <si>
    <t>371707</t>
  </si>
  <si>
    <t>כרם שלום EDF סאן 1</t>
  </si>
  <si>
    <t>372051</t>
  </si>
  <si>
    <t>29991704</t>
  </si>
  <si>
    <t>משמר הנגב EDF</t>
  </si>
  <si>
    <t>371706</t>
  </si>
  <si>
    <t>פרטנר הלוואה 2.75%</t>
  </si>
  <si>
    <t>443423</t>
  </si>
  <si>
    <t>פרטנר הלוואה 3.17</t>
  </si>
  <si>
    <t>443424</t>
  </si>
  <si>
    <t>אלבר (סד'14)</t>
  </si>
  <si>
    <t>385055</t>
  </si>
  <si>
    <t>הלוואה לקווים תחבורה ציבורית 12שנים</t>
  </si>
  <si>
    <t>451303</t>
  </si>
  <si>
    <t>הלוואה לקווים תחבורה ציבורית 8 שנים</t>
  </si>
  <si>
    <t>451301</t>
  </si>
  <si>
    <t>451304</t>
  </si>
  <si>
    <t>הלוואה לקווים תחבורה ציבורית10   שנים</t>
  </si>
  <si>
    <t>451302</t>
  </si>
  <si>
    <t>454754</t>
  </si>
  <si>
    <t>454874</t>
  </si>
  <si>
    <t>משכנתאות מזרחי צ. מדד ר. משתנה 2014</t>
  </si>
  <si>
    <t>435944</t>
  </si>
  <si>
    <t>448456</t>
  </si>
  <si>
    <t>משכנתאות מזרחי צמוד ר. קבועה</t>
  </si>
  <si>
    <t>435943</t>
  </si>
  <si>
    <t>448455</t>
  </si>
  <si>
    <t>נגב אנרגיה אשלים לא צמוד</t>
  </si>
  <si>
    <t>4565</t>
  </si>
  <si>
    <t>נגב אנרגיה אשלים לא צמוד ( צמוד בעוד 3 שנים)</t>
  </si>
  <si>
    <t>4566</t>
  </si>
  <si>
    <t>נגב אנרגיה צמוד 2</t>
  </si>
  <si>
    <t>439969</t>
  </si>
  <si>
    <t>נגב אנרגיה צמוד 4</t>
  </si>
  <si>
    <t>455057</t>
  </si>
  <si>
    <t>נגב אנרגיה שקלי 2</t>
  </si>
  <si>
    <t>439968</t>
  </si>
  <si>
    <t>נגב אנרגיה שקלי 3</t>
  </si>
  <si>
    <t>445945</t>
  </si>
  <si>
    <t>נגב אנרגיה שקלי 4</t>
  </si>
  <si>
    <t>445946</t>
  </si>
  <si>
    <t>455056</t>
  </si>
  <si>
    <t>נטפים הלוואה ביורו</t>
  </si>
  <si>
    <t>29993125</t>
  </si>
  <si>
    <t>נטפים הלוואה דולרית</t>
  </si>
  <si>
    <t>29993126</t>
  </si>
  <si>
    <t>פי אס פי הלוואה ז"א 2 11.9.14</t>
  </si>
  <si>
    <t>908395120</t>
  </si>
  <si>
    <t>פי אס פי משיכה 4 הלוואה זא 27.5.15</t>
  </si>
  <si>
    <t>4314</t>
  </si>
  <si>
    <t>פי.אס.פי משיכה   10 הלוואה ז"א 25/10/35 MG</t>
  </si>
  <si>
    <t>443656</t>
  </si>
  <si>
    <t>פי.אס.פי משיכה 5 הלוואה ז"א 11/06/15</t>
  </si>
  <si>
    <t>384577</t>
  </si>
  <si>
    <t>פי.אס.פי משיכה 6 הלוואה ז"א 10/09/15 MG</t>
  </si>
  <si>
    <t>908395160</t>
  </si>
  <si>
    <t>פי.אס.פי משיכה 6 הלוואה ז"א 25/10/35 MG</t>
  </si>
  <si>
    <t>403836</t>
  </si>
  <si>
    <t>פי.אס.פי משיכה 7 הלוואה ז"א 25/10/35 MG</t>
  </si>
  <si>
    <t>415814</t>
  </si>
  <si>
    <t>פי.אס.פי משיכה 8 הלוואה ז"א 25/10/35 MG</t>
  </si>
  <si>
    <t>433981</t>
  </si>
  <si>
    <t>פי.אס.פי משיכה הלוואה ז"ק 10/03/16 MG</t>
  </si>
  <si>
    <t>455011</t>
  </si>
  <si>
    <t>455012</t>
  </si>
  <si>
    <t>פי.אס.פי משיכה9  הלוואה ז"א 25/10/35 MG</t>
  </si>
  <si>
    <t>440022</t>
  </si>
  <si>
    <t>פיאספי אגירה שאובה צמוד מדד משיכה 1</t>
  </si>
  <si>
    <t>345369</t>
  </si>
  <si>
    <t>הלוואה לקווים תחבורה ציבורית</t>
  </si>
  <si>
    <t>451305</t>
  </si>
  <si>
    <t>שפיר הנדסה חוצה ישראל צפון בע"מ</t>
  </si>
  <si>
    <t>4647</t>
  </si>
  <si>
    <t>אפריקה תעשיות הלוואה משיכה 1</t>
  </si>
  <si>
    <t>3153</t>
  </si>
  <si>
    <t>CC</t>
  </si>
  <si>
    <t>כלמוביל</t>
  </si>
  <si>
    <t>455531</t>
  </si>
  <si>
    <t>סה"כ מובטחות בשיעבוד כלי רכב</t>
  </si>
  <si>
    <t>אלדן תחבורה  4.25% 05/2018</t>
  </si>
  <si>
    <t>10510</t>
  </si>
  <si>
    <t>אלדן הלוואה 8</t>
  </si>
  <si>
    <t>360223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</si>
  <si>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</si>
  <si>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</si>
  <si>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</si>
  <si>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</si>
  <si>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</si>
  <si>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</si>
  <si>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SALEM HARBOR ( מאוחד )</t>
  </si>
  <si>
    <t>452639</t>
  </si>
  <si>
    <t>PANDA</t>
  </si>
  <si>
    <t>415761</t>
  </si>
  <si>
    <t>PANDA 2</t>
  </si>
  <si>
    <t>445549</t>
  </si>
  <si>
    <t>הלוואה נילית</t>
  </si>
  <si>
    <t>360793</t>
  </si>
  <si>
    <t>הלוואה Meerwind</t>
  </si>
  <si>
    <t>404555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</si>
  <si>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</si>
  <si>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</si>
  <si>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</si>
  <si>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</si>
  <si>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</si>
  <si>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</si>
  <si>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</si>
  <si>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</si>
  <si>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</si>
  <si>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</si>
  <si>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</si>
  <si>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</si>
  <si>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הראל הנפקות יב ש(ריבית לקבל)</t>
  </si>
  <si>
    <t>הראל הנפקות יג ש(ריבית לקבל)</t>
  </si>
  <si>
    <t>אלביט מערכות אגח א(ריבית לקבל)</t>
  </si>
  <si>
    <t>דיסקונט שה 1-הפך סחיר 69100950(ריבית לקבל)</t>
  </si>
  <si>
    <t>לאומי אגח 177(ריבית לקבל)</t>
  </si>
  <si>
    <t>לאומי התחייבות COCO 400(ריבית לקבל)</t>
  </si>
  <si>
    <t>מזרחי טפחות אגח א'(ריבית לקבל)</t>
  </si>
  <si>
    <t>דקסיה הנ אגח יא(ריבית לקבל)</t>
  </si>
  <si>
    <t>פועלים הנפ שה נד 1(ריבית לקבל)</t>
  </si>
  <si>
    <t>ירושלים הנ סדרה 10 נ(ריבית לקבל)</t>
  </si>
  <si>
    <t>ירושלים הנ סדרה ט(ריבית לקבל)</t>
  </si>
  <si>
    <t>אפסק אגח א</t>
  </si>
  <si>
    <t>1091032</t>
  </si>
  <si>
    <t>אפסק אגח א חש 12/11</t>
  </si>
  <si>
    <t>1125376</t>
  </si>
  <si>
    <t>*אלקטרה(דיבידנד לקבל)</t>
  </si>
  <si>
    <t>גמול אגח א חש 12/09</t>
  </si>
  <si>
    <t>1116649</t>
  </si>
  <si>
    <t>וורלד קפיטל אגח ב MG</t>
  </si>
  <si>
    <t>13501072</t>
  </si>
  <si>
    <t>הכשרת ישוב אגח 17(ריבית לקבל)</t>
  </si>
  <si>
    <t>*פז נפט אגח ג(ריבית לקבל)</t>
  </si>
  <si>
    <t>*פז נפט(דיבידנד לקבל)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</si>
  <si>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</si>
  <si>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</si>
  <si>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</si>
  <si>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</si>
  <si>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בזן אגח ה(ריבית לקבל)</t>
  </si>
  <si>
    <t>בזן אגח ו(ריבית לקבל)</t>
  </si>
  <si>
    <t>כיל(דיבידנד לקבל)</t>
  </si>
  <si>
    <t>טאואר אגח ד(פדיון לקבל)</t>
  </si>
  <si>
    <t>1106608</t>
  </si>
  <si>
    <t>טאואר אגח ד(ריבית לקבל)</t>
  </si>
  <si>
    <t>דלק רכב(דיבידנד לקבל)</t>
  </si>
  <si>
    <t>סינרג'יכב אגח ג(ריבית לקבל)</t>
  </si>
  <si>
    <t>7780281</t>
  </si>
  <si>
    <t>*אזורים אגח 10(פדיון לקבל)</t>
  </si>
  <si>
    <t>*אזורים אגח 10(ריבית לקבל)</t>
  </si>
  <si>
    <t>*אזורים אגח 11(ריבית לקבל)</t>
  </si>
  <si>
    <t>*אזורים סד' ח הוסחר מ- 7150212(פדיון לקבל)</t>
  </si>
  <si>
    <t>*אזורים סד' ח הוסחר מ- 7150212(ריבית לקבל)</t>
  </si>
  <si>
    <t>*אמות אגח ג(פדיון לקבל)</t>
  </si>
  <si>
    <t>*אמות אגח ג(ריבית לקבל)</t>
  </si>
  <si>
    <t>אפריקה נכסים אגח ו(פדיון לקבל)</t>
  </si>
  <si>
    <t>אפריקה נכסים אגח ו(ריבית לקבל)</t>
  </si>
  <si>
    <t>אשטרום נכסים אגח 10(ריבית לקבל)</t>
  </si>
  <si>
    <t>בסר אירופה אגח ח ms</t>
  </si>
  <si>
    <t>11701410</t>
  </si>
  <si>
    <t>ביג אגח ד(פדיון לקבל)</t>
  </si>
  <si>
    <t>ביג אגח ד(ריבית לקבל)</t>
  </si>
  <si>
    <t>ביג אגח ו(ריבית לקבל)</t>
  </si>
  <si>
    <t>בראק אן וי אגחב(פדיון לקבל)</t>
  </si>
  <si>
    <t>בראק אן וי אגחב(ריבית לקבל)</t>
  </si>
  <si>
    <t>גזית גלוב אגח ג(ריבית לקבל)</t>
  </si>
  <si>
    <t>גזית גלוב אגח ו(פדיון לקבל)</t>
  </si>
  <si>
    <t>1260405</t>
  </si>
  <si>
    <t>גזית גלוב אגח ו(ריבית לקבל)</t>
  </si>
  <si>
    <t>גירון  אגח ד(פדיון לקבל)</t>
  </si>
  <si>
    <t>גירון  אגח ד(ריבית לקבל)</t>
  </si>
  <si>
    <t>אלדן טק אגח א</t>
  </si>
  <si>
    <t>2160067</t>
  </si>
  <si>
    <t>חפציבה חופים אגח א - קהל</t>
  </si>
  <si>
    <t>29990885</t>
  </si>
  <si>
    <t>כלכלית ים אגח ו(פדיון לקבל)</t>
  </si>
  <si>
    <t>כלכלית ים אגח ו(ריבית לקבל)</t>
  </si>
  <si>
    <t>מבני תעשיה אגח ט(פדיון לקבל)</t>
  </si>
  <si>
    <t>מבני תעשיה אגח ט(ריבית לקבל)</t>
  </si>
  <si>
    <t>מגה אור אגח ה(פדיון לקבל)</t>
  </si>
  <si>
    <t>מגה אור אגח ה(ריבית לקבל)</t>
  </si>
  <si>
    <t>מגה אור ג(פדיון לקבל)</t>
  </si>
  <si>
    <t>מגה אור ג(ריבית לקבל)</t>
  </si>
  <si>
    <t>מויניאן אגח א(ריבית לקבל)</t>
  </si>
  <si>
    <t>*מליסרון אג"ח ח(פדיון לקבל)</t>
  </si>
  <si>
    <t>*מליסרון אג"ח ח(ריבית לקבל)</t>
  </si>
  <si>
    <t>*מליסרון אגח ה(פדיון לקבל)</t>
  </si>
  <si>
    <t>*מליסרון אגח ה(ריבית לקבל)</t>
  </si>
  <si>
    <t>*מליסרון אגח יא(פדיון לקבל)</t>
  </si>
  <si>
    <t>*מליסרון אגח יא(ריבית לקבל)</t>
  </si>
  <si>
    <t>נידר 2 msh</t>
  </si>
  <si>
    <t>29991368</t>
  </si>
  <si>
    <t>נידר אגח א msh</t>
  </si>
  <si>
    <t>11019631</t>
  </si>
  <si>
    <t>*עזריאלי אגח ג(ריבית לקבל)</t>
  </si>
  <si>
    <t>*אבגול     אגח ג(ריבית לקבל)</t>
  </si>
  <si>
    <t>ממן אגח ב(פדיון לקבל)</t>
  </si>
  <si>
    <t>ממן אגח ב(ריבית לקבל)</t>
  </si>
  <si>
    <t>אוברלנד אגח א - msh</t>
  </si>
  <si>
    <t>11022681</t>
  </si>
  <si>
    <t>ג'י.אם.אף אגח א mg</t>
  </si>
  <si>
    <t>11007910</t>
  </si>
  <si>
    <t>פרטנר אגח ג(פדיון לקבל)</t>
  </si>
  <si>
    <t>פרטנר אגח ג(ריבית לקבל)</t>
  </si>
  <si>
    <t>פרטנר אגח ד(ריבית לקבל)</t>
  </si>
  <si>
    <t>חלל תקשורת ח(ריבית לקבל)</t>
  </si>
  <si>
    <t>סלקום אגח ו(פדיון לקבל)</t>
  </si>
  <si>
    <t>סלקום אגח ו(ריבית לקבל)</t>
  </si>
  <si>
    <t>סלקום אגח ח(ריבית לקבל)</t>
  </si>
  <si>
    <t>סלקום אגח ט(ריבית לקבל)</t>
  </si>
  <si>
    <t>בנק הפועלים</t>
  </si>
  <si>
    <t>בנק לאומי</t>
  </si>
  <si>
    <t>UBS</t>
  </si>
  <si>
    <t>THOMA BRAVO</t>
  </si>
  <si>
    <t>Orbimed  II</t>
  </si>
  <si>
    <t>HARBOURVEST co-inv Cruise</t>
  </si>
  <si>
    <t>apollo natural pesources partners II</t>
  </si>
  <si>
    <t>Bluebay SLFI</t>
  </si>
  <si>
    <t>harbourvest ח-ן מנוהל</t>
  </si>
  <si>
    <t>Warburg Pincus China I</t>
  </si>
  <si>
    <t>harbourvest DOVER</t>
  </si>
  <si>
    <t>Permira</t>
  </si>
  <si>
    <t>SIF VIII</t>
  </si>
  <si>
    <t>אגירה שאובה PSP</t>
  </si>
  <si>
    <t>אגירה שאובה PSP standby</t>
  </si>
  <si>
    <t>אגירה שאובה PSP additional standby</t>
  </si>
  <si>
    <t>אגירה שאובה PSP מינוף</t>
  </si>
  <si>
    <t>נבטים להגדלת מינוף</t>
  </si>
  <si>
    <t>נטפים לז"ק</t>
  </si>
  <si>
    <t xml:space="preserve">בזק 6.2017 </t>
  </si>
  <si>
    <t xml:space="preserve">נגב אנרגיה שקלי </t>
  </si>
  <si>
    <t xml:space="preserve">נגב אנרגיה צמוד </t>
  </si>
  <si>
    <t xml:space="preserve">איגודן </t>
  </si>
  <si>
    <t xml:space="preserve">אנלייט </t>
  </si>
  <si>
    <t>זמורות EDF</t>
  </si>
  <si>
    <t>מגדל מקפת קרנות פנסיה וקופות גמל בע"מ</t>
  </si>
  <si>
    <t>מגדל לתגמולים ולפיצויים מסלול ביג כללי לפחות 30% מניות</t>
  </si>
  <si>
    <t>אנלייט Enlight מניה לא סחירה*</t>
  </si>
  <si>
    <t>TRACEGUARD ל.ס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</si>
</sst>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[$-1010000]d/m/yy;@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7" fontId="19" fillId="0" borderId="0" xfId="0" applyNumberFormat="1" applyFont="1" applyFill="1" applyBorder="1" applyAlignment="1">
      <alignment horizontal="right"/>
    </xf>
    <xf numFmtId="166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right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2" t="s">
        <v>1778</v>
      </c>
    </row>
    <row r="3" spans="1:36">
      <c r="B3" s="2" t="s">
        <v>2</v>
      </c>
      <c r="C3" s="82" t="s">
        <v>1779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2491.34657777246</v>
      </c>
      <c r="D11" s="78">
        <f>C11/$C$42*100</f>
        <v>1.8629546504674996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25958.527989300001</v>
      </c>
      <c r="D13" s="79">
        <f t="shared" ref="D13:D22" si="0">C13/$C$42*100</f>
        <v>19.411012850807772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f>'אג"ח קונצרני'!Q11</f>
        <v>20870.440769654</v>
      </c>
      <c r="D15" s="79">
        <f t="shared" si="0"/>
        <v>15.606293012791927</v>
      </c>
    </row>
    <row r="16" spans="1:36">
      <c r="A16" s="10" t="s">
        <v>13</v>
      </c>
      <c r="B16" s="73" t="s">
        <v>19</v>
      </c>
      <c r="C16" s="79">
        <f>מניות!K11</f>
        <v>23079.399103159998</v>
      </c>
      <c r="D16" s="79">
        <f t="shared" si="0"/>
        <v>17.258086158237539</v>
      </c>
    </row>
    <row r="17" spans="1:4">
      <c r="A17" s="10" t="s">
        <v>13</v>
      </c>
      <c r="B17" s="73" t="s">
        <v>20</v>
      </c>
      <c r="C17" s="79">
        <v>40378.917214642999</v>
      </c>
      <c r="D17" s="79">
        <f t="shared" si="0"/>
        <v>30.194149732920749</v>
      </c>
    </row>
    <row r="18" spans="1:4">
      <c r="A18" s="10" t="s">
        <v>13</v>
      </c>
      <c r="B18" s="73" t="s">
        <v>21</v>
      </c>
      <c r="C18" s="79">
        <v>8518.9185939737508</v>
      </c>
      <c r="D18" s="79">
        <f t="shared" si="0"/>
        <v>6.3701931931876423</v>
      </c>
    </row>
    <row r="19" spans="1:4">
      <c r="A19" s="10" t="s">
        <v>13</v>
      </c>
      <c r="B19" s="73" t="s">
        <v>22</v>
      </c>
      <c r="C19" s="79">
        <v>3.2223850000000001</v>
      </c>
      <c r="D19" s="79">
        <f t="shared" si="0"/>
        <v>2.4096033746995576E-3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ref="D24:D37" si="1">C24/$C$42*100</f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1"/>
        <v>0</v>
      </c>
    </row>
    <row r="26" spans="1:4">
      <c r="A26" s="10" t="s">
        <v>13</v>
      </c>
      <c r="B26" s="73" t="s">
        <v>18</v>
      </c>
      <c r="C26" s="79">
        <v>1207.0770493380001</v>
      </c>
      <c r="D26" s="79">
        <f t="shared" si="1"/>
        <v>0.90261620867997749</v>
      </c>
    </row>
    <row r="27" spans="1:4">
      <c r="A27" s="10" t="s">
        <v>13</v>
      </c>
      <c r="B27" s="73" t="s">
        <v>29</v>
      </c>
      <c r="C27" s="79">
        <v>27.406408076000002</v>
      </c>
      <c r="D27" s="79">
        <f t="shared" si="1"/>
        <v>2.0493694387331996E-2</v>
      </c>
    </row>
    <row r="28" spans="1:4">
      <c r="A28" s="10" t="s">
        <v>13</v>
      </c>
      <c r="B28" s="73" t="s">
        <v>30</v>
      </c>
      <c r="C28" s="79">
        <v>210.71747182752378</v>
      </c>
      <c r="D28" s="79">
        <f t="shared" si="1"/>
        <v>0.1575682394325198</v>
      </c>
    </row>
    <row r="29" spans="1:4">
      <c r="A29" s="10" t="s">
        <v>13</v>
      </c>
      <c r="B29" s="73" t="s">
        <v>31</v>
      </c>
      <c r="C29" s="79">
        <v>0.20944803872600001</v>
      </c>
      <c r="D29" s="79">
        <f t="shared" si="1"/>
        <v>1.5661899522818447E-4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1"/>
        <v>0</v>
      </c>
    </row>
    <row r="31" spans="1:4">
      <c r="A31" s="10" t="s">
        <v>13</v>
      </c>
      <c r="B31" s="73" t="s">
        <v>33</v>
      </c>
      <c r="C31" s="79">
        <v>-116.18839583127361</v>
      </c>
      <c r="D31" s="79">
        <f t="shared" si="1"/>
        <v>-8.6882216338508567E-2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1"/>
        <v>0</v>
      </c>
    </row>
    <row r="33" spans="1:4">
      <c r="A33" s="10" t="s">
        <v>13</v>
      </c>
      <c r="B33" s="72" t="s">
        <v>35</v>
      </c>
      <c r="C33" s="79">
        <v>10826.379836412229</v>
      </c>
      <c r="D33" s="79">
        <f t="shared" si="1"/>
        <v>8.0956438754519251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1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1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1"/>
        <v>0</v>
      </c>
    </row>
    <row r="37" spans="1:4">
      <c r="A37" s="10" t="s">
        <v>13</v>
      </c>
      <c r="B37" s="72" t="s">
        <v>39</v>
      </c>
      <c r="C37" s="79">
        <v>274.55545330439168</v>
      </c>
      <c r="D37" s="79">
        <f t="shared" si="1"/>
        <v>0.20530437760367834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ref="D39:D43" si="2">C39/$C$42*100</f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2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2"/>
        <v>0</v>
      </c>
    </row>
    <row r="42" spans="1:4">
      <c r="B42" s="75" t="s">
        <v>44</v>
      </c>
      <c r="C42" s="79">
        <f>SUM(C11:C41)</f>
        <v>133730.92990466882</v>
      </c>
      <c r="D42" s="79">
        <f t="shared" si="2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3961.0523785204941</v>
      </c>
      <c r="D43" s="79">
        <f t="shared" si="2"/>
        <v>2.9619568048649345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194</v>
      </c>
      <c r="D50">
        <v>3.2959000000000002E-2</v>
      </c>
    </row>
    <row r="51" spans="3:4">
      <c r="C51" t="s">
        <v>195</v>
      </c>
      <c r="D51">
        <v>0.4209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1778</v>
      </c>
    </row>
    <row r="3" spans="2:61">
      <c r="B3" s="2" t="s">
        <v>2</v>
      </c>
      <c r="C3" s="82" t="s">
        <v>1779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1284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203</v>
      </c>
      <c r="C14" t="s">
        <v>203</v>
      </c>
      <c r="D14" s="16"/>
      <c r="E14" t="s">
        <v>203</v>
      </c>
      <c r="F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1285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203</v>
      </c>
      <c r="C16" t="s">
        <v>203</v>
      </c>
      <c r="D16" s="16"/>
      <c r="E16" t="s">
        <v>203</v>
      </c>
      <c r="F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1286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857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s="16"/>
      <c r="E20" t="s">
        <v>203</v>
      </c>
      <c r="F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1284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203</v>
      </c>
      <c r="C23" t="s">
        <v>203</v>
      </c>
      <c r="D23" s="16"/>
      <c r="E23" t="s">
        <v>203</v>
      </c>
      <c r="F23" t="s">
        <v>203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1286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1287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s="16"/>
      <c r="E27" t="s">
        <v>203</v>
      </c>
      <c r="F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857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s="16"/>
      <c r="E29" t="s">
        <v>203</v>
      </c>
      <c r="F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230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2" t="s">
        <v>1778</v>
      </c>
    </row>
    <row r="3" spans="1:60">
      <c r="B3" s="2" t="s">
        <v>2</v>
      </c>
      <c r="C3" s="82" t="s">
        <v>1779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203</v>
      </c>
      <c r="C15" t="s">
        <v>203</v>
      </c>
      <c r="D15" s="19"/>
      <c r="E15" t="s">
        <v>203</v>
      </c>
      <c r="F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230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1778</v>
      </c>
    </row>
    <row r="3" spans="2:81">
      <c r="B3" s="2" t="s">
        <v>2</v>
      </c>
      <c r="C3" s="82" t="s">
        <v>1779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1288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203</v>
      </c>
      <c r="C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1289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203</v>
      </c>
      <c r="C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1290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1291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1292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203</v>
      </c>
      <c r="C21" t="s">
        <v>203</v>
      </c>
      <c r="E21" t="s">
        <v>203</v>
      </c>
      <c r="H21" s="79">
        <v>0</v>
      </c>
      <c r="I21" t="s">
        <v>203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1293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1294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1288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1289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E30" t="s">
        <v>203</v>
      </c>
      <c r="H30" s="79">
        <v>0</v>
      </c>
      <c r="I30" t="s">
        <v>203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1290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1291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E33" t="s">
        <v>203</v>
      </c>
      <c r="H33" s="79">
        <v>0</v>
      </c>
      <c r="I33" t="s">
        <v>203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1292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1293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1294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2" sqref="C2: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2" t="s">
        <v>1778</v>
      </c>
    </row>
    <row r="3" spans="2:72">
      <c r="B3" s="2" t="s">
        <v>2</v>
      </c>
      <c r="C3" s="82" t="s">
        <v>1779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1295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203</v>
      </c>
      <c r="C14" t="s">
        <v>203</v>
      </c>
      <c r="D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1296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203</v>
      </c>
      <c r="C16" t="s">
        <v>203</v>
      </c>
      <c r="D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1297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1298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857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203</v>
      </c>
      <c r="C22" t="s">
        <v>203</v>
      </c>
      <c r="D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1299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203</v>
      </c>
      <c r="C27" t="s">
        <v>203</v>
      </c>
      <c r="D27" t="s">
        <v>203</v>
      </c>
      <c r="G27" s="79">
        <v>0</v>
      </c>
      <c r="H27" t="s">
        <v>203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1778</v>
      </c>
    </row>
    <row r="3" spans="2:65">
      <c r="B3" s="2" t="s">
        <v>2</v>
      </c>
      <c r="C3" s="82" t="s">
        <v>1779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1300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9">
        <v>0</v>
      </c>
      <c r="K14" t="s">
        <v>203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1301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9">
        <v>0</v>
      </c>
      <c r="K16" t="s">
        <v>203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9">
        <v>0</v>
      </c>
      <c r="K18" t="s">
        <v>203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857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9">
        <v>0</v>
      </c>
      <c r="K20" t="s">
        <v>203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1302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9">
        <v>0</v>
      </c>
      <c r="K23" t="s">
        <v>203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1303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9">
        <v>0</v>
      </c>
      <c r="K25" t="s">
        <v>203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230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1778</v>
      </c>
    </row>
    <row r="3" spans="2:81">
      <c r="B3" s="2" t="s">
        <v>2</v>
      </c>
      <c r="C3" s="82" t="s">
        <v>1779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6.2</v>
      </c>
      <c r="K11" s="7"/>
      <c r="L11" s="7"/>
      <c r="M11" s="78">
        <v>3.64</v>
      </c>
      <c r="N11" s="78">
        <v>956649.55</v>
      </c>
      <c r="O11" s="7"/>
      <c r="P11" s="78">
        <v>1207.0770493380001</v>
      </c>
      <c r="Q11" s="7"/>
      <c r="R11" s="78">
        <v>100</v>
      </c>
      <c r="S11" s="78">
        <v>0.9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6.53</v>
      </c>
      <c r="M12" s="81">
        <v>3.5</v>
      </c>
      <c r="N12" s="81">
        <v>908649.55</v>
      </c>
      <c r="P12" s="81">
        <v>1005.276274938</v>
      </c>
      <c r="R12" s="81">
        <v>83.28</v>
      </c>
      <c r="S12" s="81">
        <v>0.75</v>
      </c>
    </row>
    <row r="13" spans="2:81">
      <c r="B13" s="80" t="s">
        <v>1300</v>
      </c>
      <c r="C13" s="16"/>
      <c r="D13" s="16"/>
      <c r="E13" s="16"/>
      <c r="J13" s="81">
        <v>7.13</v>
      </c>
      <c r="M13" s="81">
        <v>3.37</v>
      </c>
      <c r="N13" s="81">
        <v>646302.6</v>
      </c>
      <c r="P13" s="81">
        <v>638.31217414499997</v>
      </c>
      <c r="R13" s="81">
        <v>52.88</v>
      </c>
      <c r="S13" s="81">
        <v>0.48</v>
      </c>
    </row>
    <row r="14" spans="2:81">
      <c r="B14" t="s">
        <v>1304</v>
      </c>
      <c r="C14" t="s">
        <v>1305</v>
      </c>
      <c r="D14" t="s">
        <v>129</v>
      </c>
      <c r="E14" t="s">
        <v>1306</v>
      </c>
      <c r="F14" t="s">
        <v>133</v>
      </c>
      <c r="G14" t="s">
        <v>202</v>
      </c>
      <c r="H14" t="s">
        <v>155</v>
      </c>
      <c r="I14" t="s">
        <v>1307</v>
      </c>
      <c r="J14" s="79">
        <v>9.76</v>
      </c>
      <c r="K14" t="s">
        <v>108</v>
      </c>
      <c r="L14" s="79">
        <v>4.9000000000000004</v>
      </c>
      <c r="M14" s="79">
        <v>2.0099999999999998</v>
      </c>
      <c r="N14" s="79">
        <v>38913</v>
      </c>
      <c r="O14" s="79">
        <v>153.5</v>
      </c>
      <c r="P14" s="79">
        <v>59.731454999999997</v>
      </c>
      <c r="Q14" s="79">
        <v>0</v>
      </c>
      <c r="R14" s="79">
        <v>4.95</v>
      </c>
      <c r="S14" s="79">
        <v>0.04</v>
      </c>
    </row>
    <row r="15" spans="2:81">
      <c r="B15" t="s">
        <v>1308</v>
      </c>
      <c r="C15" t="s">
        <v>1309</v>
      </c>
      <c r="D15" t="s">
        <v>129</v>
      </c>
      <c r="E15" t="s">
        <v>1306</v>
      </c>
      <c r="F15" t="s">
        <v>133</v>
      </c>
      <c r="G15" t="s">
        <v>202</v>
      </c>
      <c r="H15" t="s">
        <v>155</v>
      </c>
      <c r="I15" t="s">
        <v>1310</v>
      </c>
      <c r="J15" s="79">
        <v>12.1</v>
      </c>
      <c r="K15" t="s">
        <v>108</v>
      </c>
      <c r="L15" s="79">
        <v>4.0999999999999996</v>
      </c>
      <c r="M15" s="79">
        <v>2.4</v>
      </c>
      <c r="N15" s="79">
        <v>176000</v>
      </c>
      <c r="O15" s="79">
        <v>123.89</v>
      </c>
      <c r="P15" s="79">
        <v>218.04640000000001</v>
      </c>
      <c r="Q15" s="79">
        <v>0.01</v>
      </c>
      <c r="R15" s="79">
        <v>18.059999999999999</v>
      </c>
      <c r="S15" s="79">
        <v>0.16</v>
      </c>
    </row>
    <row r="16" spans="2:81">
      <c r="B16" t="s">
        <v>1311</v>
      </c>
      <c r="C16" t="s">
        <v>1312</v>
      </c>
      <c r="D16" t="s">
        <v>129</v>
      </c>
      <c r="E16" t="s">
        <v>1313</v>
      </c>
      <c r="F16" t="s">
        <v>133</v>
      </c>
      <c r="G16" t="s">
        <v>202</v>
      </c>
      <c r="H16" t="s">
        <v>155</v>
      </c>
      <c r="I16" t="s">
        <v>1314</v>
      </c>
      <c r="J16" s="79">
        <v>2.25</v>
      </c>
      <c r="K16" t="s">
        <v>108</v>
      </c>
      <c r="L16" s="79">
        <v>5</v>
      </c>
      <c r="M16" s="79">
        <v>2.62</v>
      </c>
      <c r="N16" s="79">
        <v>3605.25</v>
      </c>
      <c r="O16" s="79">
        <v>129.63</v>
      </c>
      <c r="P16" s="79">
        <v>4.6734855749999999</v>
      </c>
      <c r="Q16" s="79">
        <v>0.01</v>
      </c>
      <c r="R16" s="79">
        <v>0.39</v>
      </c>
      <c r="S16" s="79">
        <v>0</v>
      </c>
    </row>
    <row r="17" spans="2:19">
      <c r="B17" t="s">
        <v>1315</v>
      </c>
      <c r="C17" t="s">
        <v>1316</v>
      </c>
      <c r="D17" t="s">
        <v>129</v>
      </c>
      <c r="E17" t="s">
        <v>412</v>
      </c>
      <c r="F17" t="s">
        <v>133</v>
      </c>
      <c r="G17" t="s">
        <v>1317</v>
      </c>
      <c r="H17" t="s">
        <v>156</v>
      </c>
      <c r="I17" t="s">
        <v>1318</v>
      </c>
      <c r="J17" s="79">
        <v>4.18</v>
      </c>
      <c r="K17" t="s">
        <v>108</v>
      </c>
      <c r="L17" s="79">
        <v>6</v>
      </c>
      <c r="M17" s="79">
        <v>2.82</v>
      </c>
      <c r="N17" s="79">
        <v>200000</v>
      </c>
      <c r="O17" s="79">
        <v>121.81</v>
      </c>
      <c r="P17" s="79">
        <v>243.62</v>
      </c>
      <c r="Q17" s="79">
        <v>0.01</v>
      </c>
      <c r="R17" s="79">
        <v>20.18</v>
      </c>
      <c r="S17" s="79">
        <v>0.18</v>
      </c>
    </row>
    <row r="18" spans="2:19">
      <c r="B18" t="s">
        <v>1319</v>
      </c>
      <c r="C18" t="s">
        <v>1320</v>
      </c>
      <c r="D18" t="s">
        <v>129</v>
      </c>
      <c r="E18" t="s">
        <v>1321</v>
      </c>
      <c r="F18" t="s">
        <v>355</v>
      </c>
      <c r="G18" t="s">
        <v>203</v>
      </c>
      <c r="H18" t="s">
        <v>204</v>
      </c>
      <c r="I18" t="s">
        <v>1322</v>
      </c>
      <c r="K18" t="s">
        <v>108</v>
      </c>
      <c r="L18" s="79">
        <v>5.8</v>
      </c>
      <c r="M18" s="79">
        <v>0</v>
      </c>
      <c r="N18" s="79">
        <v>97497</v>
      </c>
      <c r="O18" s="79">
        <v>33.58</v>
      </c>
      <c r="P18" s="79">
        <v>32.739492599999998</v>
      </c>
      <c r="Q18" s="79">
        <v>0</v>
      </c>
      <c r="R18" s="79">
        <v>2.71</v>
      </c>
      <c r="S18" s="79">
        <v>0.02</v>
      </c>
    </row>
    <row r="19" spans="2:19">
      <c r="B19" t="s">
        <v>1323</v>
      </c>
      <c r="C19" t="s">
        <v>1324</v>
      </c>
      <c r="D19" t="s">
        <v>129</v>
      </c>
      <c r="E19" t="s">
        <v>1325</v>
      </c>
      <c r="F19" t="s">
        <v>803</v>
      </c>
      <c r="G19" t="s">
        <v>203</v>
      </c>
      <c r="H19" t="s">
        <v>204</v>
      </c>
      <c r="I19" t="s">
        <v>1326</v>
      </c>
      <c r="J19" s="79">
        <v>3.8</v>
      </c>
      <c r="K19" t="s">
        <v>108</v>
      </c>
      <c r="L19" s="79">
        <v>3</v>
      </c>
      <c r="M19" s="79">
        <v>10.14</v>
      </c>
      <c r="N19" s="79">
        <v>130287.35</v>
      </c>
      <c r="O19" s="79">
        <v>61.02</v>
      </c>
      <c r="P19" s="79">
        <v>79.501340970000001</v>
      </c>
      <c r="Q19" s="79">
        <v>0.46</v>
      </c>
      <c r="R19" s="79">
        <v>6.59</v>
      </c>
      <c r="S19" s="79">
        <v>0.06</v>
      </c>
    </row>
    <row r="20" spans="2:19">
      <c r="B20" s="80" t="s">
        <v>1301</v>
      </c>
      <c r="C20" s="16"/>
      <c r="D20" s="16"/>
      <c r="E20" s="16"/>
      <c r="J20" s="81">
        <v>5.49</v>
      </c>
      <c r="M20" s="81">
        <v>3.73</v>
      </c>
      <c r="N20" s="81">
        <v>262346.95</v>
      </c>
      <c r="P20" s="81">
        <v>366.964100793</v>
      </c>
      <c r="R20" s="81">
        <v>30.4</v>
      </c>
      <c r="S20" s="81">
        <v>0.27</v>
      </c>
    </row>
    <row r="21" spans="2:19">
      <c r="B21" t="s">
        <v>1327</v>
      </c>
      <c r="C21" t="s">
        <v>1328</v>
      </c>
      <c r="D21" t="s">
        <v>129</v>
      </c>
      <c r="E21" t="s">
        <v>1329</v>
      </c>
      <c r="F21" t="s">
        <v>355</v>
      </c>
      <c r="G21" t="s">
        <v>1317</v>
      </c>
      <c r="H21" t="s">
        <v>156</v>
      </c>
      <c r="I21" t="s">
        <v>1330</v>
      </c>
      <c r="J21" s="79">
        <v>6.47</v>
      </c>
      <c r="K21" t="s">
        <v>108</v>
      </c>
      <c r="L21" s="79">
        <v>3.1</v>
      </c>
      <c r="M21" s="79">
        <v>2.81</v>
      </c>
      <c r="N21" s="79">
        <v>190000</v>
      </c>
      <c r="O21" s="79">
        <v>98.91</v>
      </c>
      <c r="P21" s="79">
        <v>187.929</v>
      </c>
      <c r="Q21" s="79">
        <v>0.05</v>
      </c>
      <c r="R21" s="79">
        <v>15.57</v>
      </c>
      <c r="S21" s="79">
        <v>0.14000000000000001</v>
      </c>
    </row>
    <row r="22" spans="2:19">
      <c r="B22" t="s">
        <v>1331</v>
      </c>
      <c r="C22" t="s">
        <v>1332</v>
      </c>
      <c r="D22" t="s">
        <v>129</v>
      </c>
      <c r="E22" t="s">
        <v>916</v>
      </c>
      <c r="F22" t="s">
        <v>131</v>
      </c>
      <c r="G22" t="s">
        <v>595</v>
      </c>
      <c r="H22" t="s">
        <v>157</v>
      </c>
      <c r="I22" t="s">
        <v>413</v>
      </c>
      <c r="J22" s="79">
        <v>5.03</v>
      </c>
      <c r="K22" t="s">
        <v>112</v>
      </c>
      <c r="L22" s="79">
        <v>4.45</v>
      </c>
      <c r="M22" s="79">
        <v>5.15</v>
      </c>
      <c r="N22" s="79">
        <v>36990</v>
      </c>
      <c r="O22" s="79">
        <v>99.08</v>
      </c>
      <c r="P22" s="79">
        <v>140.88141604800001</v>
      </c>
      <c r="Q22" s="79">
        <v>0</v>
      </c>
      <c r="R22" s="79">
        <v>11.67</v>
      </c>
      <c r="S22" s="79">
        <v>0.11</v>
      </c>
    </row>
    <row r="23" spans="2:19">
      <c r="B23" t="s">
        <v>1333</v>
      </c>
      <c r="C23" t="s">
        <v>1334</v>
      </c>
      <c r="D23" t="s">
        <v>129</v>
      </c>
      <c r="E23" t="s">
        <v>1335</v>
      </c>
      <c r="F23" t="s">
        <v>133</v>
      </c>
      <c r="G23" t="s">
        <v>631</v>
      </c>
      <c r="H23" t="s">
        <v>156</v>
      </c>
      <c r="I23" t="s">
        <v>1336</v>
      </c>
      <c r="J23" s="79">
        <v>2.4</v>
      </c>
      <c r="K23" t="s">
        <v>108</v>
      </c>
      <c r="L23" s="79">
        <v>5.15</v>
      </c>
      <c r="M23" s="79">
        <v>2.98</v>
      </c>
      <c r="N23" s="79">
        <v>35356.949999999997</v>
      </c>
      <c r="O23" s="79">
        <v>107.91</v>
      </c>
      <c r="P23" s="79">
        <v>38.153684745</v>
      </c>
      <c r="Q23" s="79">
        <v>0.03</v>
      </c>
      <c r="R23" s="79">
        <v>3.16</v>
      </c>
      <c r="S23" s="79">
        <v>0.03</v>
      </c>
    </row>
    <row r="24" spans="2:19">
      <c r="B24" s="80" t="s">
        <v>318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9">
        <v>0</v>
      </c>
      <c r="K25" t="s">
        <v>203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857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203</v>
      </c>
      <c r="C27" t="s">
        <v>203</v>
      </c>
      <c r="D27" s="16"/>
      <c r="E27" s="16"/>
      <c r="F27" t="s">
        <v>203</v>
      </c>
      <c r="G27" t="s">
        <v>203</v>
      </c>
      <c r="J27" s="79">
        <v>0</v>
      </c>
      <c r="K27" t="s">
        <v>203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s="80" t="s">
        <v>227</v>
      </c>
      <c r="C28" s="16"/>
      <c r="D28" s="16"/>
      <c r="E28" s="16"/>
      <c r="J28" s="81">
        <v>4.5599999999999996</v>
      </c>
      <c r="M28" s="81">
        <v>4.3499999999999996</v>
      </c>
      <c r="N28" s="81">
        <v>48000</v>
      </c>
      <c r="P28" s="81">
        <v>201.80077439999999</v>
      </c>
      <c r="R28" s="81">
        <v>16.72</v>
      </c>
      <c r="S28" s="81">
        <v>0.15</v>
      </c>
    </row>
    <row r="29" spans="2:19">
      <c r="B29" s="80" t="s">
        <v>1337</v>
      </c>
      <c r="C29" s="16"/>
      <c r="D29" s="16"/>
      <c r="E29" s="16"/>
      <c r="J29" s="81">
        <v>0</v>
      </c>
      <c r="M29" s="81">
        <v>0</v>
      </c>
      <c r="N29" s="81">
        <v>0</v>
      </c>
      <c r="P29" s="81">
        <v>0</v>
      </c>
      <c r="R29" s="81">
        <v>0</v>
      </c>
      <c r="S29" s="81">
        <v>0</v>
      </c>
    </row>
    <row r="30" spans="2:19">
      <c r="B30" t="s">
        <v>203</v>
      </c>
      <c r="C30" t="s">
        <v>203</v>
      </c>
      <c r="D30" s="16"/>
      <c r="E30" s="16"/>
      <c r="F30" t="s">
        <v>203</v>
      </c>
      <c r="G30" t="s">
        <v>203</v>
      </c>
      <c r="J30" s="79">
        <v>0</v>
      </c>
      <c r="K30" t="s">
        <v>203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</row>
    <row r="31" spans="2:19">
      <c r="B31" s="80" t="s">
        <v>1338</v>
      </c>
      <c r="C31" s="16"/>
      <c r="D31" s="16"/>
      <c r="E31" s="16"/>
      <c r="J31" s="81">
        <v>4.5599999999999996</v>
      </c>
      <c r="M31" s="81">
        <v>4.3499999999999996</v>
      </c>
      <c r="N31" s="81">
        <v>48000</v>
      </c>
      <c r="P31" s="81">
        <v>201.80077439999999</v>
      </c>
      <c r="R31" s="81">
        <v>16.72</v>
      </c>
      <c r="S31" s="81">
        <v>0.15</v>
      </c>
    </row>
    <row r="32" spans="2:19">
      <c r="B32" t="s">
        <v>1339</v>
      </c>
      <c r="C32" t="s">
        <v>1340</v>
      </c>
      <c r="D32" t="s">
        <v>129</v>
      </c>
      <c r="E32" t="s">
        <v>1341</v>
      </c>
      <c r="F32" t="s">
        <v>1198</v>
      </c>
      <c r="G32" t="s">
        <v>1342</v>
      </c>
      <c r="H32" t="s">
        <v>1343</v>
      </c>
      <c r="I32" t="s">
        <v>1344</v>
      </c>
      <c r="J32" s="79">
        <v>4.5599999999999996</v>
      </c>
      <c r="K32" t="s">
        <v>112</v>
      </c>
      <c r="L32" s="79">
        <v>6</v>
      </c>
      <c r="M32" s="79">
        <v>4.3499999999999996</v>
      </c>
      <c r="N32" s="79">
        <v>48000</v>
      </c>
      <c r="O32" s="79">
        <v>109.37</v>
      </c>
      <c r="P32" s="79">
        <v>201.80077439999999</v>
      </c>
      <c r="Q32" s="79">
        <v>0.01</v>
      </c>
      <c r="R32" s="79">
        <v>16.72</v>
      </c>
      <c r="S32" s="79">
        <v>0.15</v>
      </c>
    </row>
    <row r="33" spans="2:5">
      <c r="B33" t="s">
        <v>230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2" t="s">
        <v>1778</v>
      </c>
    </row>
    <row r="3" spans="2:98">
      <c r="B3" s="2" t="s">
        <v>2</v>
      </c>
      <c r="C3" s="82" t="s">
        <v>1779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32817.32</v>
      </c>
      <c r="I11" s="7"/>
      <c r="J11" s="78">
        <v>27.406408076000002</v>
      </c>
      <c r="K11" s="7"/>
      <c r="L11" s="78">
        <v>100</v>
      </c>
      <c r="M11" s="78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6817.32</v>
      </c>
      <c r="J12" s="81">
        <v>27.406308131999999</v>
      </c>
      <c r="L12" s="81">
        <v>100</v>
      </c>
      <c r="M12" s="81">
        <v>0.02</v>
      </c>
    </row>
    <row r="13" spans="2:98">
      <c r="B13" t="s">
        <v>1780</v>
      </c>
      <c r="C13" t="s">
        <v>1345</v>
      </c>
      <c r="D13" t="s">
        <v>129</v>
      </c>
      <c r="E13" t="s">
        <v>1346</v>
      </c>
      <c r="F13" t="s">
        <v>133</v>
      </c>
      <c r="G13" t="s">
        <v>116</v>
      </c>
      <c r="H13" s="79">
        <v>6817.32</v>
      </c>
      <c r="I13" s="79">
        <v>100</v>
      </c>
      <c r="J13" s="79">
        <v>27.406308131999999</v>
      </c>
      <c r="K13" s="79">
        <v>0</v>
      </c>
      <c r="L13" s="79">
        <v>100</v>
      </c>
      <c r="M13" s="79">
        <v>0.02</v>
      </c>
    </row>
    <row r="14" spans="2:98">
      <c r="B14" s="80" t="s">
        <v>227</v>
      </c>
      <c r="C14" s="16"/>
      <c r="D14" s="16"/>
      <c r="E14" s="16"/>
      <c r="H14" s="81">
        <v>26000</v>
      </c>
      <c r="J14" s="81">
        <v>9.9944000000000004E-5</v>
      </c>
      <c r="L14" s="81">
        <v>0</v>
      </c>
      <c r="M14" s="81">
        <v>0</v>
      </c>
    </row>
    <row r="15" spans="2:98">
      <c r="B15" s="80" t="s">
        <v>319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320</v>
      </c>
      <c r="C17" s="16"/>
      <c r="D17" s="16"/>
      <c r="E17" s="16"/>
      <c r="H17" s="81">
        <v>26000</v>
      </c>
      <c r="J17" s="81">
        <v>9.9944000000000004E-5</v>
      </c>
      <c r="L17" s="81">
        <v>0</v>
      </c>
      <c r="M17" s="81">
        <v>0</v>
      </c>
    </row>
    <row r="18" spans="2:13">
      <c r="B18" s="101" t="s">
        <v>1781</v>
      </c>
      <c r="C18" t="s">
        <v>1347</v>
      </c>
      <c r="D18" t="s">
        <v>129</v>
      </c>
      <c r="E18" t="s">
        <v>1348</v>
      </c>
      <c r="F18" t="s">
        <v>1198</v>
      </c>
      <c r="G18" t="s">
        <v>112</v>
      </c>
      <c r="H18" s="79">
        <v>26000</v>
      </c>
      <c r="I18" s="79">
        <v>1E-4</v>
      </c>
      <c r="J18" s="79">
        <v>9.9944000000000004E-5</v>
      </c>
      <c r="K18" s="79">
        <v>0.06</v>
      </c>
      <c r="L18" s="79">
        <v>0</v>
      </c>
      <c r="M18" s="79">
        <v>0</v>
      </c>
    </row>
    <row r="19" spans="2:13">
      <c r="B19" t="s">
        <v>230</v>
      </c>
      <c r="C19" s="16"/>
      <c r="D19" s="16"/>
      <c r="E19" s="16"/>
    </row>
    <row r="20" spans="2:13">
      <c r="C20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1778</v>
      </c>
    </row>
    <row r="3" spans="2:55">
      <c r="B3" s="2" t="s">
        <v>2</v>
      </c>
      <c r="C3" s="82" t="s">
        <v>1779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56159.71</v>
      </c>
      <c r="G11" s="7"/>
      <c r="H11" s="78">
        <v>210.71747182752378</v>
      </c>
      <c r="I11" s="7"/>
      <c r="J11" s="78">
        <v>100</v>
      </c>
      <c r="K11" s="78">
        <v>0.16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2336.91</v>
      </c>
      <c r="H12" s="81">
        <v>8.0966225212107599</v>
      </c>
      <c r="J12" s="81">
        <v>3.84</v>
      </c>
      <c r="K12" s="81">
        <v>0.01</v>
      </c>
    </row>
    <row r="13" spans="2:55">
      <c r="B13" s="80" t="s">
        <v>1349</v>
      </c>
      <c r="C13" s="16"/>
      <c r="F13" s="81">
        <v>2336.91</v>
      </c>
      <c r="H13" s="81">
        <v>8.0966225212107599</v>
      </c>
      <c r="J13" s="81">
        <v>3.84</v>
      </c>
      <c r="K13" s="81">
        <v>0.01</v>
      </c>
    </row>
    <row r="14" spans="2:55">
      <c r="B14" t="s">
        <v>1350</v>
      </c>
      <c r="C14" t="s">
        <v>1351</v>
      </c>
      <c r="D14" t="s">
        <v>112</v>
      </c>
      <c r="E14" t="s">
        <v>1352</v>
      </c>
      <c r="F14" s="79">
        <v>2336.91</v>
      </c>
      <c r="G14" s="79">
        <v>90.131900000000002</v>
      </c>
      <c r="H14" s="79">
        <v>8.0966225212107599</v>
      </c>
      <c r="I14" s="79">
        <v>0</v>
      </c>
      <c r="J14" s="79">
        <v>3.84</v>
      </c>
      <c r="K14" s="79">
        <v>0.01</v>
      </c>
    </row>
    <row r="15" spans="2:55">
      <c r="B15" s="80" t="s">
        <v>1353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203</v>
      </c>
      <c r="C16" t="s">
        <v>203</v>
      </c>
      <c r="D16" t="s">
        <v>203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1354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1355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203</v>
      </c>
      <c r="C20" t="s">
        <v>203</v>
      </c>
      <c r="D20" t="s">
        <v>203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227</v>
      </c>
      <c r="C21" s="16"/>
      <c r="F21" s="81">
        <v>53822.8</v>
      </c>
      <c r="H21" s="81">
        <v>202.62084930631303</v>
      </c>
      <c r="J21" s="81">
        <v>96.16</v>
      </c>
      <c r="K21" s="81">
        <v>0.15</v>
      </c>
    </row>
    <row r="22" spans="2:11">
      <c r="B22" s="80" t="s">
        <v>1356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203</v>
      </c>
      <c r="C23" t="s">
        <v>203</v>
      </c>
      <c r="D23" t="s">
        <v>203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1357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203</v>
      </c>
      <c r="C25" t="s">
        <v>203</v>
      </c>
      <c r="D25" t="s">
        <v>203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1358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203</v>
      </c>
      <c r="C27" t="s">
        <v>203</v>
      </c>
      <c r="D27" t="s">
        <v>203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1359</v>
      </c>
      <c r="C28" s="16"/>
      <c r="F28" s="81">
        <v>53822.8</v>
      </c>
      <c r="H28" s="81">
        <v>202.62084930631303</v>
      </c>
      <c r="J28" s="81">
        <v>96.16</v>
      </c>
      <c r="K28" s="81">
        <v>0.15</v>
      </c>
    </row>
    <row r="29" spans="2:11">
      <c r="B29" t="s">
        <v>1360</v>
      </c>
      <c r="C29" t="s">
        <v>1361</v>
      </c>
      <c r="D29" t="s">
        <v>112</v>
      </c>
      <c r="E29" t="s">
        <v>1362</v>
      </c>
      <c r="F29" s="79">
        <v>3187</v>
      </c>
      <c r="G29" s="79">
        <v>100</v>
      </c>
      <c r="H29" s="79">
        <v>12.250828</v>
      </c>
      <c r="I29" s="79">
        <v>0</v>
      </c>
      <c r="J29" s="79">
        <v>5.81</v>
      </c>
      <c r="K29" s="79">
        <v>0.01</v>
      </c>
    </row>
    <row r="30" spans="2:11">
      <c r="B30" t="s">
        <v>1363</v>
      </c>
      <c r="C30" t="s">
        <v>1364</v>
      </c>
      <c r="D30" t="s">
        <v>112</v>
      </c>
      <c r="E30" t="s">
        <v>602</v>
      </c>
      <c r="F30" s="79">
        <v>16152.91</v>
      </c>
      <c r="G30" s="79">
        <v>96.429299999999969</v>
      </c>
      <c r="H30" s="79">
        <v>59.874674635869702</v>
      </c>
      <c r="I30" s="79">
        <v>0</v>
      </c>
      <c r="J30" s="79">
        <v>28.41</v>
      </c>
      <c r="K30" s="79">
        <v>0.04</v>
      </c>
    </row>
    <row r="31" spans="2:11">
      <c r="B31" t="s">
        <v>1365</v>
      </c>
      <c r="C31" t="s">
        <v>1366</v>
      </c>
      <c r="D31" t="s">
        <v>112</v>
      </c>
      <c r="E31" t="s">
        <v>434</v>
      </c>
      <c r="F31" s="79">
        <v>2777.06</v>
      </c>
      <c r="G31" s="79">
        <v>100</v>
      </c>
      <c r="H31" s="79">
        <v>10.675018639999999</v>
      </c>
      <c r="I31" s="79">
        <v>0</v>
      </c>
      <c r="J31" s="79">
        <v>5.07</v>
      </c>
      <c r="K31" s="79">
        <v>0.01</v>
      </c>
    </row>
    <row r="32" spans="2:11">
      <c r="B32" t="s">
        <v>1367</v>
      </c>
      <c r="C32" t="s">
        <v>1368</v>
      </c>
      <c r="D32" t="s">
        <v>112</v>
      </c>
      <c r="E32" t="s">
        <v>1369</v>
      </c>
      <c r="F32" s="79">
        <v>2429.9299999999998</v>
      </c>
      <c r="G32" s="79">
        <v>90.658600000000007</v>
      </c>
      <c r="H32" s="79">
        <v>8.4681033549591191</v>
      </c>
      <c r="I32" s="79">
        <v>0</v>
      </c>
      <c r="J32" s="79">
        <v>4.0199999999999996</v>
      </c>
      <c r="K32" s="79">
        <v>0.01</v>
      </c>
    </row>
    <row r="33" spans="2:11">
      <c r="B33" t="s">
        <v>1370</v>
      </c>
      <c r="C33" t="s">
        <v>1371</v>
      </c>
      <c r="D33" t="s">
        <v>116</v>
      </c>
      <c r="E33" t="s">
        <v>1372</v>
      </c>
      <c r="F33" s="79">
        <v>10151.11</v>
      </c>
      <c r="G33" s="79">
        <v>100</v>
      </c>
      <c r="H33" s="79">
        <v>40.808477310999997</v>
      </c>
      <c r="I33" s="79">
        <v>0</v>
      </c>
      <c r="J33" s="79">
        <v>19.37</v>
      </c>
      <c r="K33" s="79">
        <v>0.03</v>
      </c>
    </row>
    <row r="34" spans="2:11">
      <c r="B34" t="s">
        <v>1373</v>
      </c>
      <c r="C34" t="s">
        <v>1374</v>
      </c>
      <c r="D34" t="s">
        <v>112</v>
      </c>
      <c r="E34" t="s">
        <v>1375</v>
      </c>
      <c r="F34" s="79">
        <v>19124.79</v>
      </c>
      <c r="G34" s="79">
        <v>95.95739999999995</v>
      </c>
      <c r="H34" s="79">
        <v>70.543747364484204</v>
      </c>
      <c r="I34" s="79">
        <v>0</v>
      </c>
      <c r="J34" s="79">
        <v>33.479999999999997</v>
      </c>
      <c r="K34" s="79">
        <v>0.05</v>
      </c>
    </row>
    <row r="35" spans="2:11">
      <c r="B35" t="s">
        <v>230</v>
      </c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2" t="s">
        <v>1778</v>
      </c>
    </row>
    <row r="3" spans="2:59">
      <c r="B3" s="2" t="s">
        <v>2</v>
      </c>
      <c r="C3" s="82" t="s">
        <v>1779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22334.5</v>
      </c>
      <c r="H11" s="7"/>
      <c r="I11" s="78">
        <v>0.20944803872600001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1376</v>
      </c>
      <c r="C12" s="16"/>
      <c r="D12" s="16"/>
      <c r="G12" s="81">
        <v>22311</v>
      </c>
      <c r="I12" s="81">
        <v>2.6846031E-4</v>
      </c>
      <c r="K12" s="81">
        <v>0.13</v>
      </c>
      <c r="L12" s="81">
        <v>0</v>
      </c>
    </row>
    <row r="13" spans="2:59">
      <c r="B13" t="s">
        <v>1377</v>
      </c>
      <c r="C13" t="s">
        <v>1378</v>
      </c>
      <c r="D13" t="s">
        <v>936</v>
      </c>
      <c r="E13" t="s">
        <v>108</v>
      </c>
      <c r="F13" t="s">
        <v>1379</v>
      </c>
      <c r="G13" s="79">
        <v>1466</v>
      </c>
      <c r="H13" s="79">
        <v>1.55E-2</v>
      </c>
      <c r="I13" s="79">
        <v>2.2723E-4</v>
      </c>
      <c r="J13" s="79">
        <v>0</v>
      </c>
      <c r="K13" s="79">
        <v>0.11</v>
      </c>
      <c r="L13" s="79">
        <v>0</v>
      </c>
    </row>
    <row r="14" spans="2:59">
      <c r="B14" t="s">
        <v>1380</v>
      </c>
      <c r="C14" t="s">
        <v>1381</v>
      </c>
      <c r="D14" t="s">
        <v>118</v>
      </c>
      <c r="E14" t="s">
        <v>108</v>
      </c>
      <c r="F14" t="s">
        <v>1382</v>
      </c>
      <c r="G14" s="79">
        <v>231</v>
      </c>
      <c r="H14" s="79">
        <v>9.9999999999999995E-7</v>
      </c>
      <c r="I14" s="79">
        <v>2.3100000000000001E-9</v>
      </c>
      <c r="J14" s="79">
        <v>0</v>
      </c>
      <c r="K14" s="79">
        <v>0</v>
      </c>
      <c r="L14" s="79">
        <v>0</v>
      </c>
    </row>
    <row r="15" spans="2:59">
      <c r="B15" t="s">
        <v>1383</v>
      </c>
      <c r="C15" t="s">
        <v>1384</v>
      </c>
      <c r="D15" t="s">
        <v>981</v>
      </c>
      <c r="E15" t="s">
        <v>108</v>
      </c>
      <c r="F15" t="s">
        <v>1385</v>
      </c>
      <c r="G15" s="79">
        <v>20614</v>
      </c>
      <c r="H15" s="79">
        <v>2.0000000000000001E-4</v>
      </c>
      <c r="I15" s="79">
        <v>4.1227999999999999E-5</v>
      </c>
      <c r="J15" s="79">
        <v>0.06</v>
      </c>
      <c r="K15" s="79">
        <v>0.02</v>
      </c>
      <c r="L15" s="79">
        <v>0</v>
      </c>
    </row>
    <row r="16" spans="2:59">
      <c r="B16" s="80" t="s">
        <v>1283</v>
      </c>
      <c r="C16" s="16"/>
      <c r="D16" s="16"/>
      <c r="G16" s="81">
        <v>23.5</v>
      </c>
      <c r="I16" s="81">
        <v>0.20917957841599999</v>
      </c>
      <c r="K16" s="81">
        <v>99.87</v>
      </c>
      <c r="L16" s="81">
        <v>0</v>
      </c>
    </row>
    <row r="17" spans="2:12">
      <c r="B17" t="s">
        <v>1386</v>
      </c>
      <c r="C17" t="s">
        <v>1387</v>
      </c>
      <c r="D17" t="s">
        <v>1165</v>
      </c>
      <c r="E17" t="s">
        <v>112</v>
      </c>
      <c r="F17" t="s">
        <v>1388</v>
      </c>
      <c r="G17" s="79">
        <v>23.5</v>
      </c>
      <c r="H17" s="79">
        <v>231.5624</v>
      </c>
      <c r="I17" s="79">
        <v>0.20917957841599999</v>
      </c>
      <c r="J17" s="79">
        <v>0</v>
      </c>
      <c r="K17" s="79">
        <v>99.87</v>
      </c>
      <c r="L17" s="79">
        <v>0</v>
      </c>
    </row>
    <row r="18" spans="2:12">
      <c r="B18" t="s">
        <v>230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1778</v>
      </c>
    </row>
    <row r="3" spans="2:52">
      <c r="B3" s="2" t="s">
        <v>2</v>
      </c>
      <c r="C3" s="82" t="s">
        <v>1779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1284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1285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1389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1286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857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1284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1390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1286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1287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857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230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topLeftCell="B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2" t="s">
        <v>1778</v>
      </c>
    </row>
    <row r="3" spans="2:13">
      <c r="B3" s="2" t="s">
        <v>2</v>
      </c>
      <c r="C3" s="82" t="s">
        <v>1779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f>I12+I32</f>
        <v>0</v>
      </c>
      <c r="J11" s="78">
        <f>J12+J32</f>
        <v>2491.34657777246</v>
      </c>
      <c r="K11" s="78">
        <f>J11/$J$11*100</f>
        <v>100</v>
      </c>
      <c r="L11" s="78">
        <f>J11/'סכום נכסי הקרן'!$C$42*100</f>
        <v>1.8629546504674996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f>I13+I16+I22+I24+I26+I28+I30</f>
        <v>0</v>
      </c>
      <c r="J12" s="81">
        <f>J13+J16+J22+J24+J26+J28+J30</f>
        <v>905.85302065499991</v>
      </c>
      <c r="K12" s="81">
        <f t="shared" ref="K12:K42" si="0">J12/$J$11*100</f>
        <v>36.35997611640741</v>
      </c>
      <c r="L12" s="81">
        <f>J12/'סכום נכסי הקרן'!$C$42*100</f>
        <v>0.67736986596948401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841.38055999999995</v>
      </c>
      <c r="K13" s="81">
        <f t="shared" si="0"/>
        <v>33.772120166126683</v>
      </c>
      <c r="L13" s="81">
        <f>J13/'סכום נכסי הקרן'!$C$42*100</f>
        <v>0.6291592831963293</v>
      </c>
    </row>
    <row r="14" spans="2:13">
      <c r="B14" s="82" t="s">
        <v>1753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23.818680000000001</v>
      </c>
      <c r="K14" s="79">
        <f t="shared" si="0"/>
        <v>0.95605646410290046</v>
      </c>
      <c r="L14" s="79">
        <f>J14/'סכום נכסי הקרן'!$C$42*100</f>
        <v>1.7810898359100127E-2</v>
      </c>
    </row>
    <row r="15" spans="2:13">
      <c r="B15" s="82" t="s">
        <v>1754</v>
      </c>
      <c r="C15" t="s">
        <v>205</v>
      </c>
      <c r="D15" t="s">
        <v>206</v>
      </c>
      <c r="E15" t="s">
        <v>202</v>
      </c>
      <c r="F15" t="s">
        <v>155</v>
      </c>
      <c r="G15" t="s">
        <v>108</v>
      </c>
      <c r="H15" s="79">
        <v>0</v>
      </c>
      <c r="I15" s="79">
        <v>0</v>
      </c>
      <c r="J15" s="79">
        <v>817.56187999999997</v>
      </c>
      <c r="K15" s="79">
        <f t="shared" si="0"/>
        <v>32.816063702023783</v>
      </c>
      <c r="L15" s="79">
        <f>J15/'סכום נכסי הקרן'!$C$42*100</f>
        <v>0.6113483848372292</v>
      </c>
    </row>
    <row r="16" spans="2:13">
      <c r="B16" s="80" t="s">
        <v>207</v>
      </c>
      <c r="D16" s="16"/>
      <c r="I16" s="81">
        <f>SUM(I17:I21)</f>
        <v>0</v>
      </c>
      <c r="J16" s="81">
        <f t="shared" ref="J16" si="1">SUM(J17:J21)</f>
        <v>64.472460655000006</v>
      </c>
      <c r="K16" s="81">
        <f t="shared" si="0"/>
        <v>2.5878559502807326</v>
      </c>
      <c r="L16" s="81">
        <f>J16/'סכום נכסי הקרן'!$C$42*100</f>
        <v>4.8210582773154813E-2</v>
      </c>
    </row>
    <row r="17" spans="2:12">
      <c r="B17" s="82" t="s">
        <v>1753</v>
      </c>
      <c r="C17" t="s">
        <v>210</v>
      </c>
      <c r="D17" t="s">
        <v>201</v>
      </c>
      <c r="E17" t="s">
        <v>202</v>
      </c>
      <c r="F17" t="s">
        <v>155</v>
      </c>
      <c r="G17" t="s">
        <v>112</v>
      </c>
      <c r="H17" s="79">
        <v>0</v>
      </c>
      <c r="I17" s="79">
        <v>0</v>
      </c>
      <c r="J17" s="79">
        <v>22.18268612</v>
      </c>
      <c r="K17" s="79">
        <f t="shared" si="0"/>
        <v>0.89038941100815361</v>
      </c>
      <c r="L17" s="79">
        <f>J17/'סכום נכסי הקרן'!$C$42*100</f>
        <v>1.6587550939646575E-2</v>
      </c>
    </row>
    <row r="18" spans="2:12">
      <c r="B18" s="82" t="s">
        <v>1754</v>
      </c>
      <c r="C18" t="s">
        <v>211</v>
      </c>
      <c r="D18" t="s">
        <v>206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37.062963879999998</v>
      </c>
      <c r="K18" s="79">
        <f t="shared" si="0"/>
        <v>1.4876679226676843</v>
      </c>
      <c r="L18" s="79">
        <f>J18/'סכום נכסי הקרן'!$C$42*100</f>
        <v>2.771457874885087E-2</v>
      </c>
    </row>
    <row r="19" spans="2:12">
      <c r="B19" s="82" t="s">
        <v>1753</v>
      </c>
      <c r="C19" t="s">
        <v>214</v>
      </c>
      <c r="D19" t="s">
        <v>201</v>
      </c>
      <c r="E19" t="s">
        <v>202</v>
      </c>
      <c r="F19" t="s">
        <v>155</v>
      </c>
      <c r="G19" t="s">
        <v>116</v>
      </c>
      <c r="H19" s="79">
        <v>0</v>
      </c>
      <c r="I19" s="79">
        <v>0</v>
      </c>
      <c r="J19" s="79">
        <v>1.302793807</v>
      </c>
      <c r="K19" s="79">
        <f t="shared" si="0"/>
        <v>5.2292756801618594E-2</v>
      </c>
      <c r="L19" s="79">
        <f>J19/'סכום נכסי הקרן'!$C$42*100</f>
        <v>9.7419034469341313E-4</v>
      </c>
    </row>
    <row r="20" spans="2:12">
      <c r="B20" s="82" t="s">
        <v>1754</v>
      </c>
      <c r="C20" t="s">
        <v>215</v>
      </c>
      <c r="D20" t="s">
        <v>206</v>
      </c>
      <c r="E20" t="s">
        <v>202</v>
      </c>
      <c r="F20" t="s">
        <v>155</v>
      </c>
      <c r="G20" t="s">
        <v>116</v>
      </c>
      <c r="H20" s="79">
        <v>0</v>
      </c>
      <c r="I20" s="79">
        <v>0</v>
      </c>
      <c r="J20" s="79">
        <v>3.1954970880000002</v>
      </c>
      <c r="K20" s="79">
        <f t="shared" si="0"/>
        <v>0.12826385202724899</v>
      </c>
      <c r="L20" s="79">
        <f>J20/'סכום נכסי הקרן'!$C$42*100</f>
        <v>2.3894973962103878E-3</v>
      </c>
    </row>
    <row r="21" spans="2:12">
      <c r="B21" s="82" t="s">
        <v>1754</v>
      </c>
      <c r="C21" t="s">
        <v>219</v>
      </c>
      <c r="D21" t="s">
        <v>206</v>
      </c>
      <c r="E21" t="s">
        <v>202</v>
      </c>
      <c r="F21" t="s">
        <v>155</v>
      </c>
      <c r="G21" t="s">
        <v>119</v>
      </c>
      <c r="H21" s="79">
        <v>0</v>
      </c>
      <c r="I21" s="79">
        <v>0</v>
      </c>
      <c r="J21" s="79">
        <v>0.72851975999999996</v>
      </c>
      <c r="K21" s="79">
        <f t="shared" si="0"/>
        <v>2.9242007776026785E-2</v>
      </c>
      <c r="L21" s="79">
        <f>J21/'סכום נכסי הקרן'!$C$42*100</f>
        <v>5.4476534375355883E-4</v>
      </c>
    </row>
    <row r="22" spans="2:12">
      <c r="B22" s="80" t="s">
        <v>222</v>
      </c>
      <c r="D22" s="16"/>
      <c r="I22" s="81">
        <v>0</v>
      </c>
      <c r="J22" s="81">
        <v>0</v>
      </c>
      <c r="K22" s="81">
        <f t="shared" si="0"/>
        <v>0</v>
      </c>
      <c r="L22" s="81">
        <f>J22/'סכום נכסי הקרן'!$C$42*100</f>
        <v>0</v>
      </c>
    </row>
    <row r="23" spans="2:12">
      <c r="B23" t="s">
        <v>203</v>
      </c>
      <c r="C23" t="s">
        <v>203</v>
      </c>
      <c r="D23" s="16"/>
      <c r="E23" t="s">
        <v>203</v>
      </c>
      <c r="G23" t="s">
        <v>203</v>
      </c>
      <c r="H23" s="79">
        <v>0</v>
      </c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s="80" t="s">
        <v>223</v>
      </c>
      <c r="D24" s="16"/>
      <c r="I24" s="81">
        <v>0</v>
      </c>
      <c r="J24" s="81">
        <v>0</v>
      </c>
      <c r="K24" s="81">
        <f t="shared" si="0"/>
        <v>0</v>
      </c>
      <c r="L24" s="81">
        <f>J24/'סכום נכסי הקרן'!$C$42*100</f>
        <v>0</v>
      </c>
    </row>
    <row r="25" spans="2:12">
      <c r="B25" t="s">
        <v>203</v>
      </c>
      <c r="C25" t="s">
        <v>203</v>
      </c>
      <c r="D25" s="16"/>
      <c r="E25" t="s">
        <v>203</v>
      </c>
      <c r="G25" t="s">
        <v>203</v>
      </c>
      <c r="H25" s="79">
        <v>0</v>
      </c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s="80" t="s">
        <v>224</v>
      </c>
      <c r="D26" s="16"/>
      <c r="I26" s="81">
        <v>0</v>
      </c>
      <c r="J26" s="81">
        <v>0</v>
      </c>
      <c r="K26" s="81">
        <f t="shared" si="0"/>
        <v>0</v>
      </c>
      <c r="L26" s="81">
        <f>J26/'סכום נכסי הקרן'!$C$42*100</f>
        <v>0</v>
      </c>
    </row>
    <row r="27" spans="2:12">
      <c r="B27" t="s">
        <v>203</v>
      </c>
      <c r="C27" t="s">
        <v>203</v>
      </c>
      <c r="D27" s="16"/>
      <c r="E27" t="s">
        <v>203</v>
      </c>
      <c r="G27" t="s">
        <v>203</v>
      </c>
      <c r="H27" s="79">
        <v>0</v>
      </c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s="80" t="s">
        <v>225</v>
      </c>
      <c r="D28" s="16"/>
      <c r="I28" s="81">
        <v>0</v>
      </c>
      <c r="J28" s="81">
        <v>0</v>
      </c>
      <c r="K28" s="81">
        <f t="shared" si="0"/>
        <v>0</v>
      </c>
      <c r="L28" s="81">
        <f>J28/'סכום נכסי הקרן'!$C$42*100</f>
        <v>0</v>
      </c>
    </row>
    <row r="29" spans="2:12">
      <c r="B29" t="s">
        <v>203</v>
      </c>
      <c r="C29" t="s">
        <v>203</v>
      </c>
      <c r="D29" s="16"/>
      <c r="E29" t="s">
        <v>203</v>
      </c>
      <c r="G29" t="s">
        <v>203</v>
      </c>
      <c r="H29" s="79">
        <v>0</v>
      </c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s="80" t="s">
        <v>226</v>
      </c>
      <c r="D30" s="16"/>
      <c r="I30" s="81">
        <v>0</v>
      </c>
      <c r="J30" s="81">
        <v>0</v>
      </c>
      <c r="K30" s="81">
        <f t="shared" si="0"/>
        <v>0</v>
      </c>
      <c r="L30" s="81">
        <f>J30/'סכום נכסי הקרן'!$C$42*100</f>
        <v>0</v>
      </c>
    </row>
    <row r="31" spans="2:12">
      <c r="B31" t="s">
        <v>203</v>
      </c>
      <c r="C31" t="s">
        <v>203</v>
      </c>
      <c r="D31" s="16"/>
      <c r="E31" t="s">
        <v>203</v>
      </c>
      <c r="G31" t="s">
        <v>203</v>
      </c>
      <c r="H31" s="79">
        <v>0</v>
      </c>
      <c r="I31" s="79">
        <v>0</v>
      </c>
      <c r="J31" s="79">
        <v>0</v>
      </c>
      <c r="K31" s="79">
        <f t="shared" si="0"/>
        <v>0</v>
      </c>
      <c r="L31" s="79">
        <f>J31/'סכום נכסי הקרן'!$C$42*100</f>
        <v>0</v>
      </c>
    </row>
    <row r="32" spans="2:12">
      <c r="B32" s="80" t="s">
        <v>227</v>
      </c>
      <c r="D32" s="16"/>
      <c r="I32" s="81">
        <f>I33+I41</f>
        <v>0</v>
      </c>
      <c r="J32" s="81">
        <f t="shared" ref="J32" si="2">J33+J41</f>
        <v>1585.4935571174601</v>
      </c>
      <c r="K32" s="81">
        <f t="shared" si="0"/>
        <v>63.64002388359259</v>
      </c>
      <c r="L32" s="81">
        <f>J32/'סכום נכסי הקרן'!$C$42*100</f>
        <v>1.1855847844980156</v>
      </c>
    </row>
    <row r="33" spans="2:12">
      <c r="B33" s="80" t="s">
        <v>228</v>
      </c>
      <c r="D33" s="16"/>
      <c r="I33" s="81">
        <f>SUM(I34:I40)</f>
        <v>0</v>
      </c>
      <c r="J33" s="81">
        <f t="shared" ref="J33" si="3">SUM(J34:J40)</f>
        <v>1585.4935571174601</v>
      </c>
      <c r="K33" s="81">
        <f t="shared" si="0"/>
        <v>63.64002388359259</v>
      </c>
      <c r="L33" s="81">
        <f>J33/'סכום נכסי הקרן'!$C$42*100</f>
        <v>1.1855847844980156</v>
      </c>
    </row>
    <row r="34" spans="2:12">
      <c r="B34" s="82" t="s">
        <v>1755</v>
      </c>
      <c r="C34" t="s">
        <v>208</v>
      </c>
      <c r="D34" t="s">
        <v>209</v>
      </c>
      <c r="E34" t="s">
        <v>198</v>
      </c>
      <c r="F34" t="s">
        <v>199</v>
      </c>
      <c r="G34" t="s">
        <v>112</v>
      </c>
      <c r="H34" s="79">
        <v>0</v>
      </c>
      <c r="I34" s="79">
        <v>0</v>
      </c>
      <c r="J34" s="79">
        <v>707.00996796000004</v>
      </c>
      <c r="K34" s="79">
        <f t="shared" si="0"/>
        <v>28.378627617203918</v>
      </c>
      <c r="L34" s="79">
        <f>J34/'סכום נכסי הקרן'!$C$42*100</f>
        <v>0.52868096293355449</v>
      </c>
    </row>
    <row r="35" spans="2:12">
      <c r="B35" s="82" t="s">
        <v>1755</v>
      </c>
      <c r="C35" t="s">
        <v>212</v>
      </c>
      <c r="D35" t="s">
        <v>209</v>
      </c>
      <c r="E35" t="s">
        <v>198</v>
      </c>
      <c r="F35" t="s">
        <v>199</v>
      </c>
      <c r="G35" t="s">
        <v>122</v>
      </c>
      <c r="H35" s="79">
        <v>0</v>
      </c>
      <c r="I35" s="79">
        <v>0</v>
      </c>
      <c r="J35" s="79">
        <v>2.3307435920000001</v>
      </c>
      <c r="K35" s="79">
        <f t="shared" si="0"/>
        <v>9.3553567086757689E-2</v>
      </c>
      <c r="L35" s="79">
        <f>J35/'סכום נכסי הקרן'!$C$42*100</f>
        <v>1.7428605287209843E-3</v>
      </c>
    </row>
    <row r="36" spans="2:12">
      <c r="B36" s="82" t="s">
        <v>1755</v>
      </c>
      <c r="C36" t="s">
        <v>213</v>
      </c>
      <c r="D36" t="s">
        <v>209</v>
      </c>
      <c r="E36" t="s">
        <v>198</v>
      </c>
      <c r="F36" t="s">
        <v>199</v>
      </c>
      <c r="G36" t="s">
        <v>116</v>
      </c>
      <c r="H36" s="79">
        <v>0</v>
      </c>
      <c r="I36" s="79">
        <v>0</v>
      </c>
      <c r="J36" s="79">
        <v>838.33710123799995</v>
      </c>
      <c r="K36" s="79">
        <f t="shared" si="0"/>
        <v>33.649958970685091</v>
      </c>
      <c r="L36" s="79">
        <f>J36/'סכום נכסי הקרן'!$C$42*100</f>
        <v>0.62688347552478352</v>
      </c>
    </row>
    <row r="37" spans="2:12">
      <c r="B37" s="82" t="s">
        <v>1755</v>
      </c>
      <c r="C37" t="s">
        <v>216</v>
      </c>
      <c r="D37" t="s">
        <v>209</v>
      </c>
      <c r="E37" t="s">
        <v>198</v>
      </c>
      <c r="F37" t="s">
        <v>199</v>
      </c>
      <c r="G37" t="s">
        <v>194</v>
      </c>
      <c r="H37" s="79">
        <v>0</v>
      </c>
      <c r="I37" s="79">
        <v>0</v>
      </c>
      <c r="J37" s="79">
        <v>27.623496225459998</v>
      </c>
      <c r="K37" s="79">
        <f t="shared" si="0"/>
        <v>1.1087777377870269</v>
      </c>
      <c r="L37" s="79">
        <f>J37/'סכום נכסי הקרן'!$C$42*100</f>
        <v>2.065602642945176E-2</v>
      </c>
    </row>
    <row r="38" spans="2:12">
      <c r="B38" s="82" t="s">
        <v>1755</v>
      </c>
      <c r="C38" t="s">
        <v>217</v>
      </c>
      <c r="D38" t="s">
        <v>209</v>
      </c>
      <c r="E38" t="s">
        <v>198</v>
      </c>
      <c r="F38" t="s">
        <v>199</v>
      </c>
      <c r="G38" t="s">
        <v>195</v>
      </c>
      <c r="H38" s="79">
        <v>0</v>
      </c>
      <c r="I38" s="79">
        <v>0</v>
      </c>
      <c r="J38" s="79">
        <v>1.760767806</v>
      </c>
      <c r="K38" s="79">
        <f t="shared" si="0"/>
        <v>7.0675345682908619E-2</v>
      </c>
      <c r="L38" s="79">
        <f>J38/'סכום נכסי הקרן'!$C$42*100</f>
        <v>1.3166496391337275E-3</v>
      </c>
    </row>
    <row r="39" spans="2:12">
      <c r="B39" s="82" t="s">
        <v>1755</v>
      </c>
      <c r="C39" t="s">
        <v>218</v>
      </c>
      <c r="D39" t="s">
        <v>209</v>
      </c>
      <c r="E39" t="s">
        <v>198</v>
      </c>
      <c r="F39" t="s">
        <v>199</v>
      </c>
      <c r="G39" t="s">
        <v>119</v>
      </c>
      <c r="H39" s="79">
        <v>0</v>
      </c>
      <c r="I39" s="79">
        <v>0</v>
      </c>
      <c r="J39" s="79">
        <v>7.0361454959999996</v>
      </c>
      <c r="K39" s="79">
        <f t="shared" si="0"/>
        <v>0.28242339138102146</v>
      </c>
      <c r="L39" s="79">
        <f>J39/'סכום נכסי הקרן'!$C$42*100</f>
        <v>5.2614197037407669E-3</v>
      </c>
    </row>
    <row r="40" spans="2:12">
      <c r="B40" s="82" t="s">
        <v>1755</v>
      </c>
      <c r="C40" t="s">
        <v>220</v>
      </c>
      <c r="D40" t="s">
        <v>209</v>
      </c>
      <c r="E40" t="s">
        <v>198</v>
      </c>
      <c r="F40" t="s">
        <v>199</v>
      </c>
      <c r="G40" t="s">
        <v>221</v>
      </c>
      <c r="H40" s="79">
        <v>0</v>
      </c>
      <c r="I40" s="79">
        <v>0</v>
      </c>
      <c r="J40" s="79">
        <v>1.3953348000000001</v>
      </c>
      <c r="K40" s="79">
        <f t="shared" si="0"/>
        <v>5.6007253765856371E-2</v>
      </c>
      <c r="L40" s="79">
        <f>J40/'סכום נכסי הקרן'!$C$42*100</f>
        <v>1.0433897386301551E-3</v>
      </c>
    </row>
    <row r="41" spans="2:12">
      <c r="B41" s="80" t="s">
        <v>229</v>
      </c>
      <c r="D41" s="16"/>
      <c r="I41" s="81">
        <v>0</v>
      </c>
      <c r="J41" s="81">
        <v>0</v>
      </c>
      <c r="K41" s="81">
        <f t="shared" si="0"/>
        <v>0</v>
      </c>
      <c r="L41" s="81">
        <f>J41/'סכום נכסי הקרן'!$C$42*100</f>
        <v>0</v>
      </c>
    </row>
    <row r="42" spans="2:12">
      <c r="B42" t="s">
        <v>203</v>
      </c>
      <c r="C42" t="s">
        <v>203</v>
      </c>
      <c r="D42" s="16"/>
      <c r="E42" t="s">
        <v>203</v>
      </c>
      <c r="G42" t="s">
        <v>203</v>
      </c>
      <c r="H42" s="79">
        <v>0</v>
      </c>
      <c r="I42" s="79">
        <v>0</v>
      </c>
      <c r="J42" s="79">
        <v>0</v>
      </c>
      <c r="K42" s="79">
        <f t="shared" si="0"/>
        <v>0</v>
      </c>
      <c r="L42" s="79">
        <f>J42/'סכום נכסי הקרן'!$C$42*100</f>
        <v>0</v>
      </c>
    </row>
    <row r="43" spans="2:12">
      <c r="B43" t="s">
        <v>230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sheetProtection sheet="1" objects="1" scenarios="1"/>
  <autoFilter ref="B10:AM46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2" t="s">
        <v>1778</v>
      </c>
    </row>
    <row r="3" spans="2:49">
      <c r="B3" s="2" t="s">
        <v>2</v>
      </c>
      <c r="C3" s="82" t="s">
        <v>1779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-8174878.0199999996</v>
      </c>
      <c r="H11" s="7"/>
      <c r="I11" s="78">
        <v>-116.18839583127361</v>
      </c>
      <c r="J11" s="78">
        <v>100</v>
      </c>
      <c r="K11" s="78">
        <v>-0.09</v>
      </c>
      <c r="AW11" s="16"/>
    </row>
    <row r="12" spans="2:49">
      <c r="B12" s="80" t="s">
        <v>196</v>
      </c>
      <c r="C12" s="16"/>
      <c r="D12" s="16"/>
      <c r="G12" s="81">
        <v>-8174878.0199999996</v>
      </c>
      <c r="I12" s="81">
        <v>-116.18839583127361</v>
      </c>
      <c r="J12" s="81">
        <v>100</v>
      </c>
      <c r="K12" s="81">
        <v>-0.09</v>
      </c>
    </row>
    <row r="13" spans="2:49">
      <c r="B13" s="80" t="s">
        <v>1284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1285</v>
      </c>
      <c r="C15" s="16"/>
      <c r="D15" s="16"/>
      <c r="G15" s="81">
        <v>-7350000</v>
      </c>
      <c r="I15" s="81">
        <v>-280.30299422028082</v>
      </c>
      <c r="J15" s="81">
        <v>241.25</v>
      </c>
      <c r="K15" s="81">
        <v>-0.21</v>
      </c>
    </row>
    <row r="16" spans="2:49">
      <c r="B16" t="s">
        <v>1391</v>
      </c>
      <c r="C16" t="s">
        <v>1392</v>
      </c>
      <c r="D16" t="s">
        <v>129</v>
      </c>
      <c r="E16" t="s">
        <v>112</v>
      </c>
      <c r="F16" t="s">
        <v>602</v>
      </c>
      <c r="G16" s="79">
        <v>-1195000</v>
      </c>
      <c r="H16" s="79">
        <v>9.8133623430962338</v>
      </c>
      <c r="I16" s="79">
        <v>-117.26967999999999</v>
      </c>
      <c r="J16" s="79">
        <v>100.93</v>
      </c>
      <c r="K16" s="79">
        <v>-0.09</v>
      </c>
    </row>
    <row r="17" spans="2:11">
      <c r="B17" t="s">
        <v>1393</v>
      </c>
      <c r="C17" t="s">
        <v>1394</v>
      </c>
      <c r="D17" t="s">
        <v>129</v>
      </c>
      <c r="E17" t="s">
        <v>112</v>
      </c>
      <c r="F17" t="s">
        <v>1372</v>
      </c>
      <c r="G17" s="79">
        <v>-1330000</v>
      </c>
      <c r="H17" s="79">
        <v>0.26345555555555639</v>
      </c>
      <c r="I17" s="79">
        <v>-3.5039588888889002</v>
      </c>
      <c r="J17" s="79">
        <v>3.02</v>
      </c>
      <c r="K17" s="79">
        <v>0</v>
      </c>
    </row>
    <row r="18" spans="2:11">
      <c r="B18" t="s">
        <v>1395</v>
      </c>
      <c r="C18" t="s">
        <v>1396</v>
      </c>
      <c r="D18" t="s">
        <v>129</v>
      </c>
      <c r="E18" t="s">
        <v>112</v>
      </c>
      <c r="F18" t="s">
        <v>1397</v>
      </c>
      <c r="G18" s="79">
        <v>-1190000</v>
      </c>
      <c r="H18" s="79">
        <v>1.064238961038958</v>
      </c>
      <c r="I18" s="79">
        <v>-12.6644436363636</v>
      </c>
      <c r="J18" s="79">
        <v>10.9</v>
      </c>
      <c r="K18" s="79">
        <v>-0.01</v>
      </c>
    </row>
    <row r="19" spans="2:11">
      <c r="B19" t="s">
        <v>1398</v>
      </c>
      <c r="C19" t="s">
        <v>1399</v>
      </c>
      <c r="D19" t="s">
        <v>129</v>
      </c>
      <c r="E19" t="s">
        <v>112</v>
      </c>
      <c r="F19" t="s">
        <v>1400</v>
      </c>
      <c r="G19" s="79">
        <v>-3570000</v>
      </c>
      <c r="H19" s="79">
        <v>4.0642474916387954</v>
      </c>
      <c r="I19" s="79">
        <v>-145.09363545150501</v>
      </c>
      <c r="J19" s="79">
        <v>124.88</v>
      </c>
      <c r="K19" s="79">
        <v>-0.11</v>
      </c>
    </row>
    <row r="20" spans="2:11">
      <c r="B20" t="s">
        <v>1401</v>
      </c>
      <c r="C20" t="s">
        <v>1402</v>
      </c>
      <c r="D20" t="s">
        <v>129</v>
      </c>
      <c r="E20" t="s">
        <v>112</v>
      </c>
      <c r="F20" t="s">
        <v>276</v>
      </c>
      <c r="G20" s="79">
        <v>-90000</v>
      </c>
      <c r="H20" s="79">
        <v>4.6348013816925668</v>
      </c>
      <c r="I20" s="79">
        <v>-4.1713212435233098</v>
      </c>
      <c r="J20" s="79">
        <v>3.59</v>
      </c>
      <c r="K20" s="79">
        <v>0</v>
      </c>
    </row>
    <row r="21" spans="2:11">
      <c r="B21" t="s">
        <v>1403</v>
      </c>
      <c r="C21" t="s">
        <v>1404</v>
      </c>
      <c r="D21" t="s">
        <v>129</v>
      </c>
      <c r="E21" t="s">
        <v>112</v>
      </c>
      <c r="F21" t="s">
        <v>1405</v>
      </c>
      <c r="G21" s="79">
        <v>450000</v>
      </c>
      <c r="H21" s="79">
        <v>-0.57428222222222225</v>
      </c>
      <c r="I21" s="79">
        <v>-2.5842700000000001</v>
      </c>
      <c r="J21" s="79">
        <v>2.2200000000000002</v>
      </c>
      <c r="K21" s="79">
        <v>0</v>
      </c>
    </row>
    <row r="22" spans="2:11">
      <c r="B22" t="s">
        <v>1406</v>
      </c>
      <c r="C22" t="s">
        <v>1407</v>
      </c>
      <c r="D22" t="s">
        <v>129</v>
      </c>
      <c r="E22" t="s">
        <v>112</v>
      </c>
      <c r="F22" t="s">
        <v>1408</v>
      </c>
      <c r="G22" s="79">
        <v>-425000</v>
      </c>
      <c r="H22" s="79">
        <v>-1.1727799999999999</v>
      </c>
      <c r="I22" s="79">
        <v>4.9843149999999996</v>
      </c>
      <c r="J22" s="79">
        <v>-4.29</v>
      </c>
      <c r="K22" s="79">
        <v>0</v>
      </c>
    </row>
    <row r="23" spans="2:11">
      <c r="B23" s="80" t="s">
        <v>1389</v>
      </c>
      <c r="C23" s="16"/>
      <c r="D23" s="16"/>
      <c r="G23" s="81">
        <v>-825000</v>
      </c>
      <c r="I23" s="81">
        <v>159.12902694980721</v>
      </c>
      <c r="J23" s="81">
        <v>-136.96</v>
      </c>
      <c r="K23" s="81">
        <v>0.12</v>
      </c>
    </row>
    <row r="24" spans="2:11">
      <c r="B24" t="s">
        <v>1409</v>
      </c>
      <c r="C24" t="s">
        <v>1410</v>
      </c>
      <c r="D24" t="s">
        <v>129</v>
      </c>
      <c r="E24" t="s">
        <v>116</v>
      </c>
      <c r="F24" t="s">
        <v>1397</v>
      </c>
      <c r="G24" s="79">
        <v>-480000</v>
      </c>
      <c r="H24" s="79">
        <v>-18.008312162162209</v>
      </c>
      <c r="I24" s="79">
        <v>86.439898378378601</v>
      </c>
      <c r="J24" s="79">
        <v>-74.400000000000006</v>
      </c>
      <c r="K24" s="79">
        <v>0.06</v>
      </c>
    </row>
    <row r="25" spans="2:11">
      <c r="B25" t="s">
        <v>1411</v>
      </c>
      <c r="C25" t="s">
        <v>1412</v>
      </c>
      <c r="D25" t="s">
        <v>129</v>
      </c>
      <c r="E25" t="s">
        <v>116</v>
      </c>
      <c r="F25" t="s">
        <v>291</v>
      </c>
      <c r="G25" s="79">
        <v>-345000</v>
      </c>
      <c r="H25" s="79">
        <v>-21.069312629399594</v>
      </c>
      <c r="I25" s="79">
        <v>72.689128571428597</v>
      </c>
      <c r="J25" s="79">
        <v>-62.56</v>
      </c>
      <c r="K25" s="79">
        <v>0.05</v>
      </c>
    </row>
    <row r="26" spans="2:11">
      <c r="B26" s="80" t="s">
        <v>1286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203</v>
      </c>
      <c r="C27" t="s">
        <v>203</v>
      </c>
      <c r="D27" t="s">
        <v>203</v>
      </c>
      <c r="E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857</v>
      </c>
      <c r="C28" s="16"/>
      <c r="D28" s="16"/>
      <c r="G28" s="81">
        <v>121.98</v>
      </c>
      <c r="I28" s="81">
        <v>4.9855714392000001</v>
      </c>
      <c r="J28" s="81">
        <v>-4.29</v>
      </c>
      <c r="K28" s="81">
        <v>0</v>
      </c>
    </row>
    <row r="29" spans="2:11">
      <c r="B29" t="s">
        <v>1413</v>
      </c>
      <c r="C29" t="s">
        <v>1414</v>
      </c>
      <c r="D29" t="s">
        <v>129</v>
      </c>
      <c r="E29" t="s">
        <v>108</v>
      </c>
      <c r="F29" t="s">
        <v>1415</v>
      </c>
      <c r="G29" s="79">
        <v>121.98</v>
      </c>
      <c r="H29" s="79">
        <v>4087.2040000000002</v>
      </c>
      <c r="I29" s="79">
        <v>4.9855714392000001</v>
      </c>
      <c r="J29" s="79">
        <v>-4.29</v>
      </c>
      <c r="K29" s="79">
        <v>0</v>
      </c>
    </row>
    <row r="30" spans="2:11">
      <c r="B30" s="80" t="s">
        <v>227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s="80" t="s">
        <v>1284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203</v>
      </c>
      <c r="C32" t="s">
        <v>203</v>
      </c>
      <c r="D32" t="s">
        <v>203</v>
      </c>
      <c r="E32" t="s">
        <v>203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1390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203</v>
      </c>
      <c r="C34" t="s">
        <v>203</v>
      </c>
      <c r="D34" t="s">
        <v>203</v>
      </c>
      <c r="E34" t="s">
        <v>203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s="80" t="s">
        <v>1286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203</v>
      </c>
      <c r="C36" t="s">
        <v>203</v>
      </c>
      <c r="D36" t="s">
        <v>203</v>
      </c>
      <c r="E36" t="s">
        <v>203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s="80" t="s">
        <v>857</v>
      </c>
      <c r="C37" s="16"/>
      <c r="D37" s="16"/>
      <c r="G37" s="81">
        <v>0</v>
      </c>
      <c r="I37" s="81">
        <v>0</v>
      </c>
      <c r="J37" s="81">
        <v>0</v>
      </c>
      <c r="K37" s="81">
        <v>0</v>
      </c>
    </row>
    <row r="38" spans="2:11">
      <c r="B38" t="s">
        <v>203</v>
      </c>
      <c r="C38" t="s">
        <v>203</v>
      </c>
      <c r="D38" t="s">
        <v>203</v>
      </c>
      <c r="E38" t="s">
        <v>203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t="s">
        <v>230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2" t="s">
        <v>1778</v>
      </c>
    </row>
    <row r="3" spans="2:78">
      <c r="B3" s="2" t="s">
        <v>2</v>
      </c>
      <c r="C3" s="82" t="s">
        <v>1779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1288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1289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203</v>
      </c>
      <c r="C16" t="s">
        <v>203</v>
      </c>
      <c r="D16" s="16"/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1290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1291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1292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9">
        <v>0</v>
      </c>
      <c r="I21" t="s">
        <v>203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1293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1294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1288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1289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D30" s="16"/>
      <c r="E30" t="s">
        <v>203</v>
      </c>
      <c r="H30" s="79">
        <v>0</v>
      </c>
      <c r="I30" t="s">
        <v>203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1290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1291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D33" s="16"/>
      <c r="E33" t="s">
        <v>203</v>
      </c>
      <c r="H33" s="79">
        <v>0</v>
      </c>
      <c r="I33" t="s">
        <v>203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1292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D35" s="16"/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1293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D37" s="16"/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1294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D39" s="16"/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54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2" t="s">
        <v>1778</v>
      </c>
    </row>
    <row r="3" spans="2:59">
      <c r="B3" s="2" t="s">
        <v>2</v>
      </c>
      <c r="C3" s="82" t="s">
        <v>1779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7.95</v>
      </c>
      <c r="H11" s="18"/>
      <c r="I11" s="18"/>
      <c r="J11" s="78">
        <v>2.38</v>
      </c>
      <c r="K11" s="78">
        <v>9373305.9900000002</v>
      </c>
      <c r="L11" s="7"/>
      <c r="M11" s="78">
        <v>10826.379836412229</v>
      </c>
      <c r="N11" s="78">
        <v>100</v>
      </c>
      <c r="O11" s="78">
        <v>8.1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8.14</v>
      </c>
      <c r="J12" s="81">
        <v>2.25</v>
      </c>
      <c r="K12" s="81">
        <v>9238075.6699999999</v>
      </c>
      <c r="M12" s="81">
        <v>10288.19770999458</v>
      </c>
      <c r="N12" s="81">
        <v>95.03</v>
      </c>
      <c r="O12" s="81">
        <v>7.69</v>
      </c>
    </row>
    <row r="13" spans="2:59">
      <c r="B13" s="80" t="s">
        <v>1416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203</v>
      </c>
      <c r="D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1417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203</v>
      </c>
      <c r="D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1418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203</v>
      </c>
      <c r="D18" t="s">
        <v>203</v>
      </c>
      <c r="E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1419</v>
      </c>
      <c r="G19" s="81">
        <v>8.23</v>
      </c>
      <c r="J19" s="81">
        <v>2.2400000000000002</v>
      </c>
      <c r="K19" s="81">
        <v>9104598.3200000003</v>
      </c>
      <c r="M19" s="81">
        <v>10151.908321623581</v>
      </c>
      <c r="N19" s="81">
        <v>93.77</v>
      </c>
      <c r="O19" s="81">
        <v>7.59</v>
      </c>
    </row>
    <row r="20" spans="2:15">
      <c r="B20" t="s">
        <v>1420</v>
      </c>
      <c r="C20" t="s">
        <v>1421</v>
      </c>
      <c r="D20" t="s">
        <v>1422</v>
      </c>
      <c r="E20" t="s">
        <v>235</v>
      </c>
      <c r="F20" t="s">
        <v>157</v>
      </c>
      <c r="G20" s="79">
        <v>4.53</v>
      </c>
      <c r="H20" t="s">
        <v>108</v>
      </c>
      <c r="I20" s="79">
        <v>4.1500000000000004</v>
      </c>
      <c r="J20" s="79">
        <v>3.04</v>
      </c>
      <c r="K20" s="79">
        <v>718520</v>
      </c>
      <c r="L20" s="79">
        <v>105.3</v>
      </c>
      <c r="M20" s="79">
        <v>756.60155999999995</v>
      </c>
      <c r="N20" s="79">
        <v>6.99</v>
      </c>
      <c r="O20" s="79">
        <v>0.56999999999999995</v>
      </c>
    </row>
    <row r="21" spans="2:15">
      <c r="B21" t="s">
        <v>1423</v>
      </c>
      <c r="C21" t="s">
        <v>1421</v>
      </c>
      <c r="D21" t="s">
        <v>1424</v>
      </c>
      <c r="E21" t="s">
        <v>202</v>
      </c>
      <c r="F21" t="s">
        <v>155</v>
      </c>
      <c r="G21" s="79">
        <v>28.11</v>
      </c>
      <c r="H21" t="s">
        <v>108</v>
      </c>
      <c r="I21" s="79">
        <v>0</v>
      </c>
      <c r="J21" s="79">
        <v>5.76</v>
      </c>
      <c r="K21" s="79">
        <v>187730.52</v>
      </c>
      <c r="L21" s="79">
        <v>97.35</v>
      </c>
      <c r="M21" s="79">
        <v>182.75566122000001</v>
      </c>
      <c r="N21" s="79">
        <v>1.69</v>
      </c>
      <c r="O21" s="79">
        <v>0.14000000000000001</v>
      </c>
    </row>
    <row r="22" spans="2:15">
      <c r="B22" t="s">
        <v>1423</v>
      </c>
      <c r="C22" t="s">
        <v>1421</v>
      </c>
      <c r="D22" t="s">
        <v>1425</v>
      </c>
      <c r="E22" t="s">
        <v>202</v>
      </c>
      <c r="F22" t="s">
        <v>155</v>
      </c>
      <c r="G22" s="79">
        <v>28.11</v>
      </c>
      <c r="H22" t="s">
        <v>108</v>
      </c>
      <c r="I22" s="79">
        <v>0</v>
      </c>
      <c r="J22" s="79">
        <v>5.8</v>
      </c>
      <c r="K22" s="79">
        <v>181720.44</v>
      </c>
      <c r="L22" s="79">
        <v>98.96</v>
      </c>
      <c r="M22" s="79">
        <v>179.830547424</v>
      </c>
      <c r="N22" s="79">
        <v>1.66</v>
      </c>
      <c r="O22" s="79">
        <v>0.13</v>
      </c>
    </row>
    <row r="23" spans="2:15">
      <c r="B23" t="s">
        <v>1426</v>
      </c>
      <c r="C23" t="s">
        <v>1421</v>
      </c>
      <c r="D23" t="s">
        <v>1427</v>
      </c>
      <c r="E23" t="s">
        <v>202</v>
      </c>
      <c r="F23" t="s">
        <v>155</v>
      </c>
      <c r="G23" s="79">
        <v>28.11</v>
      </c>
      <c r="H23" t="s">
        <v>108</v>
      </c>
      <c r="I23" s="79">
        <v>0</v>
      </c>
      <c r="J23" s="79">
        <v>3.77</v>
      </c>
      <c r="K23" s="79">
        <v>158653.79999999999</v>
      </c>
      <c r="L23" s="79">
        <v>100.99</v>
      </c>
      <c r="M23" s="79">
        <v>160.22447262</v>
      </c>
      <c r="N23" s="79">
        <v>1.48</v>
      </c>
      <c r="O23" s="79">
        <v>0.12</v>
      </c>
    </row>
    <row r="24" spans="2:15">
      <c r="B24" t="s">
        <v>1426</v>
      </c>
      <c r="C24" t="s">
        <v>1421</v>
      </c>
      <c r="D24" t="s">
        <v>1428</v>
      </c>
      <c r="E24" t="s">
        <v>202</v>
      </c>
      <c r="F24" t="s">
        <v>155</v>
      </c>
      <c r="G24" s="79">
        <v>28.11</v>
      </c>
      <c r="H24" t="s">
        <v>108</v>
      </c>
      <c r="I24" s="79">
        <v>0</v>
      </c>
      <c r="J24" s="79">
        <v>3.77</v>
      </c>
      <c r="K24" s="79">
        <v>199786.23999999999</v>
      </c>
      <c r="L24" s="79">
        <v>100.1</v>
      </c>
      <c r="M24" s="79">
        <v>199.98602624</v>
      </c>
      <c r="N24" s="79">
        <v>1.85</v>
      </c>
      <c r="O24" s="79">
        <v>0.15</v>
      </c>
    </row>
    <row r="25" spans="2:15">
      <c r="B25" t="s">
        <v>1429</v>
      </c>
      <c r="C25" t="s">
        <v>1421</v>
      </c>
      <c r="D25" t="s">
        <v>1430</v>
      </c>
      <c r="E25" t="s">
        <v>391</v>
      </c>
      <c r="F25" t="s">
        <v>157</v>
      </c>
      <c r="G25" s="79">
        <v>8.3699999999999992</v>
      </c>
      <c r="H25" t="s">
        <v>108</v>
      </c>
      <c r="I25" s="79">
        <v>3.17</v>
      </c>
      <c r="J25" s="79">
        <v>2.5499999999999998</v>
      </c>
      <c r="K25" s="79">
        <v>26141.21</v>
      </c>
      <c r="L25" s="79">
        <v>106.42</v>
      </c>
      <c r="M25" s="79">
        <v>27.819475682</v>
      </c>
      <c r="N25" s="79">
        <v>0.26</v>
      </c>
      <c r="O25" s="79">
        <v>0.02</v>
      </c>
    </row>
    <row r="26" spans="2:15">
      <c r="B26" t="s">
        <v>1431</v>
      </c>
      <c r="C26" t="s">
        <v>1421</v>
      </c>
      <c r="D26" t="s">
        <v>1432</v>
      </c>
      <c r="E26" t="s">
        <v>391</v>
      </c>
      <c r="F26" t="s">
        <v>157</v>
      </c>
      <c r="G26" s="79">
        <v>8.3800000000000008</v>
      </c>
      <c r="H26" t="s">
        <v>108</v>
      </c>
      <c r="I26" s="79">
        <v>3.17</v>
      </c>
      <c r="J26" s="79">
        <v>2.5099999999999998</v>
      </c>
      <c r="K26" s="79">
        <v>36597</v>
      </c>
      <c r="L26" s="79">
        <v>106.61</v>
      </c>
      <c r="M26" s="79">
        <v>39.016061700000002</v>
      </c>
      <c r="N26" s="79">
        <v>0.36</v>
      </c>
      <c r="O26" s="79">
        <v>0.03</v>
      </c>
    </row>
    <row r="27" spans="2:15">
      <c r="B27" t="s">
        <v>1433</v>
      </c>
      <c r="C27" t="s">
        <v>1421</v>
      </c>
      <c r="D27" t="s">
        <v>1434</v>
      </c>
      <c r="E27" t="s">
        <v>391</v>
      </c>
      <c r="F27" t="s">
        <v>157</v>
      </c>
      <c r="G27" s="79">
        <v>8.39</v>
      </c>
      <c r="H27" t="s">
        <v>108</v>
      </c>
      <c r="I27" s="79">
        <v>3.19</v>
      </c>
      <c r="J27" s="79">
        <v>2.88</v>
      </c>
      <c r="K27" s="79">
        <v>36597.69</v>
      </c>
      <c r="L27" s="79">
        <v>100.21</v>
      </c>
      <c r="M27" s="79">
        <v>36.674545148999997</v>
      </c>
      <c r="N27" s="79">
        <v>0.34</v>
      </c>
      <c r="O27" s="79">
        <v>0.03</v>
      </c>
    </row>
    <row r="28" spans="2:15">
      <c r="B28" t="s">
        <v>1435</v>
      </c>
      <c r="C28" t="s">
        <v>1421</v>
      </c>
      <c r="D28" t="s">
        <v>1436</v>
      </c>
      <c r="E28" t="s">
        <v>391</v>
      </c>
      <c r="F28" t="s">
        <v>157</v>
      </c>
      <c r="G28" s="79">
        <v>8.31</v>
      </c>
      <c r="H28" t="s">
        <v>108</v>
      </c>
      <c r="I28" s="79">
        <v>3.19</v>
      </c>
      <c r="J28" s="79">
        <v>3.21</v>
      </c>
      <c r="K28" s="79">
        <v>5228</v>
      </c>
      <c r="L28" s="79">
        <v>100.1</v>
      </c>
      <c r="M28" s="79">
        <v>5.2332280000000004</v>
      </c>
      <c r="N28" s="79">
        <v>0.05</v>
      </c>
      <c r="O28" s="79">
        <v>0</v>
      </c>
    </row>
    <row r="29" spans="2:15">
      <c r="B29" t="s">
        <v>1437</v>
      </c>
      <c r="C29" t="s">
        <v>1421</v>
      </c>
      <c r="D29" t="s">
        <v>1438</v>
      </c>
      <c r="E29" t="s">
        <v>1317</v>
      </c>
      <c r="F29" t="s">
        <v>199</v>
      </c>
      <c r="G29" s="79">
        <v>4.8499999999999996</v>
      </c>
      <c r="H29" t="s">
        <v>112</v>
      </c>
      <c r="I29" s="79">
        <v>9.85</v>
      </c>
      <c r="J29" s="79">
        <v>4.0999999999999996</v>
      </c>
      <c r="K29" s="79">
        <v>53111.96</v>
      </c>
      <c r="L29" s="79">
        <v>135.49</v>
      </c>
      <c r="M29" s="79">
        <v>276.61960085777599</v>
      </c>
      <c r="N29" s="79">
        <v>2.56</v>
      </c>
      <c r="O29" s="79">
        <v>0.21</v>
      </c>
    </row>
    <row r="30" spans="2:15">
      <c r="B30" t="s">
        <v>1439</v>
      </c>
      <c r="C30" t="s">
        <v>1421</v>
      </c>
      <c r="D30" t="s">
        <v>1440</v>
      </c>
      <c r="E30" t="s">
        <v>391</v>
      </c>
      <c r="F30" t="s">
        <v>157</v>
      </c>
      <c r="G30" s="79">
        <v>7.3</v>
      </c>
      <c r="H30" t="s">
        <v>108</v>
      </c>
      <c r="I30" s="79">
        <v>4.5</v>
      </c>
      <c r="J30" s="79">
        <v>1.91</v>
      </c>
      <c r="K30" s="79">
        <v>528487.93000000005</v>
      </c>
      <c r="L30" s="79">
        <v>123.11</v>
      </c>
      <c r="M30" s="79">
        <v>650.621490623</v>
      </c>
      <c r="N30" s="79">
        <v>6.01</v>
      </c>
      <c r="O30" s="79">
        <v>0.49</v>
      </c>
    </row>
    <row r="31" spans="2:15">
      <c r="B31" t="s">
        <v>1441</v>
      </c>
      <c r="C31" t="s">
        <v>1421</v>
      </c>
      <c r="D31" t="s">
        <v>1442</v>
      </c>
      <c r="E31" t="s">
        <v>391</v>
      </c>
      <c r="F31" t="s">
        <v>157</v>
      </c>
      <c r="G31" s="79">
        <v>6.16</v>
      </c>
      <c r="H31" t="s">
        <v>108</v>
      </c>
      <c r="I31" s="79">
        <v>4.2</v>
      </c>
      <c r="J31" s="79">
        <v>1.92</v>
      </c>
      <c r="K31" s="79">
        <v>39414.699999999997</v>
      </c>
      <c r="L31" s="79">
        <v>113.23</v>
      </c>
      <c r="M31" s="79">
        <v>44.629264810000002</v>
      </c>
      <c r="N31" s="79">
        <v>0.41</v>
      </c>
      <c r="O31" s="79">
        <v>0.03</v>
      </c>
    </row>
    <row r="32" spans="2:15">
      <c r="B32" t="s">
        <v>1443</v>
      </c>
      <c r="C32" t="s">
        <v>1421</v>
      </c>
      <c r="D32" t="s">
        <v>1444</v>
      </c>
      <c r="E32" t="s">
        <v>391</v>
      </c>
      <c r="F32" t="s">
        <v>155</v>
      </c>
      <c r="G32" s="79">
        <v>1.56</v>
      </c>
      <c r="H32" t="s">
        <v>112</v>
      </c>
      <c r="I32" s="79">
        <v>4.25</v>
      </c>
      <c r="J32" s="79">
        <v>3.06</v>
      </c>
      <c r="K32" s="79">
        <v>37302.239999999998</v>
      </c>
      <c r="L32" s="79">
        <v>103.55</v>
      </c>
      <c r="M32" s="79">
        <v>148.48014883488</v>
      </c>
      <c r="N32" s="79">
        <v>1.37</v>
      </c>
      <c r="O32" s="79">
        <v>0.11</v>
      </c>
    </row>
    <row r="33" spans="2:15">
      <c r="B33" t="s">
        <v>1445</v>
      </c>
      <c r="C33" t="s">
        <v>1421</v>
      </c>
      <c r="D33" t="s">
        <v>1446</v>
      </c>
      <c r="E33" t="s">
        <v>427</v>
      </c>
      <c r="F33" t="s">
        <v>157</v>
      </c>
      <c r="G33" s="79">
        <v>9.16</v>
      </c>
      <c r="H33" t="s">
        <v>108</v>
      </c>
      <c r="I33" s="79">
        <v>4.0999999999999996</v>
      </c>
      <c r="J33" s="79">
        <v>4.22</v>
      </c>
      <c r="K33" s="79">
        <v>94501</v>
      </c>
      <c r="L33" s="79">
        <v>99.76</v>
      </c>
      <c r="M33" s="79">
        <v>94.274197599999994</v>
      </c>
      <c r="N33" s="79">
        <v>0.87</v>
      </c>
      <c r="O33" s="79">
        <v>7.0000000000000007E-2</v>
      </c>
    </row>
    <row r="34" spans="2:15">
      <c r="B34" t="s">
        <v>1447</v>
      </c>
      <c r="C34" t="s">
        <v>1421</v>
      </c>
      <c r="D34" t="s">
        <v>1448</v>
      </c>
      <c r="E34" t="s">
        <v>532</v>
      </c>
      <c r="F34" t="s">
        <v>156</v>
      </c>
      <c r="G34" s="79">
        <v>6.79</v>
      </c>
      <c r="H34" t="s">
        <v>108</v>
      </c>
      <c r="I34" s="79">
        <v>2.56</v>
      </c>
      <c r="J34" s="79">
        <v>2.36</v>
      </c>
      <c r="K34" s="79">
        <v>826461.31</v>
      </c>
      <c r="L34" s="79">
        <v>100.83</v>
      </c>
      <c r="M34" s="79">
        <v>833.32093887300005</v>
      </c>
      <c r="N34" s="79">
        <v>7.7</v>
      </c>
      <c r="O34" s="79">
        <v>0.62</v>
      </c>
    </row>
    <row r="35" spans="2:15">
      <c r="B35" t="s">
        <v>1449</v>
      </c>
      <c r="C35" t="s">
        <v>1421</v>
      </c>
      <c r="D35" t="s">
        <v>1450</v>
      </c>
      <c r="E35" t="s">
        <v>427</v>
      </c>
      <c r="F35" t="s">
        <v>157</v>
      </c>
      <c r="G35" s="79">
        <v>4.4800000000000004</v>
      </c>
      <c r="H35" t="s">
        <v>108</v>
      </c>
      <c r="I35" s="79">
        <v>3.76</v>
      </c>
      <c r="J35" s="79">
        <v>3.81</v>
      </c>
      <c r="K35" s="79">
        <v>137402.07999999999</v>
      </c>
      <c r="L35" s="79">
        <v>100.06</v>
      </c>
      <c r="M35" s="79">
        <v>137.48452124799999</v>
      </c>
      <c r="N35" s="79">
        <v>1.27</v>
      </c>
      <c r="O35" s="79">
        <v>0.1</v>
      </c>
    </row>
    <row r="36" spans="2:15">
      <c r="B36" t="s">
        <v>1451</v>
      </c>
      <c r="C36" t="s">
        <v>1421</v>
      </c>
      <c r="D36" t="s">
        <v>1452</v>
      </c>
      <c r="E36" t="s">
        <v>427</v>
      </c>
      <c r="F36" t="s">
        <v>157</v>
      </c>
      <c r="G36" s="79">
        <v>5.48</v>
      </c>
      <c r="H36" t="s">
        <v>108</v>
      </c>
      <c r="I36" s="79">
        <v>5</v>
      </c>
      <c r="J36" s="79">
        <v>1.87</v>
      </c>
      <c r="K36" s="79">
        <v>144040.59</v>
      </c>
      <c r="L36" s="79">
        <v>116.87</v>
      </c>
      <c r="M36" s="79">
        <v>168.34023753299999</v>
      </c>
      <c r="N36" s="79">
        <v>1.55</v>
      </c>
      <c r="O36" s="79">
        <v>0.13</v>
      </c>
    </row>
    <row r="37" spans="2:15">
      <c r="B37" t="s">
        <v>1453</v>
      </c>
      <c r="C37" t="s">
        <v>1421</v>
      </c>
      <c r="D37" t="s">
        <v>1454</v>
      </c>
      <c r="E37" t="s">
        <v>427</v>
      </c>
      <c r="F37" t="s">
        <v>157</v>
      </c>
      <c r="G37" s="79">
        <v>5.48</v>
      </c>
      <c r="H37" t="s">
        <v>108</v>
      </c>
      <c r="I37" s="79">
        <v>5</v>
      </c>
      <c r="J37" s="79">
        <v>1.86</v>
      </c>
      <c r="K37" s="79">
        <v>46326.31</v>
      </c>
      <c r="L37" s="79">
        <v>116.87</v>
      </c>
      <c r="M37" s="79">
        <v>54.141558496999998</v>
      </c>
      <c r="N37" s="79">
        <v>0.5</v>
      </c>
      <c r="O37" s="79">
        <v>0.04</v>
      </c>
    </row>
    <row r="38" spans="2:15">
      <c r="B38" t="s">
        <v>1455</v>
      </c>
      <c r="C38" t="s">
        <v>1421</v>
      </c>
      <c r="D38" t="s">
        <v>1456</v>
      </c>
      <c r="E38" t="s">
        <v>427</v>
      </c>
      <c r="F38" t="s">
        <v>157</v>
      </c>
      <c r="G38" s="79">
        <v>7.2</v>
      </c>
      <c r="H38" t="s">
        <v>108</v>
      </c>
      <c r="I38" s="79">
        <v>5</v>
      </c>
      <c r="J38" s="79">
        <v>3.17</v>
      </c>
      <c r="K38" s="79">
        <v>131448.85999999999</v>
      </c>
      <c r="L38" s="79">
        <v>116.29</v>
      </c>
      <c r="M38" s="79">
        <v>152.861879294</v>
      </c>
      <c r="N38" s="79">
        <v>1.41</v>
      </c>
      <c r="O38" s="79">
        <v>0.11</v>
      </c>
    </row>
    <row r="39" spans="2:15">
      <c r="B39" t="s">
        <v>1457</v>
      </c>
      <c r="C39" t="s">
        <v>1421</v>
      </c>
      <c r="D39" t="s">
        <v>1458</v>
      </c>
      <c r="E39" t="s">
        <v>427</v>
      </c>
      <c r="F39" t="s">
        <v>157</v>
      </c>
      <c r="G39" s="79">
        <v>8.3800000000000008</v>
      </c>
      <c r="H39" t="s">
        <v>108</v>
      </c>
      <c r="I39" s="79">
        <v>4.0999999999999996</v>
      </c>
      <c r="J39" s="79">
        <v>2.89</v>
      </c>
      <c r="K39" s="79">
        <v>329833.28999999998</v>
      </c>
      <c r="L39" s="79">
        <v>112.64</v>
      </c>
      <c r="M39" s="79">
        <v>371.52421785600001</v>
      </c>
      <c r="N39" s="79">
        <v>3.43</v>
      </c>
      <c r="O39" s="79">
        <v>0.28000000000000003</v>
      </c>
    </row>
    <row r="40" spans="2:15">
      <c r="B40" t="s">
        <v>1459</v>
      </c>
      <c r="C40" t="s">
        <v>1421</v>
      </c>
      <c r="D40" t="s">
        <v>1460</v>
      </c>
      <c r="E40" t="s">
        <v>427</v>
      </c>
      <c r="F40" t="s">
        <v>155</v>
      </c>
      <c r="G40" s="79">
        <v>6.25</v>
      </c>
      <c r="H40" t="s">
        <v>108</v>
      </c>
      <c r="I40" s="79">
        <v>2.36</v>
      </c>
      <c r="J40" s="79">
        <v>1.9</v>
      </c>
      <c r="K40" s="79">
        <v>278449.36</v>
      </c>
      <c r="L40" s="79">
        <v>102.96</v>
      </c>
      <c r="M40" s="79">
        <v>286.69146105599998</v>
      </c>
      <c r="N40" s="79">
        <v>2.65</v>
      </c>
      <c r="O40" s="79">
        <v>0.21</v>
      </c>
    </row>
    <row r="41" spans="2:15">
      <c r="B41" t="s">
        <v>1461</v>
      </c>
      <c r="C41" t="s">
        <v>1421</v>
      </c>
      <c r="D41" t="s">
        <v>1462</v>
      </c>
      <c r="E41" t="s">
        <v>427</v>
      </c>
      <c r="F41" t="s">
        <v>157</v>
      </c>
      <c r="G41" s="79">
        <v>0.99</v>
      </c>
      <c r="H41" t="s">
        <v>108</v>
      </c>
      <c r="I41" s="79">
        <v>3.5</v>
      </c>
      <c r="J41" s="79">
        <v>2.64</v>
      </c>
      <c r="K41" s="79">
        <v>34702.239999999998</v>
      </c>
      <c r="L41" s="79">
        <v>102.08</v>
      </c>
      <c r="M41" s="79">
        <v>35.424046592000003</v>
      </c>
      <c r="N41" s="79">
        <v>0.33</v>
      </c>
      <c r="O41" s="79">
        <v>0.03</v>
      </c>
    </row>
    <row r="42" spans="2:15">
      <c r="B42" t="s">
        <v>1463</v>
      </c>
      <c r="C42" t="s">
        <v>1421</v>
      </c>
      <c r="D42" t="s">
        <v>1464</v>
      </c>
      <c r="E42" t="s">
        <v>427</v>
      </c>
      <c r="F42" t="s">
        <v>157</v>
      </c>
      <c r="G42" s="79">
        <v>0.99</v>
      </c>
      <c r="H42" t="s">
        <v>108</v>
      </c>
      <c r="I42" s="79">
        <v>3.5</v>
      </c>
      <c r="J42" s="79">
        <v>2.5099999999999998</v>
      </c>
      <c r="K42" s="79">
        <v>18478.849999999999</v>
      </c>
      <c r="L42" s="79">
        <v>102.08</v>
      </c>
      <c r="M42" s="79">
        <v>18.863210080000002</v>
      </c>
      <c r="N42" s="79">
        <v>0.17</v>
      </c>
      <c r="O42" s="79">
        <v>0.01</v>
      </c>
    </row>
    <row r="43" spans="2:15">
      <c r="B43" t="s">
        <v>1465</v>
      </c>
      <c r="C43" t="s">
        <v>1421</v>
      </c>
      <c r="D43" t="s">
        <v>1466</v>
      </c>
      <c r="E43" t="s">
        <v>427</v>
      </c>
      <c r="F43" t="s">
        <v>157</v>
      </c>
      <c r="G43" s="79">
        <v>0.99</v>
      </c>
      <c r="H43" t="s">
        <v>108</v>
      </c>
      <c r="I43" s="79">
        <v>3.5</v>
      </c>
      <c r="J43" s="79">
        <v>2.8</v>
      </c>
      <c r="K43" s="79">
        <v>36088.18</v>
      </c>
      <c r="L43" s="79">
        <v>102.08</v>
      </c>
      <c r="M43" s="79">
        <v>36.838814143999997</v>
      </c>
      <c r="N43" s="79">
        <v>0.34</v>
      </c>
      <c r="O43" s="79">
        <v>0.03</v>
      </c>
    </row>
    <row r="44" spans="2:15">
      <c r="B44" t="s">
        <v>1467</v>
      </c>
      <c r="C44" t="s">
        <v>1421</v>
      </c>
      <c r="D44" t="s">
        <v>1468</v>
      </c>
      <c r="E44" t="s">
        <v>427</v>
      </c>
      <c r="F44" t="s">
        <v>157</v>
      </c>
      <c r="G44" s="79">
        <v>0.99</v>
      </c>
      <c r="H44" t="s">
        <v>108</v>
      </c>
      <c r="I44" s="79">
        <v>3.5</v>
      </c>
      <c r="J44" s="79">
        <v>2.6</v>
      </c>
      <c r="K44" s="79">
        <v>28358.75</v>
      </c>
      <c r="L44" s="79">
        <v>102.08</v>
      </c>
      <c r="M44" s="79">
        <v>28.948612000000001</v>
      </c>
      <c r="N44" s="79">
        <v>0.27</v>
      </c>
      <c r="O44" s="79">
        <v>0.02</v>
      </c>
    </row>
    <row r="45" spans="2:15">
      <c r="B45" t="s">
        <v>1469</v>
      </c>
      <c r="C45" t="s">
        <v>1421</v>
      </c>
      <c r="D45" t="s">
        <v>1470</v>
      </c>
      <c r="E45" t="s">
        <v>427</v>
      </c>
      <c r="F45" t="s">
        <v>157</v>
      </c>
      <c r="G45" s="79">
        <v>0.99</v>
      </c>
      <c r="H45" t="s">
        <v>108</v>
      </c>
      <c r="I45" s="79">
        <v>3.5</v>
      </c>
      <c r="J45" s="79">
        <v>3.58</v>
      </c>
      <c r="K45" s="79">
        <v>25969.84</v>
      </c>
      <c r="L45" s="79">
        <v>99.96</v>
      </c>
      <c r="M45" s="79">
        <v>25.959452064000001</v>
      </c>
      <c r="N45" s="79">
        <v>0.24</v>
      </c>
      <c r="O45" s="79">
        <v>0.02</v>
      </c>
    </row>
    <row r="46" spans="2:15">
      <c r="B46" t="s">
        <v>1471</v>
      </c>
      <c r="C46" t="s">
        <v>1421</v>
      </c>
      <c r="D46" t="s">
        <v>1472</v>
      </c>
      <c r="E46" t="s">
        <v>427</v>
      </c>
      <c r="F46" t="s">
        <v>157</v>
      </c>
      <c r="G46" s="79">
        <v>0.99</v>
      </c>
      <c r="H46" t="s">
        <v>108</v>
      </c>
      <c r="I46" s="79">
        <v>3.5</v>
      </c>
      <c r="J46" s="79">
        <v>3.38</v>
      </c>
      <c r="K46" s="79">
        <v>15615.85</v>
      </c>
      <c r="L46" s="79">
        <v>100.06</v>
      </c>
      <c r="M46" s="79">
        <v>15.625219510000001</v>
      </c>
      <c r="N46" s="79">
        <v>0.14000000000000001</v>
      </c>
      <c r="O46" s="79">
        <v>0.01</v>
      </c>
    </row>
    <row r="47" spans="2:15">
      <c r="B47" t="s">
        <v>1473</v>
      </c>
      <c r="C47" t="s">
        <v>1421</v>
      </c>
      <c r="D47" t="s">
        <v>1474</v>
      </c>
      <c r="E47" t="s">
        <v>427</v>
      </c>
      <c r="F47" t="s">
        <v>157</v>
      </c>
      <c r="G47" s="79">
        <v>0.99</v>
      </c>
      <c r="H47" t="s">
        <v>108</v>
      </c>
      <c r="I47" s="79">
        <v>3.5</v>
      </c>
      <c r="J47" s="79">
        <v>2.84</v>
      </c>
      <c r="K47" s="79">
        <v>11222.16</v>
      </c>
      <c r="L47" s="79">
        <v>102.05</v>
      </c>
      <c r="M47" s="79">
        <v>11.45221428</v>
      </c>
      <c r="N47" s="79">
        <v>0.11</v>
      </c>
      <c r="O47" s="79">
        <v>0.01</v>
      </c>
    </row>
    <row r="48" spans="2:15">
      <c r="B48" t="s">
        <v>1475</v>
      </c>
      <c r="C48" t="s">
        <v>1421</v>
      </c>
      <c r="D48" t="s">
        <v>1476</v>
      </c>
      <c r="E48" t="s">
        <v>427</v>
      </c>
      <c r="F48" t="s">
        <v>157</v>
      </c>
      <c r="G48" s="79">
        <v>0.99</v>
      </c>
      <c r="H48" t="s">
        <v>108</v>
      </c>
      <c r="I48" s="79">
        <v>3.5</v>
      </c>
      <c r="J48" s="79">
        <v>1.41</v>
      </c>
      <c r="K48" s="79">
        <v>17555.580000000002</v>
      </c>
      <c r="L48" s="79">
        <v>102.08</v>
      </c>
      <c r="M48" s="79">
        <v>17.920736064</v>
      </c>
      <c r="N48" s="79">
        <v>0.17</v>
      </c>
      <c r="O48" s="79">
        <v>0.01</v>
      </c>
    </row>
    <row r="49" spans="2:15">
      <c r="B49" t="s">
        <v>1477</v>
      </c>
      <c r="C49" t="s">
        <v>1421</v>
      </c>
      <c r="D49" t="s">
        <v>1478</v>
      </c>
      <c r="E49" t="s">
        <v>427</v>
      </c>
      <c r="F49" t="s">
        <v>157</v>
      </c>
      <c r="G49" s="79">
        <v>0.99</v>
      </c>
      <c r="H49" t="s">
        <v>108</v>
      </c>
      <c r="I49" s="79">
        <v>3.5</v>
      </c>
      <c r="J49" s="79">
        <v>1.41</v>
      </c>
      <c r="K49" s="79">
        <v>7940.63</v>
      </c>
      <c r="L49" s="79">
        <v>102.08</v>
      </c>
      <c r="M49" s="79">
        <v>8.1057951040000003</v>
      </c>
      <c r="N49" s="79">
        <v>7.0000000000000007E-2</v>
      </c>
      <c r="O49" s="79">
        <v>0.01</v>
      </c>
    </row>
    <row r="50" spans="2:15">
      <c r="B50" t="s">
        <v>1479</v>
      </c>
      <c r="C50" t="s">
        <v>1421</v>
      </c>
      <c r="D50" t="s">
        <v>1480</v>
      </c>
      <c r="E50" t="s">
        <v>427</v>
      </c>
      <c r="F50" t="s">
        <v>157</v>
      </c>
      <c r="G50" s="79">
        <v>0.99</v>
      </c>
      <c r="H50" t="s">
        <v>108</v>
      </c>
      <c r="I50" s="79">
        <v>3.5</v>
      </c>
      <c r="J50" s="79">
        <v>1.86</v>
      </c>
      <c r="K50" s="79">
        <v>3386.94</v>
      </c>
      <c r="L50" s="79">
        <v>101.64</v>
      </c>
      <c r="M50" s="79">
        <v>3.442485816</v>
      </c>
      <c r="N50" s="79">
        <v>0.03</v>
      </c>
      <c r="O50" s="79">
        <v>0</v>
      </c>
    </row>
    <row r="51" spans="2:15">
      <c r="B51" t="s">
        <v>1481</v>
      </c>
      <c r="C51" t="s">
        <v>1421</v>
      </c>
      <c r="D51" t="s">
        <v>1482</v>
      </c>
      <c r="E51" t="s">
        <v>427</v>
      </c>
      <c r="F51" t="s">
        <v>157</v>
      </c>
      <c r="G51" s="79">
        <v>0.99</v>
      </c>
      <c r="H51" t="s">
        <v>108</v>
      </c>
      <c r="I51" s="79">
        <v>3.5</v>
      </c>
      <c r="J51" s="79">
        <v>2.0299999999999998</v>
      </c>
      <c r="K51" s="79">
        <v>35569.69</v>
      </c>
      <c r="L51" s="79">
        <v>101.47</v>
      </c>
      <c r="M51" s="79">
        <v>36.092564443000001</v>
      </c>
      <c r="N51" s="79">
        <v>0.33</v>
      </c>
      <c r="O51" s="79">
        <v>0.03</v>
      </c>
    </row>
    <row r="52" spans="2:15">
      <c r="B52" t="s">
        <v>1483</v>
      </c>
      <c r="C52" t="s">
        <v>1421</v>
      </c>
      <c r="D52" t="s">
        <v>1484</v>
      </c>
      <c r="E52" t="s">
        <v>427</v>
      </c>
      <c r="F52" t="s">
        <v>157</v>
      </c>
      <c r="G52" s="79">
        <v>7.28</v>
      </c>
      <c r="H52" t="s">
        <v>108</v>
      </c>
      <c r="I52" s="79">
        <v>2.54</v>
      </c>
      <c r="J52" s="79">
        <v>2.27</v>
      </c>
      <c r="K52" s="79">
        <v>143943.28</v>
      </c>
      <c r="L52" s="79">
        <v>102.98</v>
      </c>
      <c r="M52" s="79">
        <v>148.232789744</v>
      </c>
      <c r="N52" s="79">
        <v>1.37</v>
      </c>
      <c r="O52" s="79">
        <v>0.11</v>
      </c>
    </row>
    <row r="53" spans="2:15">
      <c r="B53" t="s">
        <v>1485</v>
      </c>
      <c r="C53" t="s">
        <v>1486</v>
      </c>
      <c r="D53" t="s">
        <v>1487</v>
      </c>
      <c r="E53" t="s">
        <v>427</v>
      </c>
      <c r="F53" t="s">
        <v>155</v>
      </c>
      <c r="G53" s="79">
        <v>6.5</v>
      </c>
      <c r="H53" t="s">
        <v>108</v>
      </c>
      <c r="I53" s="79">
        <v>2.33</v>
      </c>
      <c r="J53" s="79">
        <v>2.38</v>
      </c>
      <c r="K53" s="79">
        <v>227913.44</v>
      </c>
      <c r="L53" s="79">
        <v>100.31</v>
      </c>
      <c r="M53" s="79">
        <v>228.61997166399999</v>
      </c>
      <c r="N53" s="79">
        <v>2.11</v>
      </c>
      <c r="O53" s="79">
        <v>0.17</v>
      </c>
    </row>
    <row r="54" spans="2:15">
      <c r="B54" t="s">
        <v>1488</v>
      </c>
      <c r="C54" t="s">
        <v>1421</v>
      </c>
      <c r="D54" t="s">
        <v>1489</v>
      </c>
      <c r="E54" t="s">
        <v>532</v>
      </c>
      <c r="F54" t="s">
        <v>156</v>
      </c>
      <c r="G54" s="79">
        <v>7.38</v>
      </c>
      <c r="H54" t="s">
        <v>108</v>
      </c>
      <c r="I54" s="79">
        <v>5.35</v>
      </c>
      <c r="J54" s="79">
        <v>1.95</v>
      </c>
      <c r="K54" s="79">
        <v>43791.040000000001</v>
      </c>
      <c r="L54" s="79">
        <v>129.05000000000001</v>
      </c>
      <c r="M54" s="79">
        <v>56.512337119999998</v>
      </c>
      <c r="N54" s="79">
        <v>0.52</v>
      </c>
      <c r="O54" s="79">
        <v>0.04</v>
      </c>
    </row>
    <row r="55" spans="2:15">
      <c r="B55" t="s">
        <v>1490</v>
      </c>
      <c r="C55" t="s">
        <v>1421</v>
      </c>
      <c r="D55" t="s">
        <v>1491</v>
      </c>
      <c r="E55" t="s">
        <v>532</v>
      </c>
      <c r="F55" t="s">
        <v>156</v>
      </c>
      <c r="G55" s="79">
        <v>7.2</v>
      </c>
      <c r="H55" t="s">
        <v>108</v>
      </c>
      <c r="I55" s="79">
        <v>5.35</v>
      </c>
      <c r="J55" s="79">
        <v>2.83</v>
      </c>
      <c r="K55" s="79">
        <v>7613.62</v>
      </c>
      <c r="L55" s="79">
        <v>120.49</v>
      </c>
      <c r="M55" s="79">
        <v>9.1736507379999992</v>
      </c>
      <c r="N55" s="79">
        <v>0.08</v>
      </c>
      <c r="O55" s="79">
        <v>0.01</v>
      </c>
    </row>
    <row r="56" spans="2:15">
      <c r="B56" t="s">
        <v>1492</v>
      </c>
      <c r="C56" t="s">
        <v>1421</v>
      </c>
      <c r="D56" t="s">
        <v>1493</v>
      </c>
      <c r="E56" t="s">
        <v>532</v>
      </c>
      <c r="F56" t="s">
        <v>156</v>
      </c>
      <c r="G56" s="79">
        <v>7.3</v>
      </c>
      <c r="H56" t="s">
        <v>108</v>
      </c>
      <c r="I56" s="79">
        <v>5.35</v>
      </c>
      <c r="J56" s="79">
        <v>2.3199999999999998</v>
      </c>
      <c r="K56" s="79">
        <v>37814.89</v>
      </c>
      <c r="L56" s="79">
        <v>129.32</v>
      </c>
      <c r="M56" s="79">
        <v>48.902215748000003</v>
      </c>
      <c r="N56" s="79">
        <v>0.45</v>
      </c>
      <c r="O56" s="79">
        <v>0.04</v>
      </c>
    </row>
    <row r="57" spans="2:15">
      <c r="B57" t="s">
        <v>1494</v>
      </c>
      <c r="C57" t="s">
        <v>1421</v>
      </c>
      <c r="D57" t="s">
        <v>1495</v>
      </c>
      <c r="E57" t="s">
        <v>532</v>
      </c>
      <c r="F57" t="s">
        <v>156</v>
      </c>
      <c r="G57" s="79">
        <v>7.2</v>
      </c>
      <c r="H57" t="s">
        <v>108</v>
      </c>
      <c r="I57" s="79">
        <v>5.35</v>
      </c>
      <c r="J57" s="79">
        <v>2.83</v>
      </c>
      <c r="K57" s="79">
        <v>5960.96</v>
      </c>
      <c r="L57" s="79">
        <v>120.49</v>
      </c>
      <c r="M57" s="79">
        <v>7.1823607039999997</v>
      </c>
      <c r="N57" s="79">
        <v>7.0000000000000007E-2</v>
      </c>
      <c r="O57" s="79">
        <v>0.01</v>
      </c>
    </row>
    <row r="58" spans="2:15">
      <c r="B58" t="s">
        <v>1496</v>
      </c>
      <c r="C58" t="s">
        <v>1421</v>
      </c>
      <c r="D58" t="s">
        <v>1497</v>
      </c>
      <c r="E58" t="s">
        <v>532</v>
      </c>
      <c r="F58" t="s">
        <v>156</v>
      </c>
      <c r="G58" s="79">
        <v>7.3</v>
      </c>
      <c r="H58" t="s">
        <v>108</v>
      </c>
      <c r="I58" s="79">
        <v>5.35</v>
      </c>
      <c r="J58" s="79">
        <v>2.3199999999999998</v>
      </c>
      <c r="K58" s="79">
        <v>40177.75</v>
      </c>
      <c r="L58" s="79">
        <v>129.32</v>
      </c>
      <c r="M58" s="79">
        <v>51.957866299999999</v>
      </c>
      <c r="N58" s="79">
        <v>0.48</v>
      </c>
      <c r="O58" s="79">
        <v>0.04</v>
      </c>
    </row>
    <row r="59" spans="2:15">
      <c r="B59" t="s">
        <v>1498</v>
      </c>
      <c r="C59" t="s">
        <v>1421</v>
      </c>
      <c r="D59" t="s">
        <v>1499</v>
      </c>
      <c r="E59" t="s">
        <v>532</v>
      </c>
      <c r="F59" t="s">
        <v>156</v>
      </c>
      <c r="G59" s="79">
        <v>7.2</v>
      </c>
      <c r="H59" t="s">
        <v>108</v>
      </c>
      <c r="I59" s="79">
        <v>5.35</v>
      </c>
      <c r="J59" s="79">
        <v>2.83</v>
      </c>
      <c r="K59" s="79">
        <v>7613.62</v>
      </c>
      <c r="L59" s="79">
        <v>120.49</v>
      </c>
      <c r="M59" s="79">
        <v>9.1736507379999992</v>
      </c>
      <c r="N59" s="79">
        <v>0.08</v>
      </c>
      <c r="O59" s="79">
        <v>0.01</v>
      </c>
    </row>
    <row r="60" spans="2:15">
      <c r="B60" t="s">
        <v>1500</v>
      </c>
      <c r="C60" t="s">
        <v>1421</v>
      </c>
      <c r="D60" t="s">
        <v>1501</v>
      </c>
      <c r="E60" t="s">
        <v>532</v>
      </c>
      <c r="F60" t="s">
        <v>156</v>
      </c>
      <c r="G60" s="79">
        <v>7.38</v>
      </c>
      <c r="H60" t="s">
        <v>108</v>
      </c>
      <c r="I60" s="79">
        <v>5.35</v>
      </c>
      <c r="J60" s="79">
        <v>1.95</v>
      </c>
      <c r="K60" s="79">
        <v>50618.74</v>
      </c>
      <c r="L60" s="79">
        <v>129.05000000000001</v>
      </c>
      <c r="M60" s="79">
        <v>65.323483969999998</v>
      </c>
      <c r="N60" s="79">
        <v>0.6</v>
      </c>
      <c r="O60" s="79">
        <v>0.05</v>
      </c>
    </row>
    <row r="61" spans="2:15">
      <c r="B61" t="s">
        <v>1502</v>
      </c>
      <c r="C61" t="s">
        <v>1421</v>
      </c>
      <c r="D61" t="s">
        <v>1503</v>
      </c>
      <c r="E61" t="s">
        <v>532</v>
      </c>
      <c r="F61" t="s">
        <v>156</v>
      </c>
      <c r="G61" s="79">
        <v>7.2</v>
      </c>
      <c r="H61" t="s">
        <v>108</v>
      </c>
      <c r="I61" s="79">
        <v>5.35</v>
      </c>
      <c r="J61" s="79">
        <v>2.83</v>
      </c>
      <c r="K61" s="79">
        <v>8936.85</v>
      </c>
      <c r="L61" s="79">
        <v>120.49</v>
      </c>
      <c r="M61" s="79">
        <v>10.768010565000001</v>
      </c>
      <c r="N61" s="79">
        <v>0.1</v>
      </c>
      <c r="O61" s="79">
        <v>0.01</v>
      </c>
    </row>
    <row r="62" spans="2:15">
      <c r="B62" t="s">
        <v>1504</v>
      </c>
      <c r="C62" t="s">
        <v>1421</v>
      </c>
      <c r="D62" t="s">
        <v>1505</v>
      </c>
      <c r="E62" t="s">
        <v>532</v>
      </c>
      <c r="F62" t="s">
        <v>156</v>
      </c>
      <c r="G62" s="79">
        <v>7.38</v>
      </c>
      <c r="H62" t="s">
        <v>108</v>
      </c>
      <c r="I62" s="79">
        <v>5.35</v>
      </c>
      <c r="J62" s="79">
        <v>1.95</v>
      </c>
      <c r="K62" s="79">
        <v>36462.75</v>
      </c>
      <c r="L62" s="79">
        <v>129.05000000000001</v>
      </c>
      <c r="M62" s="79">
        <v>47.055178875000003</v>
      </c>
      <c r="N62" s="79">
        <v>0.43</v>
      </c>
      <c r="O62" s="79">
        <v>0.04</v>
      </c>
    </row>
    <row r="63" spans="2:15">
      <c r="B63" t="s">
        <v>1506</v>
      </c>
      <c r="C63" t="s">
        <v>1421</v>
      </c>
      <c r="D63" t="s">
        <v>1507</v>
      </c>
      <c r="E63" t="s">
        <v>532</v>
      </c>
      <c r="F63" t="s">
        <v>156</v>
      </c>
      <c r="G63" s="79">
        <v>7.2</v>
      </c>
      <c r="H63" t="s">
        <v>108</v>
      </c>
      <c r="I63" s="79">
        <v>5.35</v>
      </c>
      <c r="J63" s="79">
        <v>2.83</v>
      </c>
      <c r="K63" s="79">
        <v>7282.19</v>
      </c>
      <c r="L63" s="79">
        <v>120.49</v>
      </c>
      <c r="M63" s="79">
        <v>8.7743107309999999</v>
      </c>
      <c r="N63" s="79">
        <v>0.08</v>
      </c>
      <c r="O63" s="79">
        <v>0.01</v>
      </c>
    </row>
    <row r="64" spans="2:15">
      <c r="B64" t="s">
        <v>1508</v>
      </c>
      <c r="C64" t="s">
        <v>1421</v>
      </c>
      <c r="D64" t="s">
        <v>1509</v>
      </c>
      <c r="E64" t="s">
        <v>545</v>
      </c>
      <c r="F64" t="s">
        <v>157</v>
      </c>
      <c r="G64" s="79">
        <v>2.58</v>
      </c>
      <c r="H64" t="s">
        <v>108</v>
      </c>
      <c r="I64" s="79">
        <v>4.45</v>
      </c>
      <c r="J64" s="79">
        <v>2.4700000000000002</v>
      </c>
      <c r="K64" s="79">
        <v>10820.31</v>
      </c>
      <c r="L64" s="79">
        <v>102.85</v>
      </c>
      <c r="M64" s="79">
        <v>11.128688835</v>
      </c>
      <c r="N64" s="79">
        <v>0.1</v>
      </c>
      <c r="O64" s="79">
        <v>0.01</v>
      </c>
    </row>
    <row r="65" spans="2:15">
      <c r="B65" t="s">
        <v>1508</v>
      </c>
      <c r="C65" t="s">
        <v>1421</v>
      </c>
      <c r="D65" t="s">
        <v>1510</v>
      </c>
      <c r="E65" t="s">
        <v>545</v>
      </c>
      <c r="F65" t="s">
        <v>157</v>
      </c>
      <c r="G65" s="79">
        <v>2.5499999999999998</v>
      </c>
      <c r="H65" t="s">
        <v>108</v>
      </c>
      <c r="I65" s="79">
        <v>4.45</v>
      </c>
      <c r="J65" s="79">
        <v>3.81</v>
      </c>
      <c r="K65" s="79">
        <v>12388.17</v>
      </c>
      <c r="L65" s="79">
        <v>102.85</v>
      </c>
      <c r="M65" s="79">
        <v>12.741232845000001</v>
      </c>
      <c r="N65" s="79">
        <v>0.12</v>
      </c>
      <c r="O65" s="79">
        <v>0.01</v>
      </c>
    </row>
    <row r="66" spans="2:15">
      <c r="B66" t="s">
        <v>1511</v>
      </c>
      <c r="C66" t="s">
        <v>1421</v>
      </c>
      <c r="D66" t="s">
        <v>1512</v>
      </c>
      <c r="E66" t="s">
        <v>545</v>
      </c>
      <c r="F66" t="s">
        <v>157</v>
      </c>
      <c r="G66" s="79">
        <v>0.74</v>
      </c>
      <c r="H66" t="s">
        <v>108</v>
      </c>
      <c r="I66" s="79">
        <v>3.45</v>
      </c>
      <c r="J66" s="79">
        <v>1.53</v>
      </c>
      <c r="K66" s="79">
        <v>13771.5</v>
      </c>
      <c r="L66" s="79">
        <v>108.76</v>
      </c>
      <c r="M66" s="79">
        <v>14.9778834</v>
      </c>
      <c r="N66" s="79">
        <v>0.14000000000000001</v>
      </c>
      <c r="O66" s="79">
        <v>0.01</v>
      </c>
    </row>
    <row r="67" spans="2:15">
      <c r="B67" t="s">
        <v>1511</v>
      </c>
      <c r="C67" t="s">
        <v>1421</v>
      </c>
      <c r="D67" t="s">
        <v>1513</v>
      </c>
      <c r="E67" t="s">
        <v>545</v>
      </c>
      <c r="F67" t="s">
        <v>157</v>
      </c>
      <c r="G67" s="79">
        <v>0.74</v>
      </c>
      <c r="H67" t="s">
        <v>108</v>
      </c>
      <c r="I67" s="79">
        <v>3.45</v>
      </c>
      <c r="J67" s="79">
        <v>2.4300000000000002</v>
      </c>
      <c r="K67" s="79">
        <v>13514.37</v>
      </c>
      <c r="L67" s="79">
        <v>108.76</v>
      </c>
      <c r="M67" s="79">
        <v>14.698228812</v>
      </c>
      <c r="N67" s="79">
        <v>0.14000000000000001</v>
      </c>
      <c r="O67" s="79">
        <v>0.01</v>
      </c>
    </row>
    <row r="68" spans="2:15">
      <c r="B68" t="s">
        <v>1514</v>
      </c>
      <c r="C68" t="s">
        <v>1421</v>
      </c>
      <c r="D68" t="s">
        <v>1515</v>
      </c>
      <c r="E68" t="s">
        <v>545</v>
      </c>
      <c r="F68" t="s">
        <v>157</v>
      </c>
      <c r="G68" s="79">
        <v>2.59</v>
      </c>
      <c r="H68" t="s">
        <v>108</v>
      </c>
      <c r="I68" s="79">
        <v>4.4000000000000004</v>
      </c>
      <c r="J68" s="79">
        <v>2.41</v>
      </c>
      <c r="K68" s="79">
        <v>8262.76</v>
      </c>
      <c r="L68" s="79">
        <v>101.76</v>
      </c>
      <c r="M68" s="79">
        <v>8.408184576</v>
      </c>
      <c r="N68" s="79">
        <v>0.08</v>
      </c>
      <c r="O68" s="79">
        <v>0.01</v>
      </c>
    </row>
    <row r="69" spans="2:15">
      <c r="B69" t="s">
        <v>1514</v>
      </c>
      <c r="C69" t="s">
        <v>1421</v>
      </c>
      <c r="D69" t="s">
        <v>1516</v>
      </c>
      <c r="E69" t="s">
        <v>545</v>
      </c>
      <c r="F69" t="s">
        <v>157</v>
      </c>
      <c r="G69" s="79">
        <v>2.56</v>
      </c>
      <c r="H69" t="s">
        <v>108</v>
      </c>
      <c r="I69" s="79">
        <v>4.4000000000000004</v>
      </c>
      <c r="J69" s="79">
        <v>3.79</v>
      </c>
      <c r="K69" s="79">
        <v>9871.36</v>
      </c>
      <c r="L69" s="79">
        <v>101.76</v>
      </c>
      <c r="M69" s="79">
        <v>10.045095935999999</v>
      </c>
      <c r="N69" s="79">
        <v>0.09</v>
      </c>
      <c r="O69" s="79">
        <v>0.01</v>
      </c>
    </row>
    <row r="70" spans="2:15">
      <c r="B70" t="s">
        <v>1517</v>
      </c>
      <c r="C70" t="s">
        <v>1421</v>
      </c>
      <c r="D70" t="s">
        <v>1518</v>
      </c>
      <c r="E70" t="s">
        <v>545</v>
      </c>
      <c r="F70" t="s">
        <v>157</v>
      </c>
      <c r="G70" s="79">
        <v>3.73</v>
      </c>
      <c r="H70" t="s">
        <v>108</v>
      </c>
      <c r="I70" s="79">
        <v>3</v>
      </c>
      <c r="J70" s="79">
        <v>2.04</v>
      </c>
      <c r="K70" s="79">
        <v>13771.32</v>
      </c>
      <c r="L70" s="79">
        <v>103.3</v>
      </c>
      <c r="M70" s="79">
        <v>14.22577356</v>
      </c>
      <c r="N70" s="79">
        <v>0.13</v>
      </c>
      <c r="O70" s="79">
        <v>0.01</v>
      </c>
    </row>
    <row r="71" spans="2:15">
      <c r="B71" t="s">
        <v>1517</v>
      </c>
      <c r="C71" t="s">
        <v>1421</v>
      </c>
      <c r="D71" t="s">
        <v>1519</v>
      </c>
      <c r="E71" t="s">
        <v>545</v>
      </c>
      <c r="F71" t="s">
        <v>157</v>
      </c>
      <c r="G71" s="79">
        <v>3.7</v>
      </c>
      <c r="H71" t="s">
        <v>108</v>
      </c>
      <c r="I71" s="79">
        <v>3</v>
      </c>
      <c r="J71" s="79">
        <v>2.56</v>
      </c>
      <c r="K71" s="79">
        <v>13514.37</v>
      </c>
      <c r="L71" s="79">
        <v>103.3</v>
      </c>
      <c r="M71" s="79">
        <v>13.960344210000001</v>
      </c>
      <c r="N71" s="79">
        <v>0.13</v>
      </c>
      <c r="O71" s="79">
        <v>0.01</v>
      </c>
    </row>
    <row r="72" spans="2:15">
      <c r="B72" t="s">
        <v>1520</v>
      </c>
      <c r="C72" t="s">
        <v>1421</v>
      </c>
      <c r="D72" t="s">
        <v>1521</v>
      </c>
      <c r="E72" t="s">
        <v>545</v>
      </c>
      <c r="F72" t="s">
        <v>157</v>
      </c>
      <c r="G72" s="79">
        <v>6.52</v>
      </c>
      <c r="H72" t="s">
        <v>108</v>
      </c>
      <c r="I72" s="79">
        <v>2.98</v>
      </c>
      <c r="J72" s="79">
        <v>2.4500000000000002</v>
      </c>
      <c r="K72" s="79">
        <v>158038.79</v>
      </c>
      <c r="L72" s="79">
        <v>106.35</v>
      </c>
      <c r="M72" s="79">
        <v>168.07425316499999</v>
      </c>
      <c r="N72" s="79">
        <v>1.55</v>
      </c>
      <c r="O72" s="79">
        <v>0.13</v>
      </c>
    </row>
    <row r="73" spans="2:15">
      <c r="B73" t="s">
        <v>1522</v>
      </c>
      <c r="C73" t="s">
        <v>1421</v>
      </c>
      <c r="D73" t="s">
        <v>1523</v>
      </c>
      <c r="E73" t="s">
        <v>545</v>
      </c>
      <c r="F73" t="s">
        <v>157</v>
      </c>
      <c r="G73" s="79">
        <v>3.28</v>
      </c>
      <c r="H73" t="s">
        <v>108</v>
      </c>
      <c r="I73" s="79">
        <v>3.7</v>
      </c>
      <c r="J73" s="79">
        <v>1.77</v>
      </c>
      <c r="K73" s="79">
        <v>483738.75</v>
      </c>
      <c r="L73" s="79">
        <v>108.31</v>
      </c>
      <c r="M73" s="79">
        <v>523.93744012499997</v>
      </c>
      <c r="N73" s="79">
        <v>4.84</v>
      </c>
      <c r="O73" s="79">
        <v>0.39</v>
      </c>
    </row>
    <row r="74" spans="2:15">
      <c r="B74" t="s">
        <v>1524</v>
      </c>
      <c r="C74" t="s">
        <v>1421</v>
      </c>
      <c r="D74" t="s">
        <v>1525</v>
      </c>
      <c r="E74" t="s">
        <v>545</v>
      </c>
      <c r="F74" t="s">
        <v>157</v>
      </c>
      <c r="G74" s="79">
        <v>5.16</v>
      </c>
      <c r="H74" t="s">
        <v>108</v>
      </c>
      <c r="I74" s="79">
        <v>3.7</v>
      </c>
      <c r="J74" s="79">
        <v>-1.78</v>
      </c>
      <c r="K74" s="79">
        <v>168257.29</v>
      </c>
      <c r="L74" s="79">
        <v>109.12</v>
      </c>
      <c r="M74" s="79">
        <v>183.602354848</v>
      </c>
      <c r="N74" s="79">
        <v>1.7</v>
      </c>
      <c r="O74" s="79">
        <v>0.14000000000000001</v>
      </c>
    </row>
    <row r="75" spans="2:15">
      <c r="B75" t="s">
        <v>1526</v>
      </c>
      <c r="C75" t="s">
        <v>1421</v>
      </c>
      <c r="D75" t="s">
        <v>1527</v>
      </c>
      <c r="E75" t="s">
        <v>545</v>
      </c>
      <c r="F75" t="s">
        <v>157</v>
      </c>
      <c r="G75" s="79">
        <v>3.28</v>
      </c>
      <c r="H75" t="s">
        <v>108</v>
      </c>
      <c r="I75" s="79">
        <v>3.4</v>
      </c>
      <c r="J75" s="79">
        <v>1.87</v>
      </c>
      <c r="K75" s="79">
        <v>39258.449999999997</v>
      </c>
      <c r="L75" s="79">
        <v>103.18</v>
      </c>
      <c r="M75" s="79">
        <v>40.506868709999999</v>
      </c>
      <c r="N75" s="79">
        <v>0.37</v>
      </c>
      <c r="O75" s="79">
        <v>0.03</v>
      </c>
    </row>
    <row r="76" spans="2:15">
      <c r="B76" t="s">
        <v>1526</v>
      </c>
      <c r="C76" t="s">
        <v>1421</v>
      </c>
      <c r="D76" t="s">
        <v>1528</v>
      </c>
      <c r="E76" t="s">
        <v>545</v>
      </c>
      <c r="F76" t="s">
        <v>157</v>
      </c>
      <c r="G76" s="79">
        <v>3.25</v>
      </c>
      <c r="H76" t="s">
        <v>108</v>
      </c>
      <c r="I76" s="79">
        <v>3.4</v>
      </c>
      <c r="J76" s="79">
        <v>2.84</v>
      </c>
      <c r="K76" s="79">
        <v>43176.07</v>
      </c>
      <c r="L76" s="79">
        <v>103.18</v>
      </c>
      <c r="M76" s="79">
        <v>44.549069025999998</v>
      </c>
      <c r="N76" s="79">
        <v>0.41</v>
      </c>
      <c r="O76" s="79">
        <v>0.03</v>
      </c>
    </row>
    <row r="77" spans="2:15">
      <c r="B77" t="s">
        <v>1529</v>
      </c>
      <c r="C77" t="s">
        <v>1421</v>
      </c>
      <c r="D77" t="s">
        <v>1530</v>
      </c>
      <c r="E77" t="s">
        <v>545</v>
      </c>
      <c r="F77" t="s">
        <v>157</v>
      </c>
      <c r="G77" s="79">
        <v>2.59</v>
      </c>
      <c r="H77" t="s">
        <v>108</v>
      </c>
      <c r="I77" s="79">
        <v>4.4000000000000004</v>
      </c>
      <c r="J77" s="79">
        <v>2.41</v>
      </c>
      <c r="K77" s="79">
        <v>18590.97</v>
      </c>
      <c r="L77" s="79">
        <v>101.76</v>
      </c>
      <c r="M77" s="79">
        <v>18.918171072</v>
      </c>
      <c r="N77" s="79">
        <v>0.17</v>
      </c>
      <c r="O77" s="79">
        <v>0.01</v>
      </c>
    </row>
    <row r="78" spans="2:15">
      <c r="B78" t="s">
        <v>1529</v>
      </c>
      <c r="C78" t="s">
        <v>1421</v>
      </c>
      <c r="D78" t="s">
        <v>1531</v>
      </c>
      <c r="E78" t="s">
        <v>545</v>
      </c>
      <c r="F78" t="s">
        <v>157</v>
      </c>
      <c r="G78" s="79">
        <v>2.56</v>
      </c>
      <c r="H78" t="s">
        <v>108</v>
      </c>
      <c r="I78" s="79">
        <v>4.4000000000000004</v>
      </c>
      <c r="J78" s="79">
        <v>3.79</v>
      </c>
      <c r="K78" s="79">
        <v>22210.560000000001</v>
      </c>
      <c r="L78" s="79">
        <v>101.76</v>
      </c>
      <c r="M78" s="79">
        <v>22.601465856000001</v>
      </c>
      <c r="N78" s="79">
        <v>0.21</v>
      </c>
      <c r="O78" s="79">
        <v>0.02</v>
      </c>
    </row>
    <row r="79" spans="2:15">
      <c r="B79" t="s">
        <v>1532</v>
      </c>
      <c r="C79" t="s">
        <v>1421</v>
      </c>
      <c r="D79" t="s">
        <v>1533</v>
      </c>
      <c r="E79" t="s">
        <v>545</v>
      </c>
      <c r="F79" t="s">
        <v>157</v>
      </c>
      <c r="G79" s="79">
        <v>0.24</v>
      </c>
      <c r="H79" t="s">
        <v>108</v>
      </c>
      <c r="I79" s="79">
        <v>3.35</v>
      </c>
      <c r="J79" s="79">
        <v>2.97</v>
      </c>
      <c r="K79" s="79">
        <v>7859.85</v>
      </c>
      <c r="L79" s="79">
        <v>100.58</v>
      </c>
      <c r="M79" s="79">
        <v>7.9054371300000001</v>
      </c>
      <c r="N79" s="79">
        <v>7.0000000000000007E-2</v>
      </c>
      <c r="O79" s="79">
        <v>0.01</v>
      </c>
    </row>
    <row r="80" spans="2:15">
      <c r="B80" t="s">
        <v>1534</v>
      </c>
      <c r="C80" t="s">
        <v>1421</v>
      </c>
      <c r="D80" t="s">
        <v>1535</v>
      </c>
      <c r="E80" t="s">
        <v>545</v>
      </c>
      <c r="F80" t="s">
        <v>157</v>
      </c>
      <c r="G80" s="79">
        <v>0.24</v>
      </c>
      <c r="H80" t="s">
        <v>108</v>
      </c>
      <c r="I80" s="79">
        <v>3.4</v>
      </c>
      <c r="J80" s="79">
        <v>2.4</v>
      </c>
      <c r="K80" s="79">
        <v>5952</v>
      </c>
      <c r="L80" s="79">
        <v>101.27</v>
      </c>
      <c r="M80" s="79">
        <v>6.0275904000000002</v>
      </c>
      <c r="N80" s="79">
        <v>0.06</v>
      </c>
      <c r="O80" s="79">
        <v>0</v>
      </c>
    </row>
    <row r="81" spans="2:15">
      <c r="B81" t="s">
        <v>1534</v>
      </c>
      <c r="C81" t="s">
        <v>1421</v>
      </c>
      <c r="D81" t="s">
        <v>1536</v>
      </c>
      <c r="E81" t="s">
        <v>545</v>
      </c>
      <c r="F81" t="s">
        <v>157</v>
      </c>
      <c r="G81" s="79">
        <v>0.24</v>
      </c>
      <c r="H81" t="s">
        <v>108</v>
      </c>
      <c r="I81" s="79">
        <v>3.4</v>
      </c>
      <c r="J81" s="79">
        <v>2.4</v>
      </c>
      <c r="K81" s="79">
        <v>5838.19</v>
      </c>
      <c r="L81" s="79">
        <v>101.27</v>
      </c>
      <c r="M81" s="79">
        <v>5.9123350129999999</v>
      </c>
      <c r="N81" s="79">
        <v>0.05</v>
      </c>
      <c r="O81" s="79">
        <v>0</v>
      </c>
    </row>
    <row r="82" spans="2:15">
      <c r="B82" t="s">
        <v>1537</v>
      </c>
      <c r="C82" t="s">
        <v>1421</v>
      </c>
      <c r="D82" t="s">
        <v>1538</v>
      </c>
      <c r="E82" t="s">
        <v>545</v>
      </c>
      <c r="F82" t="s">
        <v>157</v>
      </c>
      <c r="G82" s="79">
        <v>0.74</v>
      </c>
      <c r="H82" t="s">
        <v>108</v>
      </c>
      <c r="I82" s="79">
        <v>3.45</v>
      </c>
      <c r="J82" s="79">
        <v>1.52</v>
      </c>
      <c r="K82" s="79">
        <v>10328</v>
      </c>
      <c r="L82" s="79">
        <v>100.9</v>
      </c>
      <c r="M82" s="79">
        <v>10.420952</v>
      </c>
      <c r="N82" s="79">
        <v>0.1</v>
      </c>
      <c r="O82" s="79">
        <v>0.01</v>
      </c>
    </row>
    <row r="83" spans="2:15">
      <c r="B83" t="s">
        <v>1537</v>
      </c>
      <c r="C83" t="s">
        <v>1421</v>
      </c>
      <c r="D83" t="s">
        <v>1539</v>
      </c>
      <c r="E83" t="s">
        <v>545</v>
      </c>
      <c r="F83" t="s">
        <v>157</v>
      </c>
      <c r="G83" s="79">
        <v>0.74</v>
      </c>
      <c r="H83" t="s">
        <v>108</v>
      </c>
      <c r="I83" s="79">
        <v>3.45</v>
      </c>
      <c r="J83" s="79">
        <v>0.14000000000000001</v>
      </c>
      <c r="K83" s="79">
        <v>10135.77</v>
      </c>
      <c r="L83" s="79">
        <v>100.9</v>
      </c>
      <c r="M83" s="79">
        <v>10.226991930000001</v>
      </c>
      <c r="N83" s="79">
        <v>0.09</v>
      </c>
      <c r="O83" s="79">
        <v>0.01</v>
      </c>
    </row>
    <row r="84" spans="2:15">
      <c r="B84" t="s">
        <v>1540</v>
      </c>
      <c r="C84" t="s">
        <v>1421</v>
      </c>
      <c r="D84" t="s">
        <v>1541</v>
      </c>
      <c r="E84" t="s">
        <v>545</v>
      </c>
      <c r="F84" t="s">
        <v>157</v>
      </c>
      <c r="G84" s="79">
        <v>0.24</v>
      </c>
      <c r="H84" t="s">
        <v>108</v>
      </c>
      <c r="I84" s="79">
        <v>1.45</v>
      </c>
      <c r="J84" s="79">
        <v>1.76</v>
      </c>
      <c r="K84" s="79">
        <v>23686.67</v>
      </c>
      <c r="L84" s="79">
        <v>100.22</v>
      </c>
      <c r="M84" s="79">
        <v>23.738780674000001</v>
      </c>
      <c r="N84" s="79">
        <v>0.22</v>
      </c>
      <c r="O84" s="79">
        <v>0.02</v>
      </c>
    </row>
    <row r="85" spans="2:15">
      <c r="B85" t="s">
        <v>1540</v>
      </c>
      <c r="C85" t="s">
        <v>1421</v>
      </c>
      <c r="D85" t="s">
        <v>1542</v>
      </c>
      <c r="E85" t="s">
        <v>545</v>
      </c>
      <c r="F85" t="s">
        <v>157</v>
      </c>
      <c r="G85" s="79">
        <v>0.24</v>
      </c>
      <c r="H85" t="s">
        <v>108</v>
      </c>
      <c r="I85" s="79">
        <v>1.45</v>
      </c>
      <c r="J85" s="79">
        <v>0.44</v>
      </c>
      <c r="K85" s="79">
        <v>23244.71</v>
      </c>
      <c r="L85" s="79">
        <v>100.22</v>
      </c>
      <c r="M85" s="79">
        <v>23.295848362000001</v>
      </c>
      <c r="N85" s="79">
        <v>0.22</v>
      </c>
      <c r="O85" s="79">
        <v>0.02</v>
      </c>
    </row>
    <row r="86" spans="2:15">
      <c r="B86" t="s">
        <v>1543</v>
      </c>
      <c r="C86" t="s">
        <v>1421</v>
      </c>
      <c r="D86" t="s">
        <v>1544</v>
      </c>
      <c r="E86" t="s">
        <v>545</v>
      </c>
      <c r="F86" t="s">
        <v>157</v>
      </c>
      <c r="G86" s="79">
        <v>6.51</v>
      </c>
      <c r="H86" t="s">
        <v>108</v>
      </c>
      <c r="I86" s="79">
        <v>2.98</v>
      </c>
      <c r="J86" s="79">
        <v>2.4500000000000002</v>
      </c>
      <c r="K86" s="79">
        <v>111306.52</v>
      </c>
      <c r="L86" s="79">
        <v>106.33</v>
      </c>
      <c r="M86" s="79">
        <v>118.352222716</v>
      </c>
      <c r="N86" s="79">
        <v>1.0900000000000001</v>
      </c>
      <c r="O86" s="79">
        <v>0.09</v>
      </c>
    </row>
    <row r="87" spans="2:15">
      <c r="B87" t="s">
        <v>1545</v>
      </c>
      <c r="C87" t="s">
        <v>1421</v>
      </c>
      <c r="D87" t="s">
        <v>1546</v>
      </c>
      <c r="E87" t="s">
        <v>545</v>
      </c>
      <c r="F87" t="s">
        <v>157</v>
      </c>
      <c r="G87" s="79">
        <v>6.51</v>
      </c>
      <c r="H87" t="s">
        <v>108</v>
      </c>
      <c r="I87" s="79">
        <v>2.98</v>
      </c>
      <c r="J87" s="79">
        <v>2.4500000000000002</v>
      </c>
      <c r="K87" s="79">
        <v>3147.8</v>
      </c>
      <c r="L87" s="79">
        <v>106.25</v>
      </c>
      <c r="M87" s="79">
        <v>3.3445374999999999</v>
      </c>
      <c r="N87" s="79">
        <v>0.03</v>
      </c>
      <c r="O87" s="79">
        <v>0</v>
      </c>
    </row>
    <row r="88" spans="2:15">
      <c r="B88" t="s">
        <v>1441</v>
      </c>
      <c r="C88" t="s">
        <v>1421</v>
      </c>
      <c r="D88" t="s">
        <v>1547</v>
      </c>
      <c r="E88" t="s">
        <v>545</v>
      </c>
      <c r="F88" t="s">
        <v>157</v>
      </c>
      <c r="G88" s="79">
        <v>10.34</v>
      </c>
      <c r="H88" t="s">
        <v>108</v>
      </c>
      <c r="I88" s="79">
        <v>6</v>
      </c>
      <c r="J88" s="79">
        <v>2.5</v>
      </c>
      <c r="K88" s="79">
        <v>465607.35</v>
      </c>
      <c r="L88" s="79">
        <v>146.85</v>
      </c>
      <c r="M88" s="79">
        <v>683.74439347500004</v>
      </c>
      <c r="N88" s="79">
        <v>6.32</v>
      </c>
      <c r="O88" s="79">
        <v>0.51</v>
      </c>
    </row>
    <row r="89" spans="2:15">
      <c r="B89" t="s">
        <v>1548</v>
      </c>
      <c r="C89" t="s">
        <v>1421</v>
      </c>
      <c r="D89" t="s">
        <v>1549</v>
      </c>
      <c r="E89" t="s">
        <v>545</v>
      </c>
      <c r="F89" t="s">
        <v>157</v>
      </c>
      <c r="G89" s="79">
        <v>6.49</v>
      </c>
      <c r="H89" t="s">
        <v>108</v>
      </c>
      <c r="I89" s="79">
        <v>2.98</v>
      </c>
      <c r="J89" s="79">
        <v>2.4500000000000002</v>
      </c>
      <c r="K89" s="79">
        <v>126790.21</v>
      </c>
      <c r="L89" s="79">
        <v>106.33</v>
      </c>
      <c r="M89" s="79">
        <v>134.81603029300001</v>
      </c>
      <c r="N89" s="79">
        <v>1.25</v>
      </c>
      <c r="O89" s="79">
        <v>0.1</v>
      </c>
    </row>
    <row r="90" spans="2:15">
      <c r="B90" t="s">
        <v>1550</v>
      </c>
      <c r="C90" t="s">
        <v>1421</v>
      </c>
      <c r="D90" t="s">
        <v>1551</v>
      </c>
      <c r="E90" t="s">
        <v>545</v>
      </c>
      <c r="F90" t="s">
        <v>155</v>
      </c>
      <c r="G90" s="79">
        <v>1.96</v>
      </c>
      <c r="H90" t="s">
        <v>108</v>
      </c>
      <c r="I90" s="79">
        <v>2.75</v>
      </c>
      <c r="J90" s="79">
        <v>2.71</v>
      </c>
      <c r="K90" s="79">
        <v>58243.23</v>
      </c>
      <c r="L90" s="79">
        <v>101.93</v>
      </c>
      <c r="M90" s="79">
        <v>59.367324339</v>
      </c>
      <c r="N90" s="79">
        <v>0.55000000000000004</v>
      </c>
      <c r="O90" s="79">
        <v>0.04</v>
      </c>
    </row>
    <row r="91" spans="2:15">
      <c r="B91" t="s">
        <v>1552</v>
      </c>
      <c r="C91" t="s">
        <v>1421</v>
      </c>
      <c r="D91" t="s">
        <v>1553</v>
      </c>
      <c r="E91" t="s">
        <v>545</v>
      </c>
      <c r="F91" t="s">
        <v>155</v>
      </c>
      <c r="G91" s="79">
        <v>2.5499999999999998</v>
      </c>
      <c r="H91" t="s">
        <v>108</v>
      </c>
      <c r="I91" s="79">
        <v>3.17</v>
      </c>
      <c r="J91" s="79">
        <v>2.25</v>
      </c>
      <c r="K91" s="79">
        <v>113060.39</v>
      </c>
      <c r="L91" s="79">
        <v>103.03</v>
      </c>
      <c r="M91" s="79">
        <v>116.486119817</v>
      </c>
      <c r="N91" s="79">
        <v>1.08</v>
      </c>
      <c r="O91" s="79">
        <v>0.09</v>
      </c>
    </row>
    <row r="92" spans="2:15">
      <c r="B92" t="s">
        <v>1554</v>
      </c>
      <c r="C92" t="s">
        <v>1421</v>
      </c>
      <c r="D92" t="s">
        <v>1555</v>
      </c>
      <c r="E92" t="s">
        <v>595</v>
      </c>
      <c r="F92" t="s">
        <v>157</v>
      </c>
      <c r="G92" s="79">
        <v>1.79</v>
      </c>
      <c r="H92" t="s">
        <v>108</v>
      </c>
      <c r="I92" s="79">
        <v>3.61</v>
      </c>
      <c r="J92" s="79">
        <v>2.2599999999999998</v>
      </c>
      <c r="K92" s="79">
        <v>110244.09</v>
      </c>
      <c r="L92" s="79">
        <v>102.48</v>
      </c>
      <c r="M92" s="79">
        <v>112.978143432</v>
      </c>
      <c r="N92" s="79">
        <v>1.04</v>
      </c>
      <c r="O92" s="79">
        <v>0.08</v>
      </c>
    </row>
    <row r="93" spans="2:15">
      <c r="B93" t="s">
        <v>1556</v>
      </c>
      <c r="C93" t="s">
        <v>1421</v>
      </c>
      <c r="D93" t="s">
        <v>1557</v>
      </c>
      <c r="E93" t="s">
        <v>595</v>
      </c>
      <c r="F93" t="s">
        <v>155</v>
      </c>
      <c r="G93" s="79">
        <v>5.09</v>
      </c>
      <c r="H93" t="s">
        <v>108</v>
      </c>
      <c r="I93" s="79">
        <v>3.67</v>
      </c>
      <c r="J93" s="79">
        <v>3.72</v>
      </c>
      <c r="K93" s="79">
        <v>32620</v>
      </c>
      <c r="L93" s="79">
        <v>99.64</v>
      </c>
      <c r="M93" s="79">
        <v>32.502567999999997</v>
      </c>
      <c r="N93" s="79">
        <v>0.3</v>
      </c>
      <c r="O93" s="79">
        <v>0.02</v>
      </c>
    </row>
    <row r="94" spans="2:15">
      <c r="B94" t="s">
        <v>1558</v>
      </c>
      <c r="C94" t="s">
        <v>1421</v>
      </c>
      <c r="D94" t="s">
        <v>1559</v>
      </c>
      <c r="E94" t="s">
        <v>595</v>
      </c>
      <c r="F94" t="s">
        <v>155</v>
      </c>
      <c r="G94" s="79">
        <v>3.41</v>
      </c>
      <c r="H94" t="s">
        <v>108</v>
      </c>
      <c r="I94" s="79">
        <v>3.18</v>
      </c>
      <c r="J94" s="79">
        <v>3.11</v>
      </c>
      <c r="K94" s="79">
        <v>48006.74</v>
      </c>
      <c r="L94" s="79">
        <v>100.19</v>
      </c>
      <c r="M94" s="79">
        <v>48.097952806000002</v>
      </c>
      <c r="N94" s="79">
        <v>0.44</v>
      </c>
      <c r="O94" s="79">
        <v>0.04</v>
      </c>
    </row>
    <row r="95" spans="2:15">
      <c r="B95" t="s">
        <v>1558</v>
      </c>
      <c r="C95" t="s">
        <v>1421</v>
      </c>
      <c r="D95" t="s">
        <v>1560</v>
      </c>
      <c r="E95" t="s">
        <v>595</v>
      </c>
      <c r="F95" t="s">
        <v>155</v>
      </c>
      <c r="G95" s="79">
        <v>3.46</v>
      </c>
      <c r="H95" t="s">
        <v>108</v>
      </c>
      <c r="I95" s="79">
        <v>2.2000000000000002</v>
      </c>
      <c r="J95" s="79">
        <v>3.15</v>
      </c>
      <c r="K95" s="79">
        <v>47838.7</v>
      </c>
      <c r="L95" s="79">
        <v>100.52</v>
      </c>
      <c r="M95" s="79">
        <v>48.087461240000003</v>
      </c>
      <c r="N95" s="79">
        <v>0.44</v>
      </c>
      <c r="O95" s="79">
        <v>0.04</v>
      </c>
    </row>
    <row r="96" spans="2:15">
      <c r="B96" t="s">
        <v>1561</v>
      </c>
      <c r="C96" t="s">
        <v>1421</v>
      </c>
      <c r="D96" t="s">
        <v>1562</v>
      </c>
      <c r="E96" t="s">
        <v>595</v>
      </c>
      <c r="F96" t="s">
        <v>155</v>
      </c>
      <c r="G96" s="79">
        <v>4.3499999999999996</v>
      </c>
      <c r="H96" t="s">
        <v>108</v>
      </c>
      <c r="I96" s="79">
        <v>3.37</v>
      </c>
      <c r="J96" s="79">
        <v>3.44</v>
      </c>
      <c r="K96" s="79">
        <v>10410.030000000001</v>
      </c>
      <c r="L96" s="79">
        <v>99.67</v>
      </c>
      <c r="M96" s="79">
        <v>10.375676901</v>
      </c>
      <c r="N96" s="79">
        <v>0.1</v>
      </c>
      <c r="O96" s="79">
        <v>0.01</v>
      </c>
    </row>
    <row r="97" spans="2:15">
      <c r="B97" t="s">
        <v>1561</v>
      </c>
      <c r="C97" t="s">
        <v>1421</v>
      </c>
      <c r="D97" t="s">
        <v>1563</v>
      </c>
      <c r="E97" t="s">
        <v>595</v>
      </c>
      <c r="F97" t="s">
        <v>155</v>
      </c>
      <c r="G97" s="79">
        <v>4.43</v>
      </c>
      <c r="H97" t="s">
        <v>108</v>
      </c>
      <c r="I97" s="79">
        <v>3.84</v>
      </c>
      <c r="J97" s="79">
        <v>3.71</v>
      </c>
      <c r="K97" s="79">
        <v>8186</v>
      </c>
      <c r="L97" s="79">
        <v>100.59</v>
      </c>
      <c r="M97" s="79">
        <v>8.2342974000000009</v>
      </c>
      <c r="N97" s="79">
        <v>0.08</v>
      </c>
      <c r="O97" s="79">
        <v>0.01</v>
      </c>
    </row>
    <row r="98" spans="2:15">
      <c r="B98" t="s">
        <v>1561</v>
      </c>
      <c r="C98" t="s">
        <v>1421</v>
      </c>
      <c r="D98" t="s">
        <v>1564</v>
      </c>
      <c r="E98" t="s">
        <v>595</v>
      </c>
      <c r="F98" t="s">
        <v>155</v>
      </c>
      <c r="G98" s="79">
        <v>4.4400000000000004</v>
      </c>
      <c r="H98" t="s">
        <v>108</v>
      </c>
      <c r="I98" s="79">
        <v>3.85</v>
      </c>
      <c r="J98" s="79">
        <v>3.73</v>
      </c>
      <c r="K98" s="79">
        <v>2739</v>
      </c>
      <c r="L98" s="79">
        <v>100.46</v>
      </c>
      <c r="M98" s="79">
        <v>2.7515993999999999</v>
      </c>
      <c r="N98" s="79">
        <v>0.03</v>
      </c>
      <c r="O98" s="79">
        <v>0</v>
      </c>
    </row>
    <row r="99" spans="2:15">
      <c r="B99" t="s">
        <v>1565</v>
      </c>
      <c r="C99" t="s">
        <v>1421</v>
      </c>
      <c r="D99" t="s">
        <v>1566</v>
      </c>
      <c r="E99" t="s">
        <v>595</v>
      </c>
      <c r="F99" t="s">
        <v>155</v>
      </c>
      <c r="G99" s="79">
        <v>28.11</v>
      </c>
      <c r="H99" t="s">
        <v>108</v>
      </c>
      <c r="I99" s="79">
        <v>0</v>
      </c>
      <c r="J99" s="79">
        <v>1.53</v>
      </c>
      <c r="K99" s="79">
        <v>168504.53</v>
      </c>
      <c r="L99" s="79">
        <v>96.77</v>
      </c>
      <c r="M99" s="79">
        <v>163.061833681</v>
      </c>
      <c r="N99" s="79">
        <v>1.51</v>
      </c>
      <c r="O99" s="79">
        <v>0.12</v>
      </c>
    </row>
    <row r="100" spans="2:15">
      <c r="B100" t="s">
        <v>1565</v>
      </c>
      <c r="C100" t="s">
        <v>1421</v>
      </c>
      <c r="D100" t="s">
        <v>1567</v>
      </c>
      <c r="E100" t="s">
        <v>595</v>
      </c>
      <c r="F100" t="s">
        <v>155</v>
      </c>
      <c r="G100" s="79">
        <v>28.11</v>
      </c>
      <c r="H100" t="s">
        <v>108</v>
      </c>
      <c r="I100" s="79">
        <v>0</v>
      </c>
      <c r="J100" s="79">
        <v>1.52</v>
      </c>
      <c r="K100" s="79">
        <v>134291.34</v>
      </c>
      <c r="L100" s="79">
        <v>102.96</v>
      </c>
      <c r="M100" s="79">
        <v>138.26636366400001</v>
      </c>
      <c r="N100" s="79">
        <v>1.28</v>
      </c>
      <c r="O100" s="79">
        <v>0.1</v>
      </c>
    </row>
    <row r="101" spans="2:15">
      <c r="B101" t="s">
        <v>1568</v>
      </c>
      <c r="C101" t="s">
        <v>1421</v>
      </c>
      <c r="D101" t="s">
        <v>1569</v>
      </c>
      <c r="E101" t="s">
        <v>595</v>
      </c>
      <c r="F101" t="s">
        <v>155</v>
      </c>
      <c r="G101" s="79">
        <v>28.03</v>
      </c>
      <c r="H101" t="s">
        <v>108</v>
      </c>
      <c r="I101" s="79">
        <v>0</v>
      </c>
      <c r="J101" s="79">
        <v>1.51</v>
      </c>
      <c r="K101" s="79">
        <v>129924</v>
      </c>
      <c r="L101" s="79">
        <v>96.93</v>
      </c>
      <c r="M101" s="79">
        <v>125.9353332</v>
      </c>
      <c r="N101" s="79">
        <v>1.1599999999999999</v>
      </c>
      <c r="O101" s="79">
        <v>0.09</v>
      </c>
    </row>
    <row r="102" spans="2:15">
      <c r="B102" t="s">
        <v>1568</v>
      </c>
      <c r="C102" t="s">
        <v>1421</v>
      </c>
      <c r="D102" t="s">
        <v>1570</v>
      </c>
      <c r="E102" t="s">
        <v>595</v>
      </c>
      <c r="F102" t="s">
        <v>155</v>
      </c>
      <c r="G102" s="79">
        <v>28.03</v>
      </c>
      <c r="H102" t="s">
        <v>108</v>
      </c>
      <c r="I102" s="79">
        <v>0</v>
      </c>
      <c r="J102" s="79">
        <v>1.51</v>
      </c>
      <c r="K102" s="79">
        <v>112188.25</v>
      </c>
      <c r="L102" s="79">
        <v>98.6</v>
      </c>
      <c r="M102" s="79">
        <v>110.6176145</v>
      </c>
      <c r="N102" s="79">
        <v>1.02</v>
      </c>
      <c r="O102" s="79">
        <v>0.08</v>
      </c>
    </row>
    <row r="103" spans="2:15">
      <c r="B103" t="s">
        <v>1571</v>
      </c>
      <c r="C103" t="s">
        <v>1421</v>
      </c>
      <c r="D103" t="s">
        <v>1572</v>
      </c>
      <c r="E103" t="s">
        <v>606</v>
      </c>
      <c r="F103" t="s">
        <v>156</v>
      </c>
      <c r="G103" s="79">
        <v>9.48</v>
      </c>
      <c r="H103" t="s">
        <v>108</v>
      </c>
      <c r="I103" s="79">
        <v>3.4</v>
      </c>
      <c r="J103" s="79">
        <v>4.6900000000000004</v>
      </c>
      <c r="K103" s="79">
        <v>9831.68</v>
      </c>
      <c r="L103" s="79">
        <v>114.07</v>
      </c>
      <c r="M103" s="79">
        <v>11.214997375999999</v>
      </c>
      <c r="N103" s="79">
        <v>0.1</v>
      </c>
      <c r="O103" s="79">
        <v>0.01</v>
      </c>
    </row>
    <row r="104" spans="2:15">
      <c r="B104" t="s">
        <v>1573</v>
      </c>
      <c r="C104" t="s">
        <v>1421</v>
      </c>
      <c r="D104" t="s">
        <v>1574</v>
      </c>
      <c r="E104" t="s">
        <v>606</v>
      </c>
      <c r="F104" t="s">
        <v>156</v>
      </c>
      <c r="G104" s="79">
        <v>1.95</v>
      </c>
      <c r="H104" t="s">
        <v>108</v>
      </c>
      <c r="I104" s="79">
        <v>3.3</v>
      </c>
      <c r="J104" s="79">
        <v>2.1800000000000002</v>
      </c>
      <c r="K104" s="79">
        <v>4417.13</v>
      </c>
      <c r="L104" s="79">
        <v>114.13</v>
      </c>
      <c r="M104" s="79">
        <v>5.0412704689999996</v>
      </c>
      <c r="N104" s="79">
        <v>0.05</v>
      </c>
      <c r="O104" s="79">
        <v>0</v>
      </c>
    </row>
    <row r="105" spans="2:15">
      <c r="B105" t="s">
        <v>1575</v>
      </c>
      <c r="C105" t="s">
        <v>1421</v>
      </c>
      <c r="D105" t="s">
        <v>1576</v>
      </c>
      <c r="E105" t="s">
        <v>606</v>
      </c>
      <c r="F105" t="s">
        <v>156</v>
      </c>
      <c r="G105" s="79">
        <v>2.02</v>
      </c>
      <c r="H105" t="s">
        <v>108</v>
      </c>
      <c r="I105" s="79">
        <v>3.3</v>
      </c>
      <c r="J105" s="79">
        <v>2.98</v>
      </c>
      <c r="K105" s="79">
        <v>18579.66</v>
      </c>
      <c r="L105" s="79">
        <v>104.08</v>
      </c>
      <c r="M105" s="79">
        <v>19.337710128000001</v>
      </c>
      <c r="N105" s="79">
        <v>0.18</v>
      </c>
      <c r="O105" s="79">
        <v>0.01</v>
      </c>
    </row>
    <row r="106" spans="2:15">
      <c r="B106" t="s">
        <v>1577</v>
      </c>
      <c r="C106" t="s">
        <v>1421</v>
      </c>
      <c r="D106" t="s">
        <v>1578</v>
      </c>
      <c r="E106" t="s">
        <v>606</v>
      </c>
      <c r="F106" t="s">
        <v>156</v>
      </c>
      <c r="G106" s="79">
        <v>1.96</v>
      </c>
      <c r="H106" t="s">
        <v>108</v>
      </c>
      <c r="I106" s="79">
        <v>3.4</v>
      </c>
      <c r="J106" s="79">
        <v>3.76</v>
      </c>
      <c r="K106" s="79">
        <v>11908</v>
      </c>
      <c r="L106" s="79">
        <v>101.93</v>
      </c>
      <c r="M106" s="79">
        <v>12.1378244</v>
      </c>
      <c r="N106" s="79">
        <v>0.11</v>
      </c>
      <c r="O106" s="79">
        <v>0.01</v>
      </c>
    </row>
    <row r="107" spans="2:15">
      <c r="B107" t="s">
        <v>1579</v>
      </c>
      <c r="C107" t="s">
        <v>1421</v>
      </c>
      <c r="D107" t="s">
        <v>1580</v>
      </c>
      <c r="E107" t="s">
        <v>606</v>
      </c>
      <c r="F107" t="s">
        <v>156</v>
      </c>
      <c r="G107" s="79">
        <v>9.18</v>
      </c>
      <c r="H107" t="s">
        <v>108</v>
      </c>
      <c r="I107" s="79">
        <v>3.4</v>
      </c>
      <c r="J107" s="79">
        <v>5.69</v>
      </c>
      <c r="K107" s="79">
        <v>41354.78</v>
      </c>
      <c r="L107" s="79">
        <v>103.3</v>
      </c>
      <c r="M107" s="79">
        <v>42.719487739999998</v>
      </c>
      <c r="N107" s="79">
        <v>0.39</v>
      </c>
      <c r="O107" s="79">
        <v>0.03</v>
      </c>
    </row>
    <row r="108" spans="2:15">
      <c r="B108" t="s">
        <v>1581</v>
      </c>
      <c r="C108" t="s">
        <v>1421</v>
      </c>
      <c r="D108" t="s">
        <v>1582</v>
      </c>
      <c r="E108" t="s">
        <v>606</v>
      </c>
      <c r="F108" t="s">
        <v>156</v>
      </c>
      <c r="G108" s="79">
        <v>9.32</v>
      </c>
      <c r="H108" t="s">
        <v>108</v>
      </c>
      <c r="I108" s="79">
        <v>3.4</v>
      </c>
      <c r="J108" s="79">
        <v>5.35</v>
      </c>
      <c r="K108" s="79">
        <v>37934.97</v>
      </c>
      <c r="L108" s="79">
        <v>103.89</v>
      </c>
      <c r="M108" s="79">
        <v>39.410640333000003</v>
      </c>
      <c r="N108" s="79">
        <v>0.36</v>
      </c>
      <c r="O108" s="79">
        <v>0.03</v>
      </c>
    </row>
    <row r="109" spans="2:15">
      <c r="B109" t="s">
        <v>1583</v>
      </c>
      <c r="C109" t="s">
        <v>1421</v>
      </c>
      <c r="D109" t="s">
        <v>1584</v>
      </c>
      <c r="E109" t="s">
        <v>606</v>
      </c>
      <c r="F109" t="s">
        <v>156</v>
      </c>
      <c r="G109" s="79">
        <v>9.32</v>
      </c>
      <c r="H109" t="s">
        <v>108</v>
      </c>
      <c r="I109" s="79">
        <v>3.4</v>
      </c>
      <c r="J109" s="79">
        <v>5.35</v>
      </c>
      <c r="K109" s="79">
        <v>17043.22</v>
      </c>
      <c r="L109" s="79">
        <v>105.39</v>
      </c>
      <c r="M109" s="79">
        <v>17.961849558000001</v>
      </c>
      <c r="N109" s="79">
        <v>0.17</v>
      </c>
      <c r="O109" s="79">
        <v>0.01</v>
      </c>
    </row>
    <row r="110" spans="2:15">
      <c r="B110" t="s">
        <v>1583</v>
      </c>
      <c r="C110" t="s">
        <v>1421</v>
      </c>
      <c r="D110" t="s">
        <v>1585</v>
      </c>
      <c r="E110" t="s">
        <v>606</v>
      </c>
      <c r="F110" t="s">
        <v>156</v>
      </c>
      <c r="G110" s="79">
        <v>9.2200000000000006</v>
      </c>
      <c r="H110" t="s">
        <v>108</v>
      </c>
      <c r="I110" s="79">
        <v>3.4</v>
      </c>
      <c r="J110" s="79">
        <v>5.66</v>
      </c>
      <c r="K110" s="79">
        <v>26504</v>
      </c>
      <c r="L110" s="79">
        <v>102.07</v>
      </c>
      <c r="M110" s="79">
        <v>27.052632800000001</v>
      </c>
      <c r="N110" s="79">
        <v>0.25</v>
      </c>
      <c r="O110" s="79">
        <v>0.02</v>
      </c>
    </row>
    <row r="111" spans="2:15">
      <c r="B111" t="s">
        <v>1586</v>
      </c>
      <c r="C111" t="s">
        <v>1421</v>
      </c>
      <c r="D111" t="s">
        <v>1587</v>
      </c>
      <c r="E111" t="s">
        <v>595</v>
      </c>
      <c r="F111" t="s">
        <v>157</v>
      </c>
      <c r="G111" s="79">
        <v>1.68</v>
      </c>
      <c r="H111" t="s">
        <v>116</v>
      </c>
      <c r="I111" s="79">
        <v>3.59</v>
      </c>
      <c r="J111" s="79">
        <v>1.81</v>
      </c>
      <c r="K111" s="79">
        <v>21159.71</v>
      </c>
      <c r="L111" s="79">
        <v>103.87</v>
      </c>
      <c r="M111" s="79">
        <v>96.684062185684397</v>
      </c>
      <c r="N111" s="79">
        <v>0.9</v>
      </c>
      <c r="O111" s="79">
        <v>7.0000000000000007E-2</v>
      </c>
    </row>
    <row r="112" spans="2:15">
      <c r="B112" t="s">
        <v>1588</v>
      </c>
      <c r="C112" t="s">
        <v>1421</v>
      </c>
      <c r="D112" t="s">
        <v>1589</v>
      </c>
      <c r="E112" t="s">
        <v>595</v>
      </c>
      <c r="F112" t="s">
        <v>157</v>
      </c>
      <c r="G112" s="79">
        <v>1.65</v>
      </c>
      <c r="H112" t="s">
        <v>112</v>
      </c>
      <c r="I112" s="79">
        <v>5.0599999999999996</v>
      </c>
      <c r="J112" s="79">
        <v>3.54</v>
      </c>
      <c r="K112" s="79">
        <v>25243.4</v>
      </c>
      <c r="L112" s="79">
        <v>103.94</v>
      </c>
      <c r="M112" s="79">
        <v>100.85883340624</v>
      </c>
      <c r="N112" s="79">
        <v>0.93</v>
      </c>
      <c r="O112" s="79">
        <v>0.08</v>
      </c>
    </row>
    <row r="113" spans="2:15">
      <c r="B113" t="s">
        <v>1590</v>
      </c>
      <c r="C113" t="s">
        <v>1421</v>
      </c>
      <c r="D113" t="s">
        <v>1591</v>
      </c>
      <c r="E113" t="s">
        <v>595</v>
      </c>
      <c r="F113" t="s">
        <v>157</v>
      </c>
      <c r="G113" s="79">
        <v>9.48</v>
      </c>
      <c r="H113" t="s">
        <v>108</v>
      </c>
      <c r="I113" s="79">
        <v>4.5</v>
      </c>
      <c r="J113" s="79">
        <v>2.77</v>
      </c>
      <c r="K113" s="79">
        <v>8049.65</v>
      </c>
      <c r="L113" s="79">
        <v>117.6</v>
      </c>
      <c r="M113" s="79">
        <v>9.4663883999999996</v>
      </c>
      <c r="N113" s="79">
        <v>0.09</v>
      </c>
      <c r="O113" s="79">
        <v>0.01</v>
      </c>
    </row>
    <row r="114" spans="2:15">
      <c r="B114" t="s">
        <v>1592</v>
      </c>
      <c r="C114" t="s">
        <v>1421</v>
      </c>
      <c r="D114" t="s">
        <v>1593</v>
      </c>
      <c r="E114" t="s">
        <v>595</v>
      </c>
      <c r="F114" t="s">
        <v>157</v>
      </c>
      <c r="G114" s="79">
        <v>9.4499999999999993</v>
      </c>
      <c r="H114" t="s">
        <v>108</v>
      </c>
      <c r="I114" s="79">
        <v>4.5</v>
      </c>
      <c r="J114" s="79">
        <v>2.91</v>
      </c>
      <c r="K114" s="79">
        <v>29479.32</v>
      </c>
      <c r="L114" s="79">
        <v>116.07</v>
      </c>
      <c r="M114" s="79">
        <v>34.216646724</v>
      </c>
      <c r="N114" s="79">
        <v>0.32</v>
      </c>
      <c r="O114" s="79">
        <v>0.03</v>
      </c>
    </row>
    <row r="115" spans="2:15">
      <c r="B115" t="s">
        <v>1594</v>
      </c>
      <c r="C115" t="s">
        <v>1421</v>
      </c>
      <c r="D115" t="s">
        <v>1595</v>
      </c>
      <c r="E115" t="s">
        <v>595</v>
      </c>
      <c r="F115" t="s">
        <v>157</v>
      </c>
      <c r="G115" s="79">
        <v>12.77</v>
      </c>
      <c r="H115" t="s">
        <v>108</v>
      </c>
      <c r="I115" s="79">
        <v>4.5</v>
      </c>
      <c r="J115" s="79">
        <v>4.6100000000000003</v>
      </c>
      <c r="K115" s="79">
        <v>11443.2</v>
      </c>
      <c r="L115" s="79">
        <v>99.92</v>
      </c>
      <c r="M115" s="79">
        <v>11.43404544</v>
      </c>
      <c r="N115" s="79">
        <v>0.11</v>
      </c>
      <c r="O115" s="79">
        <v>0.01</v>
      </c>
    </row>
    <row r="116" spans="2:15">
      <c r="B116" t="s">
        <v>1596</v>
      </c>
      <c r="C116" t="s">
        <v>1421</v>
      </c>
      <c r="D116" t="s">
        <v>1597</v>
      </c>
      <c r="E116" t="s">
        <v>595</v>
      </c>
      <c r="F116" t="s">
        <v>157</v>
      </c>
      <c r="G116" s="79">
        <v>9.4700000000000006</v>
      </c>
      <c r="H116" t="s">
        <v>108</v>
      </c>
      <c r="I116" s="79">
        <v>4.5</v>
      </c>
      <c r="J116" s="79">
        <v>2.82</v>
      </c>
      <c r="K116" s="79">
        <v>27736.78</v>
      </c>
      <c r="L116" s="79">
        <v>116.68</v>
      </c>
      <c r="M116" s="79">
        <v>32.363274904000001</v>
      </c>
      <c r="N116" s="79">
        <v>0.3</v>
      </c>
      <c r="O116" s="79">
        <v>0.02</v>
      </c>
    </row>
    <row r="117" spans="2:15">
      <c r="B117" t="s">
        <v>1598</v>
      </c>
      <c r="C117" t="s">
        <v>1421</v>
      </c>
      <c r="D117" t="s">
        <v>1599</v>
      </c>
      <c r="E117" t="s">
        <v>595</v>
      </c>
      <c r="F117" t="s">
        <v>157</v>
      </c>
      <c r="G117" s="79">
        <v>9.4600000000000009</v>
      </c>
      <c r="H117" t="s">
        <v>108</v>
      </c>
      <c r="I117" s="79">
        <v>4.5</v>
      </c>
      <c r="J117" s="79">
        <v>2.87</v>
      </c>
      <c r="K117" s="79">
        <v>14739.46</v>
      </c>
      <c r="L117" s="79">
        <v>116.52</v>
      </c>
      <c r="M117" s="79">
        <v>17.174418792000001</v>
      </c>
      <c r="N117" s="79">
        <v>0.16</v>
      </c>
      <c r="O117" s="79">
        <v>0.01</v>
      </c>
    </row>
    <row r="118" spans="2:15">
      <c r="B118" t="s">
        <v>1600</v>
      </c>
      <c r="C118" t="s">
        <v>1421</v>
      </c>
      <c r="D118" t="s">
        <v>1601</v>
      </c>
      <c r="E118" t="s">
        <v>595</v>
      </c>
      <c r="F118" t="s">
        <v>157</v>
      </c>
      <c r="G118" s="79">
        <v>13.03</v>
      </c>
      <c r="H118" t="s">
        <v>108</v>
      </c>
      <c r="I118" s="79">
        <v>4.5</v>
      </c>
      <c r="J118" s="79">
        <v>3.17</v>
      </c>
      <c r="K118" s="79">
        <v>25524.14</v>
      </c>
      <c r="L118" s="79">
        <v>115.05</v>
      </c>
      <c r="M118" s="79">
        <v>29.365523069999998</v>
      </c>
      <c r="N118" s="79">
        <v>0.27</v>
      </c>
      <c r="O118" s="79">
        <v>0.02</v>
      </c>
    </row>
    <row r="119" spans="2:15">
      <c r="B119" t="s">
        <v>1602</v>
      </c>
      <c r="C119" t="s">
        <v>1421</v>
      </c>
      <c r="D119" t="s">
        <v>1603</v>
      </c>
      <c r="E119" t="s">
        <v>595</v>
      </c>
      <c r="F119" t="s">
        <v>157</v>
      </c>
      <c r="G119" s="79">
        <v>12.92</v>
      </c>
      <c r="H119" t="s">
        <v>108</v>
      </c>
      <c r="I119" s="79">
        <v>4.5</v>
      </c>
      <c r="J119" s="79">
        <v>3.43</v>
      </c>
      <c r="K119" s="79">
        <v>30314.639999999999</v>
      </c>
      <c r="L119" s="79">
        <v>112.92</v>
      </c>
      <c r="M119" s="79">
        <v>34.231291487999997</v>
      </c>
      <c r="N119" s="79">
        <v>0.32</v>
      </c>
      <c r="O119" s="79">
        <v>0.03</v>
      </c>
    </row>
    <row r="120" spans="2:15">
      <c r="B120" t="s">
        <v>1604</v>
      </c>
      <c r="C120" t="s">
        <v>1421</v>
      </c>
      <c r="D120" t="s">
        <v>1605</v>
      </c>
      <c r="E120" t="s">
        <v>595</v>
      </c>
      <c r="F120" t="s">
        <v>157</v>
      </c>
      <c r="G120" s="79">
        <v>12.9</v>
      </c>
      <c r="H120" t="s">
        <v>108</v>
      </c>
      <c r="I120" s="79">
        <v>4.5</v>
      </c>
      <c r="J120" s="79">
        <v>4.07</v>
      </c>
      <c r="K120" s="79">
        <v>21322.959999999999</v>
      </c>
      <c r="L120" s="79">
        <v>104.44</v>
      </c>
      <c r="M120" s="79">
        <v>22.269699423999999</v>
      </c>
      <c r="N120" s="79">
        <v>0.21</v>
      </c>
      <c r="O120" s="79">
        <v>0.02</v>
      </c>
    </row>
    <row r="121" spans="2:15">
      <c r="B121" t="s">
        <v>1606</v>
      </c>
      <c r="C121" t="s">
        <v>1421</v>
      </c>
      <c r="D121" t="s">
        <v>1607</v>
      </c>
      <c r="E121" t="s">
        <v>595</v>
      </c>
      <c r="F121" t="s">
        <v>157</v>
      </c>
      <c r="G121" s="79">
        <v>0.19</v>
      </c>
      <c r="H121" t="s">
        <v>108</v>
      </c>
      <c r="I121" s="79">
        <v>1.1000000000000001</v>
      </c>
      <c r="J121" s="79">
        <v>1.18</v>
      </c>
      <c r="K121" s="79">
        <v>21979.69</v>
      </c>
      <c r="L121" s="79">
        <v>100.14</v>
      </c>
      <c r="M121" s="79">
        <v>22.010461566</v>
      </c>
      <c r="N121" s="79">
        <v>0.2</v>
      </c>
      <c r="O121" s="79">
        <v>0.02</v>
      </c>
    </row>
    <row r="122" spans="2:15">
      <c r="B122" t="s">
        <v>1606</v>
      </c>
      <c r="C122" t="s">
        <v>1421</v>
      </c>
      <c r="D122" t="s">
        <v>1608</v>
      </c>
      <c r="E122" t="s">
        <v>595</v>
      </c>
      <c r="F122" t="s">
        <v>157</v>
      </c>
      <c r="G122" s="79">
        <v>13.02</v>
      </c>
      <c r="H122" t="s">
        <v>108</v>
      </c>
      <c r="I122" s="79">
        <v>4.5</v>
      </c>
      <c r="J122" s="79">
        <v>4.2699999999999996</v>
      </c>
      <c r="K122" s="79">
        <v>8643.81</v>
      </c>
      <c r="L122" s="79">
        <v>102.89</v>
      </c>
      <c r="M122" s="79">
        <v>8.8936161089999999</v>
      </c>
      <c r="N122" s="79">
        <v>0.08</v>
      </c>
      <c r="O122" s="79">
        <v>0.01</v>
      </c>
    </row>
    <row r="123" spans="2:15">
      <c r="B123" t="s">
        <v>1609</v>
      </c>
      <c r="C123" t="s">
        <v>1421</v>
      </c>
      <c r="D123" t="s">
        <v>1610</v>
      </c>
      <c r="E123" t="s">
        <v>595</v>
      </c>
      <c r="F123" t="s">
        <v>157</v>
      </c>
      <c r="G123" s="79">
        <v>12.74</v>
      </c>
      <c r="H123" t="s">
        <v>108</v>
      </c>
      <c r="I123" s="79">
        <v>4.5</v>
      </c>
      <c r="J123" s="79">
        <v>4.62</v>
      </c>
      <c r="K123" s="79">
        <v>27883.48</v>
      </c>
      <c r="L123" s="79">
        <v>99.94</v>
      </c>
      <c r="M123" s="79">
        <v>27.866749912</v>
      </c>
      <c r="N123" s="79">
        <v>0.26</v>
      </c>
      <c r="O123" s="79">
        <v>0.02</v>
      </c>
    </row>
    <row r="124" spans="2:15">
      <c r="B124" t="s">
        <v>1611</v>
      </c>
      <c r="C124" t="s">
        <v>1421</v>
      </c>
      <c r="D124" t="s">
        <v>1612</v>
      </c>
      <c r="E124" t="s">
        <v>595</v>
      </c>
      <c r="F124" t="s">
        <v>157</v>
      </c>
      <c r="G124" s="79">
        <v>9.74</v>
      </c>
      <c r="H124" t="s">
        <v>108</v>
      </c>
      <c r="I124" s="79">
        <v>4.5</v>
      </c>
      <c r="J124" s="79">
        <v>2.84</v>
      </c>
      <c r="K124" s="79">
        <v>41030.06</v>
      </c>
      <c r="L124" s="79">
        <v>116.88</v>
      </c>
      <c r="M124" s="79">
        <v>47.955934128000003</v>
      </c>
      <c r="N124" s="79">
        <v>0.44</v>
      </c>
      <c r="O124" s="79">
        <v>0.04</v>
      </c>
    </row>
    <row r="125" spans="2:15">
      <c r="B125" t="s">
        <v>1613</v>
      </c>
      <c r="C125" t="s">
        <v>1421</v>
      </c>
      <c r="D125" t="s">
        <v>1614</v>
      </c>
      <c r="E125" t="s">
        <v>626</v>
      </c>
      <c r="F125" t="s">
        <v>155</v>
      </c>
      <c r="G125" s="79">
        <v>4.96</v>
      </c>
      <c r="H125" t="s">
        <v>108</v>
      </c>
      <c r="I125" s="79">
        <v>2.2999999999999998</v>
      </c>
      <c r="J125" s="79">
        <v>2.52</v>
      </c>
      <c r="K125" s="79">
        <v>20711.66</v>
      </c>
      <c r="L125" s="79">
        <v>99.38</v>
      </c>
      <c r="M125" s="79">
        <v>20.583247707999998</v>
      </c>
      <c r="N125" s="79">
        <v>0.19</v>
      </c>
      <c r="O125" s="79">
        <v>0.02</v>
      </c>
    </row>
    <row r="126" spans="2:15">
      <c r="B126" t="s">
        <v>1615</v>
      </c>
      <c r="C126" t="s">
        <v>1421</v>
      </c>
      <c r="D126" t="s">
        <v>1616</v>
      </c>
      <c r="E126" t="s">
        <v>626</v>
      </c>
      <c r="F126" t="s">
        <v>157</v>
      </c>
      <c r="G126" s="79">
        <v>14.93</v>
      </c>
      <c r="H126" t="s">
        <v>108</v>
      </c>
      <c r="I126" s="79">
        <v>6.7</v>
      </c>
      <c r="J126" s="79">
        <v>1.32</v>
      </c>
      <c r="K126" s="79">
        <v>118424.53</v>
      </c>
      <c r="L126" s="79">
        <v>127.35</v>
      </c>
      <c r="M126" s="79">
        <v>150.81363895499999</v>
      </c>
      <c r="N126" s="79">
        <v>1.39</v>
      </c>
      <c r="O126" s="79">
        <v>0.11</v>
      </c>
    </row>
    <row r="127" spans="2:15">
      <c r="B127" t="s">
        <v>1617</v>
      </c>
      <c r="C127" t="s">
        <v>1421</v>
      </c>
      <c r="D127" t="s">
        <v>1618</v>
      </c>
      <c r="E127" t="s">
        <v>1619</v>
      </c>
      <c r="F127" t="s">
        <v>157</v>
      </c>
      <c r="G127" s="79">
        <v>2.35</v>
      </c>
      <c r="H127" t="s">
        <v>108</v>
      </c>
      <c r="I127" s="79">
        <v>6.2</v>
      </c>
      <c r="J127" s="79">
        <v>2.2999999999999998</v>
      </c>
      <c r="K127" s="79">
        <v>282541.21000000002</v>
      </c>
      <c r="L127" s="79">
        <v>40.869999999999997</v>
      </c>
      <c r="M127" s="79">
        <v>115.474592527</v>
      </c>
      <c r="N127" s="79">
        <v>1.07</v>
      </c>
      <c r="O127" s="79">
        <v>0.09</v>
      </c>
    </row>
    <row r="128" spans="2:15">
      <c r="B128" t="s">
        <v>1620</v>
      </c>
      <c r="C128" t="s">
        <v>1421</v>
      </c>
      <c r="D128" t="s">
        <v>1621</v>
      </c>
      <c r="E128" t="s">
        <v>203</v>
      </c>
      <c r="F128" t="s">
        <v>204</v>
      </c>
      <c r="G128" s="79">
        <v>1.98</v>
      </c>
      <c r="H128" t="s">
        <v>108</v>
      </c>
      <c r="I128" s="79">
        <v>2.0099999999999998</v>
      </c>
      <c r="J128" s="79">
        <v>2.0099999999999998</v>
      </c>
      <c r="K128" s="79">
        <v>350686.4</v>
      </c>
      <c r="L128" s="79">
        <v>100.08</v>
      </c>
      <c r="M128" s="79">
        <v>350.96694911999998</v>
      </c>
      <c r="N128" s="79">
        <v>3.24</v>
      </c>
      <c r="O128" s="79">
        <v>0.26</v>
      </c>
    </row>
    <row r="129" spans="2:15">
      <c r="B129" s="80" t="s">
        <v>1622</v>
      </c>
      <c r="G129" s="81">
        <v>1.02</v>
      </c>
      <c r="J129" s="81">
        <v>2.61</v>
      </c>
      <c r="K129" s="81">
        <v>133477.35</v>
      </c>
      <c r="M129" s="81">
        <v>136.289388371</v>
      </c>
      <c r="N129" s="81">
        <v>1.26</v>
      </c>
      <c r="O129" s="81">
        <v>0.1</v>
      </c>
    </row>
    <row r="130" spans="2:15">
      <c r="B130" t="s">
        <v>1623</v>
      </c>
      <c r="C130" t="s">
        <v>1421</v>
      </c>
      <c r="D130" t="s">
        <v>1624</v>
      </c>
      <c r="E130" t="s">
        <v>595</v>
      </c>
      <c r="F130" t="s">
        <v>157</v>
      </c>
      <c r="G130" s="79">
        <v>0.73</v>
      </c>
      <c r="H130" t="s">
        <v>108</v>
      </c>
      <c r="I130" s="79">
        <v>4.25</v>
      </c>
      <c r="J130" s="79">
        <v>3.02</v>
      </c>
      <c r="K130" s="79">
        <v>50300.24</v>
      </c>
      <c r="L130" s="79">
        <v>101.01</v>
      </c>
      <c r="M130" s="79">
        <v>50.808272424000002</v>
      </c>
      <c r="N130" s="79">
        <v>0.47</v>
      </c>
      <c r="O130" s="79">
        <v>0.04</v>
      </c>
    </row>
    <row r="131" spans="2:15">
      <c r="B131" t="s">
        <v>1625</v>
      </c>
      <c r="C131" t="s">
        <v>1421</v>
      </c>
      <c r="D131" t="s">
        <v>1626</v>
      </c>
      <c r="E131" t="s">
        <v>626</v>
      </c>
      <c r="F131" t="s">
        <v>157</v>
      </c>
      <c r="G131" s="79">
        <v>1.2</v>
      </c>
      <c r="H131" t="s">
        <v>108</v>
      </c>
      <c r="I131" s="79">
        <v>4.5</v>
      </c>
      <c r="J131" s="79">
        <v>2.37</v>
      </c>
      <c r="K131" s="79">
        <v>83177.11</v>
      </c>
      <c r="L131" s="79">
        <v>102.77</v>
      </c>
      <c r="M131" s="79">
        <v>85.481115947000006</v>
      </c>
      <c r="N131" s="79">
        <v>0.79</v>
      </c>
      <c r="O131" s="79">
        <v>0.06</v>
      </c>
    </row>
    <row r="132" spans="2:15">
      <c r="B132" s="80" t="s">
        <v>1627</v>
      </c>
      <c r="G132" s="81">
        <v>0</v>
      </c>
      <c r="J132" s="81">
        <v>0</v>
      </c>
      <c r="K132" s="81">
        <v>0</v>
      </c>
      <c r="M132" s="81">
        <v>0</v>
      </c>
      <c r="N132" s="81">
        <v>0</v>
      </c>
      <c r="O132" s="81">
        <v>0</v>
      </c>
    </row>
    <row r="133" spans="2:15">
      <c r="B133" s="80" t="s">
        <v>1628</v>
      </c>
      <c r="G133" s="81">
        <v>0</v>
      </c>
      <c r="J133" s="81">
        <v>0</v>
      </c>
      <c r="K133" s="81">
        <v>0</v>
      </c>
      <c r="M133" s="81">
        <v>0</v>
      </c>
      <c r="N133" s="81">
        <v>0</v>
      </c>
      <c r="O133" s="81">
        <v>0</v>
      </c>
    </row>
    <row r="134" spans="2:15">
      <c r="B134" t="s">
        <v>203</v>
      </c>
      <c r="D134" t="s">
        <v>203</v>
      </c>
      <c r="E134" t="s">
        <v>203</v>
      </c>
      <c r="G134" s="79">
        <v>0</v>
      </c>
      <c r="H134" t="s">
        <v>203</v>
      </c>
      <c r="I134" s="79">
        <v>0</v>
      </c>
      <c r="J134" s="79">
        <v>0</v>
      </c>
      <c r="K134" s="79">
        <v>0</v>
      </c>
      <c r="L134" s="79">
        <v>0</v>
      </c>
      <c r="M134" s="79">
        <v>0</v>
      </c>
      <c r="N134" s="79">
        <v>0</v>
      </c>
      <c r="O134" s="79">
        <v>0</v>
      </c>
    </row>
    <row r="135" spans="2:15">
      <c r="B135" s="80" t="s">
        <v>1629</v>
      </c>
      <c r="G135" s="81">
        <v>0</v>
      </c>
      <c r="J135" s="81">
        <v>0</v>
      </c>
      <c r="K135" s="81">
        <v>0</v>
      </c>
      <c r="M135" s="81">
        <v>0</v>
      </c>
      <c r="N135" s="81">
        <v>0</v>
      </c>
      <c r="O135" s="81">
        <v>0</v>
      </c>
    </row>
    <row r="136" spans="2:15">
      <c r="B136" t="s">
        <v>203</v>
      </c>
      <c r="D136" t="s">
        <v>203</v>
      </c>
      <c r="E136" t="s">
        <v>203</v>
      </c>
      <c r="G136" s="79">
        <v>0</v>
      </c>
      <c r="H136" t="s">
        <v>203</v>
      </c>
      <c r="I136" s="79">
        <v>0</v>
      </c>
      <c r="J136" s="79">
        <v>0</v>
      </c>
      <c r="K136" s="79">
        <v>0</v>
      </c>
      <c r="L136" s="79">
        <v>0</v>
      </c>
      <c r="M136" s="79">
        <v>0</v>
      </c>
      <c r="N136" s="79">
        <v>0</v>
      </c>
      <c r="O136" s="79">
        <v>0</v>
      </c>
    </row>
    <row r="137" spans="2:15">
      <c r="B137" s="80" t="s">
        <v>1630</v>
      </c>
      <c r="G137" s="81">
        <v>0</v>
      </c>
      <c r="J137" s="81">
        <v>0</v>
      </c>
      <c r="K137" s="81">
        <v>0</v>
      </c>
      <c r="M137" s="81">
        <v>0</v>
      </c>
      <c r="N137" s="81">
        <v>0</v>
      </c>
      <c r="O137" s="81">
        <v>0</v>
      </c>
    </row>
    <row r="138" spans="2:15">
      <c r="B138" t="s">
        <v>203</v>
      </c>
      <c r="D138" t="s">
        <v>203</v>
      </c>
      <c r="E138" t="s">
        <v>203</v>
      </c>
      <c r="G138" s="79">
        <v>0</v>
      </c>
      <c r="H138" t="s">
        <v>203</v>
      </c>
      <c r="I138" s="79">
        <v>0</v>
      </c>
      <c r="J138" s="79">
        <v>0</v>
      </c>
      <c r="K138" s="79">
        <v>0</v>
      </c>
      <c r="L138" s="79">
        <v>0</v>
      </c>
      <c r="M138" s="79">
        <v>0</v>
      </c>
      <c r="N138" s="79">
        <v>0</v>
      </c>
      <c r="O138" s="79">
        <v>0</v>
      </c>
    </row>
    <row r="139" spans="2:15">
      <c r="B139" s="80" t="s">
        <v>1631</v>
      </c>
      <c r="G139" s="81">
        <v>0</v>
      </c>
      <c r="J139" s="81">
        <v>0</v>
      </c>
      <c r="K139" s="81">
        <v>0</v>
      </c>
      <c r="M139" s="81">
        <v>0</v>
      </c>
      <c r="N139" s="81">
        <v>0</v>
      </c>
      <c r="O139" s="81">
        <v>0</v>
      </c>
    </row>
    <row r="140" spans="2:15">
      <c r="B140" t="s">
        <v>203</v>
      </c>
      <c r="D140" t="s">
        <v>203</v>
      </c>
      <c r="E140" t="s">
        <v>203</v>
      </c>
      <c r="G140" s="79">
        <v>0</v>
      </c>
      <c r="H140" t="s">
        <v>203</v>
      </c>
      <c r="I140" s="79">
        <v>0</v>
      </c>
      <c r="J140" s="79">
        <v>0</v>
      </c>
      <c r="K140" s="79">
        <v>0</v>
      </c>
      <c r="L140" s="79">
        <v>0</v>
      </c>
      <c r="M140" s="79">
        <v>0</v>
      </c>
      <c r="N140" s="79">
        <v>0</v>
      </c>
      <c r="O140" s="79">
        <v>0</v>
      </c>
    </row>
    <row r="141" spans="2:15">
      <c r="B141" s="80" t="s">
        <v>227</v>
      </c>
      <c r="G141" s="81">
        <v>4.28</v>
      </c>
      <c r="J141" s="81">
        <v>4.8899999999999997</v>
      </c>
      <c r="K141" s="81">
        <v>135230.32</v>
      </c>
      <c r="M141" s="81">
        <v>538.18212641764796</v>
      </c>
      <c r="N141" s="81">
        <v>4.97</v>
      </c>
      <c r="O141" s="81">
        <v>0.4</v>
      </c>
    </row>
    <row r="142" spans="2:15">
      <c r="B142" s="80" t="s">
        <v>1632</v>
      </c>
      <c r="G142" s="81">
        <v>0</v>
      </c>
      <c r="J142" s="81">
        <v>0</v>
      </c>
      <c r="K142" s="81">
        <v>0</v>
      </c>
      <c r="M142" s="81">
        <v>0</v>
      </c>
      <c r="N142" s="81">
        <v>0</v>
      </c>
      <c r="O142" s="81">
        <v>0</v>
      </c>
    </row>
    <row r="143" spans="2:15">
      <c r="B143" t="s">
        <v>203</v>
      </c>
      <c r="D143" t="s">
        <v>203</v>
      </c>
      <c r="E143" t="s">
        <v>203</v>
      </c>
      <c r="G143" s="79">
        <v>0</v>
      </c>
      <c r="H143" t="s">
        <v>203</v>
      </c>
      <c r="I143" s="79">
        <v>0</v>
      </c>
      <c r="J143" s="79">
        <v>0</v>
      </c>
      <c r="K143" s="79">
        <v>0</v>
      </c>
      <c r="L143" s="79">
        <v>0</v>
      </c>
      <c r="M143" s="79">
        <v>0</v>
      </c>
      <c r="N143" s="79">
        <v>0</v>
      </c>
      <c r="O143" s="79">
        <v>0</v>
      </c>
    </row>
    <row r="144" spans="2:15">
      <c r="B144" s="80" t="s">
        <v>1418</v>
      </c>
      <c r="G144" s="81">
        <v>0</v>
      </c>
      <c r="J144" s="81">
        <v>0</v>
      </c>
      <c r="K144" s="81">
        <v>0</v>
      </c>
      <c r="M144" s="81">
        <v>0</v>
      </c>
      <c r="N144" s="81">
        <v>0</v>
      </c>
      <c r="O144" s="81">
        <v>0</v>
      </c>
    </row>
    <row r="145" spans="2:15">
      <c r="B145" t="s">
        <v>203</v>
      </c>
      <c r="D145" t="s">
        <v>203</v>
      </c>
      <c r="E145" t="s">
        <v>203</v>
      </c>
      <c r="G145" s="79">
        <v>0</v>
      </c>
      <c r="H145" t="s">
        <v>203</v>
      </c>
      <c r="I145" s="79">
        <v>0</v>
      </c>
      <c r="J145" s="79">
        <v>0</v>
      </c>
      <c r="K145" s="79">
        <v>0</v>
      </c>
      <c r="L145" s="79">
        <v>0</v>
      </c>
      <c r="M145" s="79">
        <v>0</v>
      </c>
      <c r="N145" s="79">
        <v>0</v>
      </c>
      <c r="O145" s="79">
        <v>0</v>
      </c>
    </row>
    <row r="146" spans="2:15">
      <c r="B146" s="80" t="s">
        <v>1419</v>
      </c>
      <c r="G146" s="81">
        <v>4.28</v>
      </c>
      <c r="J146" s="81">
        <v>4.8899999999999997</v>
      </c>
      <c r="K146" s="81">
        <v>135230.32</v>
      </c>
      <c r="M146" s="81">
        <v>538.18212641764796</v>
      </c>
      <c r="N146" s="81">
        <v>4.97</v>
      </c>
      <c r="O146" s="81">
        <v>0.4</v>
      </c>
    </row>
    <row r="147" spans="2:15">
      <c r="B147" t="s">
        <v>1633</v>
      </c>
      <c r="C147" t="s">
        <v>1421</v>
      </c>
      <c r="D147" t="s">
        <v>1634</v>
      </c>
      <c r="E147" t="s">
        <v>545</v>
      </c>
      <c r="F147" t="s">
        <v>157</v>
      </c>
      <c r="G147" s="79">
        <v>4.2699999999999996</v>
      </c>
      <c r="H147" t="s">
        <v>112</v>
      </c>
      <c r="I147" s="79">
        <v>3.67</v>
      </c>
      <c r="J147" s="79">
        <v>5.27</v>
      </c>
      <c r="K147" s="79">
        <v>63821.85</v>
      </c>
      <c r="L147" s="79">
        <v>101.89</v>
      </c>
      <c r="M147" s="79">
        <v>249.96795091746</v>
      </c>
      <c r="N147" s="79">
        <v>2.31</v>
      </c>
      <c r="O147" s="79">
        <v>0.19</v>
      </c>
    </row>
    <row r="148" spans="2:15">
      <c r="B148" t="s">
        <v>1635</v>
      </c>
      <c r="C148" t="s">
        <v>1421</v>
      </c>
      <c r="D148" t="s">
        <v>1636</v>
      </c>
      <c r="E148" t="s">
        <v>595</v>
      </c>
      <c r="F148" t="s">
        <v>1343</v>
      </c>
      <c r="G148" s="79">
        <v>3.38</v>
      </c>
      <c r="H148" t="s">
        <v>112</v>
      </c>
      <c r="I148" s="79">
        <v>6</v>
      </c>
      <c r="J148" s="79">
        <v>4.97</v>
      </c>
      <c r="K148" s="79">
        <v>9147.7900000000009</v>
      </c>
      <c r="L148" s="79">
        <v>106.93</v>
      </c>
      <c r="M148" s="79">
        <v>37.600977219868</v>
      </c>
      <c r="N148" s="79">
        <v>0.35</v>
      </c>
      <c r="O148" s="79">
        <v>0.03</v>
      </c>
    </row>
    <row r="149" spans="2:15">
      <c r="B149" t="s">
        <v>1637</v>
      </c>
      <c r="C149" t="s">
        <v>1421</v>
      </c>
      <c r="D149" t="s">
        <v>1638</v>
      </c>
      <c r="E149" t="s">
        <v>595</v>
      </c>
      <c r="F149" t="s">
        <v>1343</v>
      </c>
      <c r="G149" s="79">
        <v>4.6500000000000004</v>
      </c>
      <c r="H149" t="s">
        <v>112</v>
      </c>
      <c r="I149" s="79">
        <v>7</v>
      </c>
      <c r="J149" s="79">
        <v>6.94</v>
      </c>
      <c r="K149" s="79">
        <v>3049</v>
      </c>
      <c r="L149" s="79">
        <v>107.76</v>
      </c>
      <c r="M149" s="79">
        <v>12.629855625599999</v>
      </c>
      <c r="N149" s="79">
        <v>0.12</v>
      </c>
      <c r="O149" s="79">
        <v>0.01</v>
      </c>
    </row>
    <row r="150" spans="2:15">
      <c r="B150" t="s">
        <v>1639</v>
      </c>
      <c r="C150" t="s">
        <v>1421</v>
      </c>
      <c r="D150" t="s">
        <v>1640</v>
      </c>
      <c r="E150" t="s">
        <v>595</v>
      </c>
      <c r="F150" t="s">
        <v>157</v>
      </c>
      <c r="G150" s="79">
        <v>2.37</v>
      </c>
      <c r="H150" t="s">
        <v>112</v>
      </c>
      <c r="I150" s="79">
        <v>4.82</v>
      </c>
      <c r="J150" s="79">
        <v>3.74</v>
      </c>
      <c r="K150" s="79">
        <v>29937.68</v>
      </c>
      <c r="L150" s="79">
        <v>104.35</v>
      </c>
      <c r="M150" s="79">
        <v>120.08644114352001</v>
      </c>
      <c r="N150" s="79">
        <v>1.1100000000000001</v>
      </c>
      <c r="O150" s="79">
        <v>0.09</v>
      </c>
    </row>
    <row r="151" spans="2:15">
      <c r="B151" t="s">
        <v>1641</v>
      </c>
      <c r="C151" t="s">
        <v>1421</v>
      </c>
      <c r="D151" t="s">
        <v>1642</v>
      </c>
      <c r="E151" t="s">
        <v>1342</v>
      </c>
      <c r="F151" t="s">
        <v>1343</v>
      </c>
      <c r="G151" s="79">
        <v>6.49</v>
      </c>
      <c r="H151" t="s">
        <v>112</v>
      </c>
      <c r="I151" s="79">
        <v>5.0199999999999996</v>
      </c>
      <c r="J151" s="79">
        <v>5</v>
      </c>
      <c r="K151" s="79">
        <v>29274</v>
      </c>
      <c r="L151" s="79">
        <v>104.77</v>
      </c>
      <c r="M151" s="79">
        <v>117.8969015112</v>
      </c>
      <c r="N151" s="79">
        <v>1.0900000000000001</v>
      </c>
      <c r="O151" s="79">
        <v>0.09</v>
      </c>
    </row>
    <row r="152" spans="2:15">
      <c r="B152" s="80" t="s">
        <v>1631</v>
      </c>
      <c r="G152" s="81">
        <v>0</v>
      </c>
      <c r="J152" s="81">
        <v>0</v>
      </c>
      <c r="K152" s="81">
        <v>0</v>
      </c>
      <c r="M152" s="81">
        <v>0</v>
      </c>
      <c r="N152" s="81">
        <v>0</v>
      </c>
      <c r="O152" s="81">
        <v>0</v>
      </c>
    </row>
    <row r="153" spans="2:15">
      <c r="B153" t="s">
        <v>203</v>
      </c>
      <c r="D153" t="s">
        <v>203</v>
      </c>
      <c r="E153" t="s">
        <v>203</v>
      </c>
      <c r="G153" s="79">
        <v>0</v>
      </c>
      <c r="H153" t="s">
        <v>203</v>
      </c>
      <c r="I153" s="79">
        <v>0</v>
      </c>
      <c r="J153" s="79">
        <v>0</v>
      </c>
      <c r="K153" s="79">
        <v>0</v>
      </c>
      <c r="L153" s="79">
        <v>0</v>
      </c>
      <c r="M153" s="79">
        <v>0</v>
      </c>
      <c r="N153" s="79">
        <v>0</v>
      </c>
      <c r="O153" s="79">
        <v>0</v>
      </c>
    </row>
    <row r="154" spans="2:15">
      <c r="B154" t="s">
        <v>230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2" t="s">
        <v>1778</v>
      </c>
    </row>
    <row r="3" spans="2:64">
      <c r="B3" s="2" t="s">
        <v>2</v>
      </c>
      <c r="C3" s="82" t="s">
        <v>1779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1300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203</v>
      </c>
      <c r="C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1301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203</v>
      </c>
      <c r="C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1643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203</v>
      </c>
      <c r="C18" t="s">
        <v>203</v>
      </c>
      <c r="E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1644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203</v>
      </c>
      <c r="C20" t="s">
        <v>203</v>
      </c>
      <c r="E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857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203</v>
      </c>
      <c r="C22" t="s">
        <v>203</v>
      </c>
      <c r="E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203</v>
      </c>
      <c r="C24" t="s">
        <v>203</v>
      </c>
      <c r="E24" t="s">
        <v>203</v>
      </c>
      <c r="G24" s="79">
        <v>0</v>
      </c>
      <c r="H24" t="s">
        <v>203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230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1778</v>
      </c>
    </row>
    <row r="3" spans="2:55">
      <c r="B3" s="2" t="s">
        <v>2</v>
      </c>
      <c r="C3" s="82" t="s">
        <v>1779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1645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203</v>
      </c>
      <c r="D14" t="s">
        <v>203</v>
      </c>
      <c r="E14" s="79">
        <v>0</v>
      </c>
      <c r="F14" t="s">
        <v>203</v>
      </c>
      <c r="G14" s="79">
        <v>0</v>
      </c>
      <c r="H14" s="79">
        <v>0</v>
      </c>
      <c r="I14" s="79">
        <v>0</v>
      </c>
    </row>
    <row r="15" spans="2:55">
      <c r="B15" s="80" t="s">
        <v>1646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203</v>
      </c>
      <c r="D16" t="s">
        <v>203</v>
      </c>
      <c r="E16" s="79">
        <v>0</v>
      </c>
      <c r="F16" t="s">
        <v>203</v>
      </c>
      <c r="G16" s="79">
        <v>0</v>
      </c>
      <c r="H16" s="79">
        <v>0</v>
      </c>
      <c r="I16" s="79">
        <v>0</v>
      </c>
    </row>
    <row r="17" spans="2:9">
      <c r="B17" s="80" t="s">
        <v>227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1645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203</v>
      </c>
      <c r="D19" t="s">
        <v>203</v>
      </c>
      <c r="E19" s="79">
        <v>0</v>
      </c>
      <c r="F19" t="s">
        <v>203</v>
      </c>
      <c r="G19" s="79">
        <v>0</v>
      </c>
      <c r="H19" s="79">
        <v>0</v>
      </c>
      <c r="I19" s="79">
        <v>0</v>
      </c>
    </row>
    <row r="20" spans="2:9">
      <c r="B20" s="80" t="s">
        <v>1646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203</v>
      </c>
      <c r="D21" t="s">
        <v>203</v>
      </c>
      <c r="E21" s="79">
        <v>0</v>
      </c>
      <c r="F21" t="s">
        <v>203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2" t="s">
        <v>1778</v>
      </c>
    </row>
    <row r="3" spans="2:60">
      <c r="B3" s="2" t="s">
        <v>2</v>
      </c>
      <c r="C3" s="82" t="s">
        <v>1779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203</v>
      </c>
      <c r="D13" t="s">
        <v>203</v>
      </c>
      <c r="E13" s="19"/>
      <c r="F13" s="79">
        <v>0</v>
      </c>
      <c r="G13" t="s">
        <v>203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203</v>
      </c>
      <c r="D15" t="s">
        <v>203</v>
      </c>
      <c r="E15" s="19"/>
      <c r="F15" s="79">
        <v>0</v>
      </c>
      <c r="G15" t="s">
        <v>203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1778</v>
      </c>
    </row>
    <row r="3" spans="2:60">
      <c r="B3" s="2" t="s">
        <v>2</v>
      </c>
      <c r="C3" s="82" t="s">
        <v>1779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274.55545330439168</v>
      </c>
      <c r="J11" s="78">
        <v>100</v>
      </c>
      <c r="K11" s="78">
        <v>0.21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274.55545330439168</v>
      </c>
      <c r="J12" s="81">
        <v>100</v>
      </c>
      <c r="K12" s="81">
        <v>0.21</v>
      </c>
    </row>
    <row r="13" spans="2:60">
      <c r="B13" t="s">
        <v>1647</v>
      </c>
      <c r="C13" t="s">
        <v>1648</v>
      </c>
      <c r="D13" t="s">
        <v>203</v>
      </c>
      <c r="E13" t="s">
        <v>204</v>
      </c>
      <c r="F13" s="79">
        <v>0</v>
      </c>
      <c r="G13" t="s">
        <v>108</v>
      </c>
      <c r="H13" s="79">
        <v>0</v>
      </c>
      <c r="I13" s="79">
        <v>-82.278210000000001</v>
      </c>
      <c r="J13" s="79">
        <v>-29.97</v>
      </c>
      <c r="K13" s="79">
        <v>-0.06</v>
      </c>
    </row>
    <row r="14" spans="2:60">
      <c r="B14" t="s">
        <v>1649</v>
      </c>
      <c r="C14" t="s">
        <v>1650</v>
      </c>
      <c r="D14" t="s">
        <v>203</v>
      </c>
      <c r="E14" t="s">
        <v>204</v>
      </c>
      <c r="F14" s="79">
        <v>0</v>
      </c>
      <c r="G14" t="s">
        <v>108</v>
      </c>
      <c r="H14" s="79">
        <v>0</v>
      </c>
      <c r="I14" s="79">
        <v>0.89209000000000005</v>
      </c>
      <c r="J14" s="79">
        <v>0.32</v>
      </c>
      <c r="K14" s="79">
        <v>0</v>
      </c>
    </row>
    <row r="15" spans="2:60">
      <c r="B15" t="s">
        <v>1651</v>
      </c>
      <c r="C15" t="s">
        <v>1652</v>
      </c>
      <c r="D15" t="s">
        <v>203</v>
      </c>
      <c r="E15" t="s">
        <v>204</v>
      </c>
      <c r="F15" s="79">
        <v>0</v>
      </c>
      <c r="G15" t="s">
        <v>108</v>
      </c>
      <c r="H15" s="79">
        <v>0</v>
      </c>
      <c r="I15" s="79">
        <v>29.907029999999999</v>
      </c>
      <c r="J15" s="79">
        <v>10.89</v>
      </c>
      <c r="K15" s="79">
        <v>0.02</v>
      </c>
    </row>
    <row r="16" spans="2:60">
      <c r="B16" t="s">
        <v>1653</v>
      </c>
      <c r="C16" t="s">
        <v>1654</v>
      </c>
      <c r="D16" t="s">
        <v>203</v>
      </c>
      <c r="E16" t="s">
        <v>155</v>
      </c>
      <c r="F16" s="79">
        <v>0</v>
      </c>
      <c r="G16" t="s">
        <v>108</v>
      </c>
      <c r="H16" s="79">
        <v>0</v>
      </c>
      <c r="I16" s="79">
        <v>-4.2769300000000001</v>
      </c>
      <c r="J16" s="79">
        <v>-1.56</v>
      </c>
      <c r="K16" s="79">
        <v>0</v>
      </c>
    </row>
    <row r="17" spans="2:11">
      <c r="B17" t="s">
        <v>1655</v>
      </c>
      <c r="C17" t="s">
        <v>758</v>
      </c>
      <c r="D17" t="s">
        <v>203</v>
      </c>
      <c r="E17" t="s">
        <v>155</v>
      </c>
      <c r="F17" s="79">
        <v>0</v>
      </c>
      <c r="G17" t="s">
        <v>108</v>
      </c>
      <c r="H17" s="79">
        <v>0</v>
      </c>
      <c r="I17" s="79">
        <v>1.35676</v>
      </c>
      <c r="J17" s="79">
        <v>0.49</v>
      </c>
      <c r="K17" s="79">
        <v>0</v>
      </c>
    </row>
    <row r="18" spans="2:11">
      <c r="B18" t="s">
        <v>1656</v>
      </c>
      <c r="C18" t="s">
        <v>761</v>
      </c>
      <c r="D18" t="s">
        <v>203</v>
      </c>
      <c r="E18" t="s">
        <v>155</v>
      </c>
      <c r="F18" s="79">
        <v>0</v>
      </c>
      <c r="G18" t="s">
        <v>108</v>
      </c>
      <c r="H18" s="79">
        <v>0</v>
      </c>
      <c r="I18" s="79">
        <v>1.0704400000000001</v>
      </c>
      <c r="J18" s="79">
        <v>0.39</v>
      </c>
      <c r="K18" s="79">
        <v>0</v>
      </c>
    </row>
    <row r="19" spans="2:11">
      <c r="B19" t="s">
        <v>1657</v>
      </c>
      <c r="C19" t="s">
        <v>722</v>
      </c>
      <c r="D19" t="s">
        <v>203</v>
      </c>
      <c r="E19" t="s">
        <v>156</v>
      </c>
      <c r="F19" s="79">
        <v>0</v>
      </c>
      <c r="G19" t="s">
        <v>108</v>
      </c>
      <c r="H19" s="79">
        <v>0</v>
      </c>
      <c r="I19" s="79">
        <v>13.98222</v>
      </c>
      <c r="J19" s="79">
        <v>5.09</v>
      </c>
      <c r="K19" s="79">
        <v>0.01</v>
      </c>
    </row>
    <row r="20" spans="2:11">
      <c r="B20" t="s">
        <v>1658</v>
      </c>
      <c r="C20" t="s">
        <v>642</v>
      </c>
      <c r="D20" t="s">
        <v>203</v>
      </c>
      <c r="E20" t="s">
        <v>155</v>
      </c>
      <c r="F20" s="79">
        <v>0</v>
      </c>
      <c r="G20" t="s">
        <v>108</v>
      </c>
      <c r="H20" s="79">
        <v>0</v>
      </c>
      <c r="I20" s="79">
        <v>6.4062700000000001</v>
      </c>
      <c r="J20" s="79">
        <v>2.33</v>
      </c>
      <c r="K20" s="79">
        <v>0</v>
      </c>
    </row>
    <row r="21" spans="2:11">
      <c r="B21" t="s">
        <v>1659</v>
      </c>
      <c r="C21" t="s">
        <v>322</v>
      </c>
      <c r="D21" t="s">
        <v>203</v>
      </c>
      <c r="E21" t="s">
        <v>155</v>
      </c>
      <c r="F21" s="79">
        <v>0</v>
      </c>
      <c r="G21" t="s">
        <v>108</v>
      </c>
      <c r="H21" s="79">
        <v>0</v>
      </c>
      <c r="I21" s="79">
        <v>2.0750600000000001</v>
      </c>
      <c r="J21" s="79">
        <v>0.76</v>
      </c>
      <c r="K21" s="79">
        <v>0</v>
      </c>
    </row>
    <row r="22" spans="2:11">
      <c r="B22" t="s">
        <v>1660</v>
      </c>
      <c r="C22" t="s">
        <v>734</v>
      </c>
      <c r="D22" t="s">
        <v>203</v>
      </c>
      <c r="E22" t="s">
        <v>155</v>
      </c>
      <c r="F22" s="79">
        <v>0</v>
      </c>
      <c r="G22" t="s">
        <v>108</v>
      </c>
      <c r="H22" s="79">
        <v>0</v>
      </c>
      <c r="I22" s="79">
        <v>0.8125</v>
      </c>
      <c r="J22" s="79">
        <v>0.3</v>
      </c>
      <c r="K22" s="79">
        <v>0</v>
      </c>
    </row>
    <row r="23" spans="2:11">
      <c r="B23" t="s">
        <v>1661</v>
      </c>
      <c r="C23" t="s">
        <v>568</v>
      </c>
      <c r="D23" t="s">
        <v>203</v>
      </c>
      <c r="E23" t="s">
        <v>155</v>
      </c>
      <c r="F23" s="79">
        <v>0</v>
      </c>
      <c r="G23" t="s">
        <v>108</v>
      </c>
      <c r="H23" s="79">
        <v>0</v>
      </c>
      <c r="I23" s="79">
        <v>1.8066</v>
      </c>
      <c r="J23" s="79">
        <v>0.66</v>
      </c>
      <c r="K23" s="79">
        <v>0</v>
      </c>
    </row>
    <row r="24" spans="2:11">
      <c r="B24" t="s">
        <v>1662</v>
      </c>
      <c r="C24" t="s">
        <v>756</v>
      </c>
      <c r="D24" t="s">
        <v>203</v>
      </c>
      <c r="E24" t="s">
        <v>155</v>
      </c>
      <c r="F24" s="79">
        <v>0</v>
      </c>
      <c r="G24" t="s">
        <v>108</v>
      </c>
      <c r="H24" s="79">
        <v>0</v>
      </c>
      <c r="I24" s="79">
        <v>0.10666</v>
      </c>
      <c r="J24" s="79">
        <v>0.04</v>
      </c>
      <c r="K24" s="79">
        <v>0</v>
      </c>
    </row>
    <row r="25" spans="2:11">
      <c r="B25" t="s">
        <v>1663</v>
      </c>
      <c r="C25" t="s">
        <v>422</v>
      </c>
      <c r="D25" t="s">
        <v>203</v>
      </c>
      <c r="E25" t="s">
        <v>155</v>
      </c>
      <c r="F25" s="79">
        <v>0</v>
      </c>
      <c r="G25" t="s">
        <v>108</v>
      </c>
      <c r="H25" s="79">
        <v>0</v>
      </c>
      <c r="I25" s="79">
        <v>5.8842600000000003</v>
      </c>
      <c r="J25" s="79">
        <v>2.14</v>
      </c>
      <c r="K25" s="79">
        <v>0</v>
      </c>
    </row>
    <row r="26" spans="2:11">
      <c r="B26" t="s">
        <v>1664</v>
      </c>
      <c r="C26" t="s">
        <v>645</v>
      </c>
      <c r="D26" t="s">
        <v>203</v>
      </c>
      <c r="E26" t="s">
        <v>155</v>
      </c>
      <c r="F26" s="79">
        <v>0</v>
      </c>
      <c r="G26" t="s">
        <v>108</v>
      </c>
      <c r="H26" s="79">
        <v>0</v>
      </c>
      <c r="I26" s="79">
        <v>0.23729</v>
      </c>
      <c r="J26" s="79">
        <v>0.09</v>
      </c>
      <c r="K26" s="79">
        <v>0</v>
      </c>
    </row>
    <row r="27" spans="2:11">
      <c r="B27" t="s">
        <v>1665</v>
      </c>
      <c r="C27" t="s">
        <v>560</v>
      </c>
      <c r="D27" t="s">
        <v>203</v>
      </c>
      <c r="E27" t="s">
        <v>155</v>
      </c>
      <c r="F27" s="79">
        <v>0</v>
      </c>
      <c r="G27" t="s">
        <v>108</v>
      </c>
      <c r="H27" s="79">
        <v>0</v>
      </c>
      <c r="I27" s="79">
        <v>5.1815100000000003</v>
      </c>
      <c r="J27" s="79">
        <v>1.89</v>
      </c>
      <c r="K27" s="79">
        <v>0</v>
      </c>
    </row>
    <row r="28" spans="2:11">
      <c r="B28" t="s">
        <v>1666</v>
      </c>
      <c r="C28" t="s">
        <v>1667</v>
      </c>
      <c r="D28" t="s">
        <v>203</v>
      </c>
      <c r="E28" t="s">
        <v>204</v>
      </c>
      <c r="F28" s="79">
        <v>7.9</v>
      </c>
      <c r="G28" t="s">
        <v>108</v>
      </c>
      <c r="H28" s="79">
        <v>0.91</v>
      </c>
      <c r="I28" s="79">
        <v>2.0939630000000001E-7</v>
      </c>
      <c r="J28" s="79">
        <v>0</v>
      </c>
      <c r="K28" s="79">
        <v>0</v>
      </c>
    </row>
    <row r="29" spans="2:11">
      <c r="B29" t="s">
        <v>1668</v>
      </c>
      <c r="C29" t="s">
        <v>1669</v>
      </c>
      <c r="D29" t="s">
        <v>203</v>
      </c>
      <c r="E29" t="s">
        <v>204</v>
      </c>
      <c r="F29" s="79">
        <v>7.9</v>
      </c>
      <c r="G29" t="s">
        <v>108</v>
      </c>
      <c r="H29" s="79">
        <v>0.92</v>
      </c>
      <c r="I29" s="79">
        <v>2.8743699999999999E-8</v>
      </c>
      <c r="J29" s="79">
        <v>0</v>
      </c>
      <c r="K29" s="79">
        <v>0</v>
      </c>
    </row>
    <row r="30" spans="2:11">
      <c r="B30" t="s">
        <v>1670</v>
      </c>
      <c r="C30" t="s">
        <v>952</v>
      </c>
      <c r="D30" t="s">
        <v>203</v>
      </c>
      <c r="E30" t="s">
        <v>155</v>
      </c>
      <c r="F30" s="79">
        <v>0</v>
      </c>
      <c r="G30" t="s">
        <v>108</v>
      </c>
      <c r="H30" s="79">
        <v>0</v>
      </c>
      <c r="I30" s="79">
        <v>3.1133000000000002</v>
      </c>
      <c r="J30" s="79">
        <v>1.1299999999999999</v>
      </c>
      <c r="K30" s="79">
        <v>0</v>
      </c>
    </row>
    <row r="31" spans="2:11">
      <c r="B31" t="s">
        <v>1671</v>
      </c>
      <c r="C31" t="s">
        <v>1672</v>
      </c>
      <c r="D31" t="s">
        <v>203</v>
      </c>
      <c r="E31" t="s">
        <v>204</v>
      </c>
      <c r="F31" s="79">
        <v>4.5</v>
      </c>
      <c r="G31" t="s">
        <v>108</v>
      </c>
      <c r="H31" s="79">
        <v>0.01</v>
      </c>
      <c r="I31" s="79">
        <v>4.9958299999999999E-8</v>
      </c>
      <c r="J31" s="79">
        <v>0</v>
      </c>
      <c r="K31" s="79">
        <v>0</v>
      </c>
    </row>
    <row r="32" spans="2:11">
      <c r="B32" t="s">
        <v>1673</v>
      </c>
      <c r="C32" t="s">
        <v>1674</v>
      </c>
      <c r="D32" t="s">
        <v>203</v>
      </c>
      <c r="E32" t="s">
        <v>204</v>
      </c>
      <c r="F32" s="79">
        <v>8</v>
      </c>
      <c r="G32" t="s">
        <v>108</v>
      </c>
      <c r="H32" s="79">
        <v>0.01</v>
      </c>
      <c r="I32" s="79">
        <v>3.7499999999999998E-8</v>
      </c>
      <c r="J32" s="79">
        <v>0</v>
      </c>
      <c r="K32" s="79">
        <v>0</v>
      </c>
    </row>
    <row r="33" spans="2:11">
      <c r="B33" t="s">
        <v>1675</v>
      </c>
      <c r="C33" t="s">
        <v>665</v>
      </c>
      <c r="D33" t="s">
        <v>203</v>
      </c>
      <c r="E33" t="s">
        <v>155</v>
      </c>
      <c r="F33" s="79">
        <v>0</v>
      </c>
      <c r="G33" t="s">
        <v>108</v>
      </c>
      <c r="H33" s="79">
        <v>0</v>
      </c>
      <c r="I33" s="79">
        <v>4.6000000000000001E-4</v>
      </c>
      <c r="J33" s="79">
        <v>0</v>
      </c>
      <c r="K33" s="79">
        <v>0</v>
      </c>
    </row>
    <row r="34" spans="2:11">
      <c r="B34" t="s">
        <v>1676</v>
      </c>
      <c r="C34" t="s">
        <v>745</v>
      </c>
      <c r="D34" t="s">
        <v>203</v>
      </c>
      <c r="E34" t="s">
        <v>155</v>
      </c>
      <c r="F34" s="79">
        <v>0</v>
      </c>
      <c r="G34" t="s">
        <v>108</v>
      </c>
      <c r="H34" s="79">
        <v>0</v>
      </c>
      <c r="I34" s="79">
        <v>1.9904500000000001</v>
      </c>
      <c r="J34" s="79">
        <v>0.72</v>
      </c>
      <c r="K34" s="79">
        <v>0</v>
      </c>
    </row>
    <row r="35" spans="2:11">
      <c r="B35" t="s">
        <v>1677</v>
      </c>
      <c r="C35" t="s">
        <v>878</v>
      </c>
      <c r="D35" t="s">
        <v>203</v>
      </c>
      <c r="E35" t="s">
        <v>155</v>
      </c>
      <c r="F35" s="79">
        <v>0</v>
      </c>
      <c r="G35" t="s">
        <v>108</v>
      </c>
      <c r="H35" s="79">
        <v>0</v>
      </c>
      <c r="I35" s="79">
        <v>19.21405</v>
      </c>
      <c r="J35" s="79">
        <v>7</v>
      </c>
      <c r="K35" s="79">
        <v>0.01</v>
      </c>
    </row>
    <row r="36" spans="2:11">
      <c r="B36" t="s">
        <v>1678</v>
      </c>
      <c r="C36" t="s">
        <v>660</v>
      </c>
      <c r="D36" t="s">
        <v>203</v>
      </c>
      <c r="E36" t="s">
        <v>155</v>
      </c>
      <c r="F36" s="79">
        <v>0</v>
      </c>
      <c r="G36" t="s">
        <v>108</v>
      </c>
      <c r="H36" s="79">
        <v>0</v>
      </c>
      <c r="I36" s="79">
        <v>35.118780000000001</v>
      </c>
      <c r="J36" s="79">
        <v>12.79</v>
      </c>
      <c r="K36" s="79">
        <v>0.03</v>
      </c>
    </row>
    <row r="37" spans="2:11">
      <c r="B37" t="s">
        <v>1679</v>
      </c>
      <c r="C37" t="s">
        <v>660</v>
      </c>
      <c r="D37" t="s">
        <v>203</v>
      </c>
      <c r="E37" t="s">
        <v>155</v>
      </c>
      <c r="F37" s="79">
        <v>0</v>
      </c>
      <c r="G37" t="s">
        <v>108</v>
      </c>
      <c r="H37" s="79">
        <v>0</v>
      </c>
      <c r="I37" s="79">
        <v>6.74282</v>
      </c>
      <c r="J37" s="79">
        <v>2.46</v>
      </c>
      <c r="K37" s="79">
        <v>0.01</v>
      </c>
    </row>
    <row r="38" spans="2:11">
      <c r="B38" t="s">
        <v>1680</v>
      </c>
      <c r="C38" t="s">
        <v>841</v>
      </c>
      <c r="D38" t="s">
        <v>203</v>
      </c>
      <c r="E38" t="s">
        <v>155</v>
      </c>
      <c r="F38" s="79">
        <v>0</v>
      </c>
      <c r="G38" t="s">
        <v>108</v>
      </c>
      <c r="H38" s="79">
        <v>0</v>
      </c>
      <c r="I38" s="79">
        <v>12.508900000000001</v>
      </c>
      <c r="J38" s="79">
        <v>4.5599999999999996</v>
      </c>
      <c r="K38" s="79">
        <v>0.01</v>
      </c>
    </row>
    <row r="39" spans="2:11">
      <c r="B39" t="s">
        <v>1681</v>
      </c>
      <c r="C39" t="s">
        <v>841</v>
      </c>
      <c r="D39" t="s">
        <v>203</v>
      </c>
      <c r="E39" t="s">
        <v>155</v>
      </c>
      <c r="F39" s="79">
        <v>0</v>
      </c>
      <c r="G39" t="s">
        <v>108</v>
      </c>
      <c r="H39" s="79">
        <v>0</v>
      </c>
      <c r="I39" s="79">
        <v>3.7526700000000002</v>
      </c>
      <c r="J39" s="79">
        <v>1.37</v>
      </c>
      <c r="K39" s="79">
        <v>0</v>
      </c>
    </row>
    <row r="40" spans="2:11">
      <c r="B40" t="s">
        <v>1682</v>
      </c>
      <c r="C40" t="s">
        <v>843</v>
      </c>
      <c r="D40" t="s">
        <v>203</v>
      </c>
      <c r="E40" t="s">
        <v>155</v>
      </c>
      <c r="F40" s="79">
        <v>0</v>
      </c>
      <c r="G40" t="s">
        <v>108</v>
      </c>
      <c r="H40" s="79">
        <v>0</v>
      </c>
      <c r="I40" s="79">
        <v>1.2542800000000001</v>
      </c>
      <c r="J40" s="79">
        <v>0.46</v>
      </c>
      <c r="K40" s="79">
        <v>0</v>
      </c>
    </row>
    <row r="41" spans="2:11">
      <c r="B41" t="s">
        <v>1683</v>
      </c>
      <c r="C41" t="s">
        <v>855</v>
      </c>
      <c r="D41" t="s">
        <v>203</v>
      </c>
      <c r="E41" t="s">
        <v>155</v>
      </c>
      <c r="F41" s="79">
        <v>0</v>
      </c>
      <c r="G41" t="s">
        <v>108</v>
      </c>
      <c r="H41" s="79">
        <v>0</v>
      </c>
      <c r="I41" s="79">
        <v>3.8599299999999999</v>
      </c>
      <c r="J41" s="79">
        <v>1.41</v>
      </c>
      <c r="K41" s="79">
        <v>0</v>
      </c>
    </row>
    <row r="42" spans="2:11">
      <c r="B42" t="s">
        <v>1684</v>
      </c>
      <c r="C42" t="s">
        <v>893</v>
      </c>
      <c r="D42" t="s">
        <v>203</v>
      </c>
      <c r="E42" t="s">
        <v>155</v>
      </c>
      <c r="F42" s="79">
        <v>0</v>
      </c>
      <c r="G42" t="s">
        <v>108</v>
      </c>
      <c r="H42" s="79">
        <v>0</v>
      </c>
      <c r="I42" s="79">
        <v>7.9745400000000002</v>
      </c>
      <c r="J42" s="79">
        <v>2.9</v>
      </c>
      <c r="K42" s="79">
        <v>0.01</v>
      </c>
    </row>
    <row r="43" spans="2:11">
      <c r="B43" t="s">
        <v>1685</v>
      </c>
      <c r="C43" t="s">
        <v>1686</v>
      </c>
      <c r="D43" t="s">
        <v>203</v>
      </c>
      <c r="E43" t="s">
        <v>204</v>
      </c>
      <c r="F43" s="79">
        <v>0</v>
      </c>
      <c r="G43" t="s">
        <v>108</v>
      </c>
      <c r="H43" s="79">
        <v>0</v>
      </c>
      <c r="I43" s="79">
        <v>4.4000000000000002E-4</v>
      </c>
      <c r="J43" s="79">
        <v>0</v>
      </c>
      <c r="K43" s="79">
        <v>0</v>
      </c>
    </row>
    <row r="44" spans="2:11">
      <c r="B44" t="s">
        <v>1687</v>
      </c>
      <c r="C44" t="s">
        <v>1686</v>
      </c>
      <c r="D44" t="s">
        <v>203</v>
      </c>
      <c r="E44" t="s">
        <v>204</v>
      </c>
      <c r="F44" s="79">
        <v>0</v>
      </c>
      <c r="G44" t="s">
        <v>108</v>
      </c>
      <c r="H44" s="79">
        <v>0</v>
      </c>
      <c r="I44" s="79">
        <v>4.0000000000000003E-5</v>
      </c>
      <c r="J44" s="79">
        <v>0</v>
      </c>
      <c r="K44" s="79">
        <v>0</v>
      </c>
    </row>
    <row r="45" spans="2:11">
      <c r="B45" t="s">
        <v>1688</v>
      </c>
      <c r="C45" t="s">
        <v>983</v>
      </c>
      <c r="D45" t="s">
        <v>203</v>
      </c>
      <c r="E45" t="s">
        <v>204</v>
      </c>
      <c r="F45" s="79">
        <v>0</v>
      </c>
      <c r="G45" t="s">
        <v>108</v>
      </c>
      <c r="H45" s="79">
        <v>0</v>
      </c>
      <c r="I45" s="79">
        <v>4.4000000000000004</v>
      </c>
      <c r="J45" s="79">
        <v>1.6</v>
      </c>
      <c r="K45" s="79">
        <v>0</v>
      </c>
    </row>
    <row r="46" spans="2:11">
      <c r="B46" t="s">
        <v>1689</v>
      </c>
      <c r="C46" t="s">
        <v>1690</v>
      </c>
      <c r="D46" t="s">
        <v>203</v>
      </c>
      <c r="E46" t="s">
        <v>204</v>
      </c>
      <c r="F46" s="79">
        <v>0</v>
      </c>
      <c r="G46" t="s">
        <v>108</v>
      </c>
      <c r="H46" s="79">
        <v>0</v>
      </c>
      <c r="I46" s="79">
        <v>0.97716000000000003</v>
      </c>
      <c r="J46" s="79">
        <v>0.36</v>
      </c>
      <c r="K46" s="79">
        <v>0</v>
      </c>
    </row>
    <row r="47" spans="2:11">
      <c r="B47" t="s">
        <v>1691</v>
      </c>
      <c r="C47" t="s">
        <v>811</v>
      </c>
      <c r="D47" t="s">
        <v>203</v>
      </c>
      <c r="E47" t="s">
        <v>156</v>
      </c>
      <c r="F47" s="79">
        <v>0</v>
      </c>
      <c r="G47" t="s">
        <v>108</v>
      </c>
      <c r="H47" s="79">
        <v>0</v>
      </c>
      <c r="I47" s="79">
        <v>13.701829999999999</v>
      </c>
      <c r="J47" s="79">
        <v>4.99</v>
      </c>
      <c r="K47" s="79">
        <v>0.01</v>
      </c>
    </row>
    <row r="48" spans="2:11">
      <c r="B48" t="s">
        <v>1692</v>
      </c>
      <c r="C48" t="s">
        <v>811</v>
      </c>
      <c r="D48" t="s">
        <v>203</v>
      </c>
      <c r="E48" t="s">
        <v>156</v>
      </c>
      <c r="F48" s="79">
        <v>0</v>
      </c>
      <c r="G48" t="s">
        <v>108</v>
      </c>
      <c r="H48" s="79">
        <v>0</v>
      </c>
      <c r="I48" s="79">
        <v>2.01498</v>
      </c>
      <c r="J48" s="79">
        <v>0.73</v>
      </c>
      <c r="K48" s="79">
        <v>0</v>
      </c>
    </row>
    <row r="49" spans="2:11">
      <c r="B49" t="s">
        <v>1693</v>
      </c>
      <c r="C49" t="s">
        <v>814</v>
      </c>
      <c r="D49" t="s">
        <v>203</v>
      </c>
      <c r="E49" t="s">
        <v>156</v>
      </c>
      <c r="F49" s="79">
        <v>0</v>
      </c>
      <c r="G49" t="s">
        <v>108</v>
      </c>
      <c r="H49" s="79">
        <v>0</v>
      </c>
      <c r="I49" s="79">
        <v>1.4313199999999999</v>
      </c>
      <c r="J49" s="79">
        <v>0.52</v>
      </c>
      <c r="K49" s="79">
        <v>0</v>
      </c>
    </row>
    <row r="50" spans="2:11">
      <c r="B50" t="s">
        <v>1694</v>
      </c>
      <c r="C50" t="s">
        <v>624</v>
      </c>
      <c r="D50" t="s">
        <v>203</v>
      </c>
      <c r="E50" t="s">
        <v>155</v>
      </c>
      <c r="F50" s="79">
        <v>0</v>
      </c>
      <c r="G50" t="s">
        <v>108</v>
      </c>
      <c r="H50" s="79">
        <v>0</v>
      </c>
      <c r="I50" s="79">
        <v>2.4000000000000001E-4</v>
      </c>
      <c r="J50" s="79">
        <v>0</v>
      </c>
      <c r="K50" s="79">
        <v>0</v>
      </c>
    </row>
    <row r="51" spans="2:11">
      <c r="B51" t="s">
        <v>1695</v>
      </c>
      <c r="C51" t="s">
        <v>624</v>
      </c>
      <c r="D51" t="s">
        <v>203</v>
      </c>
      <c r="E51" t="s">
        <v>155</v>
      </c>
      <c r="F51" s="79">
        <v>0</v>
      </c>
      <c r="G51" t="s">
        <v>108</v>
      </c>
      <c r="H51" s="79">
        <v>0</v>
      </c>
      <c r="I51" s="79">
        <v>1.0000000000000001E-5</v>
      </c>
      <c r="J51" s="79">
        <v>0</v>
      </c>
      <c r="K51" s="79">
        <v>0</v>
      </c>
    </row>
    <row r="52" spans="2:11">
      <c r="B52" t="s">
        <v>1696</v>
      </c>
      <c r="C52" t="s">
        <v>430</v>
      </c>
      <c r="D52" t="s">
        <v>203</v>
      </c>
      <c r="E52" t="s">
        <v>155</v>
      </c>
      <c r="F52" s="79">
        <v>0</v>
      </c>
      <c r="G52" t="s">
        <v>108</v>
      </c>
      <c r="H52" s="79">
        <v>0</v>
      </c>
      <c r="I52" s="79">
        <v>9.5944599999999998</v>
      </c>
      <c r="J52" s="79">
        <v>3.49</v>
      </c>
      <c r="K52" s="79">
        <v>0.01</v>
      </c>
    </row>
    <row r="53" spans="2:11">
      <c r="B53" t="s">
        <v>1697</v>
      </c>
      <c r="C53" t="s">
        <v>430</v>
      </c>
      <c r="D53" t="s">
        <v>203</v>
      </c>
      <c r="E53" t="s">
        <v>155</v>
      </c>
      <c r="F53" s="79">
        <v>0</v>
      </c>
      <c r="G53" t="s">
        <v>108</v>
      </c>
      <c r="H53" s="79">
        <v>0</v>
      </c>
      <c r="I53" s="79">
        <v>2.3506399999999998</v>
      </c>
      <c r="J53" s="79">
        <v>0.86</v>
      </c>
      <c r="K53" s="79">
        <v>0</v>
      </c>
    </row>
    <row r="54" spans="2:11">
      <c r="B54" t="s">
        <v>1698</v>
      </c>
      <c r="C54" t="s">
        <v>634</v>
      </c>
      <c r="D54" t="s">
        <v>203</v>
      </c>
      <c r="E54" t="s">
        <v>156</v>
      </c>
      <c r="F54" s="79">
        <v>0</v>
      </c>
      <c r="G54" t="s">
        <v>108</v>
      </c>
      <c r="H54" s="79">
        <v>0</v>
      </c>
      <c r="I54" s="79">
        <v>12.3</v>
      </c>
      <c r="J54" s="79">
        <v>4.4800000000000004</v>
      </c>
      <c r="K54" s="79">
        <v>0.01</v>
      </c>
    </row>
    <row r="55" spans="2:11">
      <c r="B55" t="s">
        <v>1699</v>
      </c>
      <c r="C55" t="s">
        <v>634</v>
      </c>
      <c r="D55" t="s">
        <v>203</v>
      </c>
      <c r="E55" t="s">
        <v>156</v>
      </c>
      <c r="F55" s="79">
        <v>0</v>
      </c>
      <c r="G55" t="s">
        <v>108</v>
      </c>
      <c r="H55" s="79">
        <v>0</v>
      </c>
      <c r="I55" s="79">
        <v>1.968</v>
      </c>
      <c r="J55" s="79">
        <v>0.72</v>
      </c>
      <c r="K55" s="79">
        <v>0</v>
      </c>
    </row>
    <row r="56" spans="2:11">
      <c r="B56" t="s">
        <v>1700</v>
      </c>
      <c r="C56" t="s">
        <v>601</v>
      </c>
      <c r="D56" t="s">
        <v>203</v>
      </c>
      <c r="E56" t="s">
        <v>155</v>
      </c>
      <c r="F56" s="79">
        <v>0</v>
      </c>
      <c r="G56" t="s">
        <v>108</v>
      </c>
      <c r="H56" s="79">
        <v>0</v>
      </c>
      <c r="I56" s="79">
        <v>0.2737</v>
      </c>
      <c r="J56" s="79">
        <v>0.1</v>
      </c>
      <c r="K56" s="79">
        <v>0</v>
      </c>
    </row>
    <row r="57" spans="2:11">
      <c r="B57" t="s">
        <v>1701</v>
      </c>
      <c r="C57" t="s">
        <v>1702</v>
      </c>
      <c r="D57" t="s">
        <v>203</v>
      </c>
      <c r="E57" t="s">
        <v>204</v>
      </c>
      <c r="F57" s="79">
        <v>5.5</v>
      </c>
      <c r="G57" t="s">
        <v>108</v>
      </c>
      <c r="H57" s="79">
        <v>0.01</v>
      </c>
      <c r="I57" s="79">
        <v>3.4300001000000001E-6</v>
      </c>
      <c r="J57" s="79">
        <v>0</v>
      </c>
      <c r="K57" s="79">
        <v>0</v>
      </c>
    </row>
    <row r="58" spans="2:11">
      <c r="B58" t="s">
        <v>1703</v>
      </c>
      <c r="C58" t="s">
        <v>548</v>
      </c>
      <c r="D58" t="s">
        <v>203</v>
      </c>
      <c r="E58" t="s">
        <v>155</v>
      </c>
      <c r="F58" s="79">
        <v>0</v>
      </c>
      <c r="G58" t="s">
        <v>108</v>
      </c>
      <c r="H58" s="79">
        <v>0</v>
      </c>
      <c r="I58" s="79">
        <v>1.0199400000000001</v>
      </c>
      <c r="J58" s="79">
        <v>0.37</v>
      </c>
      <c r="K58" s="79">
        <v>0</v>
      </c>
    </row>
    <row r="59" spans="2:11">
      <c r="B59" t="s">
        <v>1704</v>
      </c>
      <c r="C59" t="s">
        <v>548</v>
      </c>
      <c r="D59" t="s">
        <v>203</v>
      </c>
      <c r="E59" t="s">
        <v>155</v>
      </c>
      <c r="F59" s="79">
        <v>0</v>
      </c>
      <c r="G59" t="s">
        <v>108</v>
      </c>
      <c r="H59" s="79">
        <v>0</v>
      </c>
      <c r="I59" s="79">
        <v>0.36529</v>
      </c>
      <c r="J59" s="79">
        <v>0.13</v>
      </c>
      <c r="K59" s="79">
        <v>0</v>
      </c>
    </row>
    <row r="60" spans="2:11">
      <c r="B60" t="s">
        <v>1705</v>
      </c>
      <c r="C60" t="s">
        <v>776</v>
      </c>
      <c r="D60" t="s">
        <v>203</v>
      </c>
      <c r="E60" t="s">
        <v>155</v>
      </c>
      <c r="F60" s="79">
        <v>0</v>
      </c>
      <c r="G60" t="s">
        <v>108</v>
      </c>
      <c r="H60" s="79">
        <v>0</v>
      </c>
      <c r="I60" s="79">
        <v>0.69299999999999995</v>
      </c>
      <c r="J60" s="79">
        <v>0.25</v>
      </c>
      <c r="K60" s="79">
        <v>0</v>
      </c>
    </row>
    <row r="61" spans="2:11">
      <c r="B61" t="s">
        <v>1706</v>
      </c>
      <c r="C61" t="s">
        <v>484</v>
      </c>
      <c r="D61" t="s">
        <v>203</v>
      </c>
      <c r="E61" t="s">
        <v>155</v>
      </c>
      <c r="F61" s="79">
        <v>0</v>
      </c>
      <c r="G61" t="s">
        <v>108</v>
      </c>
      <c r="H61" s="79">
        <v>0</v>
      </c>
      <c r="I61" s="79">
        <v>2.7083300000000001</v>
      </c>
      <c r="J61" s="79">
        <v>0.99</v>
      </c>
      <c r="K61" s="79">
        <v>0</v>
      </c>
    </row>
    <row r="62" spans="2:11">
      <c r="B62" t="s">
        <v>1707</v>
      </c>
      <c r="C62" t="s">
        <v>484</v>
      </c>
      <c r="D62" t="s">
        <v>203</v>
      </c>
      <c r="E62" t="s">
        <v>155</v>
      </c>
      <c r="F62" s="79">
        <v>0</v>
      </c>
      <c r="G62" t="s">
        <v>108</v>
      </c>
      <c r="H62" s="79">
        <v>0</v>
      </c>
      <c r="I62" s="79">
        <v>0.98014999999999997</v>
      </c>
      <c r="J62" s="79">
        <v>0.36</v>
      </c>
      <c r="K62" s="79">
        <v>0</v>
      </c>
    </row>
    <row r="63" spans="2:11">
      <c r="B63" t="s">
        <v>1708</v>
      </c>
      <c r="C63" t="s">
        <v>488</v>
      </c>
      <c r="D63" t="s">
        <v>203</v>
      </c>
      <c r="E63" t="s">
        <v>155</v>
      </c>
      <c r="F63" s="79">
        <v>0</v>
      </c>
      <c r="G63" t="s">
        <v>108</v>
      </c>
      <c r="H63" s="79">
        <v>0</v>
      </c>
      <c r="I63" s="79">
        <v>1.57667</v>
      </c>
      <c r="J63" s="79">
        <v>0.56999999999999995</v>
      </c>
      <c r="K63" s="79">
        <v>0</v>
      </c>
    </row>
    <row r="64" spans="2:11">
      <c r="B64" t="s">
        <v>1709</v>
      </c>
      <c r="C64" t="s">
        <v>1710</v>
      </c>
      <c r="D64" t="s">
        <v>203</v>
      </c>
      <c r="E64" t="s">
        <v>155</v>
      </c>
      <c r="F64" s="79">
        <v>0</v>
      </c>
      <c r="G64" t="s">
        <v>108</v>
      </c>
      <c r="H64" s="79">
        <v>0</v>
      </c>
      <c r="I64" s="79">
        <v>29.931509999999999</v>
      </c>
      <c r="J64" s="79">
        <v>10.9</v>
      </c>
      <c r="K64" s="79">
        <v>0.02</v>
      </c>
    </row>
    <row r="65" spans="2:11">
      <c r="B65" t="s">
        <v>1711</v>
      </c>
      <c r="C65" t="s">
        <v>1710</v>
      </c>
      <c r="D65" t="s">
        <v>203</v>
      </c>
      <c r="E65" t="s">
        <v>155</v>
      </c>
      <c r="F65" s="79">
        <v>0</v>
      </c>
      <c r="G65" t="s">
        <v>108</v>
      </c>
      <c r="H65" s="79">
        <v>0</v>
      </c>
      <c r="I65" s="79">
        <v>1.9156200000000001</v>
      </c>
      <c r="J65" s="79">
        <v>0.7</v>
      </c>
      <c r="K65" s="79">
        <v>0</v>
      </c>
    </row>
    <row r="66" spans="2:11">
      <c r="B66" t="s">
        <v>1712</v>
      </c>
      <c r="C66" t="s">
        <v>604</v>
      </c>
      <c r="D66" t="s">
        <v>203</v>
      </c>
      <c r="E66" t="s">
        <v>156</v>
      </c>
      <c r="F66" s="79">
        <v>0</v>
      </c>
      <c r="G66" t="s">
        <v>108</v>
      </c>
      <c r="H66" s="79">
        <v>0</v>
      </c>
      <c r="I66" s="79">
        <v>3.5</v>
      </c>
      <c r="J66" s="79">
        <v>1.27</v>
      </c>
      <c r="K66" s="79">
        <v>0</v>
      </c>
    </row>
    <row r="67" spans="2:11">
      <c r="B67" t="s">
        <v>1713</v>
      </c>
      <c r="C67" t="s">
        <v>604</v>
      </c>
      <c r="D67" t="s">
        <v>203</v>
      </c>
      <c r="E67" t="s">
        <v>156</v>
      </c>
      <c r="F67" s="79">
        <v>0</v>
      </c>
      <c r="G67" t="s">
        <v>108</v>
      </c>
      <c r="H67" s="79">
        <v>0</v>
      </c>
      <c r="I67" s="79">
        <v>1.0237499999999999</v>
      </c>
      <c r="J67" s="79">
        <v>0.37</v>
      </c>
      <c r="K67" s="79">
        <v>0</v>
      </c>
    </row>
    <row r="68" spans="2:11">
      <c r="B68" t="s">
        <v>1714</v>
      </c>
      <c r="C68" t="s">
        <v>1715</v>
      </c>
      <c r="D68" t="s">
        <v>203</v>
      </c>
      <c r="E68" t="s">
        <v>204</v>
      </c>
      <c r="F68" s="79">
        <v>4.75</v>
      </c>
      <c r="G68" t="s">
        <v>108</v>
      </c>
      <c r="H68" s="79">
        <v>0.01</v>
      </c>
      <c r="I68" s="79">
        <v>2.6182135E-6</v>
      </c>
      <c r="J68" s="79">
        <v>0</v>
      </c>
      <c r="K68" s="79">
        <v>0</v>
      </c>
    </row>
    <row r="69" spans="2:11">
      <c r="B69" t="s">
        <v>1716</v>
      </c>
      <c r="C69" t="s">
        <v>1717</v>
      </c>
      <c r="D69" t="s">
        <v>203</v>
      </c>
      <c r="E69" t="s">
        <v>204</v>
      </c>
      <c r="F69" s="79">
        <v>6</v>
      </c>
      <c r="G69" t="s">
        <v>108</v>
      </c>
      <c r="H69" s="79">
        <v>0.01</v>
      </c>
      <c r="I69" s="79">
        <v>7.5789599999999997E-7</v>
      </c>
      <c r="J69" s="79">
        <v>0</v>
      </c>
      <c r="K69" s="79">
        <v>0</v>
      </c>
    </row>
    <row r="70" spans="2:11">
      <c r="B70" t="s">
        <v>1718</v>
      </c>
      <c r="C70" t="s">
        <v>669</v>
      </c>
      <c r="D70" t="s">
        <v>203</v>
      </c>
      <c r="E70" t="s">
        <v>156</v>
      </c>
      <c r="F70" s="79">
        <v>0</v>
      </c>
      <c r="G70" t="s">
        <v>108</v>
      </c>
      <c r="H70" s="79">
        <v>0</v>
      </c>
      <c r="I70" s="79">
        <v>8.7099799999999998</v>
      </c>
      <c r="J70" s="79">
        <v>3.17</v>
      </c>
      <c r="K70" s="79">
        <v>0.01</v>
      </c>
    </row>
    <row r="71" spans="2:11">
      <c r="B71" t="s">
        <v>1719</v>
      </c>
      <c r="C71" t="s">
        <v>669</v>
      </c>
      <c r="D71" t="s">
        <v>203</v>
      </c>
      <c r="E71" t="s">
        <v>156</v>
      </c>
      <c r="F71" s="79">
        <v>0</v>
      </c>
      <c r="G71" t="s">
        <v>108</v>
      </c>
      <c r="H71" s="79">
        <v>0</v>
      </c>
      <c r="I71" s="79">
        <v>0.93196999999999997</v>
      </c>
      <c r="J71" s="79">
        <v>0.34</v>
      </c>
      <c r="K71" s="79">
        <v>0</v>
      </c>
    </row>
    <row r="72" spans="2:11">
      <c r="B72" t="s">
        <v>1720</v>
      </c>
      <c r="C72" t="s">
        <v>651</v>
      </c>
      <c r="D72" t="s">
        <v>203</v>
      </c>
      <c r="E72" t="s">
        <v>155</v>
      </c>
      <c r="F72" s="79">
        <v>0</v>
      </c>
      <c r="G72" t="s">
        <v>108</v>
      </c>
      <c r="H72" s="79">
        <v>0</v>
      </c>
      <c r="I72" s="79">
        <v>16.95438</v>
      </c>
      <c r="J72" s="79">
        <v>6.18</v>
      </c>
      <c r="K72" s="79">
        <v>0.01</v>
      </c>
    </row>
    <row r="73" spans="2:11">
      <c r="B73" t="s">
        <v>1721</v>
      </c>
      <c r="C73" t="s">
        <v>651</v>
      </c>
      <c r="D73" t="s">
        <v>203</v>
      </c>
      <c r="E73" t="s">
        <v>155</v>
      </c>
      <c r="F73" s="79">
        <v>0</v>
      </c>
      <c r="G73" t="s">
        <v>108</v>
      </c>
      <c r="H73" s="79">
        <v>0</v>
      </c>
      <c r="I73" s="79">
        <v>1.7123900000000001</v>
      </c>
      <c r="J73" s="79">
        <v>0.62</v>
      </c>
      <c r="K73" s="79">
        <v>0</v>
      </c>
    </row>
    <row r="74" spans="2:11">
      <c r="B74" t="s">
        <v>1722</v>
      </c>
      <c r="C74" t="s">
        <v>817</v>
      </c>
      <c r="D74" t="s">
        <v>203</v>
      </c>
      <c r="E74" t="s">
        <v>155</v>
      </c>
      <c r="F74" s="79">
        <v>0</v>
      </c>
      <c r="G74" t="s">
        <v>108</v>
      </c>
      <c r="H74" s="79">
        <v>0</v>
      </c>
      <c r="I74" s="79">
        <v>0.73851999999999995</v>
      </c>
      <c r="J74" s="79">
        <v>0.27</v>
      </c>
      <c r="K74" s="79">
        <v>0</v>
      </c>
    </row>
    <row r="75" spans="2:11">
      <c r="B75" t="s">
        <v>1723</v>
      </c>
      <c r="C75" t="s">
        <v>817</v>
      </c>
      <c r="D75" t="s">
        <v>203</v>
      </c>
      <c r="E75" t="s">
        <v>155</v>
      </c>
      <c r="F75" s="79">
        <v>0</v>
      </c>
      <c r="G75" t="s">
        <v>108</v>
      </c>
      <c r="H75" s="79">
        <v>0</v>
      </c>
      <c r="I75" s="79">
        <v>0.31424000000000002</v>
      </c>
      <c r="J75" s="79">
        <v>0.11</v>
      </c>
      <c r="K75" s="79">
        <v>0</v>
      </c>
    </row>
    <row r="76" spans="2:11">
      <c r="B76" t="s">
        <v>1724</v>
      </c>
      <c r="C76" t="s">
        <v>613</v>
      </c>
      <c r="D76" t="s">
        <v>203</v>
      </c>
      <c r="E76" t="s">
        <v>155</v>
      </c>
      <c r="F76" s="79">
        <v>0</v>
      </c>
      <c r="G76" t="s">
        <v>108</v>
      </c>
      <c r="H76" s="79">
        <v>0</v>
      </c>
      <c r="I76" s="79">
        <v>2.8294899999999998</v>
      </c>
      <c r="J76" s="79">
        <v>1.03</v>
      </c>
      <c r="K76" s="79">
        <v>0</v>
      </c>
    </row>
    <row r="77" spans="2:11">
      <c r="B77" t="s">
        <v>1725</v>
      </c>
      <c r="C77" t="s">
        <v>613</v>
      </c>
      <c r="D77" t="s">
        <v>203</v>
      </c>
      <c r="E77" t="s">
        <v>155</v>
      </c>
      <c r="F77" s="79">
        <v>0</v>
      </c>
      <c r="G77" t="s">
        <v>108</v>
      </c>
      <c r="H77" s="79">
        <v>0</v>
      </c>
      <c r="I77" s="79">
        <v>1.9504600000000001</v>
      </c>
      <c r="J77" s="79">
        <v>0.71</v>
      </c>
      <c r="K77" s="79">
        <v>0</v>
      </c>
    </row>
    <row r="78" spans="2:11">
      <c r="B78" t="s">
        <v>1726</v>
      </c>
      <c r="C78" t="s">
        <v>767</v>
      </c>
      <c r="D78" t="s">
        <v>203</v>
      </c>
      <c r="E78" t="s">
        <v>156</v>
      </c>
      <c r="F78" s="79">
        <v>0</v>
      </c>
      <c r="G78" t="s">
        <v>108</v>
      </c>
      <c r="H78" s="79">
        <v>0</v>
      </c>
      <c r="I78" s="79">
        <v>4.6702300000000001</v>
      </c>
      <c r="J78" s="79">
        <v>1.7</v>
      </c>
      <c r="K78" s="79">
        <v>0</v>
      </c>
    </row>
    <row r="79" spans="2:11">
      <c r="B79" t="s">
        <v>1727</v>
      </c>
      <c r="C79" t="s">
        <v>442</v>
      </c>
      <c r="D79" t="s">
        <v>203</v>
      </c>
      <c r="E79" t="s">
        <v>155</v>
      </c>
      <c r="F79" s="79">
        <v>0</v>
      </c>
      <c r="G79" t="s">
        <v>108</v>
      </c>
      <c r="H79" s="79">
        <v>0</v>
      </c>
      <c r="I79" s="79">
        <v>1.0101</v>
      </c>
      <c r="J79" s="79">
        <v>0.37</v>
      </c>
      <c r="K79" s="79">
        <v>0</v>
      </c>
    </row>
    <row r="80" spans="2:11">
      <c r="B80" t="s">
        <v>1728</v>
      </c>
      <c r="C80" t="s">
        <v>442</v>
      </c>
      <c r="D80" t="s">
        <v>203</v>
      </c>
      <c r="E80" t="s">
        <v>155</v>
      </c>
      <c r="F80" s="79">
        <v>0</v>
      </c>
      <c r="G80" t="s">
        <v>108</v>
      </c>
      <c r="H80" s="79">
        <v>0</v>
      </c>
      <c r="I80" s="79">
        <v>1.21061</v>
      </c>
      <c r="J80" s="79">
        <v>0.44</v>
      </c>
      <c r="K80" s="79">
        <v>0</v>
      </c>
    </row>
    <row r="81" spans="2:11">
      <c r="B81" t="s">
        <v>1729</v>
      </c>
      <c r="C81" t="s">
        <v>451</v>
      </c>
      <c r="D81" t="s">
        <v>203</v>
      </c>
      <c r="E81" t="s">
        <v>155</v>
      </c>
      <c r="F81" s="79">
        <v>0</v>
      </c>
      <c r="G81" t="s">
        <v>108</v>
      </c>
      <c r="H81" s="79">
        <v>0</v>
      </c>
      <c r="I81" s="79">
        <v>2.1847099999999999</v>
      </c>
      <c r="J81" s="79">
        <v>0.8</v>
      </c>
      <c r="K81" s="79">
        <v>0</v>
      </c>
    </row>
    <row r="82" spans="2:11">
      <c r="B82" t="s">
        <v>1730</v>
      </c>
      <c r="C82" t="s">
        <v>451</v>
      </c>
      <c r="D82" t="s">
        <v>203</v>
      </c>
      <c r="E82" t="s">
        <v>155</v>
      </c>
      <c r="F82" s="79">
        <v>0</v>
      </c>
      <c r="G82" t="s">
        <v>108</v>
      </c>
      <c r="H82" s="79">
        <v>0</v>
      </c>
      <c r="I82" s="79">
        <v>4.79108</v>
      </c>
      <c r="J82" s="79">
        <v>1.75</v>
      </c>
      <c r="K82" s="79">
        <v>0</v>
      </c>
    </row>
    <row r="83" spans="2:11">
      <c r="B83" t="s">
        <v>1731</v>
      </c>
      <c r="C83" t="s">
        <v>456</v>
      </c>
      <c r="D83" t="s">
        <v>203</v>
      </c>
      <c r="E83" t="s">
        <v>155</v>
      </c>
      <c r="F83" s="79">
        <v>0</v>
      </c>
      <c r="G83" t="s">
        <v>108</v>
      </c>
      <c r="H83" s="79">
        <v>0</v>
      </c>
      <c r="I83" s="79">
        <v>0.54710999999999999</v>
      </c>
      <c r="J83" s="79">
        <v>0.2</v>
      </c>
      <c r="K83" s="79">
        <v>0</v>
      </c>
    </row>
    <row r="84" spans="2:11">
      <c r="B84" t="s">
        <v>1732</v>
      </c>
      <c r="C84" t="s">
        <v>456</v>
      </c>
      <c r="D84" t="s">
        <v>203</v>
      </c>
      <c r="E84" t="s">
        <v>155</v>
      </c>
      <c r="F84" s="79">
        <v>0</v>
      </c>
      <c r="G84" t="s">
        <v>108</v>
      </c>
      <c r="H84" s="79">
        <v>0</v>
      </c>
      <c r="I84" s="79">
        <v>0.61658999999999997</v>
      </c>
      <c r="J84" s="79">
        <v>0.22</v>
      </c>
      <c r="K84" s="79">
        <v>0</v>
      </c>
    </row>
    <row r="85" spans="2:11">
      <c r="B85" t="s">
        <v>1733</v>
      </c>
      <c r="C85" t="s">
        <v>1734</v>
      </c>
      <c r="D85" t="s">
        <v>203</v>
      </c>
      <c r="E85" t="s">
        <v>204</v>
      </c>
      <c r="F85" s="79">
        <v>6</v>
      </c>
      <c r="G85" t="s">
        <v>108</v>
      </c>
      <c r="H85" s="79">
        <v>0.01</v>
      </c>
      <c r="I85" s="79">
        <v>1.38931E-6</v>
      </c>
      <c r="J85" s="79">
        <v>0</v>
      </c>
      <c r="K85" s="79">
        <v>0</v>
      </c>
    </row>
    <row r="86" spans="2:11">
      <c r="B86" t="s">
        <v>1735</v>
      </c>
      <c r="C86" t="s">
        <v>1736</v>
      </c>
      <c r="D86" t="s">
        <v>203</v>
      </c>
      <c r="E86" t="s">
        <v>204</v>
      </c>
      <c r="F86" s="79">
        <v>6.3</v>
      </c>
      <c r="G86" t="s">
        <v>108</v>
      </c>
      <c r="H86" s="79">
        <v>0.01</v>
      </c>
      <c r="I86" s="79">
        <v>1.5685999999999999E-6</v>
      </c>
      <c r="J86" s="79">
        <v>0</v>
      </c>
      <c r="K86" s="79">
        <v>0</v>
      </c>
    </row>
    <row r="87" spans="2:11">
      <c r="B87" t="s">
        <v>1737</v>
      </c>
      <c r="C87" t="s">
        <v>353</v>
      </c>
      <c r="D87" t="s">
        <v>203</v>
      </c>
      <c r="E87" t="s">
        <v>155</v>
      </c>
      <c r="F87" s="79">
        <v>0</v>
      </c>
      <c r="G87" t="s">
        <v>108</v>
      </c>
      <c r="H87" s="79">
        <v>0</v>
      </c>
      <c r="I87" s="79">
        <v>1.39086</v>
      </c>
      <c r="J87" s="79">
        <v>0.51</v>
      </c>
      <c r="K87" s="79">
        <v>0</v>
      </c>
    </row>
    <row r="88" spans="2:11">
      <c r="B88" t="s">
        <v>1738</v>
      </c>
      <c r="C88" t="s">
        <v>806</v>
      </c>
      <c r="D88" t="s">
        <v>203</v>
      </c>
      <c r="E88" t="s">
        <v>155</v>
      </c>
      <c r="F88" s="79">
        <v>0</v>
      </c>
      <c r="G88" t="s">
        <v>108</v>
      </c>
      <c r="H88" s="79">
        <v>0</v>
      </c>
      <c r="I88" s="79">
        <v>2.2681300000000002</v>
      </c>
      <c r="J88" s="79">
        <v>0.83</v>
      </c>
      <c r="K88" s="79">
        <v>0</v>
      </c>
    </row>
    <row r="89" spans="2:11">
      <c r="B89" t="s">
        <v>1739</v>
      </c>
      <c r="C89" t="s">
        <v>783</v>
      </c>
      <c r="D89" t="s">
        <v>203</v>
      </c>
      <c r="E89" t="s">
        <v>155</v>
      </c>
      <c r="F89" s="79">
        <v>0</v>
      </c>
      <c r="G89" t="s">
        <v>108</v>
      </c>
      <c r="H89" s="79">
        <v>0</v>
      </c>
      <c r="I89" s="79">
        <v>3.8823500000000002</v>
      </c>
      <c r="J89" s="79">
        <v>1.41</v>
      </c>
      <c r="K89" s="79">
        <v>0</v>
      </c>
    </row>
    <row r="90" spans="2:11">
      <c r="B90" t="s">
        <v>1740</v>
      </c>
      <c r="C90" t="s">
        <v>783</v>
      </c>
      <c r="D90" t="s">
        <v>203</v>
      </c>
      <c r="E90" t="s">
        <v>155</v>
      </c>
      <c r="F90" s="79">
        <v>0</v>
      </c>
      <c r="G90" t="s">
        <v>108</v>
      </c>
      <c r="H90" s="79">
        <v>0</v>
      </c>
      <c r="I90" s="79">
        <v>0.97350000000000003</v>
      </c>
      <c r="J90" s="79">
        <v>0.35</v>
      </c>
      <c r="K90" s="79">
        <v>0</v>
      </c>
    </row>
    <row r="91" spans="2:11">
      <c r="B91" t="s">
        <v>1741</v>
      </c>
      <c r="C91" t="s">
        <v>1742</v>
      </c>
      <c r="D91" t="s">
        <v>203</v>
      </c>
      <c r="E91" t="s">
        <v>204</v>
      </c>
      <c r="F91" s="79">
        <v>7</v>
      </c>
      <c r="G91" t="s">
        <v>108</v>
      </c>
      <c r="H91" s="79">
        <v>0.01</v>
      </c>
      <c r="I91" s="79">
        <v>1.2079999999999999E-6</v>
      </c>
      <c r="J91" s="79">
        <v>0</v>
      </c>
      <c r="K91" s="79">
        <v>0</v>
      </c>
    </row>
    <row r="92" spans="2:11">
      <c r="B92" t="s">
        <v>1743</v>
      </c>
      <c r="C92" t="s">
        <v>1744</v>
      </c>
      <c r="D92" t="s">
        <v>203</v>
      </c>
      <c r="E92" t="s">
        <v>204</v>
      </c>
      <c r="F92" s="79">
        <v>2.5</v>
      </c>
      <c r="G92" t="s">
        <v>108</v>
      </c>
      <c r="H92" s="79">
        <v>0.01</v>
      </c>
      <c r="I92" s="79">
        <v>2.0067737999999998E-6</v>
      </c>
      <c r="J92" s="79">
        <v>0</v>
      </c>
      <c r="K92" s="79">
        <v>0</v>
      </c>
    </row>
    <row r="93" spans="2:11">
      <c r="B93" t="s">
        <v>1745</v>
      </c>
      <c r="C93" t="s">
        <v>587</v>
      </c>
      <c r="D93" t="s">
        <v>203</v>
      </c>
      <c r="E93" t="s">
        <v>155</v>
      </c>
      <c r="F93" s="79">
        <v>0</v>
      </c>
      <c r="G93" t="s">
        <v>108</v>
      </c>
      <c r="H93" s="79">
        <v>0</v>
      </c>
      <c r="I93" s="79">
        <v>31.326779999999999</v>
      </c>
      <c r="J93" s="79">
        <v>11.41</v>
      </c>
      <c r="K93" s="79">
        <v>0.02</v>
      </c>
    </row>
    <row r="94" spans="2:11">
      <c r="B94" t="s">
        <v>1746</v>
      </c>
      <c r="C94" t="s">
        <v>587</v>
      </c>
      <c r="D94" t="s">
        <v>203</v>
      </c>
      <c r="E94" t="s">
        <v>155</v>
      </c>
      <c r="F94" s="79">
        <v>0</v>
      </c>
      <c r="G94" t="s">
        <v>108</v>
      </c>
      <c r="H94" s="79">
        <v>0</v>
      </c>
      <c r="I94" s="79">
        <v>1.5741700000000001</v>
      </c>
      <c r="J94" s="79">
        <v>0.56999999999999995</v>
      </c>
      <c r="K94" s="79">
        <v>0</v>
      </c>
    </row>
    <row r="95" spans="2:11">
      <c r="B95" t="s">
        <v>1747</v>
      </c>
      <c r="C95" t="s">
        <v>791</v>
      </c>
      <c r="D95" t="s">
        <v>203</v>
      </c>
      <c r="E95" t="s">
        <v>155</v>
      </c>
      <c r="F95" s="79">
        <v>0</v>
      </c>
      <c r="G95" t="s">
        <v>108</v>
      </c>
      <c r="H95" s="79">
        <v>0</v>
      </c>
      <c r="I95" s="79">
        <v>7.9409999999999994E-2</v>
      </c>
      <c r="J95" s="79">
        <v>0.03</v>
      </c>
      <c r="K95" s="79">
        <v>0</v>
      </c>
    </row>
    <row r="96" spans="2:11">
      <c r="B96" t="s">
        <v>1748</v>
      </c>
      <c r="C96" t="s">
        <v>709</v>
      </c>
      <c r="D96" t="s">
        <v>203</v>
      </c>
      <c r="E96" t="s">
        <v>204</v>
      </c>
      <c r="F96" s="79">
        <v>0</v>
      </c>
      <c r="G96" t="s">
        <v>108</v>
      </c>
      <c r="H96" s="79">
        <v>0</v>
      </c>
      <c r="I96" s="79">
        <v>0.57750000000000001</v>
      </c>
      <c r="J96" s="79">
        <v>0.21</v>
      </c>
      <c r="K96" s="79">
        <v>0</v>
      </c>
    </row>
    <row r="97" spans="2:11">
      <c r="B97" t="s">
        <v>1749</v>
      </c>
      <c r="C97" t="s">
        <v>581</v>
      </c>
      <c r="D97" t="s">
        <v>203</v>
      </c>
      <c r="E97" t="s">
        <v>155</v>
      </c>
      <c r="F97" s="79">
        <v>0</v>
      </c>
      <c r="G97" t="s">
        <v>108</v>
      </c>
      <c r="H97" s="79">
        <v>0</v>
      </c>
      <c r="I97" s="79">
        <v>0.83184999999999998</v>
      </c>
      <c r="J97" s="79">
        <v>0.3</v>
      </c>
      <c r="K97" s="79">
        <v>0</v>
      </c>
    </row>
    <row r="98" spans="2:11">
      <c r="B98" t="s">
        <v>1750</v>
      </c>
      <c r="C98" t="s">
        <v>581</v>
      </c>
      <c r="D98" t="s">
        <v>203</v>
      </c>
      <c r="E98" t="s">
        <v>155</v>
      </c>
      <c r="F98" s="79">
        <v>0</v>
      </c>
      <c r="G98" t="s">
        <v>108</v>
      </c>
      <c r="H98" s="79">
        <v>0</v>
      </c>
      <c r="I98" s="79">
        <v>0.19131999999999999</v>
      </c>
      <c r="J98" s="79">
        <v>7.0000000000000007E-2</v>
      </c>
      <c r="K98" s="79">
        <v>0</v>
      </c>
    </row>
    <row r="99" spans="2:11">
      <c r="B99" t="s">
        <v>1751</v>
      </c>
      <c r="C99" t="s">
        <v>584</v>
      </c>
      <c r="D99" t="s">
        <v>203</v>
      </c>
      <c r="E99" t="s">
        <v>155</v>
      </c>
      <c r="F99" s="79">
        <v>0</v>
      </c>
      <c r="G99" t="s">
        <v>108</v>
      </c>
      <c r="H99" s="79">
        <v>0</v>
      </c>
      <c r="I99" s="79">
        <v>2.8201900000000002</v>
      </c>
      <c r="J99" s="79">
        <v>1.03</v>
      </c>
      <c r="K99" s="79">
        <v>0</v>
      </c>
    </row>
    <row r="100" spans="2:11">
      <c r="B100" t="s">
        <v>1752</v>
      </c>
      <c r="C100" t="s">
        <v>789</v>
      </c>
      <c r="D100" t="s">
        <v>203</v>
      </c>
      <c r="E100" t="s">
        <v>155</v>
      </c>
      <c r="F100" s="79">
        <v>0</v>
      </c>
      <c r="G100" t="s">
        <v>108</v>
      </c>
      <c r="H100" s="79">
        <v>0</v>
      </c>
      <c r="I100" s="79">
        <v>8.0467099999999991</v>
      </c>
      <c r="J100" s="79">
        <v>2.93</v>
      </c>
      <c r="K100" s="79">
        <v>0.01</v>
      </c>
    </row>
    <row r="101" spans="2:11">
      <c r="B101" s="80" t="s">
        <v>227</v>
      </c>
      <c r="D101" s="19"/>
      <c r="E101" s="19"/>
      <c r="F101" s="19"/>
      <c r="G101" s="19"/>
      <c r="H101" s="81">
        <v>0</v>
      </c>
      <c r="I101" s="81">
        <v>0</v>
      </c>
      <c r="J101" s="81">
        <v>0</v>
      </c>
      <c r="K101" s="81">
        <v>0</v>
      </c>
    </row>
    <row r="102" spans="2:11">
      <c r="B102" t="s">
        <v>203</v>
      </c>
      <c r="C102" t="s">
        <v>203</v>
      </c>
      <c r="D102" t="s">
        <v>203</v>
      </c>
      <c r="E102" s="19"/>
      <c r="F102" s="79">
        <v>0</v>
      </c>
      <c r="G102" t="s">
        <v>203</v>
      </c>
      <c r="H102" s="79">
        <v>0</v>
      </c>
      <c r="I102" s="79">
        <v>0</v>
      </c>
      <c r="J102" s="79">
        <v>0</v>
      </c>
      <c r="K102" s="79">
        <v>0</v>
      </c>
    </row>
    <row r="103" spans="2:11">
      <c r="B103" t="s">
        <v>230</v>
      </c>
      <c r="D103" s="19"/>
      <c r="E103" s="19"/>
      <c r="F103" s="19"/>
      <c r="G103" s="19"/>
      <c r="H103" s="19"/>
    </row>
    <row r="104" spans="2:11">
      <c r="D104" s="19"/>
      <c r="E104" s="19"/>
      <c r="F104" s="19"/>
      <c r="G104" s="19"/>
      <c r="H104" s="19"/>
    </row>
    <row r="105" spans="2:11">
      <c r="D105" s="19"/>
      <c r="E105" s="19"/>
      <c r="F105" s="19"/>
      <c r="G105" s="19"/>
      <c r="H105" s="19"/>
    </row>
    <row r="106" spans="2:11">
      <c r="D106" s="19"/>
      <c r="E106" s="19"/>
      <c r="F106" s="19"/>
      <c r="G106" s="19"/>
      <c r="H106" s="19"/>
    </row>
    <row r="107" spans="2:11"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8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2" t="s">
        <v>1778</v>
      </c>
    </row>
    <row r="3" spans="2:17">
      <c r="B3" s="2" t="s">
        <v>2</v>
      </c>
      <c r="C3" s="82" t="s">
        <v>1779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C12+C27</f>
        <v>3961.0523785204941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f>SUM(C13:C26)</f>
        <v>2099.2065627441048</v>
      </c>
    </row>
    <row r="13" spans="2:17">
      <c r="B13" t="s">
        <v>1772</v>
      </c>
      <c r="C13" s="79">
        <v>243.95699999999997</v>
      </c>
      <c r="D13" s="83">
        <v>42901</v>
      </c>
    </row>
    <row r="14" spans="2:17">
      <c r="B14" t="s">
        <v>1777</v>
      </c>
      <c r="C14" s="79">
        <v>272.14618058128536</v>
      </c>
      <c r="D14" s="83">
        <v>42973</v>
      </c>
    </row>
    <row r="15" spans="2:17">
      <c r="B15" t="s">
        <v>1773</v>
      </c>
      <c r="C15" s="79">
        <v>106.34593379322203</v>
      </c>
      <c r="D15" s="83">
        <v>43297</v>
      </c>
    </row>
    <row r="16" spans="2:17">
      <c r="B16" t="s">
        <v>1774</v>
      </c>
      <c r="C16" s="79">
        <v>47.778678517778303</v>
      </c>
      <c r="D16" s="83">
        <v>43297</v>
      </c>
    </row>
    <row r="17" spans="2:4">
      <c r="B17" t="s">
        <v>1766</v>
      </c>
      <c r="C17" s="79">
        <v>136.22738181464501</v>
      </c>
      <c r="D17" s="83">
        <v>43404</v>
      </c>
    </row>
    <row r="18" spans="2:4">
      <c r="B18" t="s">
        <v>1767</v>
      </c>
      <c r="C18" s="79">
        <v>7.9718133716361574</v>
      </c>
      <c r="D18" s="83">
        <v>43404</v>
      </c>
    </row>
    <row r="19" spans="2:4">
      <c r="B19" t="s">
        <v>1768</v>
      </c>
      <c r="C19" s="79">
        <v>21.117579047873576</v>
      </c>
      <c r="D19" s="83">
        <v>43404</v>
      </c>
    </row>
    <row r="20" spans="2:4">
      <c r="B20" t="s">
        <v>1776</v>
      </c>
      <c r="C20" s="79">
        <v>107.175668392937</v>
      </c>
      <c r="D20" s="83">
        <v>43830</v>
      </c>
    </row>
    <row r="21" spans="2:4">
      <c r="B21" t="s">
        <v>1771</v>
      </c>
      <c r="C21" s="79">
        <v>796.98390999999992</v>
      </c>
      <c r="D21" s="83">
        <v>43908</v>
      </c>
    </row>
    <row r="22" spans="2:4">
      <c r="B22" t="s">
        <v>1770</v>
      </c>
      <c r="C22" s="79">
        <v>13.259400000000001</v>
      </c>
      <c r="D22" s="83">
        <v>43948</v>
      </c>
    </row>
    <row r="23" spans="2:4">
      <c r="B23" t="s">
        <v>1769</v>
      </c>
      <c r="C23" s="79">
        <v>11.347789980787432</v>
      </c>
      <c r="D23" s="83">
        <v>45143</v>
      </c>
    </row>
    <row r="24" spans="2:4">
      <c r="B24" t="s">
        <v>1757</v>
      </c>
      <c r="C24" s="79">
        <v>125.76031052761194</v>
      </c>
      <c r="D24" s="83">
        <v>46132</v>
      </c>
    </row>
    <row r="25" spans="2:4">
      <c r="B25" t="s">
        <v>1775</v>
      </c>
      <c r="C25" s="79">
        <v>209.13491671632841</v>
      </c>
      <c r="D25" s="83">
        <v>49485</v>
      </c>
    </row>
    <row r="26" spans="2:4">
      <c r="B26"/>
      <c r="C26" s="79"/>
    </row>
    <row r="27" spans="2:4">
      <c r="B27" s="80" t="s">
        <v>227</v>
      </c>
      <c r="C27" s="81">
        <f>SUM(C28:C38)</f>
        <v>1861.8458157763894</v>
      </c>
    </row>
    <row r="28" spans="2:4">
      <c r="B28" t="s">
        <v>1758</v>
      </c>
      <c r="C28" s="79">
        <v>1.7075230118734908E-15</v>
      </c>
      <c r="D28" s="83">
        <v>43285</v>
      </c>
    </row>
    <row r="29" spans="2:4">
      <c r="B29" t="s">
        <v>1761</v>
      </c>
      <c r="C29" s="79">
        <v>275.39843076904765</v>
      </c>
      <c r="D29" s="83">
        <v>44196</v>
      </c>
    </row>
    <row r="30" spans="2:4">
      <c r="B30" t="s">
        <v>1759</v>
      </c>
      <c r="C30" s="79">
        <v>252.61389875900645</v>
      </c>
      <c r="D30" s="83">
        <v>44429</v>
      </c>
    </row>
    <row r="31" spans="2:4">
      <c r="B31" t="s">
        <v>1635</v>
      </c>
      <c r="C31" s="79">
        <v>140.69305317352939</v>
      </c>
      <c r="D31" s="83">
        <v>44678</v>
      </c>
    </row>
    <row r="32" spans="2:4">
      <c r="B32" t="s">
        <v>1760</v>
      </c>
      <c r="C32" s="79">
        <v>266.66225412912002</v>
      </c>
      <c r="D32" s="83">
        <v>44722</v>
      </c>
    </row>
    <row r="33" spans="2:4">
      <c r="B33" t="s">
        <v>1756</v>
      </c>
      <c r="C33" s="79">
        <v>157.15075820714287</v>
      </c>
      <c r="D33" s="83">
        <v>46054</v>
      </c>
    </row>
    <row r="34" spans="2:4">
      <c r="B34" t="s">
        <v>1764</v>
      </c>
      <c r="C34" s="79">
        <v>245.16899556394927</v>
      </c>
      <c r="D34" s="83">
        <v>46722</v>
      </c>
    </row>
    <row r="35" spans="2:4">
      <c r="B35" t="s">
        <v>1763</v>
      </c>
      <c r="C35" s="79">
        <v>238.47102696666664</v>
      </c>
      <c r="D35" s="83">
        <v>47026</v>
      </c>
    </row>
    <row r="36" spans="2:4">
      <c r="B36" t="s">
        <v>1765</v>
      </c>
      <c r="C36" s="79">
        <v>153.75583570792719</v>
      </c>
      <c r="D36" s="83">
        <v>47031</v>
      </c>
    </row>
    <row r="37" spans="2:4">
      <c r="B37" t="s">
        <v>1762</v>
      </c>
      <c r="C37" s="79">
        <v>131.93156250000001</v>
      </c>
      <c r="D37" s="83">
        <v>47102</v>
      </c>
    </row>
    <row r="38" spans="2:4">
      <c r="B38"/>
      <c r="C38" s="79"/>
    </row>
  </sheetData>
  <sheetProtection sheet="1" objects="1" scenarios="1"/>
  <sortState ref="B28:Q37">
    <sortCondition ref="D28:D37"/>
  </sortState>
  <mergeCells count="1">
    <mergeCell ref="B7:D7"/>
  </mergeCells>
  <dataValidations count="1">
    <dataValidation allowBlank="1" showInputMessage="1" showErrorMessage="1" sqref="A1:XFD39 A40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1778</v>
      </c>
    </row>
    <row r="3" spans="2:18">
      <c r="B3" s="2" t="s">
        <v>2</v>
      </c>
      <c r="C3" s="82" t="s">
        <v>1779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857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320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1778</v>
      </c>
    </row>
    <row r="3" spans="2:18">
      <c r="B3" s="2" t="s">
        <v>2</v>
      </c>
      <c r="C3" s="82" t="s">
        <v>1779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1300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1301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857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1337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1338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1778</v>
      </c>
    </row>
    <row r="3" spans="2:52">
      <c r="B3" s="2" t="s">
        <v>2</v>
      </c>
      <c r="C3" s="82" t="s">
        <v>1779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5.53</v>
      </c>
      <c r="I11" s="7"/>
      <c r="J11" s="7"/>
      <c r="K11" s="78">
        <v>0.72</v>
      </c>
      <c r="L11" s="78">
        <v>21191764</v>
      </c>
      <c r="M11" s="7"/>
      <c r="N11" s="78">
        <v>25958.527989300001</v>
      </c>
      <c r="O11" s="7"/>
      <c r="P11" s="78">
        <v>100</v>
      </c>
      <c r="Q11" s="78">
        <v>19.41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5.53</v>
      </c>
      <c r="K12" s="81">
        <v>0.72</v>
      </c>
      <c r="L12" s="81">
        <v>21191764</v>
      </c>
      <c r="N12" s="81">
        <v>25958.527989300001</v>
      </c>
      <c r="P12" s="81">
        <v>100</v>
      </c>
      <c r="Q12" s="81">
        <v>19.41</v>
      </c>
    </row>
    <row r="13" spans="2:52">
      <c r="B13" s="80" t="s">
        <v>231</v>
      </c>
      <c r="C13" s="16"/>
      <c r="D13" s="16"/>
      <c r="H13" s="81">
        <v>5.86</v>
      </c>
      <c r="K13" s="81">
        <v>0.4</v>
      </c>
      <c r="L13" s="81">
        <v>11375775</v>
      </c>
      <c r="N13" s="81">
        <v>15252.496890500001</v>
      </c>
      <c r="P13" s="81">
        <v>58.76</v>
      </c>
      <c r="Q13" s="81">
        <v>11.41</v>
      </c>
    </row>
    <row r="14" spans="2:52">
      <c r="B14" s="80" t="s">
        <v>232</v>
      </c>
      <c r="C14" s="16"/>
      <c r="D14" s="16"/>
      <c r="H14" s="81">
        <v>5.86</v>
      </c>
      <c r="K14" s="81">
        <v>0.4</v>
      </c>
      <c r="L14" s="81">
        <v>11375775</v>
      </c>
      <c r="N14" s="81">
        <v>15252.496890500001</v>
      </c>
      <c r="P14" s="81">
        <v>58.76</v>
      </c>
      <c r="Q14" s="81">
        <v>11.41</v>
      </c>
    </row>
    <row r="15" spans="2:52">
      <c r="B15" t="s">
        <v>233</v>
      </c>
      <c r="C15" t="s">
        <v>234</v>
      </c>
      <c r="D15" t="s">
        <v>106</v>
      </c>
      <c r="E15" t="s">
        <v>235</v>
      </c>
      <c r="F15" t="s">
        <v>157</v>
      </c>
      <c r="G15" t="s">
        <v>236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2373460</v>
      </c>
      <c r="M15" s="79">
        <v>154.33000000000001</v>
      </c>
      <c r="N15" s="79">
        <v>3662.960818</v>
      </c>
      <c r="O15" s="79">
        <v>1.5269999999999999E-2</v>
      </c>
      <c r="P15" s="79">
        <v>14.11</v>
      </c>
      <c r="Q15" s="79">
        <v>2.74</v>
      </c>
    </row>
    <row r="16" spans="2:52">
      <c r="B16" t="s">
        <v>237</v>
      </c>
      <c r="C16" t="s">
        <v>238</v>
      </c>
      <c r="D16" t="s">
        <v>106</v>
      </c>
      <c r="E16" t="s">
        <v>235</v>
      </c>
      <c r="F16" t="s">
        <v>157</v>
      </c>
      <c r="G16" t="s">
        <v>239</v>
      </c>
      <c r="H16" s="79">
        <v>6.71</v>
      </c>
      <c r="I16" t="s">
        <v>108</v>
      </c>
      <c r="J16" s="79">
        <v>4</v>
      </c>
      <c r="K16" s="79">
        <v>0.49</v>
      </c>
      <c r="L16" s="79">
        <v>238988</v>
      </c>
      <c r="M16" s="79">
        <v>155.97999999999999</v>
      </c>
      <c r="N16" s="79">
        <v>372.77348239999998</v>
      </c>
      <c r="O16" s="79">
        <v>2.2599999999999999E-3</v>
      </c>
      <c r="P16" s="79">
        <v>1.44</v>
      </c>
      <c r="Q16" s="79">
        <v>0.28000000000000003</v>
      </c>
    </row>
    <row r="17" spans="2:17">
      <c r="B17" t="s">
        <v>240</v>
      </c>
      <c r="C17" t="s">
        <v>241</v>
      </c>
      <c r="D17" t="s">
        <v>106</v>
      </c>
      <c r="E17" t="s">
        <v>235</v>
      </c>
      <c r="F17" t="s">
        <v>157</v>
      </c>
      <c r="G17" t="s">
        <v>242</v>
      </c>
      <c r="H17" s="79">
        <v>1.29</v>
      </c>
      <c r="I17" t="s">
        <v>108</v>
      </c>
      <c r="J17" s="79">
        <v>3.5</v>
      </c>
      <c r="K17" s="79">
        <v>0.3</v>
      </c>
      <c r="L17" s="79">
        <v>3475152</v>
      </c>
      <c r="M17" s="79">
        <v>123.8</v>
      </c>
      <c r="N17" s="79">
        <v>4302.2381759999998</v>
      </c>
      <c r="O17" s="79">
        <v>1.7659999999999999E-2</v>
      </c>
      <c r="P17" s="79">
        <v>16.57</v>
      </c>
      <c r="Q17" s="79">
        <v>3.22</v>
      </c>
    </row>
    <row r="18" spans="2:17">
      <c r="B18" t="s">
        <v>243</v>
      </c>
      <c r="C18" t="s">
        <v>244</v>
      </c>
      <c r="D18" t="s">
        <v>106</v>
      </c>
      <c r="E18" t="s">
        <v>235</v>
      </c>
      <c r="F18" t="s">
        <v>157</v>
      </c>
      <c r="G18" t="s">
        <v>245</v>
      </c>
      <c r="H18" s="79">
        <v>6.41</v>
      </c>
      <c r="I18" t="s">
        <v>108</v>
      </c>
      <c r="J18" s="79">
        <v>1.75</v>
      </c>
      <c r="K18" s="79">
        <v>0.4</v>
      </c>
      <c r="L18" s="79">
        <v>995597</v>
      </c>
      <c r="M18" s="79">
        <v>110.03</v>
      </c>
      <c r="N18" s="79">
        <v>1095.4553791000001</v>
      </c>
      <c r="O18" s="79">
        <v>7.1799999999999998E-3</v>
      </c>
      <c r="P18" s="79">
        <v>4.22</v>
      </c>
      <c r="Q18" s="79">
        <v>0.82</v>
      </c>
    </row>
    <row r="19" spans="2:17">
      <c r="B19" t="s">
        <v>246</v>
      </c>
      <c r="C19" t="s">
        <v>247</v>
      </c>
      <c r="D19" t="s">
        <v>106</v>
      </c>
      <c r="E19" t="s">
        <v>235</v>
      </c>
      <c r="F19" t="s">
        <v>157</v>
      </c>
      <c r="G19" t="s">
        <v>236</v>
      </c>
      <c r="H19" s="79">
        <v>2.74</v>
      </c>
      <c r="I19" t="s">
        <v>108</v>
      </c>
      <c r="J19" s="79">
        <v>3</v>
      </c>
      <c r="K19" s="79">
        <v>-7.0000000000000007E-2</v>
      </c>
      <c r="L19" s="79">
        <v>10892</v>
      </c>
      <c r="M19" s="79">
        <v>118.92</v>
      </c>
      <c r="N19" s="79">
        <v>12.9527664</v>
      </c>
      <c r="O19" s="79">
        <v>7.0000000000000007E-5</v>
      </c>
      <c r="P19" s="79">
        <v>0.05</v>
      </c>
      <c r="Q19" s="79">
        <v>0.01</v>
      </c>
    </row>
    <row r="20" spans="2:17">
      <c r="B20" t="s">
        <v>248</v>
      </c>
      <c r="C20" t="s">
        <v>249</v>
      </c>
      <c r="D20" t="s">
        <v>106</v>
      </c>
      <c r="E20" t="s">
        <v>235</v>
      </c>
      <c r="F20" t="s">
        <v>157</v>
      </c>
      <c r="G20" t="s">
        <v>250</v>
      </c>
      <c r="H20" s="79">
        <v>8.57</v>
      </c>
      <c r="I20" t="s">
        <v>108</v>
      </c>
      <c r="J20" s="79">
        <v>0.75</v>
      </c>
      <c r="K20" s="79">
        <v>0.56999999999999995</v>
      </c>
      <c r="L20" s="79">
        <v>53</v>
      </c>
      <c r="M20" s="79">
        <v>100.95</v>
      </c>
      <c r="N20" s="79">
        <v>5.3503500000000002E-2</v>
      </c>
      <c r="O20" s="79">
        <v>0</v>
      </c>
      <c r="P20" s="79">
        <v>0</v>
      </c>
      <c r="Q20" s="79">
        <v>0</v>
      </c>
    </row>
    <row r="21" spans="2:17">
      <c r="B21" t="s">
        <v>251</v>
      </c>
      <c r="C21" t="s">
        <v>252</v>
      </c>
      <c r="D21" t="s">
        <v>106</v>
      </c>
      <c r="E21" t="s">
        <v>235</v>
      </c>
      <c r="F21" t="s">
        <v>157</v>
      </c>
      <c r="G21" t="s">
        <v>253</v>
      </c>
      <c r="H21" s="79">
        <v>18.98</v>
      </c>
      <c r="I21" t="s">
        <v>108</v>
      </c>
      <c r="J21" s="79">
        <v>2.75</v>
      </c>
      <c r="K21" s="79">
        <v>1.35</v>
      </c>
      <c r="L21" s="79">
        <v>493425</v>
      </c>
      <c r="M21" s="79">
        <v>137.66999999999999</v>
      </c>
      <c r="N21" s="79">
        <v>679.29819750000001</v>
      </c>
      <c r="O21" s="79">
        <v>2.7899999999999999E-3</v>
      </c>
      <c r="P21" s="79">
        <v>2.62</v>
      </c>
      <c r="Q21" s="79">
        <v>0.51</v>
      </c>
    </row>
    <row r="22" spans="2:17">
      <c r="B22" t="s">
        <v>254</v>
      </c>
      <c r="C22" t="s">
        <v>255</v>
      </c>
      <c r="D22" t="s">
        <v>106</v>
      </c>
      <c r="E22" t="s">
        <v>235</v>
      </c>
      <c r="F22" t="s">
        <v>157</v>
      </c>
      <c r="G22" t="s">
        <v>256</v>
      </c>
      <c r="H22" s="79">
        <v>14.76</v>
      </c>
      <c r="I22" t="s">
        <v>108</v>
      </c>
      <c r="J22" s="79">
        <v>4</v>
      </c>
      <c r="K22" s="79">
        <v>1.1399999999999999</v>
      </c>
      <c r="L22" s="79">
        <v>1090796</v>
      </c>
      <c r="M22" s="79">
        <v>178.62</v>
      </c>
      <c r="N22" s="79">
        <v>1948.3798151999999</v>
      </c>
      <c r="O22" s="79">
        <v>6.7199999999999994E-3</v>
      </c>
      <c r="P22" s="79">
        <v>7.51</v>
      </c>
      <c r="Q22" s="79">
        <v>1.46</v>
      </c>
    </row>
    <row r="23" spans="2:17">
      <c r="B23" t="s">
        <v>257</v>
      </c>
      <c r="C23" t="s">
        <v>258</v>
      </c>
      <c r="D23" t="s">
        <v>106</v>
      </c>
      <c r="E23" t="s">
        <v>235</v>
      </c>
      <c r="F23" t="s">
        <v>157</v>
      </c>
      <c r="G23" t="s">
        <v>259</v>
      </c>
      <c r="H23" s="79">
        <v>5.39</v>
      </c>
      <c r="I23" t="s">
        <v>108</v>
      </c>
      <c r="J23" s="79">
        <v>2.75</v>
      </c>
      <c r="K23" s="79">
        <v>0.23</v>
      </c>
      <c r="L23" s="79">
        <v>2694004</v>
      </c>
      <c r="M23" s="79">
        <v>117.85</v>
      </c>
      <c r="N23" s="79">
        <v>3174.8837140000001</v>
      </c>
      <c r="O23" s="79">
        <v>1.661E-2</v>
      </c>
      <c r="P23" s="79">
        <v>12.23</v>
      </c>
      <c r="Q23" s="79">
        <v>2.37</v>
      </c>
    </row>
    <row r="24" spans="2:17">
      <c r="B24" t="s">
        <v>260</v>
      </c>
      <c r="C24" t="s">
        <v>261</v>
      </c>
      <c r="D24" t="s">
        <v>106</v>
      </c>
      <c r="E24" t="s">
        <v>235</v>
      </c>
      <c r="F24" t="s">
        <v>157</v>
      </c>
      <c r="G24" t="s">
        <v>236</v>
      </c>
      <c r="H24" s="79">
        <v>0.41</v>
      </c>
      <c r="I24" t="s">
        <v>108</v>
      </c>
      <c r="J24" s="79">
        <v>1</v>
      </c>
      <c r="K24" s="79">
        <v>0.79</v>
      </c>
      <c r="L24" s="79">
        <v>3408</v>
      </c>
      <c r="M24" s="79">
        <v>102.73</v>
      </c>
      <c r="N24" s="79">
        <v>3.5010384000000001</v>
      </c>
      <c r="O24" s="79">
        <v>2.9999999999999997E-5</v>
      </c>
      <c r="P24" s="79">
        <v>0.01</v>
      </c>
      <c r="Q24" s="79">
        <v>0</v>
      </c>
    </row>
    <row r="25" spans="2:17">
      <c r="B25" s="80" t="s">
        <v>262</v>
      </c>
      <c r="C25" s="16"/>
      <c r="D25" s="16"/>
      <c r="H25" s="81">
        <v>5.0599999999999996</v>
      </c>
      <c r="K25" s="81">
        <v>1.18</v>
      </c>
      <c r="L25" s="81">
        <v>9815989</v>
      </c>
      <c r="N25" s="81">
        <v>10706.0310988</v>
      </c>
      <c r="P25" s="81">
        <v>41.24</v>
      </c>
      <c r="Q25" s="81">
        <v>8.01</v>
      </c>
    </row>
    <row r="26" spans="2:17">
      <c r="B26" s="80" t="s">
        <v>263</v>
      </c>
      <c r="C26" s="16"/>
      <c r="D26" s="16"/>
      <c r="H26" s="81">
        <v>0.18</v>
      </c>
      <c r="K26" s="81">
        <v>0.11</v>
      </c>
      <c r="L26" s="81">
        <v>1960000</v>
      </c>
      <c r="N26" s="81">
        <v>1959.6079999999999</v>
      </c>
      <c r="P26" s="81">
        <v>7.55</v>
      </c>
      <c r="Q26" s="81">
        <v>1.47</v>
      </c>
    </row>
    <row r="27" spans="2:17">
      <c r="B27" t="s">
        <v>264</v>
      </c>
      <c r="C27" t="s">
        <v>265</v>
      </c>
      <c r="D27" t="s">
        <v>106</v>
      </c>
      <c r="E27" t="s">
        <v>235</v>
      </c>
      <c r="F27" t="s">
        <v>157</v>
      </c>
      <c r="G27" t="s">
        <v>266</v>
      </c>
      <c r="H27" s="79">
        <v>0.18</v>
      </c>
      <c r="I27" t="s">
        <v>108</v>
      </c>
      <c r="J27" s="79">
        <v>0</v>
      </c>
      <c r="K27" s="79">
        <v>0.11</v>
      </c>
      <c r="L27" s="79">
        <v>1960000</v>
      </c>
      <c r="M27" s="79">
        <v>99.98</v>
      </c>
      <c r="N27" s="79">
        <v>1959.6079999999999</v>
      </c>
      <c r="O27" s="79">
        <v>1.9600000000000003E-2</v>
      </c>
      <c r="P27" s="79">
        <v>7.55</v>
      </c>
      <c r="Q27" s="79">
        <v>1.47</v>
      </c>
    </row>
    <row r="28" spans="2:17">
      <c r="B28" s="80" t="s">
        <v>267</v>
      </c>
      <c r="C28" s="16"/>
      <c r="D28" s="16"/>
      <c r="H28" s="81">
        <v>6.69</v>
      </c>
      <c r="K28" s="81">
        <v>1.63</v>
      </c>
      <c r="L28" s="81">
        <v>6467861</v>
      </c>
      <c r="N28" s="81">
        <v>7366.6649051000004</v>
      </c>
      <c r="P28" s="81">
        <v>28.38</v>
      </c>
      <c r="Q28" s="81">
        <v>5.51</v>
      </c>
    </row>
    <row r="29" spans="2:17">
      <c r="B29" t="s">
        <v>268</v>
      </c>
      <c r="C29" t="s">
        <v>269</v>
      </c>
      <c r="D29" t="s">
        <v>106</v>
      </c>
      <c r="E29" t="s">
        <v>235</v>
      </c>
      <c r="F29" t="s">
        <v>157</v>
      </c>
      <c r="G29" t="s">
        <v>270</v>
      </c>
      <c r="H29" s="79">
        <v>1.04</v>
      </c>
      <c r="I29" t="s">
        <v>108</v>
      </c>
      <c r="J29" s="79">
        <v>4</v>
      </c>
      <c r="K29" s="79">
        <v>0.21</v>
      </c>
      <c r="L29" s="79">
        <v>1514185</v>
      </c>
      <c r="M29" s="79">
        <v>107.78</v>
      </c>
      <c r="N29" s="79">
        <v>1631.988593</v>
      </c>
      <c r="O29" s="79">
        <v>9.0299999999999998E-3</v>
      </c>
      <c r="P29" s="79">
        <v>6.29</v>
      </c>
      <c r="Q29" s="79">
        <v>1.22</v>
      </c>
    </row>
    <row r="30" spans="2:17">
      <c r="B30" t="s">
        <v>271</v>
      </c>
      <c r="C30" t="s">
        <v>272</v>
      </c>
      <c r="D30" t="s">
        <v>106</v>
      </c>
      <c r="E30" t="s">
        <v>235</v>
      </c>
      <c r="F30" t="s">
        <v>157</v>
      </c>
      <c r="G30" t="s">
        <v>273</v>
      </c>
      <c r="H30" s="79">
        <v>2</v>
      </c>
      <c r="I30" t="s">
        <v>108</v>
      </c>
      <c r="J30" s="79">
        <v>6</v>
      </c>
      <c r="K30" s="79">
        <v>0.38</v>
      </c>
      <c r="L30" s="79">
        <v>5867</v>
      </c>
      <c r="M30" s="79">
        <v>117.11</v>
      </c>
      <c r="N30" s="79">
        <v>6.8708437</v>
      </c>
      <c r="O30" s="79">
        <v>2.9999999999999997E-5</v>
      </c>
      <c r="P30" s="79">
        <v>0.03</v>
      </c>
      <c r="Q30" s="79">
        <v>0.01</v>
      </c>
    </row>
    <row r="31" spans="2:17">
      <c r="B31" t="s">
        <v>274</v>
      </c>
      <c r="C31" t="s">
        <v>275</v>
      </c>
      <c r="D31" t="s">
        <v>106</v>
      </c>
      <c r="E31" t="s">
        <v>235</v>
      </c>
      <c r="F31" t="s">
        <v>157</v>
      </c>
      <c r="G31" t="s">
        <v>276</v>
      </c>
      <c r="H31" s="79">
        <v>9.32</v>
      </c>
      <c r="I31" t="s">
        <v>108</v>
      </c>
      <c r="J31" s="79">
        <v>0</v>
      </c>
      <c r="K31" s="79">
        <v>2.25</v>
      </c>
      <c r="L31" s="79">
        <v>322460</v>
      </c>
      <c r="M31" s="79">
        <v>98.08</v>
      </c>
      <c r="N31" s="79">
        <v>316.26876800000002</v>
      </c>
      <c r="O31" s="79">
        <v>1.6840000000000001E-2</v>
      </c>
      <c r="P31" s="79">
        <v>1.22</v>
      </c>
      <c r="Q31" s="79">
        <v>0.24</v>
      </c>
    </row>
    <row r="32" spans="2:17">
      <c r="B32" t="s">
        <v>277</v>
      </c>
      <c r="C32" t="s">
        <v>278</v>
      </c>
      <c r="D32" t="s">
        <v>106</v>
      </c>
      <c r="E32" t="s">
        <v>235</v>
      </c>
      <c r="F32" t="s">
        <v>157</v>
      </c>
      <c r="G32" t="s">
        <v>279</v>
      </c>
      <c r="H32" s="79">
        <v>8.06</v>
      </c>
      <c r="I32" t="s">
        <v>108</v>
      </c>
      <c r="J32" s="79">
        <v>1.75</v>
      </c>
      <c r="K32" s="79">
        <v>2.06</v>
      </c>
      <c r="L32" s="79">
        <v>1155668</v>
      </c>
      <c r="M32" s="79">
        <v>98.14</v>
      </c>
      <c r="N32" s="79">
        <v>1134.1725752</v>
      </c>
      <c r="O32" s="79">
        <v>7.9000000000000008E-3</v>
      </c>
      <c r="P32" s="79">
        <v>4.37</v>
      </c>
      <c r="Q32" s="79">
        <v>0.85</v>
      </c>
    </row>
    <row r="33" spans="2:17">
      <c r="B33" t="s">
        <v>280</v>
      </c>
      <c r="C33" t="s">
        <v>281</v>
      </c>
      <c r="D33" t="s">
        <v>106</v>
      </c>
      <c r="E33" t="s">
        <v>235</v>
      </c>
      <c r="F33" t="s">
        <v>157</v>
      </c>
      <c r="G33" t="s">
        <v>282</v>
      </c>
      <c r="H33" s="79">
        <v>1.82</v>
      </c>
      <c r="I33" t="s">
        <v>108</v>
      </c>
      <c r="J33" s="79">
        <v>0.5</v>
      </c>
      <c r="K33" s="79">
        <v>0.32</v>
      </c>
      <c r="L33" s="79">
        <v>27358</v>
      </c>
      <c r="M33" s="79">
        <v>100.42</v>
      </c>
      <c r="N33" s="79">
        <v>27.472903599999999</v>
      </c>
      <c r="O33" s="79">
        <v>2.0999999999999998E-4</v>
      </c>
      <c r="P33" s="79">
        <v>0.11</v>
      </c>
      <c r="Q33" s="79">
        <v>0.02</v>
      </c>
    </row>
    <row r="34" spans="2:17">
      <c r="B34" t="s">
        <v>283</v>
      </c>
      <c r="C34" t="s">
        <v>284</v>
      </c>
      <c r="D34" t="s">
        <v>106</v>
      </c>
      <c r="E34" t="s">
        <v>235</v>
      </c>
      <c r="F34" t="s">
        <v>157</v>
      </c>
      <c r="G34" t="s">
        <v>285</v>
      </c>
      <c r="H34" s="79">
        <v>2.83</v>
      </c>
      <c r="I34" t="s">
        <v>108</v>
      </c>
      <c r="J34" s="79">
        <v>5</v>
      </c>
      <c r="K34" s="79">
        <v>0.63</v>
      </c>
      <c r="L34" s="79">
        <v>35980</v>
      </c>
      <c r="M34" s="79">
        <v>117.91</v>
      </c>
      <c r="N34" s="79">
        <v>42.424017999999997</v>
      </c>
      <c r="O34" s="79">
        <v>1.9000000000000001E-4</v>
      </c>
      <c r="P34" s="79">
        <v>0.16</v>
      </c>
      <c r="Q34" s="79">
        <v>0.03</v>
      </c>
    </row>
    <row r="35" spans="2:17">
      <c r="B35" t="s">
        <v>286</v>
      </c>
      <c r="C35" t="s">
        <v>287</v>
      </c>
      <c r="D35" t="s">
        <v>106</v>
      </c>
      <c r="E35" t="s">
        <v>235</v>
      </c>
      <c r="F35" t="s">
        <v>157</v>
      </c>
      <c r="G35" t="s">
        <v>288</v>
      </c>
      <c r="H35" s="79">
        <v>5.52</v>
      </c>
      <c r="I35" t="s">
        <v>108</v>
      </c>
      <c r="J35" s="79">
        <v>4.25</v>
      </c>
      <c r="K35" s="79">
        <v>1.46</v>
      </c>
      <c r="L35" s="79">
        <v>281409</v>
      </c>
      <c r="M35" s="79">
        <v>119.77</v>
      </c>
      <c r="N35" s="79">
        <v>337.04355930000003</v>
      </c>
      <c r="O35" s="79">
        <v>1.5900000000000001E-3</v>
      </c>
      <c r="P35" s="79">
        <v>1.3</v>
      </c>
      <c r="Q35" s="79">
        <v>0.25</v>
      </c>
    </row>
    <row r="36" spans="2:17">
      <c r="B36" t="s">
        <v>289</v>
      </c>
      <c r="C36" t="s">
        <v>290</v>
      </c>
      <c r="D36" t="s">
        <v>106</v>
      </c>
      <c r="E36" t="s">
        <v>235</v>
      </c>
      <c r="F36" t="s">
        <v>157</v>
      </c>
      <c r="G36" t="s">
        <v>291</v>
      </c>
      <c r="H36" s="79">
        <v>4.2300000000000004</v>
      </c>
      <c r="I36" t="s">
        <v>108</v>
      </c>
      <c r="J36" s="79">
        <v>1</v>
      </c>
      <c r="K36" s="79">
        <v>0.99</v>
      </c>
      <c r="L36" s="79">
        <v>91100</v>
      </c>
      <c r="M36" s="79">
        <v>100.71</v>
      </c>
      <c r="N36" s="79">
        <v>91.746809999999996</v>
      </c>
      <c r="O36" s="79">
        <v>1.1799999999999998E-3</v>
      </c>
      <c r="P36" s="79">
        <v>0.35</v>
      </c>
      <c r="Q36" s="79">
        <v>7.0000000000000007E-2</v>
      </c>
    </row>
    <row r="37" spans="2:17">
      <c r="B37" t="s">
        <v>292</v>
      </c>
      <c r="C37" t="s">
        <v>293</v>
      </c>
      <c r="D37" t="s">
        <v>106</v>
      </c>
      <c r="E37" t="s">
        <v>235</v>
      </c>
      <c r="F37" t="s">
        <v>157</v>
      </c>
      <c r="G37" t="s">
        <v>294</v>
      </c>
      <c r="H37" s="79">
        <v>2.34</v>
      </c>
      <c r="I37" t="s">
        <v>108</v>
      </c>
      <c r="J37" s="79">
        <v>2.25</v>
      </c>
      <c r="K37" s="79">
        <v>0.46</v>
      </c>
      <c r="L37" s="79">
        <v>56637</v>
      </c>
      <c r="M37" s="79">
        <v>105.61</v>
      </c>
      <c r="N37" s="79">
        <v>59.814335700000001</v>
      </c>
      <c r="O37" s="79">
        <v>3.6999999999999999E-4</v>
      </c>
      <c r="P37" s="79">
        <v>0.23</v>
      </c>
      <c r="Q37" s="79">
        <v>0.04</v>
      </c>
    </row>
    <row r="38" spans="2:17">
      <c r="B38" t="s">
        <v>295</v>
      </c>
      <c r="C38" t="s">
        <v>296</v>
      </c>
      <c r="D38" t="s">
        <v>106</v>
      </c>
      <c r="E38" t="s">
        <v>235</v>
      </c>
      <c r="F38" t="s">
        <v>157</v>
      </c>
      <c r="G38" t="s">
        <v>297</v>
      </c>
      <c r="H38" s="79">
        <v>7.93</v>
      </c>
      <c r="I38" t="s">
        <v>108</v>
      </c>
      <c r="J38" s="79">
        <v>6.25</v>
      </c>
      <c r="K38" s="79">
        <v>2.09</v>
      </c>
      <c r="L38" s="79">
        <v>317489</v>
      </c>
      <c r="M38" s="79">
        <v>137.69999999999999</v>
      </c>
      <c r="N38" s="79">
        <v>437.18235299999998</v>
      </c>
      <c r="O38" s="79">
        <v>1.89E-3</v>
      </c>
      <c r="P38" s="79">
        <v>1.68</v>
      </c>
      <c r="Q38" s="79">
        <v>0.33</v>
      </c>
    </row>
    <row r="39" spans="2:17">
      <c r="B39" t="s">
        <v>298</v>
      </c>
      <c r="C39" t="s">
        <v>299</v>
      </c>
      <c r="D39" t="s">
        <v>106</v>
      </c>
      <c r="E39" t="s">
        <v>235</v>
      </c>
      <c r="F39" t="s">
        <v>157</v>
      </c>
      <c r="G39" t="s">
        <v>300</v>
      </c>
      <c r="H39" s="79">
        <v>6.38</v>
      </c>
      <c r="I39" t="s">
        <v>108</v>
      </c>
      <c r="J39" s="79">
        <v>3.75</v>
      </c>
      <c r="K39" s="79">
        <v>1.71</v>
      </c>
      <c r="L39" s="79">
        <v>1993344</v>
      </c>
      <c r="M39" s="79">
        <v>116.64</v>
      </c>
      <c r="N39" s="79">
        <v>2325.0364416000002</v>
      </c>
      <c r="O39" s="79">
        <v>1.341E-2</v>
      </c>
      <c r="P39" s="79">
        <v>8.9600000000000009</v>
      </c>
      <c r="Q39" s="79">
        <v>1.74</v>
      </c>
    </row>
    <row r="40" spans="2:17">
      <c r="B40" t="s">
        <v>301</v>
      </c>
      <c r="C40" t="s">
        <v>302</v>
      </c>
      <c r="D40" t="s">
        <v>106</v>
      </c>
      <c r="E40" t="s">
        <v>235</v>
      </c>
      <c r="F40" t="s">
        <v>157</v>
      </c>
      <c r="G40" t="s">
        <v>303</v>
      </c>
      <c r="H40" s="79">
        <v>15.29</v>
      </c>
      <c r="I40" t="s">
        <v>108</v>
      </c>
      <c r="J40" s="79">
        <v>5.5</v>
      </c>
      <c r="K40" s="79">
        <v>3.23</v>
      </c>
      <c r="L40" s="79">
        <v>665764</v>
      </c>
      <c r="M40" s="79">
        <v>143.6</v>
      </c>
      <c r="N40" s="79">
        <v>956.037104</v>
      </c>
      <c r="O40" s="79">
        <v>3.9399999999999999E-3</v>
      </c>
      <c r="P40" s="79">
        <v>3.68</v>
      </c>
      <c r="Q40" s="79">
        <v>0.71</v>
      </c>
    </row>
    <row r="41" spans="2:17">
      <c r="B41" t="s">
        <v>304</v>
      </c>
      <c r="C41" t="s">
        <v>305</v>
      </c>
      <c r="D41" t="s">
        <v>106</v>
      </c>
      <c r="E41" t="s">
        <v>235</v>
      </c>
      <c r="F41" t="s">
        <v>157</v>
      </c>
      <c r="G41" t="s">
        <v>306</v>
      </c>
      <c r="H41" s="79">
        <v>0.83</v>
      </c>
      <c r="I41" t="s">
        <v>108</v>
      </c>
      <c r="J41" s="79">
        <v>1.25</v>
      </c>
      <c r="K41" s="79">
        <v>0.18</v>
      </c>
      <c r="L41" s="79">
        <v>600</v>
      </c>
      <c r="M41" s="79">
        <v>101.1</v>
      </c>
      <c r="N41" s="79">
        <v>0.60660000000000003</v>
      </c>
      <c r="O41" s="79">
        <v>1.0000000000000001E-5</v>
      </c>
      <c r="P41" s="79">
        <v>0</v>
      </c>
      <c r="Q41" s="79">
        <v>0</v>
      </c>
    </row>
    <row r="42" spans="2:17">
      <c r="B42" s="80" t="s">
        <v>307</v>
      </c>
      <c r="C42" s="16"/>
      <c r="D42" s="16"/>
      <c r="H42" s="81">
        <v>3.28</v>
      </c>
      <c r="K42" s="81">
        <v>0.32</v>
      </c>
      <c r="L42" s="81">
        <v>1388128</v>
      </c>
      <c r="N42" s="81">
        <v>1379.7581937</v>
      </c>
      <c r="P42" s="81">
        <v>5.32</v>
      </c>
      <c r="Q42" s="81">
        <v>1.03</v>
      </c>
    </row>
    <row r="43" spans="2:17">
      <c r="B43" t="s">
        <v>308</v>
      </c>
      <c r="C43" t="s">
        <v>309</v>
      </c>
      <c r="D43" t="s">
        <v>106</v>
      </c>
      <c r="E43" t="s">
        <v>235</v>
      </c>
      <c r="F43" t="s">
        <v>157</v>
      </c>
      <c r="G43" t="s">
        <v>310</v>
      </c>
      <c r="H43" s="79">
        <v>3.4</v>
      </c>
      <c r="I43" t="s">
        <v>108</v>
      </c>
      <c r="J43" s="79">
        <v>7.0000000000000007E-2</v>
      </c>
      <c r="K43" s="79">
        <v>0.33</v>
      </c>
      <c r="L43" s="79">
        <v>1326587</v>
      </c>
      <c r="M43" s="79">
        <v>99.37</v>
      </c>
      <c r="N43" s="79">
        <v>1318.2295019000001</v>
      </c>
      <c r="O43" s="79">
        <v>7.1999999999999998E-3</v>
      </c>
      <c r="P43" s="79">
        <v>5.08</v>
      </c>
      <c r="Q43" s="79">
        <v>0.99</v>
      </c>
    </row>
    <row r="44" spans="2:17">
      <c r="B44" t="s">
        <v>311</v>
      </c>
      <c r="C44" t="s">
        <v>312</v>
      </c>
      <c r="D44" t="s">
        <v>106</v>
      </c>
      <c r="E44" t="s">
        <v>235</v>
      </c>
      <c r="F44" t="s">
        <v>157</v>
      </c>
      <c r="G44" t="s">
        <v>313</v>
      </c>
      <c r="H44" s="79">
        <v>0.66</v>
      </c>
      <c r="I44" t="s">
        <v>108</v>
      </c>
      <c r="J44" s="79">
        <v>7.0000000000000007E-2</v>
      </c>
      <c r="K44" s="79">
        <v>0.2</v>
      </c>
      <c r="L44" s="79">
        <v>61541</v>
      </c>
      <c r="M44" s="79">
        <v>99.98</v>
      </c>
      <c r="N44" s="79">
        <v>61.528691799999997</v>
      </c>
      <c r="O44" s="79">
        <v>4.0000000000000002E-4</v>
      </c>
      <c r="P44" s="79">
        <v>0.24</v>
      </c>
      <c r="Q44" s="79">
        <v>0.05</v>
      </c>
    </row>
    <row r="45" spans="2:17">
      <c r="B45" s="80" t="s">
        <v>314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203</v>
      </c>
      <c r="C46" t="s">
        <v>203</v>
      </c>
      <c r="D46" s="16"/>
      <c r="E46" t="s">
        <v>203</v>
      </c>
      <c r="H46" s="79">
        <v>0</v>
      </c>
      <c r="I46" t="s">
        <v>203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227</v>
      </c>
      <c r="C47" s="16"/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s="80" t="s">
        <v>315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203</v>
      </c>
      <c r="C49" t="s">
        <v>203</v>
      </c>
      <c r="D49" s="16"/>
      <c r="E49" t="s">
        <v>203</v>
      </c>
      <c r="H49" s="79">
        <v>0</v>
      </c>
      <c r="I49" t="s">
        <v>203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316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203</v>
      </c>
      <c r="C51" t="s">
        <v>203</v>
      </c>
      <c r="D51" s="16"/>
      <c r="E51" t="s">
        <v>203</v>
      </c>
      <c r="H51" s="79">
        <v>0</v>
      </c>
      <c r="I51" t="s">
        <v>203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F4" sqref="F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2" t="s">
        <v>1778</v>
      </c>
    </row>
    <row r="3" spans="2:23">
      <c r="B3" s="2" t="s">
        <v>2</v>
      </c>
      <c r="C3" s="82" t="s">
        <v>1779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1300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1301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857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" t="s">
        <v>1778</v>
      </c>
    </row>
    <row r="3" spans="2:67">
      <c r="B3" s="2" t="s">
        <v>2</v>
      </c>
      <c r="C3" s="82" t="s">
        <v>1779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9">
        <v>0</v>
      </c>
      <c r="L14" t="s">
        <v>203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9">
        <v>0</v>
      </c>
      <c r="L16" t="s">
        <v>203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9">
        <v>0</v>
      </c>
      <c r="L18" t="s">
        <v>203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9">
        <v>0</v>
      </c>
      <c r="L21" t="s">
        <v>203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320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9">
        <v>0</v>
      </c>
      <c r="L23" t="s">
        <v>203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230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8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1778</v>
      </c>
    </row>
    <row r="3" spans="2:65">
      <c r="B3" s="2" t="s">
        <v>2</v>
      </c>
      <c r="C3" s="82" t="s">
        <v>1779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3.95</v>
      </c>
      <c r="L11" s="7"/>
      <c r="M11" s="7"/>
      <c r="N11" s="78">
        <v>1.71</v>
      </c>
      <c r="O11" s="78">
        <f>O12+O179</f>
        <v>18542994.079999998</v>
      </c>
      <c r="P11" s="33"/>
      <c r="Q11" s="78">
        <f>Q12+Q179</f>
        <v>20870.440769654</v>
      </c>
      <c r="R11" s="7"/>
      <c r="S11" s="78">
        <f>Q11/$Q$11*100</f>
        <v>100</v>
      </c>
      <c r="T11" s="78">
        <f>Q11/'סכום נכסי הקרן'!$C$42*100</f>
        <v>15.606293012791927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3.95</v>
      </c>
      <c r="N12" s="81">
        <v>1.71</v>
      </c>
      <c r="O12" s="81">
        <f>O13+O127+O175+O177</f>
        <v>18542994.079999998</v>
      </c>
      <c r="Q12" s="81">
        <f>Q13+Q127+Q175+Q177</f>
        <v>20870.440769654</v>
      </c>
      <c r="S12" s="81">
        <f t="shared" ref="S12:S75" si="0">Q12/$Q$11*100</f>
        <v>100</v>
      </c>
      <c r="T12" s="81">
        <f>Q12/'סכום נכסי הקרן'!$C$42*100</f>
        <v>15.606293012791927</v>
      </c>
    </row>
    <row r="13" spans="2:65">
      <c r="B13" s="80" t="s">
        <v>317</v>
      </c>
      <c r="C13" s="16"/>
      <c r="D13" s="16"/>
      <c r="E13" s="16"/>
      <c r="F13" s="16"/>
      <c r="K13" s="81">
        <v>3.94</v>
      </c>
      <c r="N13" s="81">
        <v>1.39</v>
      </c>
      <c r="O13" s="81">
        <v>13607509.779999999</v>
      </c>
      <c r="Q13" s="81">
        <v>15589.102608018</v>
      </c>
      <c r="S13" s="81">
        <f t="shared" si="0"/>
        <v>74.694649624673175</v>
      </c>
      <c r="T13" s="81">
        <f>Q13/'סכום נכסי הקרן'!$C$42*100</f>
        <v>11.657065885304782</v>
      </c>
    </row>
    <row r="14" spans="2:65">
      <c r="B14" t="s">
        <v>321</v>
      </c>
      <c r="C14" t="s">
        <v>322</v>
      </c>
      <c r="D14" t="s">
        <v>106</v>
      </c>
      <c r="E14" t="s">
        <v>129</v>
      </c>
      <c r="F14" t="s">
        <v>323</v>
      </c>
      <c r="G14" t="s">
        <v>324</v>
      </c>
      <c r="H14" t="s">
        <v>202</v>
      </c>
      <c r="I14" t="s">
        <v>155</v>
      </c>
      <c r="J14" t="s">
        <v>325</v>
      </c>
      <c r="K14" s="79">
        <v>3.46</v>
      </c>
      <c r="L14" t="s">
        <v>108</v>
      </c>
      <c r="M14" s="79">
        <v>0.59</v>
      </c>
      <c r="N14" s="79">
        <v>0.61</v>
      </c>
      <c r="O14" s="79">
        <v>703411</v>
      </c>
      <c r="P14" s="79">
        <v>98.95</v>
      </c>
      <c r="Q14" s="79">
        <v>696.02518450000002</v>
      </c>
      <c r="R14" s="79">
        <v>0.01</v>
      </c>
      <c r="S14" s="79">
        <f t="shared" si="0"/>
        <v>3.3349807614606459</v>
      </c>
      <c r="T14" s="79">
        <f>Q14/'סכום נכסי הקרן'!$C$42*100</f>
        <v>0.52046686955378774</v>
      </c>
    </row>
    <row r="15" spans="2:65">
      <c r="B15" t="s">
        <v>326</v>
      </c>
      <c r="C15" t="s">
        <v>327</v>
      </c>
      <c r="D15" t="s">
        <v>106</v>
      </c>
      <c r="E15" t="s">
        <v>129</v>
      </c>
      <c r="F15" t="s">
        <v>328</v>
      </c>
      <c r="G15" t="s">
        <v>324</v>
      </c>
      <c r="H15" t="s">
        <v>202</v>
      </c>
      <c r="I15" t="s">
        <v>155</v>
      </c>
      <c r="J15" t="s">
        <v>329</v>
      </c>
      <c r="K15" s="79">
        <v>5.59</v>
      </c>
      <c r="L15" t="s">
        <v>108</v>
      </c>
      <c r="M15" s="79">
        <v>0.99</v>
      </c>
      <c r="N15" s="79">
        <v>1.05</v>
      </c>
      <c r="O15" s="79">
        <v>210026</v>
      </c>
      <c r="P15" s="79">
        <v>99.61</v>
      </c>
      <c r="Q15" s="79">
        <v>209.20689859999999</v>
      </c>
      <c r="R15" s="79">
        <v>0.01</v>
      </c>
      <c r="S15" s="79">
        <f t="shared" si="0"/>
        <v>1.0024076679022065</v>
      </c>
      <c r="T15" s="79">
        <f>Q15/'סכום נכסי הקרן'!$C$42*100</f>
        <v>0.15643867783551257</v>
      </c>
    </row>
    <row r="16" spans="2:65">
      <c r="B16" t="s">
        <v>330</v>
      </c>
      <c r="C16" t="s">
        <v>331</v>
      </c>
      <c r="D16" t="s">
        <v>106</v>
      </c>
      <c r="E16" t="s">
        <v>129</v>
      </c>
      <c r="F16" t="s">
        <v>328</v>
      </c>
      <c r="G16" t="s">
        <v>324</v>
      </c>
      <c r="H16" t="s">
        <v>202</v>
      </c>
      <c r="I16" t="s">
        <v>155</v>
      </c>
      <c r="J16" t="s">
        <v>332</v>
      </c>
      <c r="K16" s="79">
        <v>2.68</v>
      </c>
      <c r="L16" t="s">
        <v>108</v>
      </c>
      <c r="M16" s="79">
        <v>0.41</v>
      </c>
      <c r="N16" s="79">
        <v>0.41</v>
      </c>
      <c r="O16" s="79">
        <v>127645.41</v>
      </c>
      <c r="P16" s="79">
        <v>98.63</v>
      </c>
      <c r="Q16" s="79">
        <v>125.89666788300001</v>
      </c>
      <c r="R16" s="79">
        <v>0.01</v>
      </c>
      <c r="S16" s="79">
        <f t="shared" si="0"/>
        <v>0.60322955932035727</v>
      </c>
      <c r="T16" s="79">
        <f>Q16/'סכום נכסי הקרן'!$C$42*100</f>
        <v>9.4141772567308449E-2</v>
      </c>
    </row>
    <row r="17" spans="2:20">
      <c r="B17" t="s">
        <v>333</v>
      </c>
      <c r="C17" t="s">
        <v>334</v>
      </c>
      <c r="D17" t="s">
        <v>106</v>
      </c>
      <c r="E17" t="s">
        <v>129</v>
      </c>
      <c r="F17" t="s">
        <v>328</v>
      </c>
      <c r="G17" t="s">
        <v>324</v>
      </c>
      <c r="H17" t="s">
        <v>202</v>
      </c>
      <c r="I17" t="s">
        <v>155</v>
      </c>
      <c r="J17" t="s">
        <v>335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219386</v>
      </c>
      <c r="P17" s="79">
        <v>99.57</v>
      </c>
      <c r="Q17" s="79">
        <v>218.4426402</v>
      </c>
      <c r="R17" s="79">
        <v>0.01</v>
      </c>
      <c r="S17" s="79">
        <f t="shared" si="0"/>
        <v>1.0466604065095719</v>
      </c>
      <c r="T17" s="79">
        <f>Q17/'סכום נכסי הקרן'!$C$42*100</f>
        <v>0.16334488988876292</v>
      </c>
    </row>
    <row r="18" spans="2:20">
      <c r="B18" t="s">
        <v>336</v>
      </c>
      <c r="C18" t="s">
        <v>337</v>
      </c>
      <c r="D18" t="s">
        <v>106</v>
      </c>
      <c r="E18" t="s">
        <v>129</v>
      </c>
      <c r="F18" t="s">
        <v>328</v>
      </c>
      <c r="G18" t="s">
        <v>324</v>
      </c>
      <c r="H18" t="s">
        <v>202</v>
      </c>
      <c r="I18" t="s">
        <v>155</v>
      </c>
      <c r="J18" t="s">
        <v>338</v>
      </c>
      <c r="K18" s="79">
        <v>4.24</v>
      </c>
      <c r="L18" t="s">
        <v>108</v>
      </c>
      <c r="M18" s="79">
        <v>4</v>
      </c>
      <c r="N18" s="79">
        <v>0.8</v>
      </c>
      <c r="O18" s="79">
        <v>157238</v>
      </c>
      <c r="P18" s="79">
        <v>116.35</v>
      </c>
      <c r="Q18" s="79">
        <v>182.94641300000001</v>
      </c>
      <c r="R18" s="79">
        <v>0.01</v>
      </c>
      <c r="S18" s="79">
        <f t="shared" si="0"/>
        <v>0.87658145325808079</v>
      </c>
      <c r="T18" s="79">
        <f>Q18/'סכום נכסי הקרן'!$C$42*100</f>
        <v>0.13680187009124578</v>
      </c>
    </row>
    <row r="19" spans="2:20">
      <c r="B19" t="s">
        <v>339</v>
      </c>
      <c r="C19" t="s">
        <v>340</v>
      </c>
      <c r="D19" t="s">
        <v>106</v>
      </c>
      <c r="E19" t="s">
        <v>129</v>
      </c>
      <c r="F19" t="s">
        <v>328</v>
      </c>
      <c r="G19" t="s">
        <v>324</v>
      </c>
      <c r="H19" t="s">
        <v>202</v>
      </c>
      <c r="I19" t="s">
        <v>155</v>
      </c>
      <c r="J19" t="s">
        <v>341</v>
      </c>
      <c r="K19" s="79">
        <v>1.98</v>
      </c>
      <c r="L19" t="s">
        <v>108</v>
      </c>
      <c r="M19" s="79">
        <v>2.58</v>
      </c>
      <c r="N19" s="79">
        <v>0.76</v>
      </c>
      <c r="O19" s="79">
        <v>105975</v>
      </c>
      <c r="P19" s="79">
        <v>108.3</v>
      </c>
      <c r="Q19" s="79">
        <v>114.77092500000001</v>
      </c>
      <c r="R19" s="79">
        <v>0</v>
      </c>
      <c r="S19" s="79">
        <f t="shared" si="0"/>
        <v>0.5499209444914025</v>
      </c>
      <c r="T19" s="79">
        <f>Q19/'סכום נכסי הקרן'!$C$42*100</f>
        <v>8.5822273936041124E-2</v>
      </c>
    </row>
    <row r="20" spans="2:20">
      <c r="B20" t="s">
        <v>342</v>
      </c>
      <c r="C20" t="s">
        <v>343</v>
      </c>
      <c r="D20" t="s">
        <v>106</v>
      </c>
      <c r="E20" t="s">
        <v>129</v>
      </c>
      <c r="F20" t="s">
        <v>344</v>
      </c>
      <c r="G20" t="s">
        <v>324</v>
      </c>
      <c r="H20" t="s">
        <v>202</v>
      </c>
      <c r="I20" t="s">
        <v>155</v>
      </c>
      <c r="J20" t="s">
        <v>345</v>
      </c>
      <c r="K20" s="79">
        <v>2.66</v>
      </c>
      <c r="L20" t="s">
        <v>108</v>
      </c>
      <c r="M20" s="79">
        <v>1.6</v>
      </c>
      <c r="N20" s="79">
        <v>0.43</v>
      </c>
      <c r="O20" s="79">
        <v>67400</v>
      </c>
      <c r="P20" s="79">
        <v>102.07</v>
      </c>
      <c r="Q20" s="79">
        <v>68.795180000000002</v>
      </c>
      <c r="R20" s="79">
        <v>0</v>
      </c>
      <c r="S20" s="79">
        <f t="shared" si="0"/>
        <v>0.32962974169682818</v>
      </c>
      <c r="T20" s="79">
        <f>Q20/'סכום נכסי הקרן'!$C$42*100</f>
        <v>5.1442983346516175E-2</v>
      </c>
    </row>
    <row r="21" spans="2:20">
      <c r="B21" t="s">
        <v>346</v>
      </c>
      <c r="C21" t="s">
        <v>347</v>
      </c>
      <c r="D21" t="s">
        <v>106</v>
      </c>
      <c r="E21" t="s">
        <v>129</v>
      </c>
      <c r="F21" t="s">
        <v>344</v>
      </c>
      <c r="G21" t="s">
        <v>324</v>
      </c>
      <c r="H21" t="s">
        <v>202</v>
      </c>
      <c r="I21" t="s">
        <v>155</v>
      </c>
      <c r="J21" t="s">
        <v>348</v>
      </c>
      <c r="K21" s="79">
        <v>4.95</v>
      </c>
      <c r="L21" t="s">
        <v>108</v>
      </c>
      <c r="M21" s="79">
        <v>5</v>
      </c>
      <c r="N21" s="79">
        <v>0.96</v>
      </c>
      <c r="O21" s="79">
        <v>148852</v>
      </c>
      <c r="P21" s="79">
        <v>126.5</v>
      </c>
      <c r="Q21" s="79">
        <v>188.29777999999999</v>
      </c>
      <c r="R21" s="79">
        <v>0</v>
      </c>
      <c r="S21" s="79">
        <f t="shared" si="0"/>
        <v>0.90222234440677651</v>
      </c>
      <c r="T21" s="79">
        <f>Q21/'סכום נכסי הקרן'!$C$42*100</f>
        <v>0.14080346269500227</v>
      </c>
    </row>
    <row r="22" spans="2:20">
      <c r="B22" t="s">
        <v>349</v>
      </c>
      <c r="C22" t="s">
        <v>350</v>
      </c>
      <c r="D22" t="s">
        <v>106</v>
      </c>
      <c r="E22" t="s">
        <v>129</v>
      </c>
      <c r="F22" t="s">
        <v>344</v>
      </c>
      <c r="G22" t="s">
        <v>324</v>
      </c>
      <c r="H22" t="s">
        <v>202</v>
      </c>
      <c r="I22" t="s">
        <v>155</v>
      </c>
      <c r="J22" t="s">
        <v>351</v>
      </c>
      <c r="K22" s="79">
        <v>3.18</v>
      </c>
      <c r="L22" t="s">
        <v>108</v>
      </c>
      <c r="M22" s="79">
        <v>0.7</v>
      </c>
      <c r="N22" s="79">
        <v>0.59</v>
      </c>
      <c r="O22" s="79">
        <v>291599</v>
      </c>
      <c r="P22" s="79">
        <v>101.29</v>
      </c>
      <c r="Q22" s="79">
        <v>295.36062709999999</v>
      </c>
      <c r="R22" s="79">
        <v>0.01</v>
      </c>
      <c r="S22" s="79">
        <f t="shared" si="0"/>
        <v>1.4152102984305903</v>
      </c>
      <c r="T22" s="79">
        <f>Q22/'סכום נכסי הקרן'!$C$42*100</f>
        <v>0.22086186592028501</v>
      </c>
    </row>
    <row r="23" spans="2:20">
      <c r="B23" t="s">
        <v>352</v>
      </c>
      <c r="C23" t="s">
        <v>353</v>
      </c>
      <c r="D23" t="s">
        <v>106</v>
      </c>
      <c r="E23" t="s">
        <v>129</v>
      </c>
      <c r="F23" t="s">
        <v>354</v>
      </c>
      <c r="G23" t="s">
        <v>355</v>
      </c>
      <c r="H23" t="s">
        <v>356</v>
      </c>
      <c r="I23" t="s">
        <v>155</v>
      </c>
      <c r="J23" t="s">
        <v>357</v>
      </c>
      <c r="K23" s="79">
        <v>5.7</v>
      </c>
      <c r="L23" t="s">
        <v>108</v>
      </c>
      <c r="M23" s="79">
        <v>1.64</v>
      </c>
      <c r="N23" s="79">
        <v>1.29</v>
      </c>
      <c r="O23" s="79">
        <v>169617</v>
      </c>
      <c r="P23" s="79">
        <v>100.78</v>
      </c>
      <c r="Q23" s="79">
        <v>170.94001259999999</v>
      </c>
      <c r="R23" s="79">
        <v>0.02</v>
      </c>
      <c r="S23" s="79">
        <f t="shared" si="0"/>
        <v>0.8190531981890381</v>
      </c>
      <c r="T23" s="79">
        <f>Q23/'סכום נכסי הקרן'!$C$42*100</f>
        <v>0.12782384204002467</v>
      </c>
    </row>
    <row r="24" spans="2:20">
      <c r="B24" t="s">
        <v>358</v>
      </c>
      <c r="C24" t="s">
        <v>359</v>
      </c>
      <c r="D24" t="s">
        <v>106</v>
      </c>
      <c r="E24" t="s">
        <v>129</v>
      </c>
      <c r="F24" t="s">
        <v>354</v>
      </c>
      <c r="G24" t="s">
        <v>355</v>
      </c>
      <c r="H24" t="s">
        <v>360</v>
      </c>
      <c r="I24" t="s">
        <v>156</v>
      </c>
      <c r="J24" t="s">
        <v>361</v>
      </c>
      <c r="K24" s="79">
        <v>7.03</v>
      </c>
      <c r="L24" t="s">
        <v>108</v>
      </c>
      <c r="M24" s="79">
        <v>1.34</v>
      </c>
      <c r="N24" s="79">
        <v>1.84</v>
      </c>
      <c r="O24" s="79">
        <v>231900</v>
      </c>
      <c r="P24" s="79">
        <v>97.37</v>
      </c>
      <c r="Q24" s="79">
        <v>225.80103</v>
      </c>
      <c r="R24" s="79">
        <v>0.01</v>
      </c>
      <c r="S24" s="79">
        <f t="shared" si="0"/>
        <v>1.0819178784586037</v>
      </c>
      <c r="T24" s="79">
        <f>Q24/'סכום נכסי הקרן'!$C$42*100</f>
        <v>0.16884727427003168</v>
      </c>
    </row>
    <row r="25" spans="2:20">
      <c r="B25" t="s">
        <v>362</v>
      </c>
      <c r="C25" t="s">
        <v>363</v>
      </c>
      <c r="D25" t="s">
        <v>106</v>
      </c>
      <c r="E25" t="s">
        <v>129</v>
      </c>
      <c r="F25" t="s">
        <v>354</v>
      </c>
      <c r="G25" t="s">
        <v>355</v>
      </c>
      <c r="H25" t="s">
        <v>356</v>
      </c>
      <c r="I25" t="s">
        <v>155</v>
      </c>
      <c r="J25" t="s">
        <v>364</v>
      </c>
      <c r="K25" s="79">
        <v>4.16</v>
      </c>
      <c r="L25" t="s">
        <v>108</v>
      </c>
      <c r="M25" s="79">
        <v>0.65</v>
      </c>
      <c r="N25" s="79">
        <v>0.83</v>
      </c>
      <c r="O25" s="79">
        <v>235879.2</v>
      </c>
      <c r="P25" s="79">
        <v>98.22</v>
      </c>
      <c r="Q25" s="79">
        <v>231.68055024</v>
      </c>
      <c r="R25" s="79">
        <v>0.02</v>
      </c>
      <c r="S25" s="79">
        <f t="shared" si="0"/>
        <v>1.1100893977134767</v>
      </c>
      <c r="T25" s="79">
        <f>Q25/'סכום נכסי הקרן'!$C$42*100</f>
        <v>0.17324380411110232</v>
      </c>
    </row>
    <row r="26" spans="2:20">
      <c r="B26" t="s">
        <v>365</v>
      </c>
      <c r="C26" t="s">
        <v>366</v>
      </c>
      <c r="D26" t="s">
        <v>106</v>
      </c>
      <c r="E26" t="s">
        <v>129</v>
      </c>
      <c r="F26" t="s">
        <v>367</v>
      </c>
      <c r="G26" t="s">
        <v>324</v>
      </c>
      <c r="H26" t="s">
        <v>356</v>
      </c>
      <c r="I26" t="s">
        <v>155</v>
      </c>
      <c r="J26" t="s">
        <v>368</v>
      </c>
      <c r="K26" s="79">
        <v>3.19</v>
      </c>
      <c r="L26" t="s">
        <v>108</v>
      </c>
      <c r="M26" s="79">
        <v>0.8</v>
      </c>
      <c r="N26" s="79">
        <v>0.75</v>
      </c>
      <c r="O26" s="79">
        <v>323437</v>
      </c>
      <c r="P26" s="79">
        <v>101.19</v>
      </c>
      <c r="Q26" s="79">
        <v>327.28590029999998</v>
      </c>
      <c r="R26" s="79">
        <v>0.05</v>
      </c>
      <c r="S26" s="79">
        <f t="shared" si="0"/>
        <v>1.5681791482615912</v>
      </c>
      <c r="T26" s="79">
        <f>Q26/'סכום נכסי הקרן'!$C$42*100</f>
        <v>0.24473463284320868</v>
      </c>
    </row>
    <row r="27" spans="2:20">
      <c r="B27" t="s">
        <v>369</v>
      </c>
      <c r="C27" t="s">
        <v>370</v>
      </c>
      <c r="D27" t="s">
        <v>106</v>
      </c>
      <c r="E27" t="s">
        <v>129</v>
      </c>
      <c r="F27" t="s">
        <v>323</v>
      </c>
      <c r="G27" t="s">
        <v>324</v>
      </c>
      <c r="H27" t="s">
        <v>356</v>
      </c>
      <c r="I27" t="s">
        <v>155</v>
      </c>
      <c r="K27" s="79">
        <v>0.69</v>
      </c>
      <c r="L27" t="s">
        <v>108</v>
      </c>
      <c r="M27" s="79">
        <v>2.6</v>
      </c>
      <c r="N27" s="79">
        <v>0.63</v>
      </c>
      <c r="O27" s="79">
        <v>80201</v>
      </c>
      <c r="P27" s="79">
        <v>108.11</v>
      </c>
      <c r="Q27" s="79">
        <v>86.7053011</v>
      </c>
      <c r="R27" s="79">
        <v>0</v>
      </c>
      <c r="S27" s="79">
        <f t="shared" si="0"/>
        <v>0.41544547169349239</v>
      </c>
      <c r="T27" s="79">
        <f>Q27/'סכום נכסי הקרן'!$C$42*100</f>
        <v>6.4835637620861961E-2</v>
      </c>
    </row>
    <row r="28" spans="2:20">
      <c r="B28" t="s">
        <v>371</v>
      </c>
      <c r="C28" t="s">
        <v>372</v>
      </c>
      <c r="D28" t="s">
        <v>106</v>
      </c>
      <c r="E28" t="s">
        <v>129</v>
      </c>
      <c r="F28" t="s">
        <v>323</v>
      </c>
      <c r="G28" t="s">
        <v>324</v>
      </c>
      <c r="H28" t="s">
        <v>356</v>
      </c>
      <c r="I28" t="s">
        <v>155</v>
      </c>
      <c r="J28" t="s">
        <v>373</v>
      </c>
      <c r="K28" s="79">
        <v>3.67</v>
      </c>
      <c r="L28" t="s">
        <v>108</v>
      </c>
      <c r="M28" s="79">
        <v>3.4</v>
      </c>
      <c r="N28" s="79">
        <v>0.79</v>
      </c>
      <c r="O28" s="79">
        <v>679674</v>
      </c>
      <c r="P28" s="79">
        <v>112.62</v>
      </c>
      <c r="Q28" s="79">
        <v>765.44885880000004</v>
      </c>
      <c r="R28" s="79">
        <v>0.04</v>
      </c>
      <c r="S28" s="79">
        <f t="shared" si="0"/>
        <v>3.6676219120056945</v>
      </c>
      <c r="T28" s="79">
        <f>Q28/'סכום נכסי הקרן'!$C$42*100</f>
        <v>0.57237982218897043</v>
      </c>
    </row>
    <row r="29" spans="2:20">
      <c r="B29" t="s">
        <v>374</v>
      </c>
      <c r="C29" t="s">
        <v>375</v>
      </c>
      <c r="D29" t="s">
        <v>106</v>
      </c>
      <c r="E29" t="s">
        <v>129</v>
      </c>
      <c r="F29" t="s">
        <v>328</v>
      </c>
      <c r="G29" t="s">
        <v>324</v>
      </c>
      <c r="H29" t="s">
        <v>356</v>
      </c>
      <c r="I29" t="s">
        <v>155</v>
      </c>
      <c r="J29" t="s">
        <v>376</v>
      </c>
      <c r="K29" s="79">
        <v>2.63</v>
      </c>
      <c r="L29" t="s">
        <v>108</v>
      </c>
      <c r="M29" s="79">
        <v>3</v>
      </c>
      <c r="N29" s="79">
        <v>0.74</v>
      </c>
      <c r="O29" s="79">
        <v>142282</v>
      </c>
      <c r="P29" s="79">
        <v>112.61</v>
      </c>
      <c r="Q29" s="79">
        <v>160.22376019999999</v>
      </c>
      <c r="R29" s="79">
        <v>0.03</v>
      </c>
      <c r="S29" s="79">
        <f t="shared" si="0"/>
        <v>0.76770664294243485</v>
      </c>
      <c r="T29" s="79">
        <f>Q29/'סכום נכסי הקרן'!$C$42*100</f>
        <v>0.11981054817626469</v>
      </c>
    </row>
    <row r="30" spans="2:20">
      <c r="B30" t="s">
        <v>377</v>
      </c>
      <c r="C30" t="s">
        <v>378</v>
      </c>
      <c r="D30" t="s">
        <v>106</v>
      </c>
      <c r="E30" t="s">
        <v>129</v>
      </c>
      <c r="F30" t="s">
        <v>344</v>
      </c>
      <c r="G30" t="s">
        <v>324</v>
      </c>
      <c r="H30" t="s">
        <v>356</v>
      </c>
      <c r="I30" t="s">
        <v>155</v>
      </c>
      <c r="J30" t="s">
        <v>379</v>
      </c>
      <c r="K30" s="79">
        <v>0.96</v>
      </c>
      <c r="L30" t="s">
        <v>108</v>
      </c>
      <c r="M30" s="79">
        <v>4.7</v>
      </c>
      <c r="N30" s="79">
        <v>0.82</v>
      </c>
      <c r="O30" s="79">
        <v>190.69</v>
      </c>
      <c r="P30" s="79">
        <v>123.65</v>
      </c>
      <c r="Q30" s="79">
        <v>0.23578818500000001</v>
      </c>
      <c r="R30" s="79">
        <v>0</v>
      </c>
      <c r="S30" s="79">
        <f t="shared" si="0"/>
        <v>1.1297709885592848E-3</v>
      </c>
      <c r="T30" s="79">
        <f>Q30/'סכום נכסי הקרן'!$C$42*100</f>
        <v>1.7631537084807794E-4</v>
      </c>
    </row>
    <row r="31" spans="2:20">
      <c r="B31" t="s">
        <v>380</v>
      </c>
      <c r="C31" t="s">
        <v>381</v>
      </c>
      <c r="D31" t="s">
        <v>106</v>
      </c>
      <c r="E31" t="s">
        <v>129</v>
      </c>
      <c r="F31" t="s">
        <v>344</v>
      </c>
      <c r="G31" t="s">
        <v>324</v>
      </c>
      <c r="H31" t="s">
        <v>356</v>
      </c>
      <c r="I31" t="s">
        <v>155</v>
      </c>
      <c r="J31" t="s">
        <v>382</v>
      </c>
      <c r="K31" s="79">
        <v>4.8899999999999997</v>
      </c>
      <c r="L31" t="s">
        <v>108</v>
      </c>
      <c r="M31" s="79">
        <v>4.2</v>
      </c>
      <c r="N31" s="79">
        <v>0.99</v>
      </c>
      <c r="O31" s="79">
        <v>13993</v>
      </c>
      <c r="P31" s="79">
        <v>120.24</v>
      </c>
      <c r="Q31" s="79">
        <v>16.825183200000001</v>
      </c>
      <c r="R31" s="79">
        <v>0</v>
      </c>
      <c r="S31" s="79">
        <f t="shared" si="0"/>
        <v>8.0617287318934458E-2</v>
      </c>
      <c r="T31" s="79">
        <f>Q31/'סכום נכסי הקרן'!$C$42*100</f>
        <v>1.2581370077957258E-2</v>
      </c>
    </row>
    <row r="32" spans="2:20">
      <c r="B32" t="s">
        <v>383</v>
      </c>
      <c r="C32" t="s">
        <v>384</v>
      </c>
      <c r="D32" t="s">
        <v>106</v>
      </c>
      <c r="E32" t="s">
        <v>129</v>
      </c>
      <c r="F32" t="s">
        <v>344</v>
      </c>
      <c r="G32" t="s">
        <v>324</v>
      </c>
      <c r="H32" t="s">
        <v>356</v>
      </c>
      <c r="I32" t="s">
        <v>155</v>
      </c>
      <c r="J32" t="s">
        <v>376</v>
      </c>
      <c r="K32" s="79">
        <v>2.15</v>
      </c>
      <c r="L32" t="s">
        <v>108</v>
      </c>
      <c r="M32" s="79">
        <v>4.0999999999999996</v>
      </c>
      <c r="N32" s="79">
        <v>0.82</v>
      </c>
      <c r="O32" s="79">
        <v>79990</v>
      </c>
      <c r="P32" s="79">
        <v>132.30000000000001</v>
      </c>
      <c r="Q32" s="79">
        <v>105.82677</v>
      </c>
      <c r="R32" s="79">
        <v>0</v>
      </c>
      <c r="S32" s="79">
        <f t="shared" si="0"/>
        <v>0.50706533306126456</v>
      </c>
      <c r="T32" s="79">
        <f>Q32/'סכום נכסי הקרן'!$C$42*100</f>
        <v>7.9134101643830237E-2</v>
      </c>
    </row>
    <row r="33" spans="2:20">
      <c r="B33" t="s">
        <v>385</v>
      </c>
      <c r="C33" t="s">
        <v>386</v>
      </c>
      <c r="D33" t="s">
        <v>106</v>
      </c>
      <c r="E33" t="s">
        <v>129</v>
      </c>
      <c r="F33" t="s">
        <v>344</v>
      </c>
      <c r="G33" t="s">
        <v>324</v>
      </c>
      <c r="H33" t="s">
        <v>356</v>
      </c>
      <c r="I33" t="s">
        <v>155</v>
      </c>
      <c r="J33" t="s">
        <v>387</v>
      </c>
      <c r="K33" s="79">
        <v>4.13</v>
      </c>
      <c r="L33" t="s">
        <v>108</v>
      </c>
      <c r="M33" s="79">
        <v>4</v>
      </c>
      <c r="N33" s="79">
        <v>0.84</v>
      </c>
      <c r="O33" s="79">
        <v>342538</v>
      </c>
      <c r="P33" s="79">
        <v>119.39</v>
      </c>
      <c r="Q33" s="79">
        <v>408.95611819999999</v>
      </c>
      <c r="R33" s="79">
        <v>0.01</v>
      </c>
      <c r="S33" s="79">
        <f t="shared" si="0"/>
        <v>1.9594991917690097</v>
      </c>
      <c r="T33" s="79">
        <f>Q33/'סכום נכסי הקרן'!$C$42*100</f>
        <v>0.30580518545076124</v>
      </c>
    </row>
    <row r="34" spans="2:20">
      <c r="B34" t="s">
        <v>388</v>
      </c>
      <c r="C34" t="s">
        <v>389</v>
      </c>
      <c r="D34" t="s">
        <v>106</v>
      </c>
      <c r="E34" t="s">
        <v>129</v>
      </c>
      <c r="F34" t="s">
        <v>390</v>
      </c>
      <c r="G34" t="s">
        <v>355</v>
      </c>
      <c r="H34" t="s">
        <v>391</v>
      </c>
      <c r="I34" t="s">
        <v>155</v>
      </c>
      <c r="J34" t="s">
        <v>392</v>
      </c>
      <c r="K34" s="79">
        <v>6.61</v>
      </c>
      <c r="L34" t="s">
        <v>108</v>
      </c>
      <c r="M34" s="79">
        <v>2.34</v>
      </c>
      <c r="N34" s="79">
        <v>2.15</v>
      </c>
      <c r="O34" s="79">
        <v>237747</v>
      </c>
      <c r="P34" s="79">
        <v>101.81</v>
      </c>
      <c r="Q34" s="79">
        <v>242.05022070000001</v>
      </c>
      <c r="R34" s="79">
        <v>0.02</v>
      </c>
      <c r="S34" s="79">
        <f t="shared" si="0"/>
        <v>1.1597753175004595</v>
      </c>
      <c r="T34" s="79">
        <f>Q34/'סכום נכסי הקרן'!$C$42*100</f>
        <v>0.18099793433915959</v>
      </c>
    </row>
    <row r="35" spans="2:20">
      <c r="B35" t="s">
        <v>393</v>
      </c>
      <c r="C35" t="s">
        <v>394</v>
      </c>
      <c r="D35" t="s">
        <v>106</v>
      </c>
      <c r="E35" t="s">
        <v>129</v>
      </c>
      <c r="F35" t="s">
        <v>390</v>
      </c>
      <c r="G35" t="s">
        <v>355</v>
      </c>
      <c r="H35" t="s">
        <v>391</v>
      </c>
      <c r="I35" t="s">
        <v>155</v>
      </c>
      <c r="J35" t="s">
        <v>395</v>
      </c>
      <c r="K35" s="79">
        <v>2.63</v>
      </c>
      <c r="L35" t="s">
        <v>108</v>
      </c>
      <c r="M35" s="79">
        <v>1.64</v>
      </c>
      <c r="N35" s="79">
        <v>0.75</v>
      </c>
      <c r="O35" s="79">
        <v>62138.92</v>
      </c>
      <c r="P35" s="79">
        <v>101.5</v>
      </c>
      <c r="Q35" s="79">
        <v>63.0710038</v>
      </c>
      <c r="R35" s="79">
        <v>0.01</v>
      </c>
      <c r="S35" s="79">
        <f t="shared" si="0"/>
        <v>0.30220254807318869</v>
      </c>
      <c r="T35" s="79">
        <f>Q35/'סכום נכסי הקרן'!$C$42*100</f>
        <v>4.7162615144425213E-2</v>
      </c>
    </row>
    <row r="36" spans="2:20">
      <c r="B36" t="s">
        <v>396</v>
      </c>
      <c r="C36" t="s">
        <v>397</v>
      </c>
      <c r="D36" t="s">
        <v>106</v>
      </c>
      <c r="E36" t="s">
        <v>129</v>
      </c>
      <c r="F36" t="s">
        <v>398</v>
      </c>
      <c r="G36" t="s">
        <v>138</v>
      </c>
      <c r="H36" t="s">
        <v>391</v>
      </c>
      <c r="I36" t="s">
        <v>155</v>
      </c>
      <c r="J36" t="s">
        <v>399</v>
      </c>
      <c r="K36" s="79">
        <v>7.13</v>
      </c>
      <c r="L36" t="s">
        <v>108</v>
      </c>
      <c r="M36" s="79">
        <v>2.2000000000000002</v>
      </c>
      <c r="N36" s="79">
        <v>1.78</v>
      </c>
      <c r="O36" s="79">
        <v>919</v>
      </c>
      <c r="P36" s="79">
        <v>102.19</v>
      </c>
      <c r="Q36" s="79">
        <v>0.93912609999999996</v>
      </c>
      <c r="R36" s="79">
        <v>0</v>
      </c>
      <c r="S36" s="79">
        <f t="shared" si="0"/>
        <v>4.499790447001514E-3</v>
      </c>
      <c r="T36" s="79">
        <f>Q36/'סכום נכסי הקרן'!$C$42*100</f>
        <v>7.0225048212067592E-4</v>
      </c>
    </row>
    <row r="37" spans="2:20">
      <c r="B37" t="s">
        <v>400</v>
      </c>
      <c r="C37" t="s">
        <v>401</v>
      </c>
      <c r="D37" t="s">
        <v>106</v>
      </c>
      <c r="E37" t="s">
        <v>129</v>
      </c>
      <c r="F37" t="s">
        <v>398</v>
      </c>
      <c r="G37" t="s">
        <v>138</v>
      </c>
      <c r="H37" t="s">
        <v>391</v>
      </c>
      <c r="I37" t="s">
        <v>155</v>
      </c>
      <c r="J37" t="s">
        <v>402</v>
      </c>
      <c r="K37" s="79">
        <v>3.7</v>
      </c>
      <c r="L37" t="s">
        <v>108</v>
      </c>
      <c r="M37" s="79">
        <v>3.7</v>
      </c>
      <c r="N37" s="79">
        <v>1.0900000000000001</v>
      </c>
      <c r="O37" s="79">
        <v>127777</v>
      </c>
      <c r="P37" s="79">
        <v>112.98</v>
      </c>
      <c r="Q37" s="79">
        <v>144.36245460000001</v>
      </c>
      <c r="R37" s="79">
        <v>0</v>
      </c>
      <c r="S37" s="79">
        <f t="shared" si="0"/>
        <v>0.69170774203248087</v>
      </c>
      <c r="T37" s="79">
        <f>Q37/'סכום נכסי הקרן'!$C$42*100</f>
        <v>0.10794993701375587</v>
      </c>
    </row>
    <row r="38" spans="2:20">
      <c r="B38" t="s">
        <v>403</v>
      </c>
      <c r="C38" t="s">
        <v>404</v>
      </c>
      <c r="D38" t="s">
        <v>106</v>
      </c>
      <c r="E38" t="s">
        <v>129</v>
      </c>
      <c r="F38" t="s">
        <v>367</v>
      </c>
      <c r="G38" t="s">
        <v>324</v>
      </c>
      <c r="H38" t="s">
        <v>391</v>
      </c>
      <c r="I38" t="s">
        <v>155</v>
      </c>
      <c r="J38" t="s">
        <v>405</v>
      </c>
      <c r="K38" s="79">
        <v>2.44</v>
      </c>
      <c r="L38" t="s">
        <v>108</v>
      </c>
      <c r="M38" s="79">
        <v>2.8</v>
      </c>
      <c r="N38" s="79">
        <v>0.77</v>
      </c>
      <c r="O38" s="79">
        <v>160855</v>
      </c>
      <c r="P38" s="79">
        <v>107.21</v>
      </c>
      <c r="Q38" s="79">
        <v>172.45264549999999</v>
      </c>
      <c r="R38" s="79">
        <v>0.02</v>
      </c>
      <c r="S38" s="79">
        <f t="shared" si="0"/>
        <v>0.82630092676695777</v>
      </c>
      <c r="T38" s="79">
        <f>Q38/'סכום נכסי הקרן'!$C$42*100</f>
        <v>0.12895494379866665</v>
      </c>
    </row>
    <row r="39" spans="2:20">
      <c r="B39" t="s">
        <v>406</v>
      </c>
      <c r="C39" t="s">
        <v>407</v>
      </c>
      <c r="D39" t="s">
        <v>106</v>
      </c>
      <c r="E39" t="s">
        <v>129</v>
      </c>
      <c r="F39" t="s">
        <v>367</v>
      </c>
      <c r="G39" t="s">
        <v>324</v>
      </c>
      <c r="H39" t="s">
        <v>391</v>
      </c>
      <c r="I39" t="s">
        <v>155</v>
      </c>
      <c r="J39" t="s">
        <v>345</v>
      </c>
      <c r="K39" s="79">
        <v>2</v>
      </c>
      <c r="L39" t="s">
        <v>108</v>
      </c>
      <c r="M39" s="79">
        <v>3.1</v>
      </c>
      <c r="N39" s="79">
        <v>0.78</v>
      </c>
      <c r="O39" s="79">
        <v>89800</v>
      </c>
      <c r="P39" s="79">
        <v>112.61</v>
      </c>
      <c r="Q39" s="79">
        <v>101.12378</v>
      </c>
      <c r="R39" s="79">
        <v>0.01</v>
      </c>
      <c r="S39" s="79">
        <f t="shared" si="0"/>
        <v>0.48453111803482274</v>
      </c>
      <c r="T39" s="79">
        <f>Q39/'סכום נכסי הקרן'!$C$42*100</f>
        <v>7.561734601867115E-2</v>
      </c>
    </row>
    <row r="40" spans="2:20">
      <c r="B40" t="s">
        <v>408</v>
      </c>
      <c r="C40" t="s">
        <v>409</v>
      </c>
      <c r="D40" t="s">
        <v>106</v>
      </c>
      <c r="E40" t="s">
        <v>129</v>
      </c>
      <c r="F40" t="s">
        <v>323</v>
      </c>
      <c r="G40" t="s">
        <v>324</v>
      </c>
      <c r="H40" t="s">
        <v>391</v>
      </c>
      <c r="I40" t="s">
        <v>155</v>
      </c>
      <c r="J40" t="s">
        <v>376</v>
      </c>
      <c r="K40" s="79">
        <v>3.79</v>
      </c>
      <c r="L40" t="s">
        <v>108</v>
      </c>
      <c r="M40" s="79">
        <v>4</v>
      </c>
      <c r="N40" s="79">
        <v>1.1599999999999999</v>
      </c>
      <c r="O40" s="79">
        <v>457037</v>
      </c>
      <c r="P40" s="79">
        <v>119.86</v>
      </c>
      <c r="Q40" s="79">
        <v>547.8045482</v>
      </c>
      <c r="R40" s="79">
        <v>0.03</v>
      </c>
      <c r="S40" s="79">
        <f t="shared" si="0"/>
        <v>2.6247866743500587</v>
      </c>
      <c r="T40" s="79">
        <f>Q40/'סכום נכסי הקרן'!$C$42*100</f>
        <v>0.40963189935978678</v>
      </c>
    </row>
    <row r="41" spans="2:20">
      <c r="B41" t="s">
        <v>410</v>
      </c>
      <c r="C41" t="s">
        <v>411</v>
      </c>
      <c r="D41" t="s">
        <v>106</v>
      </c>
      <c r="E41" t="s">
        <v>129</v>
      </c>
      <c r="F41" t="s">
        <v>412</v>
      </c>
      <c r="G41" t="s">
        <v>133</v>
      </c>
      <c r="H41" t="s">
        <v>391</v>
      </c>
      <c r="I41" t="s">
        <v>155</v>
      </c>
      <c r="J41" t="s">
        <v>413</v>
      </c>
      <c r="K41" s="79">
        <v>8.9600000000000009</v>
      </c>
      <c r="L41" t="s">
        <v>108</v>
      </c>
      <c r="M41" s="79">
        <v>3.85</v>
      </c>
      <c r="N41" s="79">
        <v>2.54</v>
      </c>
      <c r="O41" s="79">
        <v>220368</v>
      </c>
      <c r="P41" s="79">
        <v>112.62</v>
      </c>
      <c r="Q41" s="79">
        <v>248.17844160000001</v>
      </c>
      <c r="R41" s="79">
        <v>0.01</v>
      </c>
      <c r="S41" s="79">
        <f t="shared" si="0"/>
        <v>1.1891384774242812</v>
      </c>
      <c r="T41" s="79">
        <f>Q41/'סכום נכסי הקרן'!$C$42*100</f>
        <v>0.18558043511468589</v>
      </c>
    </row>
    <row r="42" spans="2:20">
      <c r="B42" t="s">
        <v>414</v>
      </c>
      <c r="C42" t="s">
        <v>415</v>
      </c>
      <c r="D42" t="s">
        <v>106</v>
      </c>
      <c r="E42" t="s">
        <v>129</v>
      </c>
      <c r="F42" t="s">
        <v>323</v>
      </c>
      <c r="G42" t="s">
        <v>324</v>
      </c>
      <c r="H42" t="s">
        <v>391</v>
      </c>
      <c r="I42" t="s">
        <v>155</v>
      </c>
      <c r="J42" t="s">
        <v>416</v>
      </c>
      <c r="K42" s="79">
        <v>3.32</v>
      </c>
      <c r="L42" t="s">
        <v>108</v>
      </c>
      <c r="M42" s="79">
        <v>5</v>
      </c>
      <c r="N42" s="79">
        <v>1.07</v>
      </c>
      <c r="O42" s="79">
        <v>604892</v>
      </c>
      <c r="P42" s="79">
        <v>124.81</v>
      </c>
      <c r="Q42" s="79">
        <v>754.9657052</v>
      </c>
      <c r="R42" s="79">
        <v>0.06</v>
      </c>
      <c r="S42" s="79">
        <f t="shared" si="0"/>
        <v>3.6173922416518094</v>
      </c>
      <c r="T42" s="79">
        <f>Q42/'סכום נכסי הקרן'!$C$42*100</f>
        <v>0.56454083265418364</v>
      </c>
    </row>
    <row r="43" spans="2:20">
      <c r="B43" t="s">
        <v>417</v>
      </c>
      <c r="C43" t="s">
        <v>418</v>
      </c>
      <c r="D43" t="s">
        <v>106</v>
      </c>
      <c r="E43" t="s">
        <v>129</v>
      </c>
      <c r="F43" t="s">
        <v>419</v>
      </c>
      <c r="G43" t="s">
        <v>355</v>
      </c>
      <c r="H43" t="s">
        <v>391</v>
      </c>
      <c r="I43" t="s">
        <v>155</v>
      </c>
      <c r="J43" t="s">
        <v>420</v>
      </c>
      <c r="K43" s="79">
        <v>2.97</v>
      </c>
      <c r="L43" t="s">
        <v>108</v>
      </c>
      <c r="M43" s="79">
        <v>3</v>
      </c>
      <c r="N43" s="79">
        <v>1.18</v>
      </c>
      <c r="O43" s="79">
        <v>162908.5</v>
      </c>
      <c r="P43" s="79">
        <v>112.89</v>
      </c>
      <c r="Q43" s="79">
        <v>183.90740564999999</v>
      </c>
      <c r="R43" s="79">
        <v>0.02</v>
      </c>
      <c r="S43" s="79">
        <f t="shared" si="0"/>
        <v>0.88118601652824069</v>
      </c>
      <c r="T43" s="79">
        <f>Q43/'סכום נכסי הקרן'!$C$42*100</f>
        <v>0.13752047172714635</v>
      </c>
    </row>
    <row r="44" spans="2:20">
      <c r="B44" t="s">
        <v>421</v>
      </c>
      <c r="C44" t="s">
        <v>422</v>
      </c>
      <c r="D44" t="s">
        <v>106</v>
      </c>
      <c r="E44" t="s">
        <v>129</v>
      </c>
      <c r="F44" t="s">
        <v>344</v>
      </c>
      <c r="G44" t="s">
        <v>324</v>
      </c>
      <c r="H44" t="s">
        <v>391</v>
      </c>
      <c r="I44" t="s">
        <v>155</v>
      </c>
      <c r="J44" t="s">
        <v>423</v>
      </c>
      <c r="K44" s="79">
        <v>3.19</v>
      </c>
      <c r="L44" t="s">
        <v>108</v>
      </c>
      <c r="M44" s="79">
        <v>6.5</v>
      </c>
      <c r="N44" s="79">
        <v>1.1299999999999999</v>
      </c>
      <c r="O44" s="79">
        <v>329636</v>
      </c>
      <c r="P44" s="79">
        <v>130.1</v>
      </c>
      <c r="Q44" s="79">
        <v>428.85643599999997</v>
      </c>
      <c r="R44" s="79">
        <v>0.02</v>
      </c>
      <c r="S44" s="79">
        <f t="shared" si="0"/>
        <v>2.0548508808858745</v>
      </c>
      <c r="T44" s="79">
        <f>Q44/'סכום נכסי הקרן'!$C$42*100</f>
        <v>0.32068604944698564</v>
      </c>
    </row>
    <row r="45" spans="2:20">
      <c r="B45" t="s">
        <v>424</v>
      </c>
      <c r="C45" t="s">
        <v>425</v>
      </c>
      <c r="D45" t="s">
        <v>106</v>
      </c>
      <c r="E45" t="s">
        <v>129</v>
      </c>
      <c r="F45" t="s">
        <v>426</v>
      </c>
      <c r="G45" t="s">
        <v>355</v>
      </c>
      <c r="H45" t="s">
        <v>427</v>
      </c>
      <c r="I45" t="s">
        <v>155</v>
      </c>
      <c r="J45" t="s">
        <v>428</v>
      </c>
      <c r="K45" s="79">
        <v>3.94</v>
      </c>
      <c r="L45" t="s">
        <v>108</v>
      </c>
      <c r="M45" s="79">
        <v>4.8</v>
      </c>
      <c r="N45" s="79">
        <v>1.23</v>
      </c>
      <c r="O45" s="79">
        <v>168165</v>
      </c>
      <c r="P45" s="79">
        <v>118.14</v>
      </c>
      <c r="Q45" s="79">
        <v>198.670131</v>
      </c>
      <c r="R45" s="79">
        <v>0.01</v>
      </c>
      <c r="S45" s="79">
        <f t="shared" si="0"/>
        <v>0.95192110790908635</v>
      </c>
      <c r="T45" s="79">
        <f>Q45/'סכום נכסי הקרן'!$C$42*100</f>
        <v>0.14855959735090724</v>
      </c>
    </row>
    <row r="46" spans="2:20">
      <c r="B46" t="s">
        <v>429</v>
      </c>
      <c r="C46" t="s">
        <v>430</v>
      </c>
      <c r="D46" t="s">
        <v>106</v>
      </c>
      <c r="E46" t="s">
        <v>129</v>
      </c>
      <c r="F46" t="s">
        <v>426</v>
      </c>
      <c r="G46" t="s">
        <v>355</v>
      </c>
      <c r="H46" t="s">
        <v>427</v>
      </c>
      <c r="I46" t="s">
        <v>155</v>
      </c>
      <c r="J46" t="s">
        <v>431</v>
      </c>
      <c r="K46" s="79">
        <v>2.4300000000000002</v>
      </c>
      <c r="L46" t="s">
        <v>108</v>
      </c>
      <c r="M46" s="79">
        <v>4.9000000000000004</v>
      </c>
      <c r="N46" s="79">
        <v>0.87</v>
      </c>
      <c r="O46" s="79">
        <v>35856.57</v>
      </c>
      <c r="P46" s="79">
        <v>117.63</v>
      </c>
      <c r="Q46" s="79">
        <v>42.178083291</v>
      </c>
      <c r="R46" s="79">
        <v>0.01</v>
      </c>
      <c r="S46" s="79">
        <f t="shared" si="0"/>
        <v>0.20209483717434323</v>
      </c>
      <c r="T46" s="79">
        <f>Q46/'סכום נכסי הקרן'!$C$42*100</f>
        <v>3.153951245315275E-2</v>
      </c>
    </row>
    <row r="47" spans="2:20">
      <c r="B47" t="s">
        <v>432</v>
      </c>
      <c r="C47" t="s">
        <v>433</v>
      </c>
      <c r="D47" t="s">
        <v>106</v>
      </c>
      <c r="E47" t="s">
        <v>129</v>
      </c>
      <c r="F47" t="s">
        <v>426</v>
      </c>
      <c r="G47" t="s">
        <v>355</v>
      </c>
      <c r="H47" t="s">
        <v>427</v>
      </c>
      <c r="I47" t="s">
        <v>155</v>
      </c>
      <c r="J47" t="s">
        <v>434</v>
      </c>
      <c r="K47" s="79">
        <v>7.71</v>
      </c>
      <c r="L47" t="s">
        <v>108</v>
      </c>
      <c r="M47" s="79">
        <v>3.2</v>
      </c>
      <c r="N47" s="79">
        <v>2.38</v>
      </c>
      <c r="O47" s="79">
        <v>10310</v>
      </c>
      <c r="P47" s="79">
        <v>106.49</v>
      </c>
      <c r="Q47" s="79">
        <v>10.979119000000001</v>
      </c>
      <c r="R47" s="79">
        <v>0</v>
      </c>
      <c r="S47" s="79">
        <f t="shared" si="0"/>
        <v>5.2606071530429004E-2</v>
      </c>
      <c r="T47" s="79">
        <f>Q47/'סכום נכסי הקרן'!$C$42*100</f>
        <v>8.2098576655576638E-3</v>
      </c>
    </row>
    <row r="48" spans="2:20">
      <c r="B48" t="s">
        <v>435</v>
      </c>
      <c r="C48" t="s">
        <v>436</v>
      </c>
      <c r="D48" t="s">
        <v>106</v>
      </c>
      <c r="E48" t="s">
        <v>129</v>
      </c>
      <c r="F48" t="s">
        <v>437</v>
      </c>
      <c r="G48" t="s">
        <v>355</v>
      </c>
      <c r="H48" t="s">
        <v>427</v>
      </c>
      <c r="I48" t="s">
        <v>155</v>
      </c>
      <c r="J48" t="s">
        <v>376</v>
      </c>
      <c r="K48" s="79">
        <v>0.73</v>
      </c>
      <c r="L48" t="s">
        <v>108</v>
      </c>
      <c r="M48" s="79">
        <v>4.55</v>
      </c>
      <c r="N48" s="79">
        <v>1.2</v>
      </c>
      <c r="O48" s="79">
        <v>35555.199999999997</v>
      </c>
      <c r="P48" s="79">
        <v>124.26</v>
      </c>
      <c r="Q48" s="79">
        <v>44.180891520000003</v>
      </c>
      <c r="R48" s="79">
        <v>0.01</v>
      </c>
      <c r="S48" s="79">
        <f t="shared" si="0"/>
        <v>0.21169122400251278</v>
      </c>
      <c r="T48" s="79">
        <f>Q48/'סכום נכסי הקרן'!$C$42*100</f>
        <v>3.3037152700197858E-2</v>
      </c>
    </row>
    <row r="49" spans="2:20">
      <c r="B49" t="s">
        <v>438</v>
      </c>
      <c r="C49" t="s">
        <v>439</v>
      </c>
      <c r="D49" t="s">
        <v>106</v>
      </c>
      <c r="E49" t="s">
        <v>129</v>
      </c>
      <c r="F49" t="s">
        <v>437</v>
      </c>
      <c r="G49" t="s">
        <v>355</v>
      </c>
      <c r="H49" t="s">
        <v>427</v>
      </c>
      <c r="I49" t="s">
        <v>155</v>
      </c>
      <c r="J49" t="s">
        <v>440</v>
      </c>
      <c r="K49" s="79">
        <v>5.88</v>
      </c>
      <c r="L49" t="s">
        <v>108</v>
      </c>
      <c r="M49" s="79">
        <v>4.75</v>
      </c>
      <c r="N49" s="79">
        <v>1.98</v>
      </c>
      <c r="O49" s="79">
        <v>160450</v>
      </c>
      <c r="P49" s="79">
        <v>142.25</v>
      </c>
      <c r="Q49" s="79">
        <v>228.24012500000001</v>
      </c>
      <c r="R49" s="79">
        <v>0.01</v>
      </c>
      <c r="S49" s="79">
        <f t="shared" si="0"/>
        <v>1.0936047183625623</v>
      </c>
      <c r="T49" s="79">
        <f>Q49/'סכום נכסי הקרן'!$C$42*100</f>
        <v>0.17067115674937938</v>
      </c>
    </row>
    <row r="50" spans="2:20">
      <c r="B50" t="s">
        <v>441</v>
      </c>
      <c r="C50" t="s">
        <v>442</v>
      </c>
      <c r="D50" t="s">
        <v>106</v>
      </c>
      <c r="E50" t="s">
        <v>129</v>
      </c>
      <c r="F50" t="s">
        <v>443</v>
      </c>
      <c r="G50" t="s">
        <v>355</v>
      </c>
      <c r="H50" t="s">
        <v>427</v>
      </c>
      <c r="I50" t="s">
        <v>155</v>
      </c>
      <c r="J50" t="s">
        <v>444</v>
      </c>
      <c r="K50" s="79">
        <v>4.5199999999999996</v>
      </c>
      <c r="L50" t="s">
        <v>108</v>
      </c>
      <c r="M50" s="79">
        <v>2.5499999999999998</v>
      </c>
      <c r="N50" s="79">
        <v>1.34</v>
      </c>
      <c r="O50" s="79">
        <v>93939.4</v>
      </c>
      <c r="P50" s="79">
        <v>105.55</v>
      </c>
      <c r="Q50" s="79">
        <v>99.153036700000001</v>
      </c>
      <c r="R50" s="79">
        <v>0.01</v>
      </c>
      <c r="S50" s="79">
        <f t="shared" si="0"/>
        <v>0.47508836921245245</v>
      </c>
      <c r="T50" s="79">
        <f>Q50/'סכום נכסי הקרן'!$C$42*100</f>
        <v>7.4143682968990085E-2</v>
      </c>
    </row>
    <row r="51" spans="2:20">
      <c r="B51" t="s">
        <v>445</v>
      </c>
      <c r="C51" t="s">
        <v>446</v>
      </c>
      <c r="D51" t="s">
        <v>106</v>
      </c>
      <c r="E51" t="s">
        <v>129</v>
      </c>
      <c r="F51" t="s">
        <v>443</v>
      </c>
      <c r="G51" t="s">
        <v>355</v>
      </c>
      <c r="H51" t="s">
        <v>427</v>
      </c>
      <c r="I51" t="s">
        <v>155</v>
      </c>
      <c r="J51" t="s">
        <v>447</v>
      </c>
      <c r="K51" s="79">
        <v>3.19</v>
      </c>
      <c r="L51" t="s">
        <v>108</v>
      </c>
      <c r="M51" s="79">
        <v>5.85</v>
      </c>
      <c r="N51" s="79">
        <v>1.51</v>
      </c>
      <c r="O51" s="79">
        <v>52775.99</v>
      </c>
      <c r="P51" s="79">
        <v>122.89</v>
      </c>
      <c r="Q51" s="79">
        <v>64.856414111000007</v>
      </c>
      <c r="R51" s="79">
        <v>0</v>
      </c>
      <c r="S51" s="79">
        <f t="shared" si="0"/>
        <v>0.31075728024538135</v>
      </c>
      <c r="T51" s="79">
        <f>Q51/'סכום נכסי הקרן'!$C$42*100</f>
        <v>4.8497691713677175E-2</v>
      </c>
    </row>
    <row r="52" spans="2:20">
      <c r="B52" t="s">
        <v>448</v>
      </c>
      <c r="C52" t="s">
        <v>449</v>
      </c>
      <c r="D52" t="s">
        <v>106</v>
      </c>
      <c r="E52" t="s">
        <v>129</v>
      </c>
      <c r="F52" t="s">
        <v>443</v>
      </c>
      <c r="G52" t="s">
        <v>355</v>
      </c>
      <c r="H52" t="s">
        <v>427</v>
      </c>
      <c r="I52" t="s">
        <v>155</v>
      </c>
      <c r="J52" t="s">
        <v>376</v>
      </c>
      <c r="K52" s="79">
        <v>0.65</v>
      </c>
      <c r="L52" t="s">
        <v>108</v>
      </c>
      <c r="M52" s="79">
        <v>4.7</v>
      </c>
      <c r="N52" s="79">
        <v>0.44</v>
      </c>
      <c r="O52" s="79">
        <v>12550.2</v>
      </c>
      <c r="P52" s="79">
        <v>120.54</v>
      </c>
      <c r="Q52" s="79">
        <v>15.12801108</v>
      </c>
      <c r="R52" s="79">
        <v>0.01</v>
      </c>
      <c r="S52" s="79">
        <f t="shared" si="0"/>
        <v>7.2485345407732854E-2</v>
      </c>
      <c r="T52" s="79">
        <f>Q52/'סכום נכסי הקרן'!$C$42*100</f>
        <v>1.1312275395665105E-2</v>
      </c>
    </row>
    <row r="53" spans="2:20">
      <c r="B53" t="s">
        <v>450</v>
      </c>
      <c r="C53" t="s">
        <v>451</v>
      </c>
      <c r="D53" t="s">
        <v>106</v>
      </c>
      <c r="E53" t="s">
        <v>129</v>
      </c>
      <c r="F53" t="s">
        <v>443</v>
      </c>
      <c r="G53" t="s">
        <v>355</v>
      </c>
      <c r="H53" t="s">
        <v>427</v>
      </c>
      <c r="I53" t="s">
        <v>155</v>
      </c>
      <c r="J53" t="s">
        <v>444</v>
      </c>
      <c r="K53" s="79">
        <v>3.18</v>
      </c>
      <c r="L53" t="s">
        <v>108</v>
      </c>
      <c r="M53" s="79">
        <v>5.0999999999999996</v>
      </c>
      <c r="N53" s="79">
        <v>1.07</v>
      </c>
      <c r="O53" s="79">
        <v>169047.94</v>
      </c>
      <c r="P53" s="79">
        <v>124.46</v>
      </c>
      <c r="Q53" s="79">
        <v>210.39706612399999</v>
      </c>
      <c r="R53" s="79">
        <v>0.01</v>
      </c>
      <c r="S53" s="79">
        <f t="shared" si="0"/>
        <v>1.008110314708452</v>
      </c>
      <c r="T53" s="79">
        <f>Q53/'סכום נכסי הקרן'!$C$42*100</f>
        <v>0.15732864960557982</v>
      </c>
    </row>
    <row r="54" spans="2:20">
      <c r="B54" t="s">
        <v>452</v>
      </c>
      <c r="C54" t="s">
        <v>453</v>
      </c>
      <c r="D54" t="s">
        <v>106</v>
      </c>
      <c r="E54" t="s">
        <v>129</v>
      </c>
      <c r="F54" t="s">
        <v>443</v>
      </c>
      <c r="G54" t="s">
        <v>355</v>
      </c>
      <c r="H54" t="s">
        <v>427</v>
      </c>
      <c r="I54" t="s">
        <v>155</v>
      </c>
      <c r="J54" t="s">
        <v>454</v>
      </c>
      <c r="K54" s="79">
        <v>3.5</v>
      </c>
      <c r="L54" t="s">
        <v>108</v>
      </c>
      <c r="M54" s="79">
        <v>4.9000000000000004</v>
      </c>
      <c r="N54" s="79">
        <v>1.58</v>
      </c>
      <c r="O54" s="79">
        <v>401706.31</v>
      </c>
      <c r="P54" s="79">
        <v>115.23</v>
      </c>
      <c r="Q54" s="79">
        <v>462.886181013</v>
      </c>
      <c r="R54" s="79">
        <v>0.04</v>
      </c>
      <c r="S54" s="79">
        <f t="shared" si="0"/>
        <v>2.2179032351154029</v>
      </c>
      <c r="T54" s="79">
        <f>Q54/'סכום נכסי הקרן'!$C$42*100</f>
        <v>0.3461324776123012</v>
      </c>
    </row>
    <row r="55" spans="2:20">
      <c r="B55" t="s">
        <v>455</v>
      </c>
      <c r="C55" t="s">
        <v>456</v>
      </c>
      <c r="D55" t="s">
        <v>106</v>
      </c>
      <c r="E55" t="s">
        <v>129</v>
      </c>
      <c r="F55" t="s">
        <v>443</v>
      </c>
      <c r="G55" t="s">
        <v>355</v>
      </c>
      <c r="H55" t="s">
        <v>427</v>
      </c>
      <c r="I55" t="s">
        <v>155</v>
      </c>
      <c r="J55" t="s">
        <v>457</v>
      </c>
      <c r="K55" s="79">
        <v>7.15</v>
      </c>
      <c r="L55" t="s">
        <v>108</v>
      </c>
      <c r="M55" s="79">
        <v>2.2999999999999998</v>
      </c>
      <c r="N55" s="79">
        <v>2.67</v>
      </c>
      <c r="O55" s="79">
        <v>52855.1</v>
      </c>
      <c r="P55" s="79">
        <v>97.88</v>
      </c>
      <c r="Q55" s="79">
        <v>51.734571879999997</v>
      </c>
      <c r="R55" s="79">
        <v>0.01</v>
      </c>
      <c r="S55" s="79">
        <f t="shared" si="0"/>
        <v>0.24788442396110294</v>
      </c>
      <c r="T55" s="79">
        <f>Q55/'סכום נכסי הקרן'!$C$42*100</f>
        <v>3.8685569536441124E-2</v>
      </c>
    </row>
    <row r="56" spans="2:20">
      <c r="B56" t="s">
        <v>458</v>
      </c>
      <c r="C56" t="s">
        <v>459</v>
      </c>
      <c r="D56" t="s">
        <v>106</v>
      </c>
      <c r="E56" t="s">
        <v>129</v>
      </c>
      <c r="F56" t="s">
        <v>443</v>
      </c>
      <c r="G56" t="s">
        <v>355</v>
      </c>
      <c r="H56" t="s">
        <v>427</v>
      </c>
      <c r="I56" t="s">
        <v>155</v>
      </c>
      <c r="J56" t="s">
        <v>460</v>
      </c>
      <c r="K56" s="79">
        <v>7.67</v>
      </c>
      <c r="L56" t="s">
        <v>108</v>
      </c>
      <c r="M56" s="79">
        <v>2.15</v>
      </c>
      <c r="N56" s="79">
        <v>2.64</v>
      </c>
      <c r="O56" s="79">
        <v>97280.37</v>
      </c>
      <c r="P56" s="79">
        <v>97.4</v>
      </c>
      <c r="Q56" s="79">
        <v>94.751080380000005</v>
      </c>
      <c r="R56" s="79">
        <v>0.02</v>
      </c>
      <c r="S56" s="79">
        <f t="shared" si="0"/>
        <v>0.4539965467225292</v>
      </c>
      <c r="T56" s="79">
        <f>Q56/'סכום נכסי הקרן'!$C$42*100</f>
        <v>7.0852031349474709E-2</v>
      </c>
    </row>
    <row r="57" spans="2:20">
      <c r="B57" t="s">
        <v>461</v>
      </c>
      <c r="C57" t="s">
        <v>462</v>
      </c>
      <c r="D57" t="s">
        <v>106</v>
      </c>
      <c r="E57" t="s">
        <v>129</v>
      </c>
      <c r="F57" t="s">
        <v>463</v>
      </c>
      <c r="G57" t="s">
        <v>118</v>
      </c>
      <c r="H57" t="s">
        <v>427</v>
      </c>
      <c r="I57" t="s">
        <v>155</v>
      </c>
      <c r="J57" t="s">
        <v>464</v>
      </c>
      <c r="K57" s="79">
        <v>5.97</v>
      </c>
      <c r="L57" t="s">
        <v>108</v>
      </c>
      <c r="M57" s="79">
        <v>1.94</v>
      </c>
      <c r="N57" s="79">
        <v>1.77</v>
      </c>
      <c r="O57" s="79">
        <v>82000</v>
      </c>
      <c r="P57" s="79">
        <v>100.81</v>
      </c>
      <c r="Q57" s="79">
        <v>82.664199999999994</v>
      </c>
      <c r="R57" s="79">
        <v>0.01</v>
      </c>
      <c r="S57" s="79">
        <f t="shared" si="0"/>
        <v>0.39608267459398966</v>
      </c>
      <c r="T57" s="79">
        <f>Q57/'סכום נכסי הקרן'!$C$42*100</f>
        <v>6.1813822770041188E-2</v>
      </c>
    </row>
    <row r="58" spans="2:20">
      <c r="B58" t="s">
        <v>465</v>
      </c>
      <c r="C58" t="s">
        <v>466</v>
      </c>
      <c r="D58" t="s">
        <v>106</v>
      </c>
      <c r="E58" t="s">
        <v>129</v>
      </c>
      <c r="F58" t="s">
        <v>467</v>
      </c>
      <c r="G58" t="s">
        <v>355</v>
      </c>
      <c r="H58" t="s">
        <v>427</v>
      </c>
      <c r="I58" t="s">
        <v>155</v>
      </c>
      <c r="J58" t="s">
        <v>468</v>
      </c>
      <c r="K58" s="79">
        <v>2.42</v>
      </c>
      <c r="L58" t="s">
        <v>108</v>
      </c>
      <c r="M58" s="79">
        <v>3.9</v>
      </c>
      <c r="N58" s="79">
        <v>1.0900000000000001</v>
      </c>
      <c r="O58" s="79">
        <v>31012.63</v>
      </c>
      <c r="P58" s="79">
        <v>114.92</v>
      </c>
      <c r="Q58" s="79">
        <v>35.639714396000002</v>
      </c>
      <c r="R58" s="79">
        <v>0.01</v>
      </c>
      <c r="S58" s="79">
        <f t="shared" si="0"/>
        <v>0.17076646722200903</v>
      </c>
      <c r="T58" s="79">
        <f>Q58/'סכום נכסי הקרן'!$C$42*100</f>
        <v>2.6650315242260005E-2</v>
      </c>
    </row>
    <row r="59" spans="2:20">
      <c r="B59" t="s">
        <v>469</v>
      </c>
      <c r="C59" t="s">
        <v>470</v>
      </c>
      <c r="D59" t="s">
        <v>106</v>
      </c>
      <c r="E59" t="s">
        <v>129</v>
      </c>
      <c r="F59" t="s">
        <v>467</v>
      </c>
      <c r="G59" t="s">
        <v>355</v>
      </c>
      <c r="H59" t="s">
        <v>427</v>
      </c>
      <c r="I59" t="s">
        <v>155</v>
      </c>
      <c r="J59" t="s">
        <v>471</v>
      </c>
      <c r="K59" s="79">
        <v>5.26</v>
      </c>
      <c r="L59" t="s">
        <v>108</v>
      </c>
      <c r="M59" s="79">
        <v>4</v>
      </c>
      <c r="N59" s="79">
        <v>1.59</v>
      </c>
      <c r="O59" s="79">
        <v>0.69</v>
      </c>
      <c r="P59" s="79">
        <v>112.92</v>
      </c>
      <c r="Q59" s="79">
        <v>7.7914800000000002E-4</v>
      </c>
      <c r="R59" s="79">
        <v>0</v>
      </c>
      <c r="S59" s="79">
        <f t="shared" si="0"/>
        <v>3.7332608764683849E-6</v>
      </c>
      <c r="T59" s="79">
        <f>Q59/'סכום נכסי הקרן'!$C$42*100</f>
        <v>5.8262363131358017E-7</v>
      </c>
    </row>
    <row r="60" spans="2:20">
      <c r="B60" t="s">
        <v>472</v>
      </c>
      <c r="C60" t="s">
        <v>473</v>
      </c>
      <c r="D60" t="s">
        <v>106</v>
      </c>
      <c r="E60" t="s">
        <v>129</v>
      </c>
      <c r="F60" t="s">
        <v>467</v>
      </c>
      <c r="G60" t="s">
        <v>355</v>
      </c>
      <c r="H60" t="s">
        <v>427</v>
      </c>
      <c r="I60" t="s">
        <v>155</v>
      </c>
      <c r="J60" t="s">
        <v>474</v>
      </c>
      <c r="K60" s="79">
        <v>8.49</v>
      </c>
      <c r="L60" t="s">
        <v>108</v>
      </c>
      <c r="M60" s="79">
        <v>3.5</v>
      </c>
      <c r="N60" s="79">
        <v>2.48</v>
      </c>
      <c r="O60" s="79">
        <v>5064</v>
      </c>
      <c r="P60" s="79">
        <v>110.45</v>
      </c>
      <c r="Q60" s="79">
        <v>5.5931879999999996</v>
      </c>
      <c r="R60" s="79">
        <v>0</v>
      </c>
      <c r="S60" s="79">
        <f t="shared" si="0"/>
        <v>2.6799568163086408E-2</v>
      </c>
      <c r="T60" s="79">
        <f>Q60/'סכום נכסי הקרן'!$C$42*100</f>
        <v>4.182419133694164E-3</v>
      </c>
    </row>
    <row r="61" spans="2:20">
      <c r="B61" t="s">
        <v>475</v>
      </c>
      <c r="C61" t="s">
        <v>476</v>
      </c>
      <c r="D61" t="s">
        <v>106</v>
      </c>
      <c r="E61" t="s">
        <v>129</v>
      </c>
      <c r="F61" t="s">
        <v>467</v>
      </c>
      <c r="G61" t="s">
        <v>355</v>
      </c>
      <c r="H61" t="s">
        <v>427</v>
      </c>
      <c r="I61" t="s">
        <v>155</v>
      </c>
      <c r="J61" t="s">
        <v>477</v>
      </c>
      <c r="K61" s="79">
        <v>7.13</v>
      </c>
      <c r="L61" t="s">
        <v>108</v>
      </c>
      <c r="M61" s="79">
        <v>4</v>
      </c>
      <c r="N61" s="79">
        <v>2.17</v>
      </c>
      <c r="O61" s="79">
        <v>76200</v>
      </c>
      <c r="P61" s="79">
        <v>114.15</v>
      </c>
      <c r="Q61" s="79">
        <v>86.982299999999995</v>
      </c>
      <c r="R61" s="79">
        <v>0.04</v>
      </c>
      <c r="S61" s="79">
        <f t="shared" si="0"/>
        <v>0.41677270240729097</v>
      </c>
      <c r="T61" s="79">
        <f>Q61/'סכום נכסי הקרן'!$C$42*100</f>
        <v>6.504276913501314E-2</v>
      </c>
    </row>
    <row r="62" spans="2:20">
      <c r="B62" t="s">
        <v>478</v>
      </c>
      <c r="C62" t="s">
        <v>479</v>
      </c>
      <c r="D62" t="s">
        <v>106</v>
      </c>
      <c r="E62" t="s">
        <v>129</v>
      </c>
      <c r="F62" t="s">
        <v>480</v>
      </c>
      <c r="G62" t="s">
        <v>481</v>
      </c>
      <c r="H62" t="s">
        <v>427</v>
      </c>
      <c r="I62" t="s">
        <v>155</v>
      </c>
      <c r="J62" t="s">
        <v>482</v>
      </c>
      <c r="K62" s="79">
        <v>8.92</v>
      </c>
      <c r="L62" t="s">
        <v>108</v>
      </c>
      <c r="M62" s="79">
        <v>5.15</v>
      </c>
      <c r="N62" s="79">
        <v>4.2699999999999996</v>
      </c>
      <c r="O62" s="79">
        <v>314072</v>
      </c>
      <c r="P62" s="79">
        <v>129.56</v>
      </c>
      <c r="Q62" s="79">
        <v>406.91168320000003</v>
      </c>
      <c r="R62" s="79">
        <v>0.01</v>
      </c>
      <c r="S62" s="79">
        <f t="shared" si="0"/>
        <v>1.9497033516975693</v>
      </c>
      <c r="T62" s="79">
        <f>Q62/'סכום נכסי הקרן'!$C$42*100</f>
        <v>0.30427641794614779</v>
      </c>
    </row>
    <row r="63" spans="2:20">
      <c r="B63" t="s">
        <v>483</v>
      </c>
      <c r="C63" t="s">
        <v>484</v>
      </c>
      <c r="D63" t="s">
        <v>106</v>
      </c>
      <c r="E63" t="s">
        <v>129</v>
      </c>
      <c r="F63" t="s">
        <v>485</v>
      </c>
      <c r="G63" t="s">
        <v>355</v>
      </c>
      <c r="H63" t="s">
        <v>427</v>
      </c>
      <c r="I63" t="s">
        <v>155</v>
      </c>
      <c r="J63" t="s">
        <v>486</v>
      </c>
      <c r="K63" s="79">
        <v>5.03</v>
      </c>
      <c r="L63" t="s">
        <v>108</v>
      </c>
      <c r="M63" s="79">
        <v>3.29</v>
      </c>
      <c r="N63" s="79">
        <v>1.74</v>
      </c>
      <c r="O63" s="79">
        <v>56874.99</v>
      </c>
      <c r="P63" s="79">
        <v>107.95</v>
      </c>
      <c r="Q63" s="79">
        <v>61.396551705</v>
      </c>
      <c r="R63" s="79">
        <v>0.03</v>
      </c>
      <c r="S63" s="79">
        <f t="shared" si="0"/>
        <v>0.29417946838128928</v>
      </c>
      <c r="T63" s="79">
        <f>Q63/'סכום נכסי הקרן'!$C$42*100</f>
        <v>4.5910509819057588E-2</v>
      </c>
    </row>
    <row r="64" spans="2:20">
      <c r="B64" t="s">
        <v>487</v>
      </c>
      <c r="C64" t="s">
        <v>488</v>
      </c>
      <c r="D64" t="s">
        <v>106</v>
      </c>
      <c r="E64" t="s">
        <v>129</v>
      </c>
      <c r="F64" t="s">
        <v>489</v>
      </c>
      <c r="G64" t="s">
        <v>355</v>
      </c>
      <c r="H64" t="s">
        <v>427</v>
      </c>
      <c r="I64" t="s">
        <v>155</v>
      </c>
      <c r="J64" t="s">
        <v>490</v>
      </c>
      <c r="K64" s="79">
        <v>1.22</v>
      </c>
      <c r="L64" t="s">
        <v>108</v>
      </c>
      <c r="M64" s="79">
        <v>4.95</v>
      </c>
      <c r="N64" s="79">
        <v>1.26</v>
      </c>
      <c r="O64" s="79">
        <v>51860.65</v>
      </c>
      <c r="P64" s="79">
        <v>128.46</v>
      </c>
      <c r="Q64" s="79">
        <v>66.620190989999998</v>
      </c>
      <c r="R64" s="79">
        <v>0.01</v>
      </c>
      <c r="S64" s="79">
        <f t="shared" si="0"/>
        <v>0.31920835657130425</v>
      </c>
      <c r="T64" s="79">
        <f>Q64/'סכום נכסי הקרן'!$C$42*100</f>
        <v>4.9816591447835401E-2</v>
      </c>
    </row>
    <row r="65" spans="2:20">
      <c r="B65" t="s">
        <v>491</v>
      </c>
      <c r="C65" t="s">
        <v>492</v>
      </c>
      <c r="D65" t="s">
        <v>106</v>
      </c>
      <c r="E65" t="s">
        <v>129</v>
      </c>
      <c r="F65" t="s">
        <v>489</v>
      </c>
      <c r="G65" t="s">
        <v>355</v>
      </c>
      <c r="H65" t="s">
        <v>427</v>
      </c>
      <c r="I65" t="s">
        <v>155</v>
      </c>
      <c r="J65" t="s">
        <v>493</v>
      </c>
      <c r="K65" s="79">
        <v>1.45</v>
      </c>
      <c r="L65" t="s">
        <v>108</v>
      </c>
      <c r="M65" s="79">
        <v>5.3</v>
      </c>
      <c r="N65" s="79">
        <v>1.24</v>
      </c>
      <c r="O65" s="79">
        <v>0.14000000000000001</v>
      </c>
      <c r="P65" s="79">
        <v>123.15</v>
      </c>
      <c r="Q65" s="79">
        <v>1.7241000000000001E-4</v>
      </c>
      <c r="R65" s="79">
        <v>0</v>
      </c>
      <c r="S65" s="79">
        <f t="shared" si="0"/>
        <v>8.2609659231867914E-7</v>
      </c>
      <c r="T65" s="79">
        <f>Q65/'סכום נכסי הקרן'!$C$42*100</f>
        <v>1.2892305476594225E-7</v>
      </c>
    </row>
    <row r="66" spans="2:20">
      <c r="B66" t="s">
        <v>494</v>
      </c>
      <c r="C66" t="s">
        <v>495</v>
      </c>
      <c r="D66" t="s">
        <v>106</v>
      </c>
      <c r="E66" t="s">
        <v>129</v>
      </c>
      <c r="F66" t="s">
        <v>489</v>
      </c>
      <c r="G66" t="s">
        <v>355</v>
      </c>
      <c r="H66" t="s">
        <v>427</v>
      </c>
      <c r="I66" t="s">
        <v>155</v>
      </c>
      <c r="J66" t="s">
        <v>496</v>
      </c>
      <c r="K66" s="79">
        <v>2.4700000000000002</v>
      </c>
      <c r="L66" t="s">
        <v>108</v>
      </c>
      <c r="M66" s="79">
        <v>6.5</v>
      </c>
      <c r="N66" s="79">
        <v>1.06</v>
      </c>
      <c r="O66" s="79">
        <v>146598.29999999999</v>
      </c>
      <c r="P66" s="79">
        <v>129.63</v>
      </c>
      <c r="Q66" s="79">
        <v>190.03537628999999</v>
      </c>
      <c r="R66" s="79">
        <v>0.02</v>
      </c>
      <c r="S66" s="79">
        <f t="shared" si="0"/>
        <v>0.91054797733986959</v>
      </c>
      <c r="T66" s="79">
        <f>Q66/'סכום נכסי הקרן'!$C$42*100</f>
        <v>0.14210278536571028</v>
      </c>
    </row>
    <row r="67" spans="2:20">
      <c r="B67" t="s">
        <v>497</v>
      </c>
      <c r="C67" t="s">
        <v>498</v>
      </c>
      <c r="D67" t="s">
        <v>106</v>
      </c>
      <c r="E67" t="s">
        <v>129</v>
      </c>
      <c r="F67" t="s">
        <v>499</v>
      </c>
      <c r="G67" t="s">
        <v>355</v>
      </c>
      <c r="H67" t="s">
        <v>427</v>
      </c>
      <c r="I67" t="s">
        <v>155</v>
      </c>
      <c r="J67" t="s">
        <v>500</v>
      </c>
      <c r="K67" s="79">
        <v>2.5099999999999998</v>
      </c>
      <c r="L67" t="s">
        <v>108</v>
      </c>
      <c r="M67" s="79">
        <v>4.95</v>
      </c>
      <c r="N67" s="79">
        <v>1.78</v>
      </c>
      <c r="O67" s="79">
        <v>292019.90999999997</v>
      </c>
      <c r="P67" s="79">
        <v>110.47</v>
      </c>
      <c r="Q67" s="79">
        <v>322.594394577</v>
      </c>
      <c r="R67" s="79">
        <v>0.09</v>
      </c>
      <c r="S67" s="79">
        <f t="shared" si="0"/>
        <v>1.5456999597538836</v>
      </c>
      <c r="T67" s="79">
        <f>Q67/'סכום נכסי הקרן'!$C$42*100</f>
        <v>0.24122646481779794</v>
      </c>
    </row>
    <row r="68" spans="2:20">
      <c r="B68" t="s">
        <v>501</v>
      </c>
      <c r="C68" t="s">
        <v>502</v>
      </c>
      <c r="D68" t="s">
        <v>106</v>
      </c>
      <c r="E68" t="s">
        <v>129</v>
      </c>
      <c r="F68" t="s">
        <v>503</v>
      </c>
      <c r="G68" t="s">
        <v>324</v>
      </c>
      <c r="H68" t="s">
        <v>427</v>
      </c>
      <c r="I68" t="s">
        <v>155</v>
      </c>
      <c r="J68" t="s">
        <v>376</v>
      </c>
      <c r="K68" s="79">
        <v>3.18</v>
      </c>
      <c r="L68" t="s">
        <v>108</v>
      </c>
      <c r="M68" s="79">
        <v>4.75</v>
      </c>
      <c r="N68" s="79">
        <v>0.81</v>
      </c>
      <c r="O68" s="79">
        <v>200429.41</v>
      </c>
      <c r="P68" s="79">
        <v>132.66999999999999</v>
      </c>
      <c r="Q68" s="79">
        <v>265.90969824699999</v>
      </c>
      <c r="R68" s="79">
        <v>0.05</v>
      </c>
      <c r="S68" s="79">
        <f t="shared" si="0"/>
        <v>1.2740971845388025</v>
      </c>
      <c r="T68" s="79">
        <f>Q68/'סכום נכסי הקרן'!$C$42*100</f>
        <v>0.19883933988685781</v>
      </c>
    </row>
    <row r="69" spans="2:20">
      <c r="B69" t="s">
        <v>504</v>
      </c>
      <c r="C69" t="s">
        <v>505</v>
      </c>
      <c r="D69" t="s">
        <v>106</v>
      </c>
      <c r="E69" t="s">
        <v>129</v>
      </c>
      <c r="F69" t="s">
        <v>506</v>
      </c>
      <c r="G69" t="s">
        <v>324</v>
      </c>
      <c r="H69" t="s">
        <v>427</v>
      </c>
      <c r="I69" t="s">
        <v>155</v>
      </c>
      <c r="J69" t="s">
        <v>507</v>
      </c>
      <c r="K69" s="79">
        <v>6.16</v>
      </c>
      <c r="L69" t="s">
        <v>108</v>
      </c>
      <c r="M69" s="79">
        <v>1.5</v>
      </c>
      <c r="N69" s="79">
        <v>1.29</v>
      </c>
      <c r="O69" s="79">
        <v>163058.45000000001</v>
      </c>
      <c r="P69" s="79">
        <v>101.47</v>
      </c>
      <c r="Q69" s="79">
        <v>165.455409215</v>
      </c>
      <c r="R69" s="79">
        <v>0.03</v>
      </c>
      <c r="S69" s="79">
        <f t="shared" si="0"/>
        <v>0.79277390947859216</v>
      </c>
      <c r="T69" s="79">
        <f>Q69/'סכום נכסי הקרן'!$C$42*100</f>
        <v>0.12372261924219494</v>
      </c>
    </row>
    <row r="70" spans="2:20">
      <c r="B70" t="s">
        <v>508</v>
      </c>
      <c r="C70" t="s">
        <v>509</v>
      </c>
      <c r="D70" t="s">
        <v>106</v>
      </c>
      <c r="E70" t="s">
        <v>129</v>
      </c>
      <c r="F70" t="s">
        <v>506</v>
      </c>
      <c r="G70" t="s">
        <v>324</v>
      </c>
      <c r="H70" t="s">
        <v>427</v>
      </c>
      <c r="I70" t="s">
        <v>155</v>
      </c>
      <c r="J70" t="s">
        <v>510</v>
      </c>
      <c r="K70" s="79">
        <v>3.42</v>
      </c>
      <c r="L70" t="s">
        <v>108</v>
      </c>
      <c r="M70" s="79">
        <v>3.55</v>
      </c>
      <c r="N70" s="79">
        <v>0.83</v>
      </c>
      <c r="O70" s="79">
        <v>35548.620000000003</v>
      </c>
      <c r="P70" s="79">
        <v>118.35</v>
      </c>
      <c r="Q70" s="79">
        <v>42.071791769999997</v>
      </c>
      <c r="R70" s="79">
        <v>0.01</v>
      </c>
      <c r="S70" s="79">
        <f t="shared" si="0"/>
        <v>0.20158554500283071</v>
      </c>
      <c r="T70" s="79">
        <f>Q70/'סכום נכסי הקרן'!$C$42*100</f>
        <v>3.1460030824575297E-2</v>
      </c>
    </row>
    <row r="71" spans="2:20">
      <c r="B71" t="s">
        <v>511</v>
      </c>
      <c r="C71" t="s">
        <v>512</v>
      </c>
      <c r="D71" t="s">
        <v>106</v>
      </c>
      <c r="E71" t="s">
        <v>129</v>
      </c>
      <c r="F71" t="s">
        <v>506</v>
      </c>
      <c r="G71" t="s">
        <v>324</v>
      </c>
      <c r="H71" t="s">
        <v>427</v>
      </c>
      <c r="I71" t="s">
        <v>155</v>
      </c>
      <c r="J71" t="s">
        <v>513</v>
      </c>
      <c r="K71" s="79">
        <v>2.37</v>
      </c>
      <c r="L71" t="s">
        <v>108</v>
      </c>
      <c r="M71" s="79">
        <v>4.6500000000000004</v>
      </c>
      <c r="N71" s="79">
        <v>0.81</v>
      </c>
      <c r="O71" s="79">
        <v>75191.600000000006</v>
      </c>
      <c r="P71" s="79">
        <v>130.22</v>
      </c>
      <c r="Q71" s="79">
        <v>97.914501520000002</v>
      </c>
      <c r="R71" s="79">
        <v>0.01</v>
      </c>
      <c r="S71" s="79">
        <f t="shared" si="0"/>
        <v>0.46915397044402368</v>
      </c>
      <c r="T71" s="79">
        <f>Q71/'סכום נכסי הקרן'!$C$42*100</f>
        <v>7.3217543308641581E-2</v>
      </c>
    </row>
    <row r="72" spans="2:20">
      <c r="B72" t="s">
        <v>514</v>
      </c>
      <c r="C72" t="s">
        <v>515</v>
      </c>
      <c r="D72" t="s">
        <v>106</v>
      </c>
      <c r="E72" t="s">
        <v>129</v>
      </c>
      <c r="F72" t="s">
        <v>516</v>
      </c>
      <c r="G72" t="s">
        <v>517</v>
      </c>
      <c r="H72" t="s">
        <v>427</v>
      </c>
      <c r="I72" t="s">
        <v>155</v>
      </c>
      <c r="J72" t="s">
        <v>518</v>
      </c>
      <c r="K72" s="79">
        <v>5.77</v>
      </c>
      <c r="L72" t="s">
        <v>108</v>
      </c>
      <c r="M72" s="79">
        <v>3.85</v>
      </c>
      <c r="N72" s="79">
        <v>1.75</v>
      </c>
      <c r="O72" s="79">
        <v>63765</v>
      </c>
      <c r="P72" s="79">
        <v>115.4</v>
      </c>
      <c r="Q72" s="79">
        <v>73.584810000000004</v>
      </c>
      <c r="R72" s="79">
        <v>0.03</v>
      </c>
      <c r="S72" s="79">
        <f t="shared" si="0"/>
        <v>0.35257908930698606</v>
      </c>
      <c r="T72" s="79">
        <f>Q72/'סכום נכסי הקרן'!$C$42*100</f>
        <v>5.5024525779081568E-2</v>
      </c>
    </row>
    <row r="73" spans="2:20">
      <c r="B73" t="s">
        <v>519</v>
      </c>
      <c r="C73" t="s">
        <v>520</v>
      </c>
      <c r="D73" t="s">
        <v>106</v>
      </c>
      <c r="E73" t="s">
        <v>129</v>
      </c>
      <c r="F73" t="s">
        <v>516</v>
      </c>
      <c r="G73" t="s">
        <v>517</v>
      </c>
      <c r="H73" t="s">
        <v>427</v>
      </c>
      <c r="I73" t="s">
        <v>155</v>
      </c>
      <c r="J73" t="s">
        <v>518</v>
      </c>
      <c r="K73" s="79">
        <v>6.57</v>
      </c>
      <c r="L73" t="s">
        <v>108</v>
      </c>
      <c r="M73" s="79">
        <v>3.85</v>
      </c>
      <c r="N73" s="79">
        <v>1.91</v>
      </c>
      <c r="O73" s="79">
        <v>46203</v>
      </c>
      <c r="P73" s="79">
        <v>116.04</v>
      </c>
      <c r="Q73" s="79">
        <v>53.613961199999999</v>
      </c>
      <c r="R73" s="79">
        <v>0.02</v>
      </c>
      <c r="S73" s="79">
        <f t="shared" si="0"/>
        <v>0.25688945332652324</v>
      </c>
      <c r="T73" s="79">
        <f>Q73/'סכום נכסי הקרן'!$C$42*100</f>
        <v>4.0090920805096582E-2</v>
      </c>
    </row>
    <row r="74" spans="2:20">
      <c r="B74" t="s">
        <v>521</v>
      </c>
      <c r="C74" t="s">
        <v>522</v>
      </c>
      <c r="D74" t="s">
        <v>106</v>
      </c>
      <c r="E74" t="s">
        <v>129</v>
      </c>
      <c r="F74" t="s">
        <v>516</v>
      </c>
      <c r="G74" t="s">
        <v>517</v>
      </c>
      <c r="H74" t="s">
        <v>427</v>
      </c>
      <c r="I74" t="s">
        <v>155</v>
      </c>
      <c r="J74" t="s">
        <v>523</v>
      </c>
      <c r="K74" s="79">
        <v>3.23</v>
      </c>
      <c r="L74" t="s">
        <v>108</v>
      </c>
      <c r="M74" s="79">
        <v>3.9</v>
      </c>
      <c r="N74" s="79">
        <v>1.2</v>
      </c>
      <c r="O74" s="79">
        <v>600</v>
      </c>
      <c r="P74" s="79">
        <v>117.05</v>
      </c>
      <c r="Q74" s="79">
        <v>0.70230000000000004</v>
      </c>
      <c r="R74" s="79">
        <v>0</v>
      </c>
      <c r="S74" s="79">
        <f t="shared" si="0"/>
        <v>3.3650463243745047E-3</v>
      </c>
      <c r="T74" s="79">
        <f>Q74/'סכום נכסי הקרן'!$C$42*100</f>
        <v>5.2515898939806994E-4</v>
      </c>
    </row>
    <row r="75" spans="2:20">
      <c r="B75" t="s">
        <v>524</v>
      </c>
      <c r="C75" t="s">
        <v>525</v>
      </c>
      <c r="D75" t="s">
        <v>106</v>
      </c>
      <c r="E75" t="s">
        <v>129</v>
      </c>
      <c r="F75" t="s">
        <v>516</v>
      </c>
      <c r="G75" t="s">
        <v>517</v>
      </c>
      <c r="H75" t="s">
        <v>427</v>
      </c>
      <c r="I75" t="s">
        <v>155</v>
      </c>
      <c r="J75" t="s">
        <v>351</v>
      </c>
      <c r="K75" s="79">
        <v>4.0999999999999996</v>
      </c>
      <c r="L75" t="s">
        <v>108</v>
      </c>
      <c r="M75" s="79">
        <v>3.9</v>
      </c>
      <c r="N75" s="79">
        <v>1.44</v>
      </c>
      <c r="O75" s="79">
        <v>64234</v>
      </c>
      <c r="P75" s="79">
        <v>118.62</v>
      </c>
      <c r="Q75" s="79">
        <v>76.194370800000002</v>
      </c>
      <c r="R75" s="79">
        <v>0.02</v>
      </c>
      <c r="S75" s="79">
        <f t="shared" si="0"/>
        <v>0.36508271023575123</v>
      </c>
      <c r="T75" s="79">
        <f>Q75/'סכום נכסי הקרן'!$C$42*100</f>
        <v>5.6975877498433435E-2</v>
      </c>
    </row>
    <row r="76" spans="2:20">
      <c r="B76" t="s">
        <v>526</v>
      </c>
      <c r="C76" t="s">
        <v>527</v>
      </c>
      <c r="D76" t="s">
        <v>106</v>
      </c>
      <c r="E76" t="s">
        <v>129</v>
      </c>
      <c r="F76" t="s">
        <v>528</v>
      </c>
      <c r="G76" t="s">
        <v>517</v>
      </c>
      <c r="H76" t="s">
        <v>427</v>
      </c>
      <c r="I76" t="s">
        <v>155</v>
      </c>
      <c r="J76" t="s">
        <v>529</v>
      </c>
      <c r="K76" s="79">
        <v>4.21</v>
      </c>
      <c r="L76" t="s">
        <v>108</v>
      </c>
      <c r="M76" s="79">
        <v>3.75</v>
      </c>
      <c r="N76" s="79">
        <v>1.43</v>
      </c>
      <c r="O76" s="79">
        <v>189344</v>
      </c>
      <c r="P76" s="79">
        <v>118.93</v>
      </c>
      <c r="Q76" s="79">
        <v>225.1868192</v>
      </c>
      <c r="R76" s="79">
        <v>0.02</v>
      </c>
      <c r="S76" s="79">
        <f t="shared" ref="S76:S139" si="1">Q76/$Q$11*100</f>
        <v>1.0789749085099618</v>
      </c>
      <c r="T76" s="79">
        <f>Q76/'סכום נכסי הקרן'!$C$42*100</f>
        <v>0.16838798575656824</v>
      </c>
    </row>
    <row r="77" spans="2:20">
      <c r="B77" t="s">
        <v>530</v>
      </c>
      <c r="C77" t="s">
        <v>531</v>
      </c>
      <c r="D77" t="s">
        <v>106</v>
      </c>
      <c r="E77" t="s">
        <v>129</v>
      </c>
      <c r="F77" t="s">
        <v>528</v>
      </c>
      <c r="G77" t="s">
        <v>517</v>
      </c>
      <c r="H77" t="s">
        <v>532</v>
      </c>
      <c r="I77" t="s">
        <v>156</v>
      </c>
      <c r="J77" t="s">
        <v>533</v>
      </c>
      <c r="K77" s="79">
        <v>7.71</v>
      </c>
      <c r="L77" t="s">
        <v>108</v>
      </c>
      <c r="M77" s="79">
        <v>2.48</v>
      </c>
      <c r="N77" s="79">
        <v>2.37</v>
      </c>
      <c r="O77" s="79">
        <v>66216</v>
      </c>
      <c r="P77" s="79">
        <v>100.95</v>
      </c>
      <c r="Q77" s="79">
        <v>66.845051999999995</v>
      </c>
      <c r="R77" s="79">
        <v>0.03</v>
      </c>
      <c r="S77" s="79">
        <f t="shared" si="1"/>
        <v>0.32028577037622474</v>
      </c>
      <c r="T77" s="79">
        <f>Q77/'סכום נכסי הקרן'!$C$42*100</f>
        <v>4.998473580319155E-2</v>
      </c>
    </row>
    <row r="78" spans="2:20">
      <c r="B78" t="s">
        <v>534</v>
      </c>
      <c r="C78" t="s">
        <v>535</v>
      </c>
      <c r="D78" t="s">
        <v>106</v>
      </c>
      <c r="E78" t="s">
        <v>129</v>
      </c>
      <c r="F78" t="s">
        <v>536</v>
      </c>
      <c r="G78" t="s">
        <v>517</v>
      </c>
      <c r="H78" t="s">
        <v>532</v>
      </c>
      <c r="I78" t="s">
        <v>156</v>
      </c>
      <c r="J78" t="s">
        <v>537</v>
      </c>
      <c r="K78" s="79">
        <v>1.5</v>
      </c>
      <c r="L78" t="s">
        <v>108</v>
      </c>
      <c r="M78" s="79">
        <v>4.28</v>
      </c>
      <c r="N78" s="79">
        <v>0.89</v>
      </c>
      <c r="O78" s="79">
        <v>187500.59</v>
      </c>
      <c r="P78" s="79">
        <v>127.54</v>
      </c>
      <c r="Q78" s="79">
        <v>239.138252486</v>
      </c>
      <c r="R78" s="79">
        <v>0.09</v>
      </c>
      <c r="S78" s="79">
        <f t="shared" si="1"/>
        <v>1.1458227218359056</v>
      </c>
      <c r="T78" s="79">
        <f>Q78/'סכום נכסי הקרן'!$C$42*100</f>
        <v>0.17882045137685923</v>
      </c>
    </row>
    <row r="79" spans="2:20">
      <c r="B79" t="s">
        <v>538</v>
      </c>
      <c r="C79" t="s">
        <v>539</v>
      </c>
      <c r="D79" t="s">
        <v>106</v>
      </c>
      <c r="E79" t="s">
        <v>129</v>
      </c>
      <c r="F79" t="s">
        <v>540</v>
      </c>
      <c r="G79" t="s">
        <v>517</v>
      </c>
      <c r="H79" t="s">
        <v>427</v>
      </c>
      <c r="I79" t="s">
        <v>155</v>
      </c>
      <c r="J79" t="s">
        <v>541</v>
      </c>
      <c r="K79" s="79">
        <v>2.62</v>
      </c>
      <c r="L79" t="s">
        <v>108</v>
      </c>
      <c r="M79" s="79">
        <v>3.6</v>
      </c>
      <c r="N79" s="79">
        <v>1.07</v>
      </c>
      <c r="O79" s="79">
        <v>450000</v>
      </c>
      <c r="P79" s="79">
        <v>113.5</v>
      </c>
      <c r="Q79" s="79">
        <v>510.75</v>
      </c>
      <c r="R79" s="79">
        <v>0.11</v>
      </c>
      <c r="S79" s="79">
        <f t="shared" si="1"/>
        <v>2.4472410795589892</v>
      </c>
      <c r="T79" s="79">
        <f>Q79/'סכום נכסי הקרן'!$C$42*100</f>
        <v>0.38192361360538829</v>
      </c>
    </row>
    <row r="80" spans="2:20">
      <c r="B80" t="s">
        <v>542</v>
      </c>
      <c r="C80" t="s">
        <v>543</v>
      </c>
      <c r="D80" t="s">
        <v>106</v>
      </c>
      <c r="E80" t="s">
        <v>129</v>
      </c>
      <c r="F80" t="s">
        <v>544</v>
      </c>
      <c r="G80" t="s">
        <v>355</v>
      </c>
      <c r="H80" t="s">
        <v>545</v>
      </c>
      <c r="I80" t="s">
        <v>155</v>
      </c>
      <c r="J80" t="s">
        <v>546</v>
      </c>
      <c r="K80" s="79">
        <v>1.22</v>
      </c>
      <c r="L80" t="s">
        <v>108</v>
      </c>
      <c r="M80" s="79">
        <v>4.8499999999999996</v>
      </c>
      <c r="N80" s="79">
        <v>1.1100000000000001</v>
      </c>
      <c r="O80" s="79">
        <v>3363</v>
      </c>
      <c r="P80" s="79">
        <v>126.9</v>
      </c>
      <c r="Q80" s="79">
        <v>4.2676470000000002</v>
      </c>
      <c r="R80" s="79">
        <v>0</v>
      </c>
      <c r="S80" s="79">
        <f t="shared" si="1"/>
        <v>2.0448283996978331E-2</v>
      </c>
      <c r="T80" s="79">
        <f>Q80/'סכום נכסי הקרן'!$C$42*100</f>
        <v>3.1912191166562792E-3</v>
      </c>
    </row>
    <row r="81" spans="2:20">
      <c r="B81" t="s">
        <v>547</v>
      </c>
      <c r="C81" t="s">
        <v>548</v>
      </c>
      <c r="D81" t="s">
        <v>106</v>
      </c>
      <c r="E81" t="s">
        <v>129</v>
      </c>
      <c r="F81" t="s">
        <v>544</v>
      </c>
      <c r="G81" t="s">
        <v>355</v>
      </c>
      <c r="H81" t="s">
        <v>545</v>
      </c>
      <c r="I81" t="s">
        <v>155</v>
      </c>
      <c r="J81" t="s">
        <v>440</v>
      </c>
      <c r="K81" s="79">
        <v>2.74</v>
      </c>
      <c r="L81" t="s">
        <v>108</v>
      </c>
      <c r="M81" s="79">
        <v>3.77</v>
      </c>
      <c r="N81" s="79">
        <v>1.1000000000000001</v>
      </c>
      <c r="O81" s="79">
        <v>17038.7</v>
      </c>
      <c r="P81" s="79">
        <v>115.74</v>
      </c>
      <c r="Q81" s="79">
        <v>19.720591379999998</v>
      </c>
      <c r="R81" s="79">
        <v>0</v>
      </c>
      <c r="S81" s="79">
        <f t="shared" si="1"/>
        <v>9.4490536149452561E-2</v>
      </c>
      <c r="T81" s="79">
        <f>Q81/'סכום נכסי הקרן'!$C$42*100</f>
        <v>1.4746469940841644E-2</v>
      </c>
    </row>
    <row r="82" spans="2:20">
      <c r="B82" t="s">
        <v>549</v>
      </c>
      <c r="C82" t="s">
        <v>550</v>
      </c>
      <c r="D82" t="s">
        <v>106</v>
      </c>
      <c r="E82" t="s">
        <v>129</v>
      </c>
      <c r="F82" t="s">
        <v>544</v>
      </c>
      <c r="G82" t="s">
        <v>355</v>
      </c>
      <c r="H82" t="s">
        <v>551</v>
      </c>
      <c r="I82" t="s">
        <v>156</v>
      </c>
      <c r="J82" t="s">
        <v>552</v>
      </c>
      <c r="K82" s="79">
        <v>6</v>
      </c>
      <c r="L82" t="s">
        <v>108</v>
      </c>
      <c r="M82" s="79">
        <v>2.5</v>
      </c>
      <c r="N82" s="79">
        <v>2.25</v>
      </c>
      <c r="O82" s="79">
        <v>8000</v>
      </c>
      <c r="P82" s="79">
        <v>100.94</v>
      </c>
      <c r="Q82" s="79">
        <v>8.0752000000000006</v>
      </c>
      <c r="R82" s="79">
        <v>0</v>
      </c>
      <c r="S82" s="79">
        <f t="shared" si="1"/>
        <v>3.8692043398247188E-2</v>
      </c>
      <c r="T82" s="79">
        <f>Q82/'סכום נכסי הקרן'!$C$42*100</f>
        <v>6.0383936653670709E-3</v>
      </c>
    </row>
    <row r="83" spans="2:20">
      <c r="B83" t="s">
        <v>553</v>
      </c>
      <c r="C83" t="s">
        <v>554</v>
      </c>
      <c r="D83" t="s">
        <v>106</v>
      </c>
      <c r="E83" t="s">
        <v>129</v>
      </c>
      <c r="F83" t="s">
        <v>544</v>
      </c>
      <c r="G83" t="s">
        <v>355</v>
      </c>
      <c r="H83" t="s">
        <v>545</v>
      </c>
      <c r="I83" t="s">
        <v>155</v>
      </c>
      <c r="J83" t="s">
        <v>555</v>
      </c>
      <c r="K83" s="79">
        <v>4.12</v>
      </c>
      <c r="L83" t="s">
        <v>108</v>
      </c>
      <c r="M83" s="79">
        <v>2.85</v>
      </c>
      <c r="N83" s="79">
        <v>1.71</v>
      </c>
      <c r="O83" s="79">
        <v>598.69000000000005</v>
      </c>
      <c r="P83" s="79">
        <v>105.81</v>
      </c>
      <c r="Q83" s="79">
        <v>0.63347388900000001</v>
      </c>
      <c r="R83" s="79">
        <v>0</v>
      </c>
      <c r="S83" s="79">
        <f t="shared" si="1"/>
        <v>3.0352683778537277E-3</v>
      </c>
      <c r="T83" s="79">
        <f>Q83/'סכום נכסי הקרן'!$C$42*100</f>
        <v>4.7369287677246919E-4</v>
      </c>
    </row>
    <row r="84" spans="2:20">
      <c r="B84" t="s">
        <v>556</v>
      </c>
      <c r="C84" t="s">
        <v>557</v>
      </c>
      <c r="D84" t="s">
        <v>106</v>
      </c>
      <c r="E84" t="s">
        <v>129</v>
      </c>
      <c r="F84" t="s">
        <v>367</v>
      </c>
      <c r="G84" t="s">
        <v>324</v>
      </c>
      <c r="H84" t="s">
        <v>545</v>
      </c>
      <c r="I84" t="s">
        <v>155</v>
      </c>
      <c r="J84" t="s">
        <v>558</v>
      </c>
      <c r="K84" s="79">
        <v>4.22</v>
      </c>
      <c r="L84" t="s">
        <v>108</v>
      </c>
      <c r="M84" s="79">
        <v>2.8</v>
      </c>
      <c r="N84" s="79">
        <v>2.56</v>
      </c>
      <c r="O84" s="79">
        <v>2</v>
      </c>
      <c r="P84" s="79">
        <v>5126799</v>
      </c>
      <c r="Q84" s="79">
        <v>102.53598</v>
      </c>
      <c r="R84" s="79">
        <v>0</v>
      </c>
      <c r="S84" s="79">
        <f t="shared" si="1"/>
        <v>0.49129762582249425</v>
      </c>
      <c r="T84" s="79">
        <f>Q84/'סכום נכסי הקרן'!$C$42*100</f>
        <v>7.6673347050748547E-2</v>
      </c>
    </row>
    <row r="85" spans="2:20">
      <c r="B85" t="s">
        <v>559</v>
      </c>
      <c r="C85" t="s">
        <v>560</v>
      </c>
      <c r="D85" t="s">
        <v>106</v>
      </c>
      <c r="E85" t="s">
        <v>129</v>
      </c>
      <c r="F85" t="s">
        <v>561</v>
      </c>
      <c r="G85" t="s">
        <v>324</v>
      </c>
      <c r="H85" t="s">
        <v>545</v>
      </c>
      <c r="I85" t="s">
        <v>155</v>
      </c>
      <c r="J85" t="s">
        <v>562</v>
      </c>
      <c r="K85" s="79">
        <v>2.94</v>
      </c>
      <c r="L85" t="s">
        <v>108</v>
      </c>
      <c r="M85" s="79">
        <v>2</v>
      </c>
      <c r="N85" s="79">
        <v>0.9</v>
      </c>
      <c r="O85" s="79">
        <v>257553</v>
      </c>
      <c r="P85" s="79">
        <v>103.84</v>
      </c>
      <c r="Q85" s="79">
        <v>267.4430352</v>
      </c>
      <c r="R85" s="79">
        <v>0.04</v>
      </c>
      <c r="S85" s="79">
        <f t="shared" si="1"/>
        <v>1.2814441158754397</v>
      </c>
      <c r="T85" s="79">
        <f>Q85/'סכום נכסי הקרן'!$C$42*100</f>
        <v>0.19998592351870201</v>
      </c>
    </row>
    <row r="86" spans="2:20">
      <c r="B86" t="s">
        <v>563</v>
      </c>
      <c r="C86" t="s">
        <v>564</v>
      </c>
      <c r="D86" t="s">
        <v>106</v>
      </c>
      <c r="E86" t="s">
        <v>129</v>
      </c>
      <c r="F86" t="s">
        <v>565</v>
      </c>
      <c r="G86" t="s">
        <v>355</v>
      </c>
      <c r="H86" t="s">
        <v>551</v>
      </c>
      <c r="I86" t="s">
        <v>156</v>
      </c>
      <c r="J86" t="s">
        <v>566</v>
      </c>
      <c r="K86" s="79">
        <v>7.03</v>
      </c>
      <c r="L86" t="s">
        <v>108</v>
      </c>
      <c r="M86" s="79">
        <v>1.58</v>
      </c>
      <c r="N86" s="79">
        <v>1.99</v>
      </c>
      <c r="O86" s="79">
        <v>62643</v>
      </c>
      <c r="P86" s="79">
        <v>97.69</v>
      </c>
      <c r="Q86" s="79">
        <v>61.1959467</v>
      </c>
      <c r="R86" s="79">
        <v>0.02</v>
      </c>
      <c r="S86" s="79">
        <f t="shared" si="1"/>
        <v>0.29321827639107662</v>
      </c>
      <c r="T86" s="79">
        <f>Q86/'סכום נכסי הקרן'!$C$42*100</f>
        <v>4.5760503380649506E-2</v>
      </c>
    </row>
    <row r="87" spans="2:20">
      <c r="B87" t="s">
        <v>567</v>
      </c>
      <c r="C87" t="s">
        <v>568</v>
      </c>
      <c r="D87" t="s">
        <v>106</v>
      </c>
      <c r="E87" t="s">
        <v>129</v>
      </c>
      <c r="F87" t="s">
        <v>569</v>
      </c>
      <c r="G87" t="s">
        <v>324</v>
      </c>
      <c r="H87" t="s">
        <v>545</v>
      </c>
      <c r="I87" t="s">
        <v>155</v>
      </c>
      <c r="J87" t="s">
        <v>382</v>
      </c>
      <c r="K87" s="79">
        <v>4.54</v>
      </c>
      <c r="L87" t="s">
        <v>108</v>
      </c>
      <c r="M87" s="79">
        <v>4.5</v>
      </c>
      <c r="N87" s="79">
        <v>1.7</v>
      </c>
      <c r="O87" s="79">
        <v>134785</v>
      </c>
      <c r="P87" s="79">
        <v>135.15</v>
      </c>
      <c r="Q87" s="79">
        <v>182.16192749999999</v>
      </c>
      <c r="R87" s="79">
        <v>0.01</v>
      </c>
      <c r="S87" s="79">
        <f t="shared" si="1"/>
        <v>0.87282261793371774</v>
      </c>
      <c r="T87" s="79">
        <f>Q87/'סכום נכסי הקרן'!$C$42*100</f>
        <v>0.13621525523665737</v>
      </c>
    </row>
    <row r="88" spans="2:20">
      <c r="B88" t="s">
        <v>570</v>
      </c>
      <c r="C88" t="s">
        <v>571</v>
      </c>
      <c r="D88" t="s">
        <v>106</v>
      </c>
      <c r="E88" t="s">
        <v>129</v>
      </c>
      <c r="F88" t="s">
        <v>572</v>
      </c>
      <c r="G88" t="s">
        <v>355</v>
      </c>
      <c r="H88" t="s">
        <v>551</v>
      </c>
      <c r="I88" t="s">
        <v>156</v>
      </c>
      <c r="J88" t="s">
        <v>573</v>
      </c>
      <c r="K88" s="79">
        <v>5.34</v>
      </c>
      <c r="L88" t="s">
        <v>108</v>
      </c>
      <c r="M88" s="79">
        <v>2.74</v>
      </c>
      <c r="N88" s="79">
        <v>1.8</v>
      </c>
      <c r="O88" s="79">
        <v>29000</v>
      </c>
      <c r="P88" s="79">
        <v>104.93</v>
      </c>
      <c r="Q88" s="79">
        <v>30.4297</v>
      </c>
      <c r="R88" s="79">
        <v>0.01</v>
      </c>
      <c r="S88" s="79">
        <f t="shared" si="1"/>
        <v>0.14580286221959116</v>
      </c>
      <c r="T88" s="79">
        <f>Q88/'סכום נכסי הקרן'!$C$42*100</f>
        <v>2.2754421899026694E-2</v>
      </c>
    </row>
    <row r="89" spans="2:20">
      <c r="B89" t="s">
        <v>574</v>
      </c>
      <c r="C89" t="s">
        <v>575</v>
      </c>
      <c r="D89" t="s">
        <v>106</v>
      </c>
      <c r="E89" t="s">
        <v>129</v>
      </c>
      <c r="F89" t="s">
        <v>572</v>
      </c>
      <c r="G89" t="s">
        <v>355</v>
      </c>
      <c r="H89" t="s">
        <v>551</v>
      </c>
      <c r="I89" t="s">
        <v>156</v>
      </c>
      <c r="J89" t="s">
        <v>576</v>
      </c>
      <c r="K89" s="79">
        <v>7.25</v>
      </c>
      <c r="L89" t="s">
        <v>108</v>
      </c>
      <c r="M89" s="79">
        <v>1.96</v>
      </c>
      <c r="N89" s="79">
        <v>2.29</v>
      </c>
      <c r="O89" s="79">
        <v>58000</v>
      </c>
      <c r="P89" s="79">
        <v>97.85</v>
      </c>
      <c r="Q89" s="79">
        <v>56.753</v>
      </c>
      <c r="R89" s="79">
        <v>0.02</v>
      </c>
      <c r="S89" s="79">
        <f t="shared" si="1"/>
        <v>0.27193004990349745</v>
      </c>
      <c r="T89" s="79">
        <f>Q89/'סכום נכסי הקרן'!$C$42*100</f>
        <v>4.2438200377771122E-2</v>
      </c>
    </row>
    <row r="90" spans="2:20">
      <c r="B90" t="s">
        <v>577</v>
      </c>
      <c r="C90" t="s">
        <v>578</v>
      </c>
      <c r="D90" t="s">
        <v>106</v>
      </c>
      <c r="E90" t="s">
        <v>129</v>
      </c>
      <c r="F90" t="s">
        <v>579</v>
      </c>
      <c r="G90" t="s">
        <v>138</v>
      </c>
      <c r="H90" t="s">
        <v>545</v>
      </c>
      <c r="I90" t="s">
        <v>155</v>
      </c>
      <c r="J90" t="s">
        <v>376</v>
      </c>
      <c r="K90" s="79">
        <v>0.5</v>
      </c>
      <c r="L90" t="s">
        <v>108</v>
      </c>
      <c r="M90" s="79">
        <v>5.19</v>
      </c>
      <c r="N90" s="79">
        <v>1.59</v>
      </c>
      <c r="O90" s="79">
        <v>32696.67</v>
      </c>
      <c r="P90" s="79">
        <v>121.21</v>
      </c>
      <c r="Q90" s="79">
        <v>39.631633706999999</v>
      </c>
      <c r="R90" s="79">
        <v>0.01</v>
      </c>
      <c r="S90" s="79">
        <f t="shared" si="1"/>
        <v>0.18989361146902617</v>
      </c>
      <c r="T90" s="79">
        <f>Q90/'סכום נכסי הקרן'!$C$42*100</f>
        <v>2.9635353418428878E-2</v>
      </c>
    </row>
    <row r="91" spans="2:20">
      <c r="B91" t="s">
        <v>580</v>
      </c>
      <c r="C91" t="s">
        <v>581</v>
      </c>
      <c r="D91" t="s">
        <v>106</v>
      </c>
      <c r="E91" t="s">
        <v>129</v>
      </c>
      <c r="F91" t="s">
        <v>579</v>
      </c>
      <c r="G91" t="s">
        <v>138</v>
      </c>
      <c r="H91" t="s">
        <v>545</v>
      </c>
      <c r="I91" t="s">
        <v>155</v>
      </c>
      <c r="J91" t="s">
        <v>582</v>
      </c>
      <c r="K91" s="79">
        <v>1.95</v>
      </c>
      <c r="L91" t="s">
        <v>108</v>
      </c>
      <c r="M91" s="79">
        <v>4.3499999999999996</v>
      </c>
      <c r="N91" s="79">
        <v>1.1599999999999999</v>
      </c>
      <c r="O91" s="79">
        <v>7336.8</v>
      </c>
      <c r="P91" s="79">
        <v>108.95</v>
      </c>
      <c r="Q91" s="79">
        <v>7.9934436</v>
      </c>
      <c r="R91" s="79">
        <v>0</v>
      </c>
      <c r="S91" s="79">
        <f t="shared" si="1"/>
        <v>3.8300310416168173E-2</v>
      </c>
      <c r="T91" s="79">
        <f>Q91/'סכום נכסי הקרן'!$C$42*100</f>
        <v>5.9772586683560728E-3</v>
      </c>
    </row>
    <row r="92" spans="2:20">
      <c r="B92" t="s">
        <v>583</v>
      </c>
      <c r="C92" t="s">
        <v>584</v>
      </c>
      <c r="D92" t="s">
        <v>106</v>
      </c>
      <c r="E92" t="s">
        <v>129</v>
      </c>
      <c r="F92" t="s">
        <v>579</v>
      </c>
      <c r="G92" t="s">
        <v>138</v>
      </c>
      <c r="H92" t="s">
        <v>545</v>
      </c>
      <c r="I92" t="s">
        <v>155</v>
      </c>
      <c r="J92" t="s">
        <v>585</v>
      </c>
      <c r="K92" s="79">
        <v>4.53</v>
      </c>
      <c r="L92" t="s">
        <v>108</v>
      </c>
      <c r="M92" s="79">
        <v>1.98</v>
      </c>
      <c r="N92" s="79">
        <v>1.73</v>
      </c>
      <c r="O92" s="79">
        <v>284868</v>
      </c>
      <c r="P92" s="79">
        <v>100.02</v>
      </c>
      <c r="Q92" s="79">
        <v>284.92497359999999</v>
      </c>
      <c r="R92" s="79">
        <v>0.03</v>
      </c>
      <c r="S92" s="79">
        <f t="shared" si="1"/>
        <v>1.3652082231741174</v>
      </c>
      <c r="T92" s="79">
        <f>Q92/'סכום נכסי הקרן'!$C$42*100</f>
        <v>0.2130583955432831</v>
      </c>
    </row>
    <row r="93" spans="2:20">
      <c r="B93" t="s">
        <v>586</v>
      </c>
      <c r="C93" t="s">
        <v>587</v>
      </c>
      <c r="D93" t="s">
        <v>106</v>
      </c>
      <c r="E93" t="s">
        <v>129</v>
      </c>
      <c r="F93" t="s">
        <v>588</v>
      </c>
      <c r="G93" t="s">
        <v>138</v>
      </c>
      <c r="H93" t="s">
        <v>545</v>
      </c>
      <c r="I93" t="s">
        <v>155</v>
      </c>
      <c r="J93" t="s">
        <v>348</v>
      </c>
      <c r="K93" s="79">
        <v>1.47</v>
      </c>
      <c r="L93" t="s">
        <v>108</v>
      </c>
      <c r="M93" s="79">
        <v>3.35</v>
      </c>
      <c r="N93" s="79">
        <v>0.86</v>
      </c>
      <c r="O93" s="79">
        <v>58036.67</v>
      </c>
      <c r="P93" s="79">
        <v>111.96</v>
      </c>
      <c r="Q93" s="79">
        <v>64.977855731999995</v>
      </c>
      <c r="R93" s="79">
        <v>0.01</v>
      </c>
      <c r="S93" s="79">
        <f t="shared" si="1"/>
        <v>0.31133916360060293</v>
      </c>
      <c r="T93" s="79">
        <f>Q93/'סכום נכסי הקרן'!$C$42*100</f>
        <v>4.8588502135085712E-2</v>
      </c>
    </row>
    <row r="94" spans="2:20">
      <c r="B94" t="s">
        <v>589</v>
      </c>
      <c r="C94" t="s">
        <v>590</v>
      </c>
      <c r="D94" t="s">
        <v>106</v>
      </c>
      <c r="E94" t="s">
        <v>129</v>
      </c>
      <c r="F94" t="s">
        <v>503</v>
      </c>
      <c r="G94" t="s">
        <v>324</v>
      </c>
      <c r="H94" t="s">
        <v>545</v>
      </c>
      <c r="I94" t="s">
        <v>155</v>
      </c>
      <c r="J94" t="s">
        <v>591</v>
      </c>
      <c r="K94" s="79">
        <v>2.99</v>
      </c>
      <c r="L94" t="s">
        <v>108</v>
      </c>
      <c r="M94" s="79">
        <v>6.4</v>
      </c>
      <c r="N94" s="79">
        <v>1.35</v>
      </c>
      <c r="O94" s="79">
        <v>286601</v>
      </c>
      <c r="P94" s="79">
        <v>131.61000000000001</v>
      </c>
      <c r="Q94" s="79">
        <v>377.19557609999998</v>
      </c>
      <c r="R94" s="79">
        <v>0.02</v>
      </c>
      <c r="S94" s="79">
        <f t="shared" si="1"/>
        <v>1.8073196453447653</v>
      </c>
      <c r="T94" s="79">
        <f>Q94/'סכום נכסי הקרן'!$C$42*100</f>
        <v>0.28205559953025594</v>
      </c>
    </row>
    <row r="95" spans="2:20">
      <c r="B95" t="s">
        <v>592</v>
      </c>
      <c r="C95" t="s">
        <v>593</v>
      </c>
      <c r="D95" t="s">
        <v>106</v>
      </c>
      <c r="E95" t="s">
        <v>129</v>
      </c>
      <c r="F95" t="s">
        <v>594</v>
      </c>
      <c r="G95" t="s">
        <v>355</v>
      </c>
      <c r="H95" t="s">
        <v>595</v>
      </c>
      <c r="I95" t="s">
        <v>155</v>
      </c>
      <c r="J95" t="s">
        <v>431</v>
      </c>
      <c r="K95" s="79">
        <v>5.0999999999999996</v>
      </c>
      <c r="L95" t="s">
        <v>108</v>
      </c>
      <c r="M95" s="79">
        <v>4.09</v>
      </c>
      <c r="N95" s="79">
        <v>2.8</v>
      </c>
      <c r="O95" s="79">
        <v>26680.32</v>
      </c>
      <c r="P95" s="79">
        <v>107.9</v>
      </c>
      <c r="Q95" s="79">
        <v>28.788065280000001</v>
      </c>
      <c r="R95" s="79">
        <v>0</v>
      </c>
      <c r="S95" s="79">
        <f t="shared" si="1"/>
        <v>0.13793702585265172</v>
      </c>
      <c r="T95" s="79">
        <f>Q95/'סכום נכסי הקרן'!$C$42*100</f>
        <v>2.152685642769538E-2</v>
      </c>
    </row>
    <row r="96" spans="2:20">
      <c r="B96" t="s">
        <v>596</v>
      </c>
      <c r="C96" t="s">
        <v>597</v>
      </c>
      <c r="D96" t="s">
        <v>106</v>
      </c>
      <c r="E96" t="s">
        <v>129</v>
      </c>
      <c r="F96" t="s">
        <v>598</v>
      </c>
      <c r="G96" t="s">
        <v>355</v>
      </c>
      <c r="H96" t="s">
        <v>595</v>
      </c>
      <c r="I96" t="s">
        <v>155</v>
      </c>
      <c r="J96" t="s">
        <v>599</v>
      </c>
      <c r="K96" s="79">
        <v>2.99</v>
      </c>
      <c r="L96" t="s">
        <v>108</v>
      </c>
      <c r="M96" s="79">
        <v>4.5999999999999996</v>
      </c>
      <c r="N96" s="79">
        <v>1.69</v>
      </c>
      <c r="O96" s="79">
        <v>122039.09</v>
      </c>
      <c r="P96" s="79">
        <v>109.4</v>
      </c>
      <c r="Q96" s="79">
        <v>133.51076445999999</v>
      </c>
      <c r="R96" s="79">
        <v>0.03</v>
      </c>
      <c r="S96" s="79">
        <f t="shared" si="1"/>
        <v>0.63971224150726647</v>
      </c>
      <c r="T96" s="79">
        <f>Q96/'סכום נכסי הקרן'!$C$42*100</f>
        <v>9.9835366848323143E-2</v>
      </c>
    </row>
    <row r="97" spans="2:20">
      <c r="B97" t="s">
        <v>600</v>
      </c>
      <c r="C97" t="s">
        <v>601</v>
      </c>
      <c r="D97" t="s">
        <v>106</v>
      </c>
      <c r="E97" t="s">
        <v>129</v>
      </c>
      <c r="F97" t="s">
        <v>598</v>
      </c>
      <c r="G97" t="s">
        <v>355</v>
      </c>
      <c r="H97" t="s">
        <v>595</v>
      </c>
      <c r="I97" t="s">
        <v>155</v>
      </c>
      <c r="J97" t="s">
        <v>602</v>
      </c>
      <c r="K97" s="79">
        <v>6.65</v>
      </c>
      <c r="L97" t="s">
        <v>108</v>
      </c>
      <c r="M97" s="79">
        <v>3.06</v>
      </c>
      <c r="N97" s="79">
        <v>3.01</v>
      </c>
      <c r="O97" s="79">
        <v>34000</v>
      </c>
      <c r="P97" s="79">
        <v>100.14</v>
      </c>
      <c r="Q97" s="79">
        <v>34.047600000000003</v>
      </c>
      <c r="R97" s="79">
        <v>0.03</v>
      </c>
      <c r="S97" s="79">
        <f t="shared" si="1"/>
        <v>0.16313790578637818</v>
      </c>
      <c r="T97" s="79">
        <f>Q97/'סכום נכסי הקרן'!$C$42*100</f>
        <v>2.5459779591954616E-2</v>
      </c>
    </row>
    <row r="98" spans="2:20">
      <c r="B98" t="s">
        <v>603</v>
      </c>
      <c r="C98" t="s">
        <v>604</v>
      </c>
      <c r="D98" t="s">
        <v>106</v>
      </c>
      <c r="E98" t="s">
        <v>129</v>
      </c>
      <c r="F98" t="s">
        <v>605</v>
      </c>
      <c r="G98" t="s">
        <v>355</v>
      </c>
      <c r="H98" t="s">
        <v>606</v>
      </c>
      <c r="I98" t="s">
        <v>156</v>
      </c>
      <c r="J98" t="s">
        <v>607</v>
      </c>
      <c r="K98" s="79">
        <v>4.66</v>
      </c>
      <c r="L98" t="s">
        <v>108</v>
      </c>
      <c r="M98" s="79">
        <v>3.25</v>
      </c>
      <c r="N98" s="79">
        <v>1.81</v>
      </c>
      <c r="O98" s="79">
        <v>59500</v>
      </c>
      <c r="P98" s="79">
        <v>105.07</v>
      </c>
      <c r="Q98" s="79">
        <v>62.516649999999998</v>
      </c>
      <c r="R98" s="79">
        <v>0.05</v>
      </c>
      <c r="S98" s="79">
        <f t="shared" si="1"/>
        <v>0.2995463808838208</v>
      </c>
      <c r="T98" s="79">
        <f>Q98/'סכום נכסי הקרן'!$C$42*100</f>
        <v>4.6748085909942817E-2</v>
      </c>
    </row>
    <row r="99" spans="2:20">
      <c r="B99" t="s">
        <v>608</v>
      </c>
      <c r="C99" t="s">
        <v>609</v>
      </c>
      <c r="D99" t="s">
        <v>106</v>
      </c>
      <c r="E99" t="s">
        <v>129</v>
      </c>
      <c r="F99" t="s">
        <v>610</v>
      </c>
      <c r="G99" t="s">
        <v>355</v>
      </c>
      <c r="H99" t="s">
        <v>606</v>
      </c>
      <c r="I99" t="s">
        <v>156</v>
      </c>
      <c r="J99" t="s">
        <v>611</v>
      </c>
      <c r="K99" s="79">
        <v>2.39</v>
      </c>
      <c r="L99" t="s">
        <v>108</v>
      </c>
      <c r="M99" s="79">
        <v>4.5999999999999996</v>
      </c>
      <c r="N99" s="79">
        <v>1.87</v>
      </c>
      <c r="O99" s="79">
        <v>51157.14</v>
      </c>
      <c r="P99" s="79">
        <v>129.58000000000001</v>
      </c>
      <c r="Q99" s="79">
        <v>66.289422012000003</v>
      </c>
      <c r="R99" s="79">
        <v>0.01</v>
      </c>
      <c r="S99" s="79">
        <f t="shared" si="1"/>
        <v>0.31762348837589488</v>
      </c>
      <c r="T99" s="79">
        <f>Q99/'סכום נכסי הקרן'!$C$42*100</f>
        <v>4.9569252273393261E-2</v>
      </c>
    </row>
    <row r="100" spans="2:20">
      <c r="B100" t="s">
        <v>612</v>
      </c>
      <c r="C100" t="s">
        <v>613</v>
      </c>
      <c r="D100" t="s">
        <v>106</v>
      </c>
      <c r="E100" t="s">
        <v>129</v>
      </c>
      <c r="F100" t="s">
        <v>614</v>
      </c>
      <c r="G100" t="s">
        <v>355</v>
      </c>
      <c r="H100" t="s">
        <v>595</v>
      </c>
      <c r="I100" t="s">
        <v>155</v>
      </c>
      <c r="J100" t="s">
        <v>615</v>
      </c>
      <c r="K100" s="79">
        <v>2.79</v>
      </c>
      <c r="L100" t="s">
        <v>108</v>
      </c>
      <c r="M100" s="79">
        <v>4.4000000000000004</v>
      </c>
      <c r="N100" s="79">
        <v>1.21</v>
      </c>
      <c r="O100" s="79">
        <v>85727.81</v>
      </c>
      <c r="P100" s="79">
        <v>109.3</v>
      </c>
      <c r="Q100" s="79">
        <v>93.700496329999993</v>
      </c>
      <c r="R100" s="79">
        <v>0.05</v>
      </c>
      <c r="S100" s="79">
        <f t="shared" si="1"/>
        <v>0.44896270933694038</v>
      </c>
      <c r="T100" s="79">
        <f>Q100/'סכום נכסי הקרן'!$C$42*100</f>
        <v>7.0066435937292254E-2</v>
      </c>
    </row>
    <row r="101" spans="2:20">
      <c r="B101" t="s">
        <v>616</v>
      </c>
      <c r="C101" t="s">
        <v>617</v>
      </c>
      <c r="D101" t="s">
        <v>106</v>
      </c>
      <c r="E101" t="s">
        <v>129</v>
      </c>
      <c r="F101" t="s">
        <v>618</v>
      </c>
      <c r="G101" t="s">
        <v>355</v>
      </c>
      <c r="H101" t="s">
        <v>595</v>
      </c>
      <c r="I101" t="s">
        <v>155</v>
      </c>
      <c r="J101" t="s">
        <v>619</v>
      </c>
      <c r="K101" s="79">
        <v>0.89</v>
      </c>
      <c r="L101" t="s">
        <v>108</v>
      </c>
      <c r="M101" s="79">
        <v>5</v>
      </c>
      <c r="N101" s="79">
        <v>0.52</v>
      </c>
      <c r="O101" s="79">
        <v>4995.12</v>
      </c>
      <c r="P101" s="79">
        <v>124.28</v>
      </c>
      <c r="Q101" s="79">
        <v>6.2079351359999997</v>
      </c>
      <c r="R101" s="79">
        <v>0</v>
      </c>
      <c r="S101" s="79">
        <f t="shared" si="1"/>
        <v>2.9745107947247815E-2</v>
      </c>
      <c r="T101" s="79">
        <f>Q101/'סכום נכסי הקרן'!$C$42*100</f>
        <v>4.6421087032187513E-3</v>
      </c>
    </row>
    <row r="102" spans="2:20">
      <c r="B102" t="s">
        <v>620</v>
      </c>
      <c r="C102" t="s">
        <v>621</v>
      </c>
      <c r="D102" t="s">
        <v>106</v>
      </c>
      <c r="E102" t="s">
        <v>129</v>
      </c>
      <c r="F102" t="s">
        <v>622</v>
      </c>
      <c r="G102" t="s">
        <v>355</v>
      </c>
      <c r="H102" t="s">
        <v>606</v>
      </c>
      <c r="I102" t="s">
        <v>156</v>
      </c>
      <c r="J102" t="s">
        <v>341</v>
      </c>
      <c r="K102" s="79">
        <v>4.6500000000000004</v>
      </c>
      <c r="L102" t="s">
        <v>108</v>
      </c>
      <c r="M102" s="79">
        <v>3.3</v>
      </c>
      <c r="N102" s="79">
        <v>2.21</v>
      </c>
      <c r="O102" s="79">
        <v>56</v>
      </c>
      <c r="P102" s="79">
        <v>104</v>
      </c>
      <c r="Q102" s="79">
        <v>5.824E-2</v>
      </c>
      <c r="R102" s="79">
        <v>0</v>
      </c>
      <c r="S102" s="79">
        <f t="shared" si="1"/>
        <v>2.7905495932161633E-4</v>
      </c>
      <c r="T102" s="79">
        <f>Q102/'סכום נכסי הקרן'!$C$42*100</f>
        <v>4.3550134618458763E-5</v>
      </c>
    </row>
    <row r="103" spans="2:20">
      <c r="B103" t="s">
        <v>623</v>
      </c>
      <c r="C103" t="s">
        <v>624</v>
      </c>
      <c r="D103" t="s">
        <v>106</v>
      </c>
      <c r="E103" t="s">
        <v>129</v>
      </c>
      <c r="F103" t="s">
        <v>625</v>
      </c>
      <c r="G103" t="s">
        <v>355</v>
      </c>
      <c r="H103" t="s">
        <v>626</v>
      </c>
      <c r="I103" t="s">
        <v>155</v>
      </c>
      <c r="J103" t="s">
        <v>627</v>
      </c>
      <c r="K103" s="79">
        <v>0.98</v>
      </c>
      <c r="L103" t="s">
        <v>108</v>
      </c>
      <c r="M103" s="79">
        <v>5.5</v>
      </c>
      <c r="N103" s="79">
        <v>1.31</v>
      </c>
      <c r="O103" s="79">
        <v>0.2</v>
      </c>
      <c r="P103" s="79">
        <v>124.01</v>
      </c>
      <c r="Q103" s="79">
        <v>2.4802E-4</v>
      </c>
      <c r="R103" s="79">
        <v>0</v>
      </c>
      <c r="S103" s="79">
        <f t="shared" si="1"/>
        <v>1.1883793099407158E-6</v>
      </c>
      <c r="T103" s="79">
        <f>Q103/'סכום נכסי הקרן'!$C$42*100</f>
        <v>1.8546195721274283E-7</v>
      </c>
    </row>
    <row r="104" spans="2:20">
      <c r="B104" t="s">
        <v>628</v>
      </c>
      <c r="C104" t="s">
        <v>629</v>
      </c>
      <c r="D104" t="s">
        <v>106</v>
      </c>
      <c r="E104" t="s">
        <v>129</v>
      </c>
      <c r="F104" t="s">
        <v>630</v>
      </c>
      <c r="G104" t="s">
        <v>133</v>
      </c>
      <c r="H104" t="s">
        <v>631</v>
      </c>
      <c r="I104" t="s">
        <v>156</v>
      </c>
      <c r="J104" t="s">
        <v>632</v>
      </c>
      <c r="K104" s="79">
        <v>1.25</v>
      </c>
      <c r="L104" t="s">
        <v>108</v>
      </c>
      <c r="M104" s="79">
        <v>4.2</v>
      </c>
      <c r="N104" s="79">
        <v>2.33</v>
      </c>
      <c r="O104" s="79">
        <v>11906.62</v>
      </c>
      <c r="P104" s="79">
        <v>103.49</v>
      </c>
      <c r="Q104" s="79">
        <v>12.322161038000001</v>
      </c>
      <c r="R104" s="79">
        <v>0</v>
      </c>
      <c r="S104" s="79">
        <f t="shared" si="1"/>
        <v>5.9041211318913052E-2</v>
      </c>
      <c r="T104" s="79">
        <f>Q104/'סכום נכסי הקרן'!$C$42*100</f>
        <v>9.2141444367312437E-3</v>
      </c>
    </row>
    <row r="105" spans="2:20">
      <c r="B105" t="s">
        <v>633</v>
      </c>
      <c r="C105" t="s">
        <v>634</v>
      </c>
      <c r="D105" t="s">
        <v>106</v>
      </c>
      <c r="E105" t="s">
        <v>129</v>
      </c>
      <c r="F105" t="s">
        <v>635</v>
      </c>
      <c r="G105" t="s">
        <v>355</v>
      </c>
      <c r="H105" t="s">
        <v>631</v>
      </c>
      <c r="I105" t="s">
        <v>156</v>
      </c>
      <c r="J105" t="s">
        <v>636</v>
      </c>
      <c r="K105" s="79">
        <v>2.4900000000000002</v>
      </c>
      <c r="L105" t="s">
        <v>108</v>
      </c>
      <c r="M105" s="79">
        <v>4.8</v>
      </c>
      <c r="N105" s="79">
        <v>1.36</v>
      </c>
      <c r="O105" s="79">
        <v>69700</v>
      </c>
      <c r="P105" s="79">
        <v>107.38</v>
      </c>
      <c r="Q105" s="79">
        <v>74.843860000000006</v>
      </c>
      <c r="R105" s="79">
        <v>0.03</v>
      </c>
      <c r="S105" s="79">
        <f t="shared" si="1"/>
        <v>0.35861178413071337</v>
      </c>
      <c r="T105" s="79">
        <f>Q105/'סכום נכסי הקרן'!$C$42*100</f>
        <v>5.5966005809839993E-2</v>
      </c>
    </row>
    <row r="106" spans="2:20">
      <c r="B106" t="s">
        <v>637</v>
      </c>
      <c r="C106" t="s">
        <v>638</v>
      </c>
      <c r="D106" t="s">
        <v>106</v>
      </c>
      <c r="E106" t="s">
        <v>129</v>
      </c>
      <c r="F106" t="s">
        <v>639</v>
      </c>
      <c r="G106" t="s">
        <v>355</v>
      </c>
      <c r="H106" t="s">
        <v>626</v>
      </c>
      <c r="I106" t="s">
        <v>155</v>
      </c>
      <c r="J106" t="s">
        <v>640</v>
      </c>
      <c r="K106" s="79">
        <v>3.57</v>
      </c>
      <c r="L106" t="s">
        <v>108</v>
      </c>
      <c r="M106" s="79">
        <v>2.5</v>
      </c>
      <c r="N106" s="79">
        <v>4.3899999999999997</v>
      </c>
      <c r="O106" s="79">
        <v>80000</v>
      </c>
      <c r="P106" s="79">
        <v>93.26</v>
      </c>
      <c r="Q106" s="79">
        <v>74.608000000000004</v>
      </c>
      <c r="R106" s="79">
        <v>0.04</v>
      </c>
      <c r="S106" s="79">
        <f t="shared" si="1"/>
        <v>0.35748166904304862</v>
      </c>
      <c r="T106" s="79">
        <f>Q106/'סכום נכסי הקרן'!$C$42*100</f>
        <v>5.5789636737877256E-2</v>
      </c>
    </row>
    <row r="107" spans="2:20">
      <c r="B107" t="s">
        <v>641</v>
      </c>
      <c r="C107" t="s">
        <v>642</v>
      </c>
      <c r="D107" t="s">
        <v>106</v>
      </c>
      <c r="E107" t="s">
        <v>129</v>
      </c>
      <c r="F107" t="s">
        <v>643</v>
      </c>
      <c r="G107" t="s">
        <v>324</v>
      </c>
      <c r="H107" t="s">
        <v>626</v>
      </c>
      <c r="I107" t="s">
        <v>155</v>
      </c>
      <c r="J107" t="s">
        <v>423</v>
      </c>
      <c r="K107" s="79">
        <v>4.49</v>
      </c>
      <c r="L107" t="s">
        <v>108</v>
      </c>
      <c r="M107" s="79">
        <v>5.0999999999999996</v>
      </c>
      <c r="N107" s="79">
        <v>1.82</v>
      </c>
      <c r="O107" s="79">
        <v>420904</v>
      </c>
      <c r="P107" s="79">
        <v>138.15</v>
      </c>
      <c r="Q107" s="79">
        <v>581.47887600000001</v>
      </c>
      <c r="R107" s="79">
        <v>0.04</v>
      </c>
      <c r="S107" s="79">
        <f t="shared" si="1"/>
        <v>2.7861360592128981</v>
      </c>
      <c r="T107" s="79">
        <f>Q107/'סכום נכסי הקרן'!$C$42*100</f>
        <v>0.43481255713581884</v>
      </c>
    </row>
    <row r="108" spans="2:20">
      <c r="B108" t="s">
        <v>644</v>
      </c>
      <c r="C108" t="s">
        <v>645</v>
      </c>
      <c r="D108" t="s">
        <v>106</v>
      </c>
      <c r="E108" t="s">
        <v>129</v>
      </c>
      <c r="F108" t="s">
        <v>561</v>
      </c>
      <c r="G108" t="s">
        <v>324</v>
      </c>
      <c r="H108" t="s">
        <v>626</v>
      </c>
      <c r="I108" t="s">
        <v>155</v>
      </c>
      <c r="J108" t="s">
        <v>510</v>
      </c>
      <c r="K108" s="79">
        <v>3.37</v>
      </c>
      <c r="L108" t="s">
        <v>108</v>
      </c>
      <c r="M108" s="79">
        <v>2.4</v>
      </c>
      <c r="N108" s="79">
        <v>1.19</v>
      </c>
      <c r="O108" s="79">
        <v>19658</v>
      </c>
      <c r="P108" s="79">
        <v>104.78</v>
      </c>
      <c r="Q108" s="79">
        <v>20.597652400000001</v>
      </c>
      <c r="R108" s="79">
        <v>0.02</v>
      </c>
      <c r="S108" s="79">
        <f t="shared" si="1"/>
        <v>9.8692943897712798E-2</v>
      </c>
      <c r="T108" s="79">
        <f>Q108/'סכום נכסי הקרן'!$C$42*100</f>
        <v>1.5402310007627408E-2</v>
      </c>
    </row>
    <row r="109" spans="2:20">
      <c r="B109" t="s">
        <v>646</v>
      </c>
      <c r="C109" t="s">
        <v>647</v>
      </c>
      <c r="D109" t="s">
        <v>106</v>
      </c>
      <c r="E109" t="s">
        <v>129</v>
      </c>
      <c r="F109" t="s">
        <v>648</v>
      </c>
      <c r="G109" t="s">
        <v>355</v>
      </c>
      <c r="H109" t="s">
        <v>626</v>
      </c>
      <c r="I109" t="s">
        <v>155</v>
      </c>
      <c r="J109" t="s">
        <v>649</v>
      </c>
      <c r="K109" s="79">
        <v>1.1299999999999999</v>
      </c>
      <c r="L109" t="s">
        <v>108</v>
      </c>
      <c r="M109" s="79">
        <v>4.6500000000000004</v>
      </c>
      <c r="N109" s="79">
        <v>0.87</v>
      </c>
      <c r="O109" s="79">
        <v>0.64</v>
      </c>
      <c r="P109" s="79">
        <v>127.32</v>
      </c>
      <c r="Q109" s="79">
        <v>8.1484799999999996E-4</v>
      </c>
      <c r="R109" s="79">
        <v>0</v>
      </c>
      <c r="S109" s="79">
        <f t="shared" si="1"/>
        <v>3.9043162000910098E-6</v>
      </c>
      <c r="T109" s="79">
        <f>Q109/'סכום נכסי הקרן'!$C$42*100</f>
        <v>6.093190263321065E-7</v>
      </c>
    </row>
    <row r="110" spans="2:20">
      <c r="B110" t="s">
        <v>650</v>
      </c>
      <c r="C110" t="s">
        <v>651</v>
      </c>
      <c r="D110" t="s">
        <v>106</v>
      </c>
      <c r="E110" t="s">
        <v>129</v>
      </c>
      <c r="F110" t="s">
        <v>648</v>
      </c>
      <c r="G110" t="s">
        <v>355</v>
      </c>
      <c r="H110" t="s">
        <v>626</v>
      </c>
      <c r="I110" t="s">
        <v>155</v>
      </c>
      <c r="J110" t="s">
        <v>652</v>
      </c>
      <c r="K110" s="79">
        <v>0.99</v>
      </c>
      <c r="L110" t="s">
        <v>108</v>
      </c>
      <c r="M110" s="79">
        <v>5.05</v>
      </c>
      <c r="N110" s="79">
        <v>1.02</v>
      </c>
      <c r="O110" s="79">
        <v>14202.69</v>
      </c>
      <c r="P110" s="79">
        <v>124.14</v>
      </c>
      <c r="Q110" s="79">
        <v>17.631219366</v>
      </c>
      <c r="R110" s="79">
        <v>0.01</v>
      </c>
      <c r="S110" s="79">
        <f t="shared" si="1"/>
        <v>8.4479381919121299E-2</v>
      </c>
      <c r="T110" s="79">
        <f>Q110/'סכום נכסי הקרן'!$C$42*100</f>
        <v>1.3184099877693633E-2</v>
      </c>
    </row>
    <row r="111" spans="2:20">
      <c r="B111" t="s">
        <v>653</v>
      </c>
      <c r="C111" t="s">
        <v>654</v>
      </c>
      <c r="D111" t="s">
        <v>106</v>
      </c>
      <c r="E111" t="s">
        <v>129</v>
      </c>
      <c r="F111" t="s">
        <v>648</v>
      </c>
      <c r="G111" t="s">
        <v>355</v>
      </c>
      <c r="H111" t="s">
        <v>626</v>
      </c>
      <c r="I111" t="s">
        <v>155</v>
      </c>
      <c r="J111" t="s">
        <v>655</v>
      </c>
      <c r="K111" s="79">
        <v>6.38</v>
      </c>
      <c r="L111" t="s">
        <v>108</v>
      </c>
      <c r="M111" s="79">
        <v>2.85</v>
      </c>
      <c r="N111" s="79">
        <v>2.09</v>
      </c>
      <c r="O111" s="79">
        <v>147086</v>
      </c>
      <c r="P111" s="79">
        <v>106.34</v>
      </c>
      <c r="Q111" s="79">
        <v>156.4112524</v>
      </c>
      <c r="R111" s="79">
        <v>0.02</v>
      </c>
      <c r="S111" s="79">
        <f t="shared" si="1"/>
        <v>0.74943914278717494</v>
      </c>
      <c r="T111" s="79">
        <f>Q111/'סכום נכסי הקרן'!$C$42*100</f>
        <v>0.11695966857592259</v>
      </c>
    </row>
    <row r="112" spans="2:20">
      <c r="B112" t="s">
        <v>656</v>
      </c>
      <c r="C112" t="s">
        <v>657</v>
      </c>
      <c r="D112" t="s">
        <v>106</v>
      </c>
      <c r="E112" t="s">
        <v>129</v>
      </c>
      <c r="F112" t="s">
        <v>648</v>
      </c>
      <c r="G112" t="s">
        <v>355</v>
      </c>
      <c r="H112" t="s">
        <v>626</v>
      </c>
      <c r="I112" t="s">
        <v>155</v>
      </c>
      <c r="J112" t="s">
        <v>658</v>
      </c>
      <c r="K112" s="79">
        <v>1.84</v>
      </c>
      <c r="L112" t="s">
        <v>108</v>
      </c>
      <c r="M112" s="79">
        <v>6.1</v>
      </c>
      <c r="N112" s="79">
        <v>1.87</v>
      </c>
      <c r="O112" s="79">
        <v>162360</v>
      </c>
      <c r="P112" s="79">
        <v>109.05</v>
      </c>
      <c r="Q112" s="79">
        <v>177.05358000000001</v>
      </c>
      <c r="R112" s="79">
        <v>0.01</v>
      </c>
      <c r="S112" s="79">
        <f t="shared" si="1"/>
        <v>0.84834614637099159</v>
      </c>
      <c r="T112" s="79">
        <f>Q112/'סכום נכסי הקרן'!$C$42*100</f>
        <v>0.13239538536538561</v>
      </c>
    </row>
    <row r="113" spans="2:20">
      <c r="B113" t="s">
        <v>659</v>
      </c>
      <c r="C113" t="s">
        <v>660</v>
      </c>
      <c r="D113" t="s">
        <v>106</v>
      </c>
      <c r="E113" t="s">
        <v>129</v>
      </c>
      <c r="F113" t="s">
        <v>661</v>
      </c>
      <c r="G113" t="s">
        <v>481</v>
      </c>
      <c r="H113" t="s">
        <v>662</v>
      </c>
      <c r="I113" t="s">
        <v>155</v>
      </c>
      <c r="J113" t="s">
        <v>663</v>
      </c>
      <c r="K113" s="79">
        <v>1.93</v>
      </c>
      <c r="L113" t="s">
        <v>108</v>
      </c>
      <c r="M113" s="79">
        <v>4.8</v>
      </c>
      <c r="N113" s="79">
        <v>1.95</v>
      </c>
      <c r="O113" s="79">
        <v>210850.2</v>
      </c>
      <c r="P113" s="79">
        <v>123.1</v>
      </c>
      <c r="Q113" s="79">
        <v>259.5565962</v>
      </c>
      <c r="R113" s="79">
        <v>0.03</v>
      </c>
      <c r="S113" s="79">
        <f t="shared" si="1"/>
        <v>1.2436565143243166</v>
      </c>
      <c r="T113" s="79">
        <f>Q113/'סכום נכסי הקרן'!$C$42*100</f>
        <v>0.19408867969812743</v>
      </c>
    </row>
    <row r="114" spans="2:20">
      <c r="B114" t="s">
        <v>664</v>
      </c>
      <c r="C114" t="s">
        <v>665</v>
      </c>
      <c r="D114" t="s">
        <v>106</v>
      </c>
      <c r="E114" t="s">
        <v>129</v>
      </c>
      <c r="F114" t="s">
        <v>666</v>
      </c>
      <c r="G114" t="s">
        <v>118</v>
      </c>
      <c r="H114" t="s">
        <v>662</v>
      </c>
      <c r="I114" t="s">
        <v>155</v>
      </c>
      <c r="J114" t="s">
        <v>667</v>
      </c>
      <c r="K114" s="79">
        <v>2.6</v>
      </c>
      <c r="L114" t="s">
        <v>108</v>
      </c>
      <c r="M114" s="79">
        <v>5</v>
      </c>
      <c r="N114" s="79">
        <v>1.81</v>
      </c>
      <c r="O114" s="79">
        <v>37</v>
      </c>
      <c r="P114" s="79">
        <v>107.15</v>
      </c>
      <c r="Q114" s="79">
        <v>3.96455E-2</v>
      </c>
      <c r="R114" s="79">
        <v>0</v>
      </c>
      <c r="S114" s="79">
        <f t="shared" si="1"/>
        <v>1.899600513355965E-4</v>
      </c>
      <c r="T114" s="79">
        <f>Q114/'סכום נכסי הקרן'!$C$42*100</f>
        <v>2.9645722218683151E-5</v>
      </c>
    </row>
    <row r="115" spans="2:20">
      <c r="B115" t="s">
        <v>668</v>
      </c>
      <c r="C115" t="s">
        <v>669</v>
      </c>
      <c r="D115" t="s">
        <v>106</v>
      </c>
      <c r="E115" t="s">
        <v>129</v>
      </c>
      <c r="F115" t="s">
        <v>670</v>
      </c>
      <c r="G115" t="s">
        <v>355</v>
      </c>
      <c r="H115" t="s">
        <v>198</v>
      </c>
      <c r="I115" t="s">
        <v>156</v>
      </c>
      <c r="J115" t="s">
        <v>671</v>
      </c>
      <c r="K115" s="79">
        <v>0.99</v>
      </c>
      <c r="L115" t="s">
        <v>108</v>
      </c>
      <c r="M115" s="79">
        <v>5.35</v>
      </c>
      <c r="N115" s="79">
        <v>1.26</v>
      </c>
      <c r="O115" s="79">
        <v>7296.36</v>
      </c>
      <c r="P115" s="79">
        <v>124.21</v>
      </c>
      <c r="Q115" s="79">
        <v>9.0628087560000008</v>
      </c>
      <c r="R115" s="79">
        <v>0</v>
      </c>
      <c r="S115" s="79">
        <f t="shared" si="1"/>
        <v>4.3424136825981605E-2</v>
      </c>
      <c r="T115" s="79">
        <f>Q115/'סכום נכסי הקרן'!$C$42*100</f>
        <v>6.7768980313383728E-3</v>
      </c>
    </row>
    <row r="116" spans="2:20">
      <c r="B116" t="s">
        <v>672</v>
      </c>
      <c r="C116" t="s">
        <v>673</v>
      </c>
      <c r="D116" t="s">
        <v>106</v>
      </c>
      <c r="E116" t="s">
        <v>129</v>
      </c>
      <c r="F116" t="s">
        <v>670</v>
      </c>
      <c r="G116" t="s">
        <v>355</v>
      </c>
      <c r="H116" t="s">
        <v>198</v>
      </c>
      <c r="I116" t="s">
        <v>156</v>
      </c>
      <c r="J116" t="s">
        <v>674</v>
      </c>
      <c r="K116" s="79">
        <v>3.22</v>
      </c>
      <c r="L116" t="s">
        <v>108</v>
      </c>
      <c r="M116" s="79">
        <v>7</v>
      </c>
      <c r="N116" s="79">
        <v>2</v>
      </c>
      <c r="O116" s="79">
        <v>102556.12</v>
      </c>
      <c r="P116" s="79">
        <v>121.96</v>
      </c>
      <c r="Q116" s="79">
        <v>125.077443952</v>
      </c>
      <c r="R116" s="79">
        <v>0.02</v>
      </c>
      <c r="S116" s="79">
        <f t="shared" si="1"/>
        <v>0.59930427599720304</v>
      </c>
      <c r="T116" s="79">
        <f>Q116/'סכום נכסי הקרן'!$C$42*100</f>
        <v>9.3529181350314738E-2</v>
      </c>
    </row>
    <row r="117" spans="2:20">
      <c r="B117" t="s">
        <v>675</v>
      </c>
      <c r="C117" t="s">
        <v>676</v>
      </c>
      <c r="D117" t="s">
        <v>106</v>
      </c>
      <c r="E117" t="s">
        <v>129</v>
      </c>
      <c r="F117" t="s">
        <v>670</v>
      </c>
      <c r="G117" t="s">
        <v>355</v>
      </c>
      <c r="H117" t="s">
        <v>198</v>
      </c>
      <c r="I117" t="s">
        <v>156</v>
      </c>
      <c r="J117" t="s">
        <v>677</v>
      </c>
      <c r="K117" s="79">
        <v>4.59</v>
      </c>
      <c r="L117" t="s">
        <v>108</v>
      </c>
      <c r="M117" s="79">
        <v>4.4000000000000004</v>
      </c>
      <c r="N117" s="79">
        <v>2.98</v>
      </c>
      <c r="O117" s="79">
        <v>4626.5</v>
      </c>
      <c r="P117" s="79">
        <v>107.95</v>
      </c>
      <c r="Q117" s="79">
        <v>4.9943067499999998</v>
      </c>
      <c r="R117" s="79">
        <v>0</v>
      </c>
      <c r="S117" s="79">
        <f t="shared" si="1"/>
        <v>2.3930049226664214E-2</v>
      </c>
      <c r="T117" s="79">
        <f>Q117/'סכום נכסי הקרן'!$C$42*100</f>
        <v>3.7345936004185652E-3</v>
      </c>
    </row>
    <row r="118" spans="2:20">
      <c r="B118" t="s">
        <v>678</v>
      </c>
      <c r="C118" t="s">
        <v>679</v>
      </c>
      <c r="D118" t="s">
        <v>106</v>
      </c>
      <c r="E118" t="s">
        <v>129</v>
      </c>
      <c r="F118" t="s">
        <v>680</v>
      </c>
      <c r="G118" t="s">
        <v>517</v>
      </c>
      <c r="H118" t="s">
        <v>681</v>
      </c>
      <c r="I118" t="s">
        <v>156</v>
      </c>
      <c r="J118" t="s">
        <v>682</v>
      </c>
      <c r="K118" s="79">
        <v>2.06</v>
      </c>
      <c r="L118" t="s">
        <v>108</v>
      </c>
      <c r="M118" s="79">
        <v>3.59</v>
      </c>
      <c r="N118" s="79">
        <v>2.17</v>
      </c>
      <c r="O118" s="79">
        <v>3950</v>
      </c>
      <c r="P118" s="79">
        <v>103.7</v>
      </c>
      <c r="Q118" s="79">
        <v>4.0961499999999997</v>
      </c>
      <c r="R118" s="79">
        <v>0.01</v>
      </c>
      <c r="S118" s="79">
        <f t="shared" si="1"/>
        <v>1.9626562012795994E-2</v>
      </c>
      <c r="T118" s="79">
        <f>Q118/'סכום נכסי הקרן'!$C$42*100</f>
        <v>3.0629787760542556E-3</v>
      </c>
    </row>
    <row r="119" spans="2:20">
      <c r="B119" t="s">
        <v>683</v>
      </c>
      <c r="C119" t="s">
        <v>684</v>
      </c>
      <c r="D119" t="s">
        <v>106</v>
      </c>
      <c r="E119" t="s">
        <v>129</v>
      </c>
      <c r="F119" t="s">
        <v>685</v>
      </c>
      <c r="G119" t="s">
        <v>118</v>
      </c>
      <c r="H119" t="s">
        <v>686</v>
      </c>
      <c r="I119" t="s">
        <v>155</v>
      </c>
      <c r="J119" t="s">
        <v>687</v>
      </c>
      <c r="K119" s="79">
        <v>0.9</v>
      </c>
      <c r="L119" t="s">
        <v>108</v>
      </c>
      <c r="M119" s="79">
        <v>4.5</v>
      </c>
      <c r="N119" s="79">
        <v>10.55</v>
      </c>
      <c r="O119" s="79">
        <v>0.5</v>
      </c>
      <c r="P119" s="79">
        <v>118.81</v>
      </c>
      <c r="Q119" s="79">
        <v>5.9405000000000005E-4</v>
      </c>
      <c r="R119" s="79">
        <v>0</v>
      </c>
      <c r="S119" s="79">
        <f t="shared" si="1"/>
        <v>2.8463701680117824E-6</v>
      </c>
      <c r="T119" s="79">
        <f>Q119/'סכום נכסי הקרן'!$C$42*100</f>
        <v>4.4421286864861654E-7</v>
      </c>
    </row>
    <row r="120" spans="2:20">
      <c r="B120" t="s">
        <v>688</v>
      </c>
      <c r="C120" t="s">
        <v>689</v>
      </c>
      <c r="D120" t="s">
        <v>106</v>
      </c>
      <c r="E120" t="s">
        <v>129</v>
      </c>
      <c r="F120" t="s">
        <v>690</v>
      </c>
      <c r="G120" t="s">
        <v>355</v>
      </c>
      <c r="H120" t="s">
        <v>686</v>
      </c>
      <c r="I120" t="s">
        <v>155</v>
      </c>
      <c r="J120" t="s">
        <v>691</v>
      </c>
      <c r="K120" s="79">
        <v>2.41</v>
      </c>
      <c r="L120" t="s">
        <v>108</v>
      </c>
      <c r="M120" s="79">
        <v>6.9</v>
      </c>
      <c r="N120" s="79">
        <v>17.14</v>
      </c>
      <c r="O120" s="79">
        <v>0.03</v>
      </c>
      <c r="P120" s="79">
        <v>92.71</v>
      </c>
      <c r="Q120" s="79">
        <v>2.7813E-5</v>
      </c>
      <c r="R120" s="79">
        <v>0</v>
      </c>
      <c r="S120" s="79">
        <f t="shared" si="1"/>
        <v>1.3326503405927395E-7</v>
      </c>
      <c r="T120" s="79">
        <f>Q120/'סכום נכסי הקרן'!$C$42*100</f>
        <v>2.0797731698887251E-8</v>
      </c>
    </row>
    <row r="121" spans="2:20">
      <c r="B121" t="s">
        <v>692</v>
      </c>
      <c r="C121" t="s">
        <v>693</v>
      </c>
      <c r="D121" t="s">
        <v>106</v>
      </c>
      <c r="E121" t="s">
        <v>129</v>
      </c>
      <c r="F121" t="s">
        <v>694</v>
      </c>
      <c r="G121" t="s">
        <v>355</v>
      </c>
      <c r="H121" t="s">
        <v>695</v>
      </c>
      <c r="I121" t="s">
        <v>156</v>
      </c>
      <c r="J121" t="s">
        <v>696</v>
      </c>
      <c r="K121" s="79">
        <v>3.25</v>
      </c>
      <c r="L121" t="s">
        <v>108</v>
      </c>
      <c r="M121" s="79">
        <v>7.5</v>
      </c>
      <c r="N121" s="79">
        <v>21.52</v>
      </c>
      <c r="O121" s="79">
        <v>0.53</v>
      </c>
      <c r="P121" s="79">
        <v>73.05</v>
      </c>
      <c r="Q121" s="79">
        <v>3.8716500000000002E-4</v>
      </c>
      <c r="R121" s="79">
        <v>0</v>
      </c>
      <c r="S121" s="79">
        <f t="shared" si="1"/>
        <v>1.855087797488901E-6</v>
      </c>
      <c r="T121" s="79">
        <f>Q121/'סכום נכסי הקרן'!$C$42*100</f>
        <v>2.8951043732066597E-7</v>
      </c>
    </row>
    <row r="122" spans="2:20">
      <c r="B122" t="s">
        <v>697</v>
      </c>
      <c r="C122" t="s">
        <v>698</v>
      </c>
      <c r="D122" t="s">
        <v>106</v>
      </c>
      <c r="E122" t="s">
        <v>129</v>
      </c>
      <c r="F122" t="s">
        <v>694</v>
      </c>
      <c r="G122" t="s">
        <v>355</v>
      </c>
      <c r="H122" t="s">
        <v>695</v>
      </c>
      <c r="I122" t="s">
        <v>156</v>
      </c>
      <c r="J122" t="s">
        <v>699</v>
      </c>
      <c r="K122" s="79">
        <v>3.92</v>
      </c>
      <c r="L122" t="s">
        <v>108</v>
      </c>
      <c r="M122" s="79">
        <v>5.7</v>
      </c>
      <c r="N122" s="79">
        <v>22.5</v>
      </c>
      <c r="O122" s="79">
        <v>0.86</v>
      </c>
      <c r="P122" s="79">
        <v>56.97</v>
      </c>
      <c r="Q122" s="79">
        <v>4.8994200000000005E-4</v>
      </c>
      <c r="R122" s="79">
        <v>0</v>
      </c>
      <c r="S122" s="79">
        <f t="shared" si="1"/>
        <v>2.3475402623618022E-6</v>
      </c>
      <c r="T122" s="79">
        <f>Q122/'סכום נכסי הקרן'!$C$42*100</f>
        <v>3.663640119374472E-7</v>
      </c>
    </row>
    <row r="123" spans="2:20">
      <c r="B123" t="s">
        <v>700</v>
      </c>
      <c r="C123" t="s">
        <v>701</v>
      </c>
      <c r="D123" t="s">
        <v>106</v>
      </c>
      <c r="E123" t="s">
        <v>129</v>
      </c>
      <c r="F123" t="s">
        <v>702</v>
      </c>
      <c r="G123" t="s">
        <v>355</v>
      </c>
      <c r="H123" t="s">
        <v>703</v>
      </c>
      <c r="I123" t="s">
        <v>155</v>
      </c>
      <c r="J123" t="s">
        <v>704</v>
      </c>
      <c r="K123" s="79">
        <v>1.86</v>
      </c>
      <c r="L123" t="s">
        <v>108</v>
      </c>
      <c r="M123" s="79">
        <v>4.75</v>
      </c>
      <c r="N123" s="79">
        <v>23.19</v>
      </c>
      <c r="O123" s="79">
        <v>24095.72</v>
      </c>
      <c r="P123" s="79">
        <v>86.5</v>
      </c>
      <c r="Q123" s="79">
        <v>20.8427978</v>
      </c>
      <c r="R123" s="79">
        <v>0.01</v>
      </c>
      <c r="S123" s="79">
        <f t="shared" si="1"/>
        <v>9.9867549660502652E-2</v>
      </c>
      <c r="T123" s="79">
        <f>Q123/'סכום נכסי הקרן'!$C$42*100</f>
        <v>1.5585622424713532E-2</v>
      </c>
    </row>
    <row r="124" spans="2:20">
      <c r="B124" t="s">
        <v>705</v>
      </c>
      <c r="C124" t="s">
        <v>706</v>
      </c>
      <c r="D124" t="s">
        <v>106</v>
      </c>
      <c r="E124" t="s">
        <v>129</v>
      </c>
      <c r="F124" t="s">
        <v>707</v>
      </c>
      <c r="G124" t="s">
        <v>355</v>
      </c>
      <c r="H124" t="s">
        <v>203</v>
      </c>
      <c r="I124" t="s">
        <v>204</v>
      </c>
      <c r="J124" t="s">
        <v>704</v>
      </c>
      <c r="K124" s="79">
        <v>4.1399999999999997</v>
      </c>
      <c r="L124" t="s">
        <v>108</v>
      </c>
      <c r="M124" s="79">
        <v>4.5</v>
      </c>
      <c r="N124" s="79">
        <v>16.66</v>
      </c>
      <c r="O124" s="79">
        <v>0.28999999999999998</v>
      </c>
      <c r="P124" s="79">
        <v>41.89</v>
      </c>
      <c r="Q124" s="79">
        <v>1.21481E-4</v>
      </c>
      <c r="R124" s="79">
        <v>0</v>
      </c>
      <c r="S124" s="79">
        <f t="shared" si="1"/>
        <v>5.8207203834734323E-7</v>
      </c>
      <c r="T124" s="79">
        <f>Q124/'סכום נכסי הקרן'!$C$42*100</f>
        <v>9.083986785001697E-8</v>
      </c>
    </row>
    <row r="125" spans="2:20">
      <c r="B125" t="s">
        <v>708</v>
      </c>
      <c r="C125" t="s">
        <v>709</v>
      </c>
      <c r="D125" t="s">
        <v>106</v>
      </c>
      <c r="E125" t="s">
        <v>129</v>
      </c>
      <c r="F125" t="s">
        <v>710</v>
      </c>
      <c r="G125" t="s">
        <v>138</v>
      </c>
      <c r="H125" t="s">
        <v>203</v>
      </c>
      <c r="I125" t="s">
        <v>204</v>
      </c>
      <c r="J125" t="s">
        <v>711</v>
      </c>
      <c r="K125" s="79">
        <v>3.01</v>
      </c>
      <c r="L125" t="s">
        <v>108</v>
      </c>
      <c r="M125" s="79">
        <v>3.85</v>
      </c>
      <c r="N125" s="79">
        <v>2.4</v>
      </c>
      <c r="O125" s="79">
        <v>30000</v>
      </c>
      <c r="P125" s="79">
        <v>103.6</v>
      </c>
      <c r="Q125" s="79">
        <v>31.08</v>
      </c>
      <c r="R125" s="79">
        <v>0.01</v>
      </c>
      <c r="S125" s="79">
        <f t="shared" si="1"/>
        <v>0.14891875233028562</v>
      </c>
      <c r="T125" s="79">
        <f>Q125/'סכום נכסי הקרן'!$C$42*100</f>
        <v>2.3240696839658282E-2</v>
      </c>
    </row>
    <row r="126" spans="2:20">
      <c r="B126" t="s">
        <v>712</v>
      </c>
      <c r="C126" t="s">
        <v>713</v>
      </c>
      <c r="D126" t="s">
        <v>106</v>
      </c>
      <c r="E126" t="s">
        <v>129</v>
      </c>
      <c r="F126" t="s">
        <v>714</v>
      </c>
      <c r="G126" t="s">
        <v>118</v>
      </c>
      <c r="H126" t="s">
        <v>203</v>
      </c>
      <c r="I126" t="s">
        <v>204</v>
      </c>
      <c r="J126" t="s">
        <v>715</v>
      </c>
      <c r="K126" s="79">
        <v>0.04</v>
      </c>
      <c r="L126" t="s">
        <v>108</v>
      </c>
      <c r="M126" s="79">
        <v>6.75</v>
      </c>
      <c r="N126" s="79">
        <v>0.01</v>
      </c>
      <c r="O126" s="79">
        <v>0.73</v>
      </c>
      <c r="P126" s="79">
        <v>114</v>
      </c>
      <c r="Q126" s="79">
        <v>8.3219999999999995E-4</v>
      </c>
      <c r="R126" s="79">
        <v>0</v>
      </c>
      <c r="S126" s="79">
        <f t="shared" si="1"/>
        <v>3.9874577120097716E-6</v>
      </c>
      <c r="T126" s="79">
        <f>Q126/'סכום נכסי הקרן'!$C$42*100</f>
        <v>6.2229433429741375E-7</v>
      </c>
    </row>
    <row r="127" spans="2:20">
      <c r="B127" s="80" t="s">
        <v>262</v>
      </c>
      <c r="C127" s="16"/>
      <c r="D127" s="16"/>
      <c r="E127" s="16"/>
      <c r="F127" s="16"/>
      <c r="K127" s="81">
        <v>3.98</v>
      </c>
      <c r="N127" s="81">
        <v>2.58</v>
      </c>
      <c r="O127" s="81">
        <f>SUM(O128:O174)</f>
        <v>4819484.3</v>
      </c>
      <c r="Q127" s="81">
        <f>SUM(Q128:Q174)</f>
        <v>5157.8793616360017</v>
      </c>
      <c r="S127" s="81">
        <f t="shared" si="1"/>
        <v>24.713801776221477</v>
      </c>
      <c r="T127" s="81">
        <f>Q127/'סכום נכסי הקרן'!$C$42*100</f>
        <v>3.8569083197976992</v>
      </c>
    </row>
    <row r="128" spans="2:20">
      <c r="B128" t="s">
        <v>716</v>
      </c>
      <c r="C128" t="s">
        <v>717</v>
      </c>
      <c r="D128" t="s">
        <v>106</v>
      </c>
      <c r="E128" t="s">
        <v>129</v>
      </c>
      <c r="F128" t="s">
        <v>323</v>
      </c>
      <c r="G128" t="s">
        <v>324</v>
      </c>
      <c r="H128" t="s">
        <v>202</v>
      </c>
      <c r="I128" t="s">
        <v>155</v>
      </c>
      <c r="J128" t="s">
        <v>533</v>
      </c>
      <c r="K128" s="79">
        <v>6.53</v>
      </c>
      <c r="L128" t="s">
        <v>108</v>
      </c>
      <c r="M128" s="79">
        <v>3.01</v>
      </c>
      <c r="N128" s="79">
        <v>2.4700000000000002</v>
      </c>
      <c r="O128" s="79">
        <v>157000</v>
      </c>
      <c r="P128" s="79">
        <v>104.4</v>
      </c>
      <c r="Q128" s="79">
        <v>163.90799999999999</v>
      </c>
      <c r="R128" s="79">
        <v>0.01</v>
      </c>
      <c r="S128" s="79">
        <f t="shared" si="1"/>
        <v>0.78535955138199676</v>
      </c>
      <c r="T128" s="79">
        <f>Q128/'סכום נכסי הקרן'!$C$42*100</f>
        <v>0.12256551279262255</v>
      </c>
    </row>
    <row r="129" spans="2:20">
      <c r="B129" t="s">
        <v>718</v>
      </c>
      <c r="C129" t="s">
        <v>719</v>
      </c>
      <c r="D129" t="s">
        <v>106</v>
      </c>
      <c r="E129" t="s">
        <v>129</v>
      </c>
      <c r="F129" t="s">
        <v>344</v>
      </c>
      <c r="G129" t="s">
        <v>324</v>
      </c>
      <c r="H129" t="s">
        <v>202</v>
      </c>
      <c r="I129" t="s">
        <v>155</v>
      </c>
      <c r="J129" t="s">
        <v>720</v>
      </c>
      <c r="K129" s="79">
        <v>1.38</v>
      </c>
      <c r="L129" t="s">
        <v>108</v>
      </c>
      <c r="M129" s="79">
        <v>5.9</v>
      </c>
      <c r="N129" s="79">
        <v>0.79</v>
      </c>
      <c r="O129" s="79">
        <v>129555</v>
      </c>
      <c r="P129" s="79">
        <v>107.68</v>
      </c>
      <c r="Q129" s="79">
        <v>139.50482400000001</v>
      </c>
      <c r="R129" s="79">
        <v>0.01</v>
      </c>
      <c r="S129" s="79">
        <f t="shared" si="1"/>
        <v>0.66843257188340055</v>
      </c>
      <c r="T129" s="79">
        <f>Q129/'סכום נכסי הקרן'!$C$42*100</f>
        <v>0.10431754576106453</v>
      </c>
    </row>
    <row r="130" spans="2:20">
      <c r="B130" t="s">
        <v>721</v>
      </c>
      <c r="C130" t="s">
        <v>722</v>
      </c>
      <c r="D130" t="s">
        <v>106</v>
      </c>
      <c r="E130" t="s">
        <v>129</v>
      </c>
      <c r="F130" t="s">
        <v>723</v>
      </c>
      <c r="G130" t="s">
        <v>724</v>
      </c>
      <c r="H130" t="s">
        <v>360</v>
      </c>
      <c r="I130" t="s">
        <v>156</v>
      </c>
      <c r="J130" t="s">
        <v>725</v>
      </c>
      <c r="K130" s="79">
        <v>1.94</v>
      </c>
      <c r="L130" t="s">
        <v>108</v>
      </c>
      <c r="M130" s="79">
        <v>4.84</v>
      </c>
      <c r="N130" s="79">
        <v>0.94</v>
      </c>
      <c r="O130" s="79">
        <v>577777.79</v>
      </c>
      <c r="P130" s="79">
        <v>107.7</v>
      </c>
      <c r="Q130" s="79">
        <v>622.26667983000004</v>
      </c>
      <c r="R130" s="79">
        <v>7.0000000000000007E-2</v>
      </c>
      <c r="S130" s="79">
        <f t="shared" si="1"/>
        <v>2.9815694201091674</v>
      </c>
      <c r="T130" s="79">
        <f>Q130/'סכום נכסי הקרן'!$C$42*100</f>
        <v>0.46531246008203775</v>
      </c>
    </row>
    <row r="131" spans="2:20">
      <c r="B131" t="s">
        <v>726</v>
      </c>
      <c r="C131" t="s">
        <v>727</v>
      </c>
      <c r="D131" t="s">
        <v>106</v>
      </c>
      <c r="E131" t="s">
        <v>129</v>
      </c>
      <c r="F131" t="s">
        <v>367</v>
      </c>
      <c r="G131" t="s">
        <v>324</v>
      </c>
      <c r="H131" t="s">
        <v>356</v>
      </c>
      <c r="I131" t="s">
        <v>155</v>
      </c>
      <c r="J131" t="s">
        <v>728</v>
      </c>
      <c r="K131" s="79">
        <v>2.97</v>
      </c>
      <c r="L131" t="s">
        <v>108</v>
      </c>
      <c r="M131" s="79">
        <v>1.95</v>
      </c>
      <c r="N131" s="79">
        <v>1.34</v>
      </c>
      <c r="O131" s="79">
        <v>110000</v>
      </c>
      <c r="P131" s="79">
        <v>103.68</v>
      </c>
      <c r="Q131" s="79">
        <v>114.048</v>
      </c>
      <c r="R131" s="79">
        <v>0.02</v>
      </c>
      <c r="S131" s="79">
        <f t="shared" si="1"/>
        <v>0.54645707418804423</v>
      </c>
      <c r="T131" s="79">
        <f>Q131/'סכום נכסי הקרן'!$C$42*100</f>
        <v>8.5281692186915947E-2</v>
      </c>
    </row>
    <row r="132" spans="2:20">
      <c r="B132" t="s">
        <v>729</v>
      </c>
      <c r="C132" t="s">
        <v>730</v>
      </c>
      <c r="D132" t="s">
        <v>106</v>
      </c>
      <c r="E132" t="s">
        <v>129</v>
      </c>
      <c r="F132" t="s">
        <v>398</v>
      </c>
      <c r="G132" t="s">
        <v>138</v>
      </c>
      <c r="H132" t="s">
        <v>391</v>
      </c>
      <c r="I132" t="s">
        <v>155</v>
      </c>
      <c r="J132" t="s">
        <v>399</v>
      </c>
      <c r="K132" s="79">
        <v>6.79</v>
      </c>
      <c r="L132" t="s">
        <v>108</v>
      </c>
      <c r="M132" s="79">
        <v>3.65</v>
      </c>
      <c r="N132" s="79">
        <v>3.13</v>
      </c>
      <c r="O132" s="79">
        <v>64000</v>
      </c>
      <c r="P132" s="79">
        <v>103.98</v>
      </c>
      <c r="Q132" s="79">
        <v>66.547200000000004</v>
      </c>
      <c r="R132" s="79">
        <v>0.01</v>
      </c>
      <c r="S132" s="79">
        <f t="shared" si="1"/>
        <v>0.31885862275012822</v>
      </c>
      <c r="T132" s="79">
        <f>Q132/'סכום נכסי הקרן'!$C$42*100</f>
        <v>4.9762010962937836E-2</v>
      </c>
    </row>
    <row r="133" spans="2:20">
      <c r="B133" t="s">
        <v>731</v>
      </c>
      <c r="C133" t="s">
        <v>732</v>
      </c>
      <c r="D133" t="s">
        <v>106</v>
      </c>
      <c r="E133" t="s">
        <v>129</v>
      </c>
      <c r="F133" t="s">
        <v>412</v>
      </c>
      <c r="G133" t="s">
        <v>133</v>
      </c>
      <c r="H133" t="s">
        <v>391</v>
      </c>
      <c r="I133" t="s">
        <v>155</v>
      </c>
      <c r="J133" t="s">
        <v>413</v>
      </c>
      <c r="K133" s="79">
        <v>4.8099999999999996</v>
      </c>
      <c r="L133" t="s">
        <v>108</v>
      </c>
      <c r="M133" s="79">
        <v>4.8</v>
      </c>
      <c r="N133" s="79">
        <v>2.35</v>
      </c>
      <c r="O133" s="79">
        <v>213522.75</v>
      </c>
      <c r="P133" s="79">
        <v>113.44</v>
      </c>
      <c r="Q133" s="79">
        <v>242.22020760000001</v>
      </c>
      <c r="R133" s="79">
        <v>0.01</v>
      </c>
      <c r="S133" s="79">
        <f t="shared" si="1"/>
        <v>1.1605898038923672</v>
      </c>
      <c r="T133" s="79">
        <f>Q133/'סכום נכסי הקרן'!$C$42*100</f>
        <v>0.18112504547203001</v>
      </c>
    </row>
    <row r="134" spans="2:20">
      <c r="B134" t="s">
        <v>733</v>
      </c>
      <c r="C134" t="s">
        <v>734</v>
      </c>
      <c r="D134" t="s">
        <v>106</v>
      </c>
      <c r="E134" t="s">
        <v>129</v>
      </c>
      <c r="F134" t="s">
        <v>323</v>
      </c>
      <c r="G134" t="s">
        <v>324</v>
      </c>
      <c r="H134" t="s">
        <v>391</v>
      </c>
      <c r="I134" t="s">
        <v>155</v>
      </c>
      <c r="J134" t="s">
        <v>735</v>
      </c>
      <c r="K134" s="79">
        <v>3.82</v>
      </c>
      <c r="L134" t="s">
        <v>108</v>
      </c>
      <c r="M134" s="79">
        <v>3.25</v>
      </c>
      <c r="N134" s="79">
        <v>2.73</v>
      </c>
      <c r="O134" s="79">
        <v>2</v>
      </c>
      <c r="P134" s="79">
        <v>5105667</v>
      </c>
      <c r="Q134" s="79">
        <v>102.11333999999999</v>
      </c>
      <c r="R134" s="79">
        <v>0</v>
      </c>
      <c r="S134" s="79">
        <f t="shared" si="1"/>
        <v>0.48927256078115344</v>
      </c>
      <c r="T134" s="79">
        <f>Q134/'סכום נכסי הקרן'!$C$42*100</f>
        <v>7.635730946669729E-2</v>
      </c>
    </row>
    <row r="135" spans="2:20">
      <c r="B135" t="s">
        <v>736</v>
      </c>
      <c r="C135" t="s">
        <v>737</v>
      </c>
      <c r="D135" t="s">
        <v>106</v>
      </c>
      <c r="E135" t="s">
        <v>129</v>
      </c>
      <c r="F135" t="s">
        <v>323</v>
      </c>
      <c r="G135" t="s">
        <v>324</v>
      </c>
      <c r="H135" t="s">
        <v>391</v>
      </c>
      <c r="I135" t="s">
        <v>155</v>
      </c>
      <c r="K135" s="79">
        <v>3.47</v>
      </c>
      <c r="L135" t="s">
        <v>108</v>
      </c>
      <c r="M135" s="79">
        <v>3.22</v>
      </c>
      <c r="N135" s="79">
        <v>1.18</v>
      </c>
      <c r="O135" s="79">
        <v>2690</v>
      </c>
      <c r="P135" s="79">
        <v>103.7</v>
      </c>
      <c r="Q135" s="79">
        <v>2.7895300000000001</v>
      </c>
      <c r="R135" s="79">
        <v>0</v>
      </c>
      <c r="S135" s="79">
        <f t="shared" si="1"/>
        <v>1.3365937168207906E-2</v>
      </c>
      <c r="T135" s="79">
        <f>Q135/'סכום נכסי הקרן'!$C$42*100</f>
        <v>2.0859273183761896E-3</v>
      </c>
    </row>
    <row r="136" spans="2:20">
      <c r="B136" t="s">
        <v>738</v>
      </c>
      <c r="C136" t="s">
        <v>739</v>
      </c>
      <c r="D136" t="s">
        <v>106</v>
      </c>
      <c r="E136" t="s">
        <v>129</v>
      </c>
      <c r="F136" t="s">
        <v>740</v>
      </c>
      <c r="G136" t="s">
        <v>324</v>
      </c>
      <c r="H136" t="s">
        <v>391</v>
      </c>
      <c r="I136" t="s">
        <v>155</v>
      </c>
      <c r="J136" t="s">
        <v>741</v>
      </c>
      <c r="K136" s="79">
        <v>4.95</v>
      </c>
      <c r="L136" t="s">
        <v>108</v>
      </c>
      <c r="M136" s="79">
        <v>2.0699999999999998</v>
      </c>
      <c r="N136" s="79">
        <v>1.89</v>
      </c>
      <c r="O136" s="79">
        <v>61000</v>
      </c>
      <c r="P136" s="79">
        <v>102.45</v>
      </c>
      <c r="Q136" s="79">
        <v>62.494500000000002</v>
      </c>
      <c r="R136" s="79">
        <v>0.02</v>
      </c>
      <c r="S136" s="79">
        <f t="shared" si="1"/>
        <v>0.29944024991972445</v>
      </c>
      <c r="T136" s="79">
        <f>Q136/'סכום נכסי הקרן'!$C$42*100</f>
        <v>4.6731522800708643E-2</v>
      </c>
    </row>
    <row r="137" spans="2:20">
      <c r="B137" t="s">
        <v>742</v>
      </c>
      <c r="C137" t="s">
        <v>743</v>
      </c>
      <c r="D137" t="s">
        <v>106</v>
      </c>
      <c r="E137" t="s">
        <v>129</v>
      </c>
      <c r="F137" t="s">
        <v>463</v>
      </c>
      <c r="G137" t="s">
        <v>118</v>
      </c>
      <c r="H137" t="s">
        <v>427</v>
      </c>
      <c r="I137" t="s">
        <v>155</v>
      </c>
      <c r="J137" t="s">
        <v>464</v>
      </c>
      <c r="K137" s="79">
        <v>5.46</v>
      </c>
      <c r="L137" t="s">
        <v>108</v>
      </c>
      <c r="M137" s="79">
        <v>2.95</v>
      </c>
      <c r="N137" s="79">
        <v>2.73</v>
      </c>
      <c r="O137" s="79">
        <v>82000</v>
      </c>
      <c r="P137" s="79">
        <v>101.63</v>
      </c>
      <c r="Q137" s="79">
        <v>83.336600000000004</v>
      </c>
      <c r="R137" s="79">
        <v>0.02</v>
      </c>
      <c r="S137" s="79">
        <f t="shared" si="1"/>
        <v>0.39930445609549814</v>
      </c>
      <c r="T137" s="79">
        <f>Q137/'סכום נכסי הקרן'!$C$42*100</f>
        <v>6.2316623431398543E-2</v>
      </c>
    </row>
    <row r="138" spans="2:20">
      <c r="B138" t="s">
        <v>744</v>
      </c>
      <c r="C138" t="s">
        <v>745</v>
      </c>
      <c r="D138" t="s">
        <v>106</v>
      </c>
      <c r="E138" t="s">
        <v>129</v>
      </c>
      <c r="F138" t="s">
        <v>463</v>
      </c>
      <c r="G138" t="s">
        <v>118</v>
      </c>
      <c r="H138" t="s">
        <v>427</v>
      </c>
      <c r="I138" t="s">
        <v>155</v>
      </c>
      <c r="J138" t="s">
        <v>376</v>
      </c>
      <c r="K138" s="79">
        <v>2.33</v>
      </c>
      <c r="L138" t="s">
        <v>108</v>
      </c>
      <c r="M138" s="79">
        <v>2.2999999999999998</v>
      </c>
      <c r="N138" s="79">
        <v>1.27</v>
      </c>
      <c r="O138" s="79">
        <v>342361</v>
      </c>
      <c r="P138" s="79">
        <v>102.45</v>
      </c>
      <c r="Q138" s="79">
        <v>350.74884450000002</v>
      </c>
      <c r="R138" s="79">
        <v>0.01</v>
      </c>
      <c r="S138" s="79">
        <f t="shared" si="1"/>
        <v>1.6806010393896194</v>
      </c>
      <c r="T138" s="79">
        <f>Q138/'סכום נכסי הקרן'!$C$42*100</f>
        <v>0.26227952258317067</v>
      </c>
    </row>
    <row r="139" spans="2:20">
      <c r="B139" t="s">
        <v>746</v>
      </c>
      <c r="C139" t="s">
        <v>747</v>
      </c>
      <c r="D139" t="s">
        <v>106</v>
      </c>
      <c r="E139" t="s">
        <v>129</v>
      </c>
      <c r="F139" t="s">
        <v>463</v>
      </c>
      <c r="G139" t="s">
        <v>118</v>
      </c>
      <c r="H139" t="s">
        <v>427</v>
      </c>
      <c r="I139" t="s">
        <v>155</v>
      </c>
      <c r="J139" t="s">
        <v>748</v>
      </c>
      <c r="K139" s="79">
        <v>6.96</v>
      </c>
      <c r="L139" t="s">
        <v>108</v>
      </c>
      <c r="M139" s="79">
        <v>2.4</v>
      </c>
      <c r="N139" s="79">
        <v>1.92</v>
      </c>
      <c r="O139" s="79">
        <v>265149</v>
      </c>
      <c r="P139" s="79">
        <v>99.09</v>
      </c>
      <c r="Q139" s="79">
        <v>262.73614409999999</v>
      </c>
      <c r="R139" s="79">
        <v>0.02</v>
      </c>
      <c r="S139" s="79">
        <f t="shared" si="1"/>
        <v>1.2588912088623596</v>
      </c>
      <c r="T139" s="79">
        <f>Q139/'סכום נכסי הקרן'!$C$42*100</f>
        <v>0.19646625076733823</v>
      </c>
    </row>
    <row r="140" spans="2:20">
      <c r="B140" t="s">
        <v>749</v>
      </c>
      <c r="C140" t="s">
        <v>750</v>
      </c>
      <c r="D140" t="s">
        <v>106</v>
      </c>
      <c r="E140" t="s">
        <v>129</v>
      </c>
      <c r="F140" t="s">
        <v>499</v>
      </c>
      <c r="G140" t="s">
        <v>355</v>
      </c>
      <c r="H140" t="s">
        <v>427</v>
      </c>
      <c r="I140" t="s">
        <v>155</v>
      </c>
      <c r="J140" t="s">
        <v>751</v>
      </c>
      <c r="K140" s="79">
        <v>5.7</v>
      </c>
      <c r="L140" t="s">
        <v>108</v>
      </c>
      <c r="M140" s="79">
        <v>4.3499999999999996</v>
      </c>
      <c r="N140" s="79">
        <v>4.05</v>
      </c>
      <c r="O140" s="79">
        <v>56720</v>
      </c>
      <c r="P140" s="79">
        <v>102.48</v>
      </c>
      <c r="Q140" s="79">
        <v>58.126655999999997</v>
      </c>
      <c r="R140" s="79">
        <v>0.01</v>
      </c>
      <c r="S140" s="79">
        <f t="shared" ref="S140:S183" si="2">Q140/$Q$11*100</f>
        <v>0.27851187543924427</v>
      </c>
      <c r="T140" s="79">
        <f>Q140/'סכום נכסי הקרן'!$C$42*100</f>
        <v>4.3465379356470525E-2</v>
      </c>
    </row>
    <row r="141" spans="2:20">
      <c r="B141" t="s">
        <v>752</v>
      </c>
      <c r="C141" t="s">
        <v>753</v>
      </c>
      <c r="D141" t="s">
        <v>106</v>
      </c>
      <c r="E141" t="s">
        <v>129</v>
      </c>
      <c r="F141" t="s">
        <v>499</v>
      </c>
      <c r="G141" t="s">
        <v>355</v>
      </c>
      <c r="H141" t="s">
        <v>427</v>
      </c>
      <c r="I141" t="s">
        <v>155</v>
      </c>
      <c r="J141" t="s">
        <v>754</v>
      </c>
      <c r="K141" s="79">
        <v>3.75</v>
      </c>
      <c r="L141" t="s">
        <v>108</v>
      </c>
      <c r="M141" s="79">
        <v>5.05</v>
      </c>
      <c r="N141" s="79">
        <v>2.82</v>
      </c>
      <c r="O141" s="79">
        <v>26779.25</v>
      </c>
      <c r="P141" s="79">
        <v>111</v>
      </c>
      <c r="Q141" s="79">
        <v>29.724967500000002</v>
      </c>
      <c r="R141" s="79">
        <v>0</v>
      </c>
      <c r="S141" s="79">
        <f t="shared" si="2"/>
        <v>0.14242616065502864</v>
      </c>
      <c r="T141" s="79">
        <f>Q141/'סכום נכסי הקרן'!$C$42*100</f>
        <v>2.2227443958693537E-2</v>
      </c>
    </row>
    <row r="142" spans="2:20">
      <c r="B142" t="s">
        <v>755</v>
      </c>
      <c r="C142" t="s">
        <v>756</v>
      </c>
      <c r="D142" t="s">
        <v>106</v>
      </c>
      <c r="E142" t="s">
        <v>129</v>
      </c>
      <c r="F142" t="s">
        <v>506</v>
      </c>
      <c r="G142" t="s">
        <v>324</v>
      </c>
      <c r="H142" t="s">
        <v>427</v>
      </c>
      <c r="I142" t="s">
        <v>155</v>
      </c>
      <c r="J142" t="s">
        <v>507</v>
      </c>
      <c r="K142" s="79">
        <v>3.2</v>
      </c>
      <c r="L142" t="s">
        <v>108</v>
      </c>
      <c r="M142" s="79">
        <v>1.05</v>
      </c>
      <c r="N142" s="79">
        <v>0.96</v>
      </c>
      <c r="O142" s="79">
        <v>40300</v>
      </c>
      <c r="P142" s="79">
        <v>100.31</v>
      </c>
      <c r="Q142" s="79">
        <v>40.424930000000003</v>
      </c>
      <c r="R142" s="79">
        <v>0.01</v>
      </c>
      <c r="S142" s="79">
        <f t="shared" si="2"/>
        <v>0.19369466340537755</v>
      </c>
      <c r="T142" s="79">
        <f>Q142/'סכום נכסי הקרן'!$C$42*100</f>
        <v>3.0228556721184276E-2</v>
      </c>
    </row>
    <row r="143" spans="2:20">
      <c r="B143" t="s">
        <v>757</v>
      </c>
      <c r="C143" t="s">
        <v>758</v>
      </c>
      <c r="D143" t="s">
        <v>106</v>
      </c>
      <c r="E143" t="s">
        <v>129</v>
      </c>
      <c r="F143" t="s">
        <v>516</v>
      </c>
      <c r="G143" t="s">
        <v>517</v>
      </c>
      <c r="H143" t="s">
        <v>427</v>
      </c>
      <c r="I143" t="s">
        <v>155</v>
      </c>
      <c r="J143" t="s">
        <v>759</v>
      </c>
      <c r="K143" s="79">
        <v>9.64</v>
      </c>
      <c r="L143" t="s">
        <v>108</v>
      </c>
      <c r="M143" s="79">
        <v>3.95</v>
      </c>
      <c r="N143" s="79">
        <v>4.21</v>
      </c>
      <c r="O143" s="79">
        <v>46263</v>
      </c>
      <c r="P143" s="79">
        <v>97.98</v>
      </c>
      <c r="Q143" s="79">
        <v>45.3284874</v>
      </c>
      <c r="R143" s="79">
        <v>0.02</v>
      </c>
      <c r="S143" s="79">
        <f t="shared" si="2"/>
        <v>0.21718989023896632</v>
      </c>
      <c r="T143" s="79">
        <f>Q143/'סכום נכסי הקרן'!$C$42*100</f>
        <v>3.3895290664854257E-2</v>
      </c>
    </row>
    <row r="144" spans="2:20">
      <c r="B144" t="s">
        <v>760</v>
      </c>
      <c r="C144" t="s">
        <v>761</v>
      </c>
      <c r="D144" t="s">
        <v>106</v>
      </c>
      <c r="E144" t="s">
        <v>129</v>
      </c>
      <c r="F144" t="s">
        <v>516</v>
      </c>
      <c r="G144" t="s">
        <v>517</v>
      </c>
      <c r="H144" t="s">
        <v>427</v>
      </c>
      <c r="I144" t="s">
        <v>155</v>
      </c>
      <c r="J144" t="s">
        <v>759</v>
      </c>
      <c r="K144" s="79">
        <v>10.24</v>
      </c>
      <c r="L144" t="s">
        <v>108</v>
      </c>
      <c r="M144" s="79">
        <v>3.95</v>
      </c>
      <c r="N144" s="79">
        <v>4.3</v>
      </c>
      <c r="O144" s="79">
        <v>36500</v>
      </c>
      <c r="P144" s="79">
        <v>97</v>
      </c>
      <c r="Q144" s="79">
        <v>35.405000000000001</v>
      </c>
      <c r="R144" s="79">
        <v>0.02</v>
      </c>
      <c r="S144" s="79">
        <f t="shared" si="2"/>
        <v>0.16964184125655607</v>
      </c>
      <c r="T144" s="79">
        <f>Q144/'סכום נכסי הקרן'!$C$42*100</f>
        <v>2.6474802818793483E-2</v>
      </c>
    </row>
    <row r="145" spans="2:20">
      <c r="B145" t="s">
        <v>762</v>
      </c>
      <c r="C145" t="s">
        <v>763</v>
      </c>
      <c r="D145" t="s">
        <v>106</v>
      </c>
      <c r="E145" t="s">
        <v>129</v>
      </c>
      <c r="F145" t="s">
        <v>643</v>
      </c>
      <c r="G145" t="s">
        <v>118</v>
      </c>
      <c r="H145" t="s">
        <v>427</v>
      </c>
      <c r="I145" t="s">
        <v>155</v>
      </c>
      <c r="J145" t="s">
        <v>541</v>
      </c>
      <c r="K145" s="79">
        <v>3.59</v>
      </c>
      <c r="L145" t="s">
        <v>108</v>
      </c>
      <c r="M145" s="79">
        <v>6.4</v>
      </c>
      <c r="N145" s="79">
        <v>1.54</v>
      </c>
      <c r="O145" s="79">
        <v>150000</v>
      </c>
      <c r="P145" s="79">
        <v>118.88</v>
      </c>
      <c r="Q145" s="79">
        <v>178.32</v>
      </c>
      <c r="R145" s="79">
        <v>0.05</v>
      </c>
      <c r="S145" s="79">
        <f t="shared" si="2"/>
        <v>0.85441415429654222</v>
      </c>
      <c r="T145" s="79">
        <f>Q145/'סכום נכסי הקרן'!$C$42*100</f>
        <v>0.1333423764622865</v>
      </c>
    </row>
    <row r="146" spans="2:20">
      <c r="B146" t="s">
        <v>764</v>
      </c>
      <c r="C146" t="s">
        <v>765</v>
      </c>
      <c r="D146" t="s">
        <v>106</v>
      </c>
      <c r="E146" t="s">
        <v>129</v>
      </c>
      <c r="F146" t="s">
        <v>528</v>
      </c>
      <c r="G146" t="s">
        <v>517</v>
      </c>
      <c r="H146" t="s">
        <v>532</v>
      </c>
      <c r="I146" t="s">
        <v>156</v>
      </c>
      <c r="J146" t="s">
        <v>533</v>
      </c>
      <c r="K146" s="79">
        <v>6.54</v>
      </c>
      <c r="L146" t="s">
        <v>108</v>
      </c>
      <c r="M146" s="79">
        <v>3.92</v>
      </c>
      <c r="N146" s="79">
        <v>3.49</v>
      </c>
      <c r="O146" s="79">
        <v>88731</v>
      </c>
      <c r="P146" s="79">
        <v>104.7</v>
      </c>
      <c r="Q146" s="79">
        <v>92.901357000000004</v>
      </c>
      <c r="R146" s="79">
        <v>0.01</v>
      </c>
      <c r="S146" s="79">
        <f t="shared" si="2"/>
        <v>0.44513366068952537</v>
      </c>
      <c r="T146" s="79">
        <f>Q146/'סכום נכסי הקרן'!$C$42*100</f>
        <v>6.9468863385774321E-2</v>
      </c>
    </row>
    <row r="147" spans="2:20">
      <c r="B147" t="s">
        <v>766</v>
      </c>
      <c r="C147" t="s">
        <v>767</v>
      </c>
      <c r="D147" t="s">
        <v>106</v>
      </c>
      <c r="E147" t="s">
        <v>129</v>
      </c>
      <c r="F147" t="s">
        <v>768</v>
      </c>
      <c r="G147" t="s">
        <v>355</v>
      </c>
      <c r="H147" t="s">
        <v>532</v>
      </c>
      <c r="I147" t="s">
        <v>156</v>
      </c>
      <c r="J147" t="s">
        <v>769</v>
      </c>
      <c r="K147" s="79">
        <v>3.61</v>
      </c>
      <c r="L147" t="s">
        <v>108</v>
      </c>
      <c r="M147" s="79">
        <v>4.2</v>
      </c>
      <c r="N147" s="79">
        <v>3.89</v>
      </c>
      <c r="O147" s="79">
        <v>222392</v>
      </c>
      <c r="P147" s="79">
        <v>101.28</v>
      </c>
      <c r="Q147" s="79">
        <v>225.2386176</v>
      </c>
      <c r="R147" s="79">
        <v>0.02</v>
      </c>
      <c r="S147" s="79">
        <f t="shared" si="2"/>
        <v>1.0792230987641671</v>
      </c>
      <c r="T147" s="79">
        <f>Q147/'סכום נכסי הקרן'!$C$42*100</f>
        <v>0.16842671905486875</v>
      </c>
    </row>
    <row r="148" spans="2:20">
      <c r="B148" t="s">
        <v>770</v>
      </c>
      <c r="C148" t="s">
        <v>771</v>
      </c>
      <c r="D148" t="s">
        <v>106</v>
      </c>
      <c r="E148" t="s">
        <v>129</v>
      </c>
      <c r="F148" t="s">
        <v>772</v>
      </c>
      <c r="G148" t="s">
        <v>773</v>
      </c>
      <c r="H148" t="s">
        <v>532</v>
      </c>
      <c r="I148" t="s">
        <v>156</v>
      </c>
      <c r="J148" t="s">
        <v>774</v>
      </c>
      <c r="K148" s="79">
        <v>4.5199999999999996</v>
      </c>
      <c r="L148" t="s">
        <v>108</v>
      </c>
      <c r="M148" s="79">
        <v>2.75</v>
      </c>
      <c r="N148" s="79">
        <v>2.46</v>
      </c>
      <c r="O148" s="79">
        <v>238110.2</v>
      </c>
      <c r="P148" s="79">
        <v>102.29</v>
      </c>
      <c r="Q148" s="79">
        <v>243.56292357999999</v>
      </c>
      <c r="R148" s="79">
        <v>0.04</v>
      </c>
      <c r="S148" s="79">
        <f t="shared" si="2"/>
        <v>1.1670233813851449</v>
      </c>
      <c r="T148" s="79">
        <f>Q148/'סכום נכסי הקרן'!$C$42*100</f>
        <v>0.18212908842675796</v>
      </c>
    </row>
    <row r="149" spans="2:20">
      <c r="B149" t="s">
        <v>775</v>
      </c>
      <c r="C149" t="s">
        <v>776</v>
      </c>
      <c r="D149" t="s">
        <v>106</v>
      </c>
      <c r="E149" t="s">
        <v>129</v>
      </c>
      <c r="F149" t="s">
        <v>544</v>
      </c>
      <c r="G149" t="s">
        <v>355</v>
      </c>
      <c r="H149" t="s">
        <v>545</v>
      </c>
      <c r="I149" t="s">
        <v>155</v>
      </c>
      <c r="J149" t="s">
        <v>777</v>
      </c>
      <c r="K149" s="79">
        <v>4.9000000000000004</v>
      </c>
      <c r="L149" t="s">
        <v>108</v>
      </c>
      <c r="M149" s="79">
        <v>3.5</v>
      </c>
      <c r="N149" s="79">
        <v>2.4900000000000002</v>
      </c>
      <c r="O149" s="79">
        <v>39600</v>
      </c>
      <c r="P149" s="79">
        <v>105.07</v>
      </c>
      <c r="Q149" s="79">
        <v>41.60772</v>
      </c>
      <c r="R149" s="79">
        <v>0.04</v>
      </c>
      <c r="S149" s="79">
        <f t="shared" si="2"/>
        <v>0.19936196105881185</v>
      </c>
      <c r="T149" s="79">
        <f>Q149/'סכום נכסי הקרן'!$C$42*100</f>
        <v>3.1113011798886314E-2</v>
      </c>
    </row>
    <row r="150" spans="2:20">
      <c r="B150" t="s">
        <v>778</v>
      </c>
      <c r="C150" t="s">
        <v>779</v>
      </c>
      <c r="D150" t="s">
        <v>106</v>
      </c>
      <c r="E150" t="s">
        <v>129</v>
      </c>
      <c r="F150" t="s">
        <v>780</v>
      </c>
      <c r="G150" t="s">
        <v>355</v>
      </c>
      <c r="H150" t="s">
        <v>545</v>
      </c>
      <c r="I150" t="s">
        <v>155</v>
      </c>
      <c r="J150" t="s">
        <v>781</v>
      </c>
      <c r="K150" s="79">
        <v>3.88</v>
      </c>
      <c r="L150" t="s">
        <v>108</v>
      </c>
      <c r="M150" s="79">
        <v>6.05</v>
      </c>
      <c r="N150" s="79">
        <v>4.72</v>
      </c>
      <c r="O150" s="79">
        <v>96319</v>
      </c>
      <c r="P150" s="79">
        <v>105.9</v>
      </c>
      <c r="Q150" s="79">
        <v>102.00182100000001</v>
      </c>
      <c r="R150" s="79">
        <v>0.01</v>
      </c>
      <c r="S150" s="79">
        <f t="shared" si="2"/>
        <v>0.48873822132358846</v>
      </c>
      <c r="T150" s="79">
        <f>Q150/'סכום נכסי הקרן'!$C$42*100</f>
        <v>7.6273918885266731E-2</v>
      </c>
    </row>
    <row r="151" spans="2:20">
      <c r="B151" t="s">
        <v>782</v>
      </c>
      <c r="C151" t="s">
        <v>783</v>
      </c>
      <c r="D151" t="s">
        <v>106</v>
      </c>
      <c r="E151" t="s">
        <v>129</v>
      </c>
      <c r="F151" t="s">
        <v>784</v>
      </c>
      <c r="G151" t="s">
        <v>133</v>
      </c>
      <c r="H151" t="s">
        <v>545</v>
      </c>
      <c r="I151" t="s">
        <v>155</v>
      </c>
      <c r="J151" t="s">
        <v>434</v>
      </c>
      <c r="K151" s="79">
        <v>3.98</v>
      </c>
      <c r="L151" t="s">
        <v>108</v>
      </c>
      <c r="M151" s="79">
        <v>2.95</v>
      </c>
      <c r="N151" s="79">
        <v>2.31</v>
      </c>
      <c r="O151" s="79">
        <v>62117.65</v>
      </c>
      <c r="P151" s="79">
        <v>102.61</v>
      </c>
      <c r="Q151" s="79">
        <v>63.738920665000002</v>
      </c>
      <c r="R151" s="79">
        <v>0.02</v>
      </c>
      <c r="S151" s="79">
        <f t="shared" si="2"/>
        <v>0.30540284878735069</v>
      </c>
      <c r="T151" s="79">
        <f>Q151/'סכום נכסי הקרן'!$C$42*100</f>
        <v>4.7662063451167809E-2</v>
      </c>
    </row>
    <row r="152" spans="2:20">
      <c r="B152" t="s">
        <v>785</v>
      </c>
      <c r="C152" t="s">
        <v>786</v>
      </c>
      <c r="D152" t="s">
        <v>106</v>
      </c>
      <c r="E152" t="s">
        <v>129</v>
      </c>
      <c r="F152" t="s">
        <v>579</v>
      </c>
      <c r="G152" t="s">
        <v>138</v>
      </c>
      <c r="H152" t="s">
        <v>545</v>
      </c>
      <c r="I152" t="s">
        <v>155</v>
      </c>
      <c r="J152" t="s">
        <v>787</v>
      </c>
      <c r="K152" s="79">
        <v>0.01</v>
      </c>
      <c r="L152" t="s">
        <v>108</v>
      </c>
      <c r="M152" s="79">
        <v>6.25</v>
      </c>
      <c r="N152" s="79">
        <v>4.6900000000000004</v>
      </c>
      <c r="O152" s="79">
        <v>10560.33</v>
      </c>
      <c r="P152" s="79">
        <v>106.21</v>
      </c>
      <c r="Q152" s="79">
        <v>11.216126493000001</v>
      </c>
      <c r="R152" s="79">
        <v>0.01</v>
      </c>
      <c r="S152" s="79">
        <f t="shared" si="2"/>
        <v>5.3741684791384241E-2</v>
      </c>
      <c r="T152" s="79">
        <f>Q152/'סכום נכסי הקרן'!$C$42*100</f>
        <v>8.3870847985544617E-3</v>
      </c>
    </row>
    <row r="153" spans="2:20">
      <c r="B153" t="s">
        <v>788</v>
      </c>
      <c r="C153" t="s">
        <v>789</v>
      </c>
      <c r="D153" t="s">
        <v>106</v>
      </c>
      <c r="E153" t="s">
        <v>129</v>
      </c>
      <c r="F153" t="s">
        <v>579</v>
      </c>
      <c r="G153" t="s">
        <v>138</v>
      </c>
      <c r="H153" t="s">
        <v>545</v>
      </c>
      <c r="I153" t="s">
        <v>155</v>
      </c>
      <c r="J153" t="s">
        <v>585</v>
      </c>
      <c r="K153" s="79">
        <v>4.8099999999999996</v>
      </c>
      <c r="L153" t="s">
        <v>108</v>
      </c>
      <c r="M153" s="79">
        <v>4.1399999999999997</v>
      </c>
      <c r="N153" s="79">
        <v>2.86</v>
      </c>
      <c r="O153" s="79">
        <v>388730</v>
      </c>
      <c r="P153" s="79">
        <v>106.25</v>
      </c>
      <c r="Q153" s="79">
        <v>413.02562499999999</v>
      </c>
      <c r="R153" s="79">
        <v>0.05</v>
      </c>
      <c r="S153" s="79">
        <f t="shared" si="2"/>
        <v>1.9789980938042611</v>
      </c>
      <c r="T153" s="79">
        <f>Q153/'סכום נכסי הקרן'!$C$42*100</f>
        <v>0.30884824123665977</v>
      </c>
    </row>
    <row r="154" spans="2:20">
      <c r="B154" t="s">
        <v>790</v>
      </c>
      <c r="C154" t="s">
        <v>791</v>
      </c>
      <c r="D154" t="s">
        <v>106</v>
      </c>
      <c r="E154" t="s">
        <v>129</v>
      </c>
      <c r="F154" t="s">
        <v>588</v>
      </c>
      <c r="G154" t="s">
        <v>138</v>
      </c>
      <c r="H154" t="s">
        <v>545</v>
      </c>
      <c r="I154" t="s">
        <v>155</v>
      </c>
      <c r="J154" t="s">
        <v>792</v>
      </c>
      <c r="K154" s="79">
        <v>2.93</v>
      </c>
      <c r="L154" t="s">
        <v>108</v>
      </c>
      <c r="M154" s="79">
        <v>1.86</v>
      </c>
      <c r="N154" s="79">
        <v>1.21</v>
      </c>
      <c r="O154" s="79">
        <v>24661</v>
      </c>
      <c r="P154" s="79">
        <v>100.4</v>
      </c>
      <c r="Q154" s="79">
        <v>24.759644000000002</v>
      </c>
      <c r="R154" s="79">
        <v>0</v>
      </c>
      <c r="S154" s="79">
        <f t="shared" si="2"/>
        <v>0.11863498367509789</v>
      </c>
      <c r="T154" s="79">
        <f>Q154/'סכום נכסי הקרן'!$C$42*100</f>
        <v>1.8514523168013646E-2</v>
      </c>
    </row>
    <row r="155" spans="2:20">
      <c r="B155" t="s">
        <v>793</v>
      </c>
      <c r="C155" t="s">
        <v>794</v>
      </c>
      <c r="D155" t="s">
        <v>106</v>
      </c>
      <c r="E155" t="s">
        <v>129</v>
      </c>
      <c r="F155" t="s">
        <v>795</v>
      </c>
      <c r="G155" t="s">
        <v>355</v>
      </c>
      <c r="H155" t="s">
        <v>545</v>
      </c>
      <c r="I155" t="s">
        <v>155</v>
      </c>
      <c r="J155" t="s">
        <v>345</v>
      </c>
      <c r="K155" s="79">
        <v>3.21</v>
      </c>
      <c r="L155" t="s">
        <v>108</v>
      </c>
      <c r="M155" s="79">
        <v>4</v>
      </c>
      <c r="N155" s="79">
        <v>3.91</v>
      </c>
      <c r="O155" s="79">
        <v>174383</v>
      </c>
      <c r="P155" s="79">
        <v>105.28</v>
      </c>
      <c r="Q155" s="79">
        <v>183.59042239999999</v>
      </c>
      <c r="R155" s="79">
        <v>0.02</v>
      </c>
      <c r="S155" s="79">
        <f t="shared" si="2"/>
        <v>0.87966720217497185</v>
      </c>
      <c r="T155" s="79">
        <f>Q155/'סכום נכסי הקרן'!$C$42*100</f>
        <v>0.13728344110885485</v>
      </c>
    </row>
    <row r="156" spans="2:20">
      <c r="B156" t="s">
        <v>796</v>
      </c>
      <c r="C156" t="s">
        <v>797</v>
      </c>
      <c r="D156" t="s">
        <v>106</v>
      </c>
      <c r="E156" t="s">
        <v>129</v>
      </c>
      <c r="F156" t="s">
        <v>798</v>
      </c>
      <c r="G156" t="s">
        <v>773</v>
      </c>
      <c r="H156" t="s">
        <v>545</v>
      </c>
      <c r="I156" t="s">
        <v>155</v>
      </c>
      <c r="J156" t="s">
        <v>799</v>
      </c>
      <c r="K156" s="79">
        <v>0.09</v>
      </c>
      <c r="L156" t="s">
        <v>108</v>
      </c>
      <c r="M156" s="79">
        <v>5.45</v>
      </c>
      <c r="N156" s="79">
        <v>1.31</v>
      </c>
      <c r="O156" s="79">
        <v>0.16</v>
      </c>
      <c r="P156" s="79">
        <v>105.33</v>
      </c>
      <c r="Q156" s="79">
        <v>1.6852800000000001E-4</v>
      </c>
      <c r="R156" s="79">
        <v>0</v>
      </c>
      <c r="S156" s="79">
        <f t="shared" si="2"/>
        <v>8.0749612267433649E-7</v>
      </c>
      <c r="T156" s="79">
        <f>Q156/'סכום נכסי הקרן'!$C$42*100</f>
        <v>1.2602021097149071E-7</v>
      </c>
    </row>
    <row r="157" spans="2:20">
      <c r="B157" t="s">
        <v>1098</v>
      </c>
      <c r="C157" t="s">
        <v>1099</v>
      </c>
      <c r="D157" t="s">
        <v>106</v>
      </c>
      <c r="E157" t="s">
        <v>129</v>
      </c>
      <c r="F157" t="s">
        <v>772</v>
      </c>
      <c r="G157" t="s">
        <v>773</v>
      </c>
      <c r="H157" s="82" t="s">
        <v>551</v>
      </c>
      <c r="I157" t="s">
        <v>156</v>
      </c>
      <c r="J157" s="84">
        <v>42726</v>
      </c>
      <c r="K157" s="79">
        <v>3.58</v>
      </c>
      <c r="L157" t="s">
        <v>108</v>
      </c>
      <c r="M157" s="79">
        <v>2.4</v>
      </c>
      <c r="N157" s="79">
        <v>2.29</v>
      </c>
      <c r="O157" s="79">
        <v>33000</v>
      </c>
      <c r="P157" s="79">
        <v>100.6</v>
      </c>
      <c r="Q157" s="79">
        <v>33.198</v>
      </c>
      <c r="R157" s="79">
        <v>0.01</v>
      </c>
      <c r="S157" s="79">
        <f t="shared" si="2"/>
        <v>0.15906707657209856</v>
      </c>
      <c r="T157" s="79">
        <f>Q157/'סכום נכסי הקרן'!$C$42*100</f>
        <v>2.4824474056723795E-2</v>
      </c>
    </row>
    <row r="158" spans="2:20">
      <c r="B158" t="s">
        <v>800</v>
      </c>
      <c r="C158" t="s">
        <v>801</v>
      </c>
      <c r="D158" t="s">
        <v>106</v>
      </c>
      <c r="E158" t="s">
        <v>129</v>
      </c>
      <c r="F158" t="s">
        <v>802</v>
      </c>
      <c r="G158" t="s">
        <v>803</v>
      </c>
      <c r="H158" t="s">
        <v>545</v>
      </c>
      <c r="I158" t="s">
        <v>155</v>
      </c>
      <c r="J158" t="s">
        <v>804</v>
      </c>
      <c r="K158" s="79">
        <v>4.3499999999999996</v>
      </c>
      <c r="L158" t="s">
        <v>108</v>
      </c>
      <c r="M158" s="79">
        <v>3.35</v>
      </c>
      <c r="N158" s="79">
        <v>2.5499999999999998</v>
      </c>
      <c r="O158" s="79">
        <v>99900</v>
      </c>
      <c r="P158" s="79">
        <v>104.4</v>
      </c>
      <c r="Q158" s="79">
        <v>104.29559999999999</v>
      </c>
      <c r="R158" s="79">
        <v>0.02</v>
      </c>
      <c r="S158" s="79">
        <f t="shared" si="2"/>
        <v>0.49972878460548709</v>
      </c>
      <c r="T158" s="79">
        <f>Q158/'סכום נכסי הקרן'!$C$42*100</f>
        <v>7.798913839479614E-2</v>
      </c>
    </row>
    <row r="159" spans="2:20">
      <c r="B159" t="s">
        <v>805</v>
      </c>
      <c r="C159" t="s">
        <v>806</v>
      </c>
      <c r="D159" t="s">
        <v>106</v>
      </c>
      <c r="E159" t="s">
        <v>129</v>
      </c>
      <c r="F159" t="s">
        <v>807</v>
      </c>
      <c r="G159" t="s">
        <v>808</v>
      </c>
      <c r="H159" t="s">
        <v>595</v>
      </c>
      <c r="I159" t="s">
        <v>155</v>
      </c>
      <c r="J159" t="s">
        <v>809</v>
      </c>
      <c r="K159" s="79">
        <v>4.91</v>
      </c>
      <c r="L159" t="s">
        <v>108</v>
      </c>
      <c r="M159" s="79">
        <v>4.75</v>
      </c>
      <c r="N159" s="79">
        <v>3.11</v>
      </c>
      <c r="O159" s="79">
        <v>95500</v>
      </c>
      <c r="P159" s="79">
        <v>108.3</v>
      </c>
      <c r="Q159" s="79">
        <v>103.4265</v>
      </c>
      <c r="R159" s="79">
        <v>0.02</v>
      </c>
      <c r="S159" s="79">
        <f t="shared" si="2"/>
        <v>0.49556452181107752</v>
      </c>
      <c r="T159" s="79">
        <f>Q159/'סכום נכסי הקרן'!$C$42*100</f>
        <v>7.7339251341277906E-2</v>
      </c>
    </row>
    <row r="160" spans="2:20">
      <c r="B160" t="s">
        <v>810</v>
      </c>
      <c r="C160" t="s">
        <v>811</v>
      </c>
      <c r="D160" t="s">
        <v>106</v>
      </c>
      <c r="E160" t="s">
        <v>129</v>
      </c>
      <c r="F160" t="s">
        <v>625</v>
      </c>
      <c r="G160" t="s">
        <v>355</v>
      </c>
      <c r="H160" t="s">
        <v>606</v>
      </c>
      <c r="I160" t="s">
        <v>156</v>
      </c>
      <c r="J160" t="s">
        <v>812</v>
      </c>
      <c r="K160" s="79">
        <v>2.8</v>
      </c>
      <c r="L160" t="s">
        <v>108</v>
      </c>
      <c r="M160" s="79">
        <v>5</v>
      </c>
      <c r="N160" s="79">
        <v>2.2599999999999998</v>
      </c>
      <c r="O160" s="79">
        <v>66897.17</v>
      </c>
      <c r="P160" s="79">
        <v>107.8</v>
      </c>
      <c r="Q160" s="79">
        <v>72.115149259999995</v>
      </c>
      <c r="R160" s="79">
        <v>0.03</v>
      </c>
      <c r="S160" s="79">
        <f t="shared" si="2"/>
        <v>0.34553726035751353</v>
      </c>
      <c r="T160" s="79">
        <f>Q160/'סכום נכסי הקרן'!$C$42*100</f>
        <v>5.3925557319767281E-2</v>
      </c>
    </row>
    <row r="161" spans="2:20">
      <c r="B161" t="s">
        <v>813</v>
      </c>
      <c r="C161" t="s">
        <v>814</v>
      </c>
      <c r="D161" t="s">
        <v>106</v>
      </c>
      <c r="E161" t="s">
        <v>129</v>
      </c>
      <c r="F161" t="s">
        <v>625</v>
      </c>
      <c r="G161" t="s">
        <v>355</v>
      </c>
      <c r="H161" t="s">
        <v>606</v>
      </c>
      <c r="I161" t="s">
        <v>156</v>
      </c>
      <c r="J161" t="s">
        <v>815</v>
      </c>
      <c r="K161" s="79">
        <v>3.65</v>
      </c>
      <c r="L161" t="s">
        <v>108</v>
      </c>
      <c r="M161" s="79">
        <v>4.6500000000000004</v>
      </c>
      <c r="N161" s="79">
        <v>2.64</v>
      </c>
      <c r="O161" s="79">
        <v>61562</v>
      </c>
      <c r="P161" s="79">
        <v>107.53</v>
      </c>
      <c r="Q161" s="79">
        <v>66.197618599999998</v>
      </c>
      <c r="R161" s="79">
        <v>0.03</v>
      </c>
      <c r="S161" s="79">
        <f t="shared" si="2"/>
        <v>0.31718361548095592</v>
      </c>
      <c r="T161" s="79">
        <f>Q161/'סכום נכסי הקרן'!$C$42*100</f>
        <v>4.9500604420525229E-2</v>
      </c>
    </row>
    <row r="162" spans="2:20">
      <c r="B162" t="s">
        <v>816</v>
      </c>
      <c r="C162" t="s">
        <v>817</v>
      </c>
      <c r="D162" t="s">
        <v>106</v>
      </c>
      <c r="E162" t="s">
        <v>129</v>
      </c>
      <c r="F162" t="s">
        <v>614</v>
      </c>
      <c r="G162" t="s">
        <v>355</v>
      </c>
      <c r="H162" t="s">
        <v>595</v>
      </c>
      <c r="I162" t="s">
        <v>155</v>
      </c>
      <c r="J162" t="s">
        <v>602</v>
      </c>
      <c r="K162" s="79">
        <v>4.91</v>
      </c>
      <c r="L162" t="s">
        <v>108</v>
      </c>
      <c r="M162" s="79">
        <v>3.7</v>
      </c>
      <c r="N162" s="79">
        <v>2.67</v>
      </c>
      <c r="O162" s="79">
        <v>16247.48</v>
      </c>
      <c r="P162" s="79">
        <v>105.18</v>
      </c>
      <c r="Q162" s="79">
        <v>17.089099464</v>
      </c>
      <c r="R162" s="79">
        <v>0.01</v>
      </c>
      <c r="S162" s="79">
        <f t="shared" si="2"/>
        <v>8.188183303175782E-2</v>
      </c>
      <c r="T162" s="79">
        <f>Q162/'סכום נכסי הקרן'!$C$42*100</f>
        <v>1.2778718787181172E-2</v>
      </c>
    </row>
    <row r="163" spans="2:20">
      <c r="B163" t="s">
        <v>818</v>
      </c>
      <c r="C163" t="s">
        <v>819</v>
      </c>
      <c r="D163" t="s">
        <v>106</v>
      </c>
      <c r="E163" t="s">
        <v>129</v>
      </c>
      <c r="F163" t="s">
        <v>820</v>
      </c>
      <c r="G163" t="s">
        <v>355</v>
      </c>
      <c r="H163" t="s">
        <v>595</v>
      </c>
      <c r="I163" t="s">
        <v>155</v>
      </c>
      <c r="J163" t="s">
        <v>821</v>
      </c>
      <c r="K163" s="79">
        <v>3.11</v>
      </c>
      <c r="L163" t="s">
        <v>108</v>
      </c>
      <c r="M163" s="79">
        <v>3.4</v>
      </c>
      <c r="N163" s="79">
        <v>3.38</v>
      </c>
      <c r="O163" s="79">
        <v>90650.82</v>
      </c>
      <c r="P163" s="79">
        <v>100.68</v>
      </c>
      <c r="Q163" s="79">
        <v>91.267245575999993</v>
      </c>
      <c r="R163" s="79">
        <v>0.02</v>
      </c>
      <c r="S163" s="79">
        <f t="shared" si="2"/>
        <v>0.43730387193692727</v>
      </c>
      <c r="T163" s="79">
        <f>Q163/'סכום נכסי הקרן'!$C$42*100</f>
        <v>6.8246923610761234E-2</v>
      </c>
    </row>
    <row r="164" spans="2:20">
      <c r="B164" t="s">
        <v>822</v>
      </c>
      <c r="C164" t="s">
        <v>823</v>
      </c>
      <c r="D164" t="s">
        <v>106</v>
      </c>
      <c r="E164" t="s">
        <v>129</v>
      </c>
      <c r="F164" t="s">
        <v>630</v>
      </c>
      <c r="G164" t="s">
        <v>133</v>
      </c>
      <c r="H164" t="s">
        <v>631</v>
      </c>
      <c r="I164" t="s">
        <v>156</v>
      </c>
      <c r="J164" t="s">
        <v>777</v>
      </c>
      <c r="K164" s="79">
        <v>2.37</v>
      </c>
      <c r="L164" t="s">
        <v>108</v>
      </c>
      <c r="M164" s="79">
        <v>3.3</v>
      </c>
      <c r="N164" s="79">
        <v>2.84</v>
      </c>
      <c r="O164" s="79">
        <v>64520.84</v>
      </c>
      <c r="P164" s="79">
        <v>101.6</v>
      </c>
      <c r="Q164" s="79">
        <v>65.553173439999995</v>
      </c>
      <c r="R164" s="79">
        <v>0.01</v>
      </c>
      <c r="S164" s="79">
        <f t="shared" si="2"/>
        <v>0.31409577863499416</v>
      </c>
      <c r="T164" s="79">
        <f>Q164/'סכום נכסי הקרן'!$C$42*100</f>
        <v>4.9018707554587489E-2</v>
      </c>
    </row>
    <row r="165" spans="2:20">
      <c r="B165" t="s">
        <v>824</v>
      </c>
      <c r="C165" t="s">
        <v>825</v>
      </c>
      <c r="D165" t="s">
        <v>106</v>
      </c>
      <c r="E165" t="s">
        <v>129</v>
      </c>
      <c r="F165" t="s">
        <v>639</v>
      </c>
      <c r="G165" t="s">
        <v>355</v>
      </c>
      <c r="H165" t="s">
        <v>626</v>
      </c>
      <c r="I165" t="s">
        <v>155</v>
      </c>
      <c r="J165" t="s">
        <v>826</v>
      </c>
      <c r="K165" s="79">
        <v>5.38</v>
      </c>
      <c r="L165" t="s">
        <v>108</v>
      </c>
      <c r="M165" s="79">
        <v>6.9</v>
      </c>
      <c r="N165" s="79">
        <v>7.52</v>
      </c>
      <c r="O165" s="79">
        <v>107800</v>
      </c>
      <c r="P165" s="79">
        <v>98.38</v>
      </c>
      <c r="Q165" s="79">
        <v>106.05364</v>
      </c>
      <c r="R165" s="79">
        <v>0.02</v>
      </c>
      <c r="S165" s="79">
        <f t="shared" si="2"/>
        <v>0.5081523728727565</v>
      </c>
      <c r="T165" s="79">
        <f>Q165/'סכום נכסי הקרן'!$C$42*100</f>
        <v>7.9303748261977391E-2</v>
      </c>
    </row>
    <row r="166" spans="2:20">
      <c r="B166" t="s">
        <v>827</v>
      </c>
      <c r="C166" t="s">
        <v>828</v>
      </c>
      <c r="D166" t="s">
        <v>106</v>
      </c>
      <c r="E166" t="s">
        <v>129</v>
      </c>
      <c r="F166" t="s">
        <v>829</v>
      </c>
      <c r="G166" t="s">
        <v>355</v>
      </c>
      <c r="H166" t="s">
        <v>631</v>
      </c>
      <c r="I166" t="s">
        <v>156</v>
      </c>
      <c r="J166" t="s">
        <v>523</v>
      </c>
      <c r="K166" s="79">
        <v>4.9400000000000004</v>
      </c>
      <c r="L166" t="s">
        <v>108</v>
      </c>
      <c r="M166" s="79">
        <v>4.5999999999999996</v>
      </c>
      <c r="N166" s="79">
        <v>5.07</v>
      </c>
      <c r="O166" s="79">
        <v>47663</v>
      </c>
      <c r="P166" s="79">
        <v>99.18</v>
      </c>
      <c r="Q166" s="79">
        <v>47.272163399999997</v>
      </c>
      <c r="R166" s="79">
        <v>0.02</v>
      </c>
      <c r="S166" s="79">
        <f t="shared" si="2"/>
        <v>0.22650294702321083</v>
      </c>
      <c r="T166" s="79">
        <f>Q166/'סכום נכסי הקרן'!$C$42*100</f>
        <v>3.5348713595051151E-2</v>
      </c>
    </row>
    <row r="167" spans="2:20">
      <c r="B167" t="s">
        <v>830</v>
      </c>
      <c r="C167" t="s">
        <v>831</v>
      </c>
      <c r="D167" t="s">
        <v>106</v>
      </c>
      <c r="E167" t="s">
        <v>129</v>
      </c>
      <c r="F167" t="s">
        <v>648</v>
      </c>
      <c r="G167" t="s">
        <v>355</v>
      </c>
      <c r="H167" t="s">
        <v>626</v>
      </c>
      <c r="I167" t="s">
        <v>155</v>
      </c>
      <c r="J167" t="s">
        <v>832</v>
      </c>
      <c r="K167" s="79">
        <v>3.79</v>
      </c>
      <c r="L167" t="s">
        <v>108</v>
      </c>
      <c r="M167" s="79">
        <v>5.74</v>
      </c>
      <c r="N167" s="79">
        <v>3.36</v>
      </c>
      <c r="O167" s="79">
        <v>39082.559999999998</v>
      </c>
      <c r="P167" s="79">
        <v>111.05</v>
      </c>
      <c r="Q167" s="79">
        <v>43.40118288</v>
      </c>
      <c r="R167" s="79">
        <v>0.01</v>
      </c>
      <c r="S167" s="79">
        <f t="shared" si="2"/>
        <v>0.20795527683874368</v>
      </c>
      <c r="T167" s="79">
        <f>Q167/'סכום נכסי הקרן'!$C$42*100</f>
        <v>3.2454109839016962E-2</v>
      </c>
    </row>
    <row r="168" spans="2:20">
      <c r="B168" t="s">
        <v>833</v>
      </c>
      <c r="C168" t="s">
        <v>834</v>
      </c>
      <c r="D168" t="s">
        <v>106</v>
      </c>
      <c r="E168" t="s">
        <v>129</v>
      </c>
      <c r="F168" t="s">
        <v>835</v>
      </c>
      <c r="G168" t="s">
        <v>133</v>
      </c>
      <c r="H168" t="s">
        <v>198</v>
      </c>
      <c r="I168" t="s">
        <v>156</v>
      </c>
      <c r="J168" t="s">
        <v>836</v>
      </c>
      <c r="K168" s="79">
        <v>2.04</v>
      </c>
      <c r="L168" t="s">
        <v>108</v>
      </c>
      <c r="M168" s="79">
        <v>4.3</v>
      </c>
      <c r="N168" s="79">
        <v>3.9</v>
      </c>
      <c r="O168" s="79">
        <v>93545.8</v>
      </c>
      <c r="P168" s="79">
        <v>101.31</v>
      </c>
      <c r="Q168" s="79">
        <v>94.771249979999993</v>
      </c>
      <c r="R168" s="79">
        <v>0.01</v>
      </c>
      <c r="S168" s="79">
        <f t="shared" si="2"/>
        <v>0.45409318866805681</v>
      </c>
      <c r="T168" s="79">
        <f>Q168/'סכום נכסי הקרן'!$C$42*100</f>
        <v>7.0867113574667018E-2</v>
      </c>
    </row>
    <row r="169" spans="2:20">
      <c r="B169" t="s">
        <v>837</v>
      </c>
      <c r="C169" t="s">
        <v>838</v>
      </c>
      <c r="D169" t="s">
        <v>106</v>
      </c>
      <c r="E169" t="s">
        <v>129</v>
      </c>
      <c r="F169" t="s">
        <v>835</v>
      </c>
      <c r="G169" t="s">
        <v>133</v>
      </c>
      <c r="H169" t="s">
        <v>198</v>
      </c>
      <c r="I169" t="s">
        <v>156</v>
      </c>
      <c r="J169" t="s">
        <v>839</v>
      </c>
      <c r="K169" s="79">
        <v>2.72</v>
      </c>
      <c r="L169" t="s">
        <v>108</v>
      </c>
      <c r="M169" s="79">
        <v>4.25</v>
      </c>
      <c r="N169" s="79">
        <v>4.28</v>
      </c>
      <c r="O169" s="79">
        <v>74312</v>
      </c>
      <c r="P169" s="79">
        <v>100.72</v>
      </c>
      <c r="Q169" s="79">
        <v>74.847046399999996</v>
      </c>
      <c r="R169" s="79">
        <v>0.01</v>
      </c>
      <c r="S169" s="79">
        <f t="shared" si="2"/>
        <v>0.35862705165685316</v>
      </c>
      <c r="T169" s="79">
        <f>Q169/'סכום נכסי הקרן'!$C$42*100</f>
        <v>5.5968388504705174E-2</v>
      </c>
    </row>
    <row r="170" spans="2:20">
      <c r="B170" t="s">
        <v>840</v>
      </c>
      <c r="C170" t="s">
        <v>841</v>
      </c>
      <c r="D170" t="s">
        <v>106</v>
      </c>
      <c r="E170" t="s">
        <v>129</v>
      </c>
      <c r="F170" t="s">
        <v>661</v>
      </c>
      <c r="G170" t="s">
        <v>481</v>
      </c>
      <c r="H170" t="s">
        <v>662</v>
      </c>
      <c r="I170" t="s">
        <v>155</v>
      </c>
      <c r="J170" t="s">
        <v>332</v>
      </c>
      <c r="K170" s="79">
        <v>2.99</v>
      </c>
      <c r="L170" t="s">
        <v>108</v>
      </c>
      <c r="M170" s="79">
        <v>6</v>
      </c>
      <c r="N170" s="79">
        <v>2.95</v>
      </c>
      <c r="O170" s="79">
        <v>112580.1</v>
      </c>
      <c r="P170" s="79">
        <v>109.32</v>
      </c>
      <c r="Q170" s="79">
        <v>123.07256532</v>
      </c>
      <c r="R170" s="79">
        <v>0.02</v>
      </c>
      <c r="S170" s="79">
        <f t="shared" si="2"/>
        <v>0.58969796890418213</v>
      </c>
      <c r="T170" s="79">
        <f>Q170/'סכום נכסי הקרן'!$C$42*100</f>
        <v>9.2029992917669279E-2</v>
      </c>
    </row>
    <row r="171" spans="2:20">
      <c r="B171" t="s">
        <v>842</v>
      </c>
      <c r="C171" t="s">
        <v>843</v>
      </c>
      <c r="D171" t="s">
        <v>106</v>
      </c>
      <c r="E171" t="s">
        <v>129</v>
      </c>
      <c r="F171" t="s">
        <v>661</v>
      </c>
      <c r="G171" t="s">
        <v>481</v>
      </c>
      <c r="H171" t="s">
        <v>662</v>
      </c>
      <c r="I171" t="s">
        <v>155</v>
      </c>
      <c r="J171" t="s">
        <v>844</v>
      </c>
      <c r="K171" s="79">
        <v>5.01</v>
      </c>
      <c r="L171" t="s">
        <v>108</v>
      </c>
      <c r="M171" s="79">
        <v>5.9</v>
      </c>
      <c r="N171" s="79">
        <v>4.12</v>
      </c>
      <c r="O171" s="79">
        <v>68758</v>
      </c>
      <c r="P171" s="79">
        <v>109.29</v>
      </c>
      <c r="Q171" s="79">
        <v>75.145618200000001</v>
      </c>
      <c r="R171" s="79">
        <v>0.01</v>
      </c>
      <c r="S171" s="79">
        <f t="shared" si="2"/>
        <v>0.36005764817992292</v>
      </c>
      <c r="T171" s="79">
        <f>Q171/'סכום נכסי הקרן'!$C$42*100</f>
        <v>5.6191651589926256E-2</v>
      </c>
    </row>
    <row r="172" spans="2:20">
      <c r="B172" t="s">
        <v>845</v>
      </c>
      <c r="C172" t="s">
        <v>846</v>
      </c>
      <c r="D172" t="s">
        <v>106</v>
      </c>
      <c r="E172" t="s">
        <v>129</v>
      </c>
      <c r="F172" t="s">
        <v>847</v>
      </c>
      <c r="G172" t="s">
        <v>133</v>
      </c>
      <c r="H172" t="s">
        <v>662</v>
      </c>
      <c r="I172" t="s">
        <v>155</v>
      </c>
      <c r="J172" t="s">
        <v>711</v>
      </c>
      <c r="K172" s="79">
        <v>2.57</v>
      </c>
      <c r="L172" t="s">
        <v>108</v>
      </c>
      <c r="M172" s="79">
        <v>4.7</v>
      </c>
      <c r="N172" s="79">
        <v>2.64</v>
      </c>
      <c r="O172" s="79">
        <v>31000</v>
      </c>
      <c r="P172" s="79">
        <v>105.8</v>
      </c>
      <c r="Q172" s="79">
        <v>32.798000000000002</v>
      </c>
      <c r="R172" s="79">
        <v>0.03</v>
      </c>
      <c r="S172" s="79">
        <f t="shared" si="2"/>
        <v>0.15715049031302153</v>
      </c>
      <c r="T172" s="79">
        <f>Q172/'סכום נכסי הקרן'!$C$42*100</f>
        <v>2.4525365989289328E-2</v>
      </c>
    </row>
    <row r="173" spans="2:20">
      <c r="B173" t="s">
        <v>848</v>
      </c>
      <c r="C173" t="s">
        <v>849</v>
      </c>
      <c r="D173" t="s">
        <v>106</v>
      </c>
      <c r="E173" t="s">
        <v>129</v>
      </c>
      <c r="F173" t="s">
        <v>670</v>
      </c>
      <c r="G173" t="s">
        <v>355</v>
      </c>
      <c r="H173" t="s">
        <v>198</v>
      </c>
      <c r="I173" t="s">
        <v>156</v>
      </c>
      <c r="J173" t="s">
        <v>677</v>
      </c>
      <c r="K173" s="79">
        <v>1.25</v>
      </c>
      <c r="L173" t="s">
        <v>108</v>
      </c>
      <c r="M173" s="79">
        <v>4.1500000000000004</v>
      </c>
      <c r="N173" s="79">
        <v>1.91</v>
      </c>
      <c r="O173" s="79">
        <v>4352.3999999999996</v>
      </c>
      <c r="P173" s="79">
        <v>102.38</v>
      </c>
      <c r="Q173" s="79">
        <v>4.4559871199999996</v>
      </c>
      <c r="R173" s="79">
        <v>0</v>
      </c>
      <c r="S173" s="79">
        <f t="shared" si="2"/>
        <v>2.1350709212040631E-2</v>
      </c>
      <c r="T173" s="79">
        <f>Q173/'סכום נכסי הקרן'!$C$42*100</f>
        <v>3.3320542399402188E-3</v>
      </c>
    </row>
    <row r="174" spans="2:20">
      <c r="B174" t="s">
        <v>850</v>
      </c>
      <c r="C174" t="s">
        <v>851</v>
      </c>
      <c r="D174" t="s">
        <v>106</v>
      </c>
      <c r="E174" t="s">
        <v>129</v>
      </c>
      <c r="F174" t="s">
        <v>852</v>
      </c>
      <c r="G174" t="s">
        <v>481</v>
      </c>
      <c r="H174" t="s">
        <v>203</v>
      </c>
      <c r="I174" t="s">
        <v>204</v>
      </c>
      <c r="J174" t="s">
        <v>853</v>
      </c>
      <c r="K174" s="79">
        <v>5.58</v>
      </c>
      <c r="L174" t="s">
        <v>108</v>
      </c>
      <c r="M174" s="79">
        <v>3.45</v>
      </c>
      <c r="N174" s="79">
        <v>34.840000000000003</v>
      </c>
      <c r="O174" s="79">
        <v>4888</v>
      </c>
      <c r="P174" s="79">
        <v>25.21</v>
      </c>
      <c r="Q174" s="79">
        <v>1.2322648</v>
      </c>
      <c r="R174" s="79">
        <v>0</v>
      </c>
      <c r="S174" s="79">
        <f t="shared" si="2"/>
        <v>5.9043544580607782E-3</v>
      </c>
      <c r="T174" s="79">
        <f>Q174/'סכום נכסי הקרן'!$C$42*100</f>
        <v>9.214508572388077E-4</v>
      </c>
    </row>
    <row r="175" spans="2:20">
      <c r="B175" s="80" t="s">
        <v>318</v>
      </c>
      <c r="C175" s="16"/>
      <c r="D175" s="16"/>
      <c r="E175" s="16"/>
      <c r="F175" s="16"/>
      <c r="K175" s="81">
        <v>4.59</v>
      </c>
      <c r="N175" s="81">
        <v>5.24</v>
      </c>
      <c r="O175" s="81">
        <v>116000</v>
      </c>
      <c r="Q175" s="81">
        <v>123.4588</v>
      </c>
      <c r="S175" s="81">
        <f t="shared" si="2"/>
        <v>0.59154859910534974</v>
      </c>
      <c r="T175" s="81">
        <f>Q175/'סכום נכסי הקרן'!$C$42*100</f>
        <v>9.2318807689446711E-2</v>
      </c>
    </row>
    <row r="176" spans="2:20">
      <c r="B176" t="s">
        <v>854</v>
      </c>
      <c r="C176" t="s">
        <v>855</v>
      </c>
      <c r="D176" t="s">
        <v>106</v>
      </c>
      <c r="E176" t="s">
        <v>129</v>
      </c>
      <c r="F176" t="s">
        <v>661</v>
      </c>
      <c r="G176" t="s">
        <v>481</v>
      </c>
      <c r="H176" t="s">
        <v>662</v>
      </c>
      <c r="I176" t="s">
        <v>155</v>
      </c>
      <c r="J176" t="s">
        <v>856</v>
      </c>
      <c r="K176" s="79">
        <v>4.59</v>
      </c>
      <c r="L176" t="s">
        <v>108</v>
      </c>
      <c r="M176" s="79">
        <v>6.7</v>
      </c>
      <c r="N176" s="79">
        <v>5.24</v>
      </c>
      <c r="O176" s="79">
        <v>116000</v>
      </c>
      <c r="P176" s="79">
        <v>106.43</v>
      </c>
      <c r="Q176" s="79">
        <v>123.4588</v>
      </c>
      <c r="R176" s="79">
        <v>0.01</v>
      </c>
      <c r="S176" s="79">
        <f t="shared" si="2"/>
        <v>0.59154859910534974</v>
      </c>
      <c r="T176" s="79">
        <f>Q176/'סכום נכסי הקרן'!$C$42*100</f>
        <v>9.2318807689446711E-2</v>
      </c>
    </row>
    <row r="177" spans="2:20">
      <c r="B177" s="80" t="s">
        <v>857</v>
      </c>
      <c r="C177" s="16"/>
      <c r="D177" s="16"/>
      <c r="E177" s="16"/>
      <c r="F177" s="16"/>
      <c r="K177" s="81">
        <v>0</v>
      </c>
      <c r="N177" s="81">
        <v>0</v>
      </c>
      <c r="O177" s="81">
        <v>0</v>
      </c>
      <c r="Q177" s="81">
        <v>0</v>
      </c>
      <c r="S177" s="81">
        <f t="shared" si="2"/>
        <v>0</v>
      </c>
      <c r="T177" s="81">
        <f>Q177/'סכום נכסי הקרן'!$C$42*100</f>
        <v>0</v>
      </c>
    </row>
    <row r="178" spans="2:20">
      <c r="B178" t="s">
        <v>203</v>
      </c>
      <c r="C178" t="s">
        <v>203</v>
      </c>
      <c r="D178" s="16"/>
      <c r="E178" s="16"/>
      <c r="F178" s="16"/>
      <c r="G178" t="s">
        <v>203</v>
      </c>
      <c r="H178" t="s">
        <v>203</v>
      </c>
      <c r="K178" s="79">
        <v>0</v>
      </c>
      <c r="L178" t="s">
        <v>203</v>
      </c>
      <c r="M178" s="79">
        <v>0</v>
      </c>
      <c r="N178" s="79">
        <v>0</v>
      </c>
      <c r="O178" s="79">
        <v>0</v>
      </c>
      <c r="P178" s="79">
        <v>0</v>
      </c>
      <c r="Q178" s="79">
        <v>0</v>
      </c>
      <c r="R178" s="79">
        <v>0</v>
      </c>
      <c r="S178" s="79">
        <f t="shared" si="2"/>
        <v>0</v>
      </c>
      <c r="T178" s="79">
        <f>Q178/'סכום נכסי הקרן'!$C$42*100</f>
        <v>0</v>
      </c>
    </row>
    <row r="179" spans="2:20">
      <c r="B179" s="80" t="s">
        <v>227</v>
      </c>
      <c r="C179" s="16"/>
      <c r="D179" s="16"/>
      <c r="E179" s="16"/>
      <c r="F179" s="16"/>
      <c r="K179" s="81">
        <v>0</v>
      </c>
      <c r="N179" s="81">
        <v>0</v>
      </c>
      <c r="O179" s="81">
        <v>0</v>
      </c>
      <c r="Q179" s="81">
        <v>0</v>
      </c>
      <c r="S179" s="81">
        <f t="shared" si="2"/>
        <v>0</v>
      </c>
      <c r="T179" s="81">
        <f>Q179/'סכום נכסי הקרן'!$C$42*100</f>
        <v>0</v>
      </c>
    </row>
    <row r="180" spans="2:20">
      <c r="B180" s="80" t="s">
        <v>319</v>
      </c>
      <c r="C180" s="16"/>
      <c r="D180" s="16"/>
      <c r="E180" s="16"/>
      <c r="F180" s="16"/>
      <c r="K180" s="81">
        <v>0</v>
      </c>
      <c r="N180" s="81">
        <v>0</v>
      </c>
      <c r="O180" s="81">
        <v>0</v>
      </c>
      <c r="Q180" s="81">
        <v>0</v>
      </c>
      <c r="S180" s="81">
        <f t="shared" si="2"/>
        <v>0</v>
      </c>
      <c r="T180" s="81">
        <f>Q180/'סכום נכסי הקרן'!$C$42*100</f>
        <v>0</v>
      </c>
    </row>
    <row r="181" spans="2:20">
      <c r="B181" t="s">
        <v>203</v>
      </c>
      <c r="C181" t="s">
        <v>203</v>
      </c>
      <c r="D181" s="16"/>
      <c r="E181" s="16"/>
      <c r="F181" s="16"/>
      <c r="G181" t="s">
        <v>203</v>
      </c>
      <c r="H181" t="s">
        <v>203</v>
      </c>
      <c r="K181" s="79">
        <v>0</v>
      </c>
      <c r="L181" t="s">
        <v>203</v>
      </c>
      <c r="M181" s="79">
        <v>0</v>
      </c>
      <c r="N181" s="79">
        <v>0</v>
      </c>
      <c r="O181" s="79">
        <v>0</v>
      </c>
      <c r="P181" s="79">
        <v>0</v>
      </c>
      <c r="Q181" s="79">
        <v>0</v>
      </c>
      <c r="R181" s="79">
        <v>0</v>
      </c>
      <c r="S181" s="79">
        <f t="shared" si="2"/>
        <v>0</v>
      </c>
      <c r="T181" s="79">
        <f>Q181/'סכום נכסי הקרן'!$C$42*100</f>
        <v>0</v>
      </c>
    </row>
    <row r="182" spans="2:20">
      <c r="B182" s="80" t="s">
        <v>320</v>
      </c>
      <c r="C182" s="16"/>
      <c r="D182" s="16"/>
      <c r="E182" s="16"/>
      <c r="F182" s="16"/>
      <c r="K182" s="81">
        <v>0</v>
      </c>
      <c r="N182" s="81">
        <v>0</v>
      </c>
      <c r="O182" s="81">
        <v>0</v>
      </c>
      <c r="Q182" s="81">
        <v>0</v>
      </c>
      <c r="S182" s="81">
        <f t="shared" si="2"/>
        <v>0</v>
      </c>
      <c r="T182" s="81">
        <f>Q182/'סכום נכסי הקרן'!$C$42*100</f>
        <v>0</v>
      </c>
    </row>
    <row r="183" spans="2:20">
      <c r="B183" t="s">
        <v>203</v>
      </c>
      <c r="C183" t="s">
        <v>203</v>
      </c>
      <c r="D183" s="16"/>
      <c r="E183" s="16"/>
      <c r="F183" s="16"/>
      <c r="G183" t="s">
        <v>203</v>
      </c>
      <c r="H183" t="s">
        <v>203</v>
      </c>
      <c r="K183" s="79">
        <v>0</v>
      </c>
      <c r="L183" t="s">
        <v>203</v>
      </c>
      <c r="M183" s="79">
        <v>0</v>
      </c>
      <c r="N183" s="79">
        <v>0</v>
      </c>
      <c r="O183" s="79">
        <v>0</v>
      </c>
      <c r="P183" s="79">
        <v>0</v>
      </c>
      <c r="Q183" s="79">
        <v>0</v>
      </c>
      <c r="R183" s="79">
        <v>0</v>
      </c>
      <c r="S183" s="79">
        <f t="shared" si="2"/>
        <v>0</v>
      </c>
      <c r="T183" s="79">
        <f>Q183/'סכום נכסי הקרן'!$C$42*100</f>
        <v>0</v>
      </c>
    </row>
    <row r="184" spans="2:20">
      <c r="B184" t="s">
        <v>230</v>
      </c>
      <c r="C184" s="16"/>
      <c r="D184" s="16"/>
      <c r="E184" s="16"/>
      <c r="F184" s="16"/>
    </row>
    <row r="185" spans="2:20">
      <c r="C185" s="16"/>
      <c r="D185" s="16"/>
      <c r="E185" s="16"/>
      <c r="F185" s="16"/>
    </row>
    <row r="186" spans="2:20">
      <c r="C186" s="16"/>
      <c r="D186" s="16"/>
      <c r="E186" s="16"/>
      <c r="F186" s="16"/>
    </row>
    <row r="187" spans="2:20">
      <c r="C187" s="16"/>
      <c r="D187" s="16"/>
      <c r="E187" s="16"/>
      <c r="F187" s="16"/>
    </row>
    <row r="188" spans="2:20">
      <c r="C188" s="16"/>
      <c r="D188" s="16"/>
      <c r="E188" s="16"/>
      <c r="F188" s="16"/>
    </row>
    <row r="189" spans="2:20">
      <c r="C189" s="16"/>
      <c r="D189" s="16"/>
      <c r="E189" s="16"/>
      <c r="F189" s="16"/>
    </row>
    <row r="190" spans="2:20">
      <c r="C190" s="16"/>
      <c r="D190" s="16"/>
      <c r="E190" s="16"/>
      <c r="F190" s="16"/>
    </row>
    <row r="191" spans="2:20">
      <c r="C191" s="16"/>
      <c r="D191" s="16"/>
      <c r="E191" s="16"/>
      <c r="F191" s="16"/>
    </row>
    <row r="192" spans="2:20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6"/>
      <c r="C775" s="16"/>
      <c r="D775" s="16"/>
      <c r="E775" s="16"/>
      <c r="F775" s="16"/>
    </row>
    <row r="776" spans="2:6">
      <c r="B776" s="19"/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  <row r="808" spans="3:6">
      <c r="C808" s="16"/>
      <c r="D808" s="16"/>
      <c r="E808" s="16"/>
      <c r="F808" s="16"/>
    </row>
  </sheetData>
  <sheetProtection sheet="1" objects="1" scenarios="1"/>
  <mergeCells count="2">
    <mergeCell ref="B6:T6"/>
    <mergeCell ref="B7:T7"/>
  </mergeCells>
  <dataValidations count="8">
    <dataValidation type="list" allowBlank="1" showInputMessage="1" showErrorMessage="1" sqref="L12:L156 L158:L806">
      <formula1>$BM$7:$BM$11</formula1>
    </dataValidation>
    <dataValidation type="list" allowBlank="1" showInputMessage="1" showErrorMessage="1" sqref="E12:E156 E158:E800">
      <formula1>$BH$7:$BH$11</formula1>
    </dataValidation>
    <dataValidation type="list" allowBlank="1" showInputMessage="1" showErrorMessage="1" sqref="I12:I806">
      <formula1>$BL$7:$BL$10</formula1>
    </dataValidation>
    <dataValidation allowBlank="1" showInputMessage="1" showErrorMessage="1" sqref="H2"/>
    <dataValidation type="list" allowBlank="1" showInputMessage="1" showErrorMessage="1" sqref="G12:G156 G158:G806">
      <formula1>$BJ$7:$BJ$11</formula1>
    </dataValidation>
    <dataValidation type="list" allowBlank="1" showInputMessage="1" showErrorMessage="1" sqref="E157">
      <formula1>$BE$6:$BE$11</formula1>
    </dataValidation>
    <dataValidation type="list" allowBlank="1" showInputMessage="1" showErrorMessage="1" sqref="L157">
      <formula1>$BI$6:$BI$11</formula1>
    </dataValidation>
    <dataValidation type="list" allowBlank="1" showInputMessage="1" showErrorMessage="1" sqref="G157">
      <formula1>$BG$6:$BG$11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9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1778</v>
      </c>
    </row>
    <row r="3" spans="2:61">
      <c r="B3" s="2" t="s">
        <v>2</v>
      </c>
      <c r="C3" s="82" t="s">
        <v>1779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f>I12+I119</f>
        <v>2805093.01</v>
      </c>
      <c r="J11" s="7"/>
      <c r="K11" s="78">
        <f>K12+K119</f>
        <v>23079.399103159998</v>
      </c>
      <c r="L11" s="7"/>
      <c r="M11" s="78">
        <f>K11/$K$11*100</f>
        <v>100</v>
      </c>
      <c r="N11" s="78">
        <f>K11/'סכום נכסי הקרן'!$C$42*100</f>
        <v>17.258086158237539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f>I13+I37+I76+I117</f>
        <v>2789432.01</v>
      </c>
      <c r="K12" s="81">
        <f>K13+K37+K76+K117</f>
        <v>21495.590801999999</v>
      </c>
      <c r="M12" s="81">
        <f t="shared" ref="M12:M75" si="0">K12/$K$11*100</f>
        <v>93.13756699608723</v>
      </c>
      <c r="N12" s="81">
        <f>K12/'סכום נכסי הקרן'!$C$42*100</f>
        <v>16.073761557870945</v>
      </c>
    </row>
    <row r="13" spans="2:61">
      <c r="B13" s="80" t="s">
        <v>858</v>
      </c>
      <c r="E13" s="16"/>
      <c r="F13" s="16"/>
      <c r="G13" s="16"/>
      <c r="I13" s="81">
        <v>2212947</v>
      </c>
      <c r="K13" s="81">
        <v>14638.441183999999</v>
      </c>
      <c r="M13" s="81">
        <f t="shared" si="0"/>
        <v>63.42643982440481</v>
      </c>
      <c r="N13" s="81">
        <f>K13/'סכום נכסי הקרן'!$C$42*100</f>
        <v>10.94618963199847</v>
      </c>
    </row>
    <row r="14" spans="2:61">
      <c r="B14" t="s">
        <v>859</v>
      </c>
      <c r="C14" t="s">
        <v>860</v>
      </c>
      <c r="D14" t="s">
        <v>106</v>
      </c>
      <c r="E14" t="s">
        <v>129</v>
      </c>
      <c r="F14" t="s">
        <v>723</v>
      </c>
      <c r="G14" t="s">
        <v>724</v>
      </c>
      <c r="H14" t="s">
        <v>108</v>
      </c>
      <c r="I14" s="79">
        <v>1451</v>
      </c>
      <c r="J14" s="79">
        <v>39000</v>
      </c>
      <c r="K14" s="79">
        <v>565.89</v>
      </c>
      <c r="L14" s="79">
        <v>0</v>
      </c>
      <c r="M14" s="79">
        <f t="shared" si="0"/>
        <v>2.4519269217997932</v>
      </c>
      <c r="N14" s="79">
        <f>K14/'סכום נכסי הקרן'!$C$42*100</f>
        <v>0.4231556607012299</v>
      </c>
    </row>
    <row r="15" spans="2:61">
      <c r="B15" t="s">
        <v>861</v>
      </c>
      <c r="C15" t="s">
        <v>862</v>
      </c>
      <c r="D15" t="s">
        <v>106</v>
      </c>
      <c r="E15" t="s">
        <v>129</v>
      </c>
      <c r="F15" t="s">
        <v>643</v>
      </c>
      <c r="G15" t="s">
        <v>324</v>
      </c>
      <c r="H15" t="s">
        <v>108</v>
      </c>
      <c r="I15" s="79">
        <v>45886</v>
      </c>
      <c r="J15" s="79">
        <v>800.9</v>
      </c>
      <c r="K15" s="79">
        <v>367.50097399999999</v>
      </c>
      <c r="L15" s="79">
        <v>0</v>
      </c>
      <c r="M15" s="79">
        <f t="shared" si="0"/>
        <v>1.5923333721010193</v>
      </c>
      <c r="N15" s="79">
        <f>K15/'סכום נכסי הקרן'!$C$42*100</f>
        <v>0.27480626528356306</v>
      </c>
    </row>
    <row r="16" spans="2:61">
      <c r="B16" t="s">
        <v>863</v>
      </c>
      <c r="C16" t="s">
        <v>864</v>
      </c>
      <c r="D16" t="s">
        <v>106</v>
      </c>
      <c r="E16" t="s">
        <v>129</v>
      </c>
      <c r="F16" t="s">
        <v>865</v>
      </c>
      <c r="G16" t="s">
        <v>324</v>
      </c>
      <c r="H16" t="s">
        <v>108</v>
      </c>
      <c r="I16" s="79">
        <v>72786</v>
      </c>
      <c r="J16" s="79">
        <v>2291</v>
      </c>
      <c r="K16" s="79">
        <v>1667.5272600000001</v>
      </c>
      <c r="L16" s="79">
        <v>0.01</v>
      </c>
      <c r="M16" s="79">
        <f t="shared" si="0"/>
        <v>7.225176238542903</v>
      </c>
      <c r="N16" s="79">
        <f>K16/'סכום נכסי הקרן'!$C$42*100</f>
        <v>1.2469271403322406</v>
      </c>
    </row>
    <row r="17" spans="2:14">
      <c r="B17" t="s">
        <v>866</v>
      </c>
      <c r="C17" t="s">
        <v>867</v>
      </c>
      <c r="D17" t="s">
        <v>106</v>
      </c>
      <c r="E17" t="s">
        <v>129</v>
      </c>
      <c r="F17" t="s">
        <v>323</v>
      </c>
      <c r="G17" t="s">
        <v>324</v>
      </c>
      <c r="H17" t="s">
        <v>108</v>
      </c>
      <c r="I17" s="79">
        <v>70621</v>
      </c>
      <c r="J17" s="79">
        <v>1586</v>
      </c>
      <c r="K17" s="79">
        <v>1120.0490600000001</v>
      </c>
      <c r="L17" s="79">
        <v>0</v>
      </c>
      <c r="M17" s="79">
        <f t="shared" si="0"/>
        <v>4.8530252238960783</v>
      </c>
      <c r="N17" s="79">
        <f>K17/'סכום נכסי הקרן'!$C$42*100</f>
        <v>0.83753927442098552</v>
      </c>
    </row>
    <row r="18" spans="2:14">
      <c r="B18" t="s">
        <v>868</v>
      </c>
      <c r="C18" t="s">
        <v>869</v>
      </c>
      <c r="D18" t="s">
        <v>106</v>
      </c>
      <c r="E18" t="s">
        <v>129</v>
      </c>
      <c r="F18" t="s">
        <v>569</v>
      </c>
      <c r="G18" t="s">
        <v>324</v>
      </c>
      <c r="H18" t="s">
        <v>108</v>
      </c>
      <c r="I18" s="79">
        <v>7163</v>
      </c>
      <c r="J18" s="79">
        <v>5635</v>
      </c>
      <c r="K18" s="79">
        <v>403.63504999999998</v>
      </c>
      <c r="L18" s="79">
        <v>0</v>
      </c>
      <c r="M18" s="79">
        <f t="shared" si="0"/>
        <v>1.7488975696283831</v>
      </c>
      <c r="N18" s="79">
        <f>K18/'סכום נכסי הקרן'!$C$42*100</f>
        <v>0.30182624938578867</v>
      </c>
    </row>
    <row r="19" spans="2:14">
      <c r="B19" t="s">
        <v>870</v>
      </c>
      <c r="C19" t="s">
        <v>871</v>
      </c>
      <c r="D19" t="s">
        <v>106</v>
      </c>
      <c r="E19" t="s">
        <v>129</v>
      </c>
      <c r="F19" t="s">
        <v>872</v>
      </c>
      <c r="G19" t="s">
        <v>324</v>
      </c>
      <c r="H19" t="s">
        <v>108</v>
      </c>
      <c r="I19" s="79">
        <v>4048</v>
      </c>
      <c r="J19" s="79">
        <v>5650</v>
      </c>
      <c r="K19" s="79">
        <v>228.71199999999999</v>
      </c>
      <c r="L19" s="79">
        <v>0</v>
      </c>
      <c r="M19" s="79">
        <f t="shared" si="0"/>
        <v>0.99097900676575701</v>
      </c>
      <c r="N19" s="79">
        <f>K19/'סכום נכסי הקרן'!$C$42*100</f>
        <v>0.17102401079768098</v>
      </c>
    </row>
    <row r="20" spans="2:14">
      <c r="B20" t="s">
        <v>873</v>
      </c>
      <c r="C20" t="s">
        <v>874</v>
      </c>
      <c r="D20" t="s">
        <v>106</v>
      </c>
      <c r="E20" t="s">
        <v>129</v>
      </c>
      <c r="F20" t="s">
        <v>875</v>
      </c>
      <c r="G20" t="s">
        <v>876</v>
      </c>
      <c r="H20" t="s">
        <v>108</v>
      </c>
      <c r="I20" s="79">
        <v>2000</v>
      </c>
      <c r="J20" s="79">
        <v>4410</v>
      </c>
      <c r="K20" s="79">
        <v>88.2</v>
      </c>
      <c r="L20" s="79">
        <v>0</v>
      </c>
      <c r="M20" s="79">
        <f t="shared" si="0"/>
        <v>0.38215899645291801</v>
      </c>
      <c r="N20" s="79">
        <f>K20/'סכום נכסי הקרן'!$C$42*100</f>
        <v>6.5953328869300526E-2</v>
      </c>
    </row>
    <row r="21" spans="2:14">
      <c r="B21" t="s">
        <v>877</v>
      </c>
      <c r="C21" t="s">
        <v>878</v>
      </c>
      <c r="D21" t="s">
        <v>106</v>
      </c>
      <c r="E21" t="s">
        <v>129</v>
      </c>
      <c r="F21" t="s">
        <v>463</v>
      </c>
      <c r="G21" t="s">
        <v>118</v>
      </c>
      <c r="H21" t="s">
        <v>108</v>
      </c>
      <c r="I21" s="79">
        <v>698</v>
      </c>
      <c r="J21" s="79">
        <v>56500</v>
      </c>
      <c r="K21" s="79">
        <v>394.37</v>
      </c>
      <c r="L21" s="79">
        <v>0.01</v>
      </c>
      <c r="M21" s="79">
        <f t="shared" si="0"/>
        <v>1.7087533268836423</v>
      </c>
      <c r="N21" s="79">
        <f>K21/'סכום נכסי הקרן'!$C$42*100</f>
        <v>0.29489812138532939</v>
      </c>
    </row>
    <row r="22" spans="2:14">
      <c r="B22" t="s">
        <v>879</v>
      </c>
      <c r="C22" t="s">
        <v>880</v>
      </c>
      <c r="D22" t="s">
        <v>106</v>
      </c>
      <c r="E22" t="s">
        <v>129</v>
      </c>
      <c r="F22" t="s">
        <v>881</v>
      </c>
      <c r="G22" t="s">
        <v>882</v>
      </c>
      <c r="H22" t="s">
        <v>108</v>
      </c>
      <c r="I22" s="79">
        <v>172332</v>
      </c>
      <c r="J22" s="79">
        <v>271.5</v>
      </c>
      <c r="K22" s="79">
        <v>467.88137999999998</v>
      </c>
      <c r="L22" s="79">
        <v>0.01</v>
      </c>
      <c r="M22" s="79">
        <f t="shared" si="0"/>
        <v>2.0272684653039272</v>
      </c>
      <c r="N22" s="79">
        <f>K22/'סכום נכסי הקרן'!$C$42*100</f>
        <v>0.34986773840093166</v>
      </c>
    </row>
    <row r="23" spans="2:14">
      <c r="B23" t="s">
        <v>883</v>
      </c>
      <c r="C23" t="s">
        <v>884</v>
      </c>
      <c r="D23" t="s">
        <v>106</v>
      </c>
      <c r="E23" t="s">
        <v>129</v>
      </c>
      <c r="F23" t="s">
        <v>885</v>
      </c>
      <c r="G23" t="s">
        <v>882</v>
      </c>
      <c r="H23" t="s">
        <v>108</v>
      </c>
      <c r="I23" s="79">
        <v>8245</v>
      </c>
      <c r="J23" s="79">
        <v>1442</v>
      </c>
      <c r="K23" s="79">
        <v>118.8929</v>
      </c>
      <c r="L23" s="79">
        <v>0</v>
      </c>
      <c r="M23" s="79">
        <f t="shared" si="0"/>
        <v>0.515147294210625</v>
      </c>
      <c r="N23" s="79">
        <f>K23/'סכום נכסי הקרן'!$C$42*100</f>
        <v>8.8904563876699094E-2</v>
      </c>
    </row>
    <row r="24" spans="2:14">
      <c r="B24" t="s">
        <v>886</v>
      </c>
      <c r="C24" t="s">
        <v>887</v>
      </c>
      <c r="D24" t="s">
        <v>106</v>
      </c>
      <c r="E24" t="s">
        <v>129</v>
      </c>
      <c r="F24" t="s">
        <v>888</v>
      </c>
      <c r="G24" t="s">
        <v>882</v>
      </c>
      <c r="H24" t="s">
        <v>108</v>
      </c>
      <c r="I24" s="79">
        <v>1622260</v>
      </c>
      <c r="J24" s="79">
        <v>66</v>
      </c>
      <c r="K24" s="79">
        <v>1070.6916000000001</v>
      </c>
      <c r="L24" s="79">
        <v>0.01</v>
      </c>
      <c r="M24" s="79">
        <f t="shared" si="0"/>
        <v>4.6391658431583798</v>
      </c>
      <c r="N24" s="79">
        <f>K24/'סכום נכסי הקרן'!$C$42*100</f>
        <v>0.80063123823580029</v>
      </c>
    </row>
    <row r="25" spans="2:14">
      <c r="B25" t="s">
        <v>889</v>
      </c>
      <c r="C25" t="s">
        <v>890</v>
      </c>
      <c r="D25" t="s">
        <v>106</v>
      </c>
      <c r="E25" t="s">
        <v>129</v>
      </c>
      <c r="F25" t="s">
        <v>891</v>
      </c>
      <c r="G25" t="s">
        <v>481</v>
      </c>
      <c r="H25" t="s">
        <v>108</v>
      </c>
      <c r="I25" s="79">
        <v>6300</v>
      </c>
      <c r="J25" s="79">
        <v>13830</v>
      </c>
      <c r="K25" s="79">
        <v>871.29</v>
      </c>
      <c r="L25" s="79">
        <v>0</v>
      </c>
      <c r="M25" s="79">
        <f t="shared" si="0"/>
        <v>3.7751849435313254</v>
      </c>
      <c r="N25" s="79">
        <f>K25/'סכום נכסי הקרן'!$C$42*100</f>
        <v>0.65152467018744731</v>
      </c>
    </row>
    <row r="26" spans="2:14">
      <c r="B26" t="s">
        <v>892</v>
      </c>
      <c r="C26" t="s">
        <v>893</v>
      </c>
      <c r="D26" t="s">
        <v>106</v>
      </c>
      <c r="E26" t="s">
        <v>129</v>
      </c>
      <c r="F26" t="s">
        <v>894</v>
      </c>
      <c r="G26" t="s">
        <v>481</v>
      </c>
      <c r="H26" t="s">
        <v>108</v>
      </c>
      <c r="I26" s="79">
        <v>43858</v>
      </c>
      <c r="J26" s="79">
        <v>1580</v>
      </c>
      <c r="K26" s="79">
        <v>692.95640000000003</v>
      </c>
      <c r="L26" s="79">
        <v>0</v>
      </c>
      <c r="M26" s="79">
        <f t="shared" si="0"/>
        <v>3.0024889162089208</v>
      </c>
      <c r="N26" s="79">
        <f>K26/'סכום נכסי הקרן'!$C$42*100</f>
        <v>0.5181721240508681</v>
      </c>
    </row>
    <row r="27" spans="2:14">
      <c r="B27" t="s">
        <v>895</v>
      </c>
      <c r="C27" t="s">
        <v>896</v>
      </c>
      <c r="D27" t="s">
        <v>106</v>
      </c>
      <c r="E27" t="s">
        <v>129</v>
      </c>
      <c r="F27" t="s">
        <v>897</v>
      </c>
      <c r="G27" t="s">
        <v>481</v>
      </c>
      <c r="H27" t="s">
        <v>108</v>
      </c>
      <c r="I27" s="79">
        <v>6100</v>
      </c>
      <c r="J27" s="79">
        <v>14560</v>
      </c>
      <c r="K27" s="79">
        <v>888.16</v>
      </c>
      <c r="L27" s="79">
        <v>0</v>
      </c>
      <c r="M27" s="79">
        <f t="shared" si="0"/>
        <v>3.8482804341227168</v>
      </c>
      <c r="N27" s="79">
        <f>K27/'סכום נכסי הקרן'!$C$42*100</f>
        <v>0.66413955293149618</v>
      </c>
    </row>
    <row r="28" spans="2:14">
      <c r="B28" t="s">
        <v>898</v>
      </c>
      <c r="C28" t="s">
        <v>899</v>
      </c>
      <c r="D28" t="s">
        <v>106</v>
      </c>
      <c r="E28" t="s">
        <v>129</v>
      </c>
      <c r="F28" t="s">
        <v>900</v>
      </c>
      <c r="G28" t="s">
        <v>481</v>
      </c>
      <c r="H28" t="s">
        <v>108</v>
      </c>
      <c r="I28" s="79">
        <v>1900</v>
      </c>
      <c r="J28" s="79">
        <v>31930</v>
      </c>
      <c r="K28" s="79">
        <v>606.66999999999996</v>
      </c>
      <c r="L28" s="79">
        <v>0</v>
      </c>
      <c r="M28" s="79">
        <f t="shared" si="0"/>
        <v>2.628621296803761</v>
      </c>
      <c r="N28" s="79">
        <f>K28/'סכום נכסי הקרן'!$C$42*100</f>
        <v>0.45364972817617405</v>
      </c>
    </row>
    <row r="29" spans="2:14">
      <c r="B29" t="s">
        <v>901</v>
      </c>
      <c r="C29" t="s">
        <v>902</v>
      </c>
      <c r="D29" t="s">
        <v>106</v>
      </c>
      <c r="E29" t="s">
        <v>129</v>
      </c>
      <c r="F29" t="s">
        <v>903</v>
      </c>
      <c r="G29" t="s">
        <v>904</v>
      </c>
      <c r="H29" t="s">
        <v>108</v>
      </c>
      <c r="I29" s="79">
        <v>2856</v>
      </c>
      <c r="J29" s="79">
        <v>19710</v>
      </c>
      <c r="K29" s="79">
        <v>562.91759999999999</v>
      </c>
      <c r="L29" s="79">
        <v>0</v>
      </c>
      <c r="M29" s="79">
        <f t="shared" si="0"/>
        <v>2.4390479036472232</v>
      </c>
      <c r="N29" s="79">
        <f>K29/'סכום נכסי הקרן'!$C$42*100</f>
        <v>0.42093298865212431</v>
      </c>
    </row>
    <row r="30" spans="2:14">
      <c r="B30" t="s">
        <v>905</v>
      </c>
      <c r="C30" t="s">
        <v>906</v>
      </c>
      <c r="D30" t="s">
        <v>106</v>
      </c>
      <c r="E30" t="s">
        <v>129</v>
      </c>
      <c r="F30" t="s">
        <v>907</v>
      </c>
      <c r="G30" t="s">
        <v>904</v>
      </c>
      <c r="H30" t="s">
        <v>108</v>
      </c>
      <c r="I30" s="79">
        <v>6000</v>
      </c>
      <c r="J30" s="79">
        <v>6094</v>
      </c>
      <c r="K30" s="79">
        <v>365.64</v>
      </c>
      <c r="L30" s="79">
        <v>0.01</v>
      </c>
      <c r="M30" s="79">
        <f t="shared" si="0"/>
        <v>1.5842700165878107</v>
      </c>
      <c r="N30" s="79">
        <f>K30/'סכום נכסי הקרן'!$C$42*100</f>
        <v>0.27341468444184858</v>
      </c>
    </row>
    <row r="31" spans="2:14">
      <c r="B31" t="s">
        <v>908</v>
      </c>
      <c r="C31" t="s">
        <v>909</v>
      </c>
      <c r="D31" t="s">
        <v>106</v>
      </c>
      <c r="E31" t="s">
        <v>129</v>
      </c>
      <c r="F31" t="s">
        <v>489</v>
      </c>
      <c r="G31" t="s">
        <v>355</v>
      </c>
      <c r="H31" t="s">
        <v>108</v>
      </c>
      <c r="I31" s="79">
        <v>6514</v>
      </c>
      <c r="J31" s="79">
        <v>3283</v>
      </c>
      <c r="K31" s="79">
        <v>213.85462000000001</v>
      </c>
      <c r="L31" s="79">
        <v>0</v>
      </c>
      <c r="M31" s="79">
        <f t="shared" si="0"/>
        <v>0.92660393385510342</v>
      </c>
      <c r="N31" s="79">
        <f>K31/'סכום נכסי הקרן'!$C$42*100</f>
        <v>0.15991410525033214</v>
      </c>
    </row>
    <row r="32" spans="2:14">
      <c r="B32" t="s">
        <v>910</v>
      </c>
      <c r="C32" t="s">
        <v>911</v>
      </c>
      <c r="D32" t="s">
        <v>106</v>
      </c>
      <c r="E32" t="s">
        <v>129</v>
      </c>
      <c r="F32" t="s">
        <v>443</v>
      </c>
      <c r="G32" t="s">
        <v>355</v>
      </c>
      <c r="H32" t="s">
        <v>108</v>
      </c>
      <c r="I32" s="79">
        <v>5129</v>
      </c>
      <c r="J32" s="79">
        <v>16400</v>
      </c>
      <c r="K32" s="79">
        <v>841.15599999999995</v>
      </c>
      <c r="L32" s="79">
        <v>0.01</v>
      </c>
      <c r="M32" s="79">
        <f t="shared" si="0"/>
        <v>3.6446182859450187</v>
      </c>
      <c r="N32" s="79">
        <f>K32/'סכום נכסי הקרן'!$C$42*100</f>
        <v>0.62899136392727162</v>
      </c>
    </row>
    <row r="33" spans="2:14">
      <c r="B33" t="s">
        <v>912</v>
      </c>
      <c r="C33" t="s">
        <v>913</v>
      </c>
      <c r="D33" t="s">
        <v>106</v>
      </c>
      <c r="E33" t="s">
        <v>129</v>
      </c>
      <c r="F33" t="s">
        <v>354</v>
      </c>
      <c r="G33" t="s">
        <v>355</v>
      </c>
      <c r="H33" t="s">
        <v>108</v>
      </c>
      <c r="I33" s="79">
        <v>6172</v>
      </c>
      <c r="J33" s="79">
        <v>16710</v>
      </c>
      <c r="K33" s="79">
        <v>1031.3412000000001</v>
      </c>
      <c r="L33" s="79">
        <v>0.01</v>
      </c>
      <c r="M33" s="79">
        <f t="shared" si="0"/>
        <v>4.4686657368769636</v>
      </c>
      <c r="N33" s="79">
        <f>K33/'סכום נכסי הקרן'!$C$42*100</f>
        <v>0.77120618299386678</v>
      </c>
    </row>
    <row r="34" spans="2:14">
      <c r="B34" t="s">
        <v>914</v>
      </c>
      <c r="C34" t="s">
        <v>915</v>
      </c>
      <c r="D34" t="s">
        <v>106</v>
      </c>
      <c r="E34" t="s">
        <v>129</v>
      </c>
      <c r="F34" t="s">
        <v>916</v>
      </c>
      <c r="G34" t="s">
        <v>131</v>
      </c>
      <c r="H34" t="s">
        <v>108</v>
      </c>
      <c r="I34" s="79">
        <v>2661</v>
      </c>
      <c r="J34" s="79">
        <v>20630</v>
      </c>
      <c r="K34" s="79">
        <v>548.96429999999998</v>
      </c>
      <c r="L34" s="79">
        <v>0.01</v>
      </c>
      <c r="M34" s="79">
        <f t="shared" si="0"/>
        <v>2.3785900904362651</v>
      </c>
      <c r="N34" s="79">
        <f>K34/'סכום נכסי הקרן'!$C$42*100</f>
        <v>0.41049912715879089</v>
      </c>
    </row>
    <row r="35" spans="2:14">
      <c r="B35" t="s">
        <v>917</v>
      </c>
      <c r="C35" t="s">
        <v>918</v>
      </c>
      <c r="D35" t="s">
        <v>106</v>
      </c>
      <c r="E35" t="s">
        <v>129</v>
      </c>
      <c r="F35" t="s">
        <v>919</v>
      </c>
      <c r="G35" t="s">
        <v>135</v>
      </c>
      <c r="H35" t="s">
        <v>108</v>
      </c>
      <c r="I35" s="79">
        <v>2580</v>
      </c>
      <c r="J35" s="79">
        <v>26260</v>
      </c>
      <c r="K35" s="79">
        <v>677.50800000000004</v>
      </c>
      <c r="L35" s="79">
        <v>0</v>
      </c>
      <c r="M35" s="79">
        <f t="shared" si="0"/>
        <v>2.9355530313925575</v>
      </c>
      <c r="N35" s="79">
        <f>K35/'סכום נכסי הקרן'!$C$42*100</f>
        <v>0.50662027137848153</v>
      </c>
    </row>
    <row r="36" spans="2:14">
      <c r="B36" t="s">
        <v>920</v>
      </c>
      <c r="C36" t="s">
        <v>921</v>
      </c>
      <c r="D36" t="s">
        <v>106</v>
      </c>
      <c r="E36" t="s">
        <v>129</v>
      </c>
      <c r="F36" t="s">
        <v>398</v>
      </c>
      <c r="G36" t="s">
        <v>138</v>
      </c>
      <c r="H36" t="s">
        <v>108</v>
      </c>
      <c r="I36" s="79">
        <v>115387</v>
      </c>
      <c r="J36" s="79">
        <v>732</v>
      </c>
      <c r="K36" s="79">
        <v>844.63283999999999</v>
      </c>
      <c r="L36" s="79">
        <v>0</v>
      </c>
      <c r="M36" s="79">
        <f t="shared" si="0"/>
        <v>3.6596829762537189</v>
      </c>
      <c r="N36" s="79">
        <f>K36/'סכום נכסי הקרן'!$C$42*100</f>
        <v>0.63159124116021881</v>
      </c>
    </row>
    <row r="37" spans="2:14">
      <c r="B37" s="80" t="s">
        <v>922</v>
      </c>
      <c r="E37" s="16"/>
      <c r="F37" s="16"/>
      <c r="G37" s="16"/>
      <c r="I37" s="81">
        <v>438474</v>
      </c>
      <c r="K37" s="81">
        <v>4996.0180620000001</v>
      </c>
      <c r="M37" s="81">
        <f t="shared" si="0"/>
        <v>21.647088989054105</v>
      </c>
      <c r="N37" s="81">
        <f>K37/'סכום נכסי הקרן'!$C$42*100</f>
        <v>3.7358732684813094</v>
      </c>
    </row>
    <row r="38" spans="2:14">
      <c r="B38" t="s">
        <v>923</v>
      </c>
      <c r="C38" t="s">
        <v>924</v>
      </c>
      <c r="D38" t="s">
        <v>106</v>
      </c>
      <c r="E38" t="s">
        <v>129</v>
      </c>
      <c r="F38" t="s">
        <v>925</v>
      </c>
      <c r="G38" t="s">
        <v>107</v>
      </c>
      <c r="H38" t="s">
        <v>108</v>
      </c>
      <c r="I38" s="79">
        <v>715</v>
      </c>
      <c r="J38" s="79">
        <v>11170</v>
      </c>
      <c r="K38" s="79">
        <v>79.865499999999997</v>
      </c>
      <c r="L38" s="79">
        <v>0</v>
      </c>
      <c r="M38" s="79">
        <f t="shared" si="0"/>
        <v>0.3460467044354934</v>
      </c>
      <c r="N38" s="79">
        <f>K38/'סכום נכסי הקרן'!$C$42*100</f>
        <v>5.9721038399219065E-2</v>
      </c>
    </row>
    <row r="39" spans="2:14">
      <c r="B39" t="s">
        <v>926</v>
      </c>
      <c r="C39" t="s">
        <v>927</v>
      </c>
      <c r="D39" t="s">
        <v>106</v>
      </c>
      <c r="E39" t="s">
        <v>129</v>
      </c>
      <c r="F39" t="s">
        <v>928</v>
      </c>
      <c r="G39" t="s">
        <v>107</v>
      </c>
      <c r="H39" t="s">
        <v>108</v>
      </c>
      <c r="I39" s="79">
        <v>1171</v>
      </c>
      <c r="J39" s="79">
        <v>6214</v>
      </c>
      <c r="K39" s="79">
        <v>72.765940000000001</v>
      </c>
      <c r="L39" s="79">
        <v>0.01</v>
      </c>
      <c r="M39" s="79">
        <f t="shared" si="0"/>
        <v>0.31528524496999144</v>
      </c>
      <c r="N39" s="79">
        <f>K39/'סכום נכסי הקרן'!$C$42*100</f>
        <v>5.4412199221131406E-2</v>
      </c>
    </row>
    <row r="40" spans="2:14">
      <c r="B40" t="s">
        <v>929</v>
      </c>
      <c r="C40" t="s">
        <v>930</v>
      </c>
      <c r="D40" t="s">
        <v>106</v>
      </c>
      <c r="E40" t="s">
        <v>129</v>
      </c>
      <c r="F40" t="s">
        <v>931</v>
      </c>
      <c r="G40" t="s">
        <v>932</v>
      </c>
      <c r="H40" t="s">
        <v>108</v>
      </c>
      <c r="I40" s="79">
        <v>11149</v>
      </c>
      <c r="J40" s="79">
        <v>1478</v>
      </c>
      <c r="K40" s="79">
        <v>164.78222</v>
      </c>
      <c r="L40" s="79">
        <v>0.01</v>
      </c>
      <c r="M40" s="79">
        <f t="shared" si="0"/>
        <v>0.71397968059505612</v>
      </c>
      <c r="N40" s="79">
        <f>K40/'סכום נכסי הקרן'!$C$42*100</f>
        <v>0.12321922842940397</v>
      </c>
    </row>
    <row r="41" spans="2:14">
      <c r="B41" t="s">
        <v>933</v>
      </c>
      <c r="C41" t="s">
        <v>934</v>
      </c>
      <c r="D41" t="s">
        <v>106</v>
      </c>
      <c r="E41" t="s">
        <v>129</v>
      </c>
      <c r="F41" t="s">
        <v>935</v>
      </c>
      <c r="G41" t="s">
        <v>936</v>
      </c>
      <c r="H41" t="s">
        <v>108</v>
      </c>
      <c r="I41" s="79">
        <v>1989</v>
      </c>
      <c r="J41" s="79">
        <v>1960</v>
      </c>
      <c r="K41" s="79">
        <v>38.984400000000001</v>
      </c>
      <c r="L41" s="79">
        <v>0.01</v>
      </c>
      <c r="M41" s="79">
        <f t="shared" si="0"/>
        <v>0.16891427643218976</v>
      </c>
      <c r="N41" s="79">
        <f>K41/'סכום נכסי הקרן'!$C$42*100</f>
        <v>2.9151371360230834E-2</v>
      </c>
    </row>
    <row r="42" spans="2:14">
      <c r="B42" t="s">
        <v>937</v>
      </c>
      <c r="C42" t="s">
        <v>938</v>
      </c>
      <c r="D42" t="s">
        <v>106</v>
      </c>
      <c r="E42" t="s">
        <v>129</v>
      </c>
      <c r="F42" t="s">
        <v>939</v>
      </c>
      <c r="G42" t="s">
        <v>517</v>
      </c>
      <c r="H42" t="s">
        <v>108</v>
      </c>
      <c r="I42" s="79">
        <v>615</v>
      </c>
      <c r="J42" s="79">
        <v>18640</v>
      </c>
      <c r="K42" s="79">
        <v>114.636</v>
      </c>
      <c r="L42" s="79">
        <v>0</v>
      </c>
      <c r="M42" s="79">
        <f t="shared" si="0"/>
        <v>0.49670270654622106</v>
      </c>
      <c r="N42" s="79">
        <f>K42/'סכום נכסי הקרן'!$C$42*100</f>
        <v>8.5721381046044612E-2</v>
      </c>
    </row>
    <row r="43" spans="2:14">
      <c r="B43" t="s">
        <v>940</v>
      </c>
      <c r="C43" t="s">
        <v>941</v>
      </c>
      <c r="D43" t="s">
        <v>106</v>
      </c>
      <c r="E43" t="s">
        <v>129</v>
      </c>
      <c r="F43" t="s">
        <v>942</v>
      </c>
      <c r="G43" t="s">
        <v>517</v>
      </c>
      <c r="H43" t="s">
        <v>108</v>
      </c>
      <c r="I43" s="79">
        <v>16217</v>
      </c>
      <c r="J43" s="79">
        <v>1335</v>
      </c>
      <c r="K43" s="79">
        <v>216.49695</v>
      </c>
      <c r="L43" s="79">
        <v>0.01</v>
      </c>
      <c r="M43" s="79">
        <f t="shared" si="0"/>
        <v>0.93805280212151432</v>
      </c>
      <c r="N43" s="79">
        <f>K43/'סכום נכסי הקרן'!$C$42*100</f>
        <v>0.16188996079989246</v>
      </c>
    </row>
    <row r="44" spans="2:14">
      <c r="B44" t="s">
        <v>943</v>
      </c>
      <c r="C44" t="s">
        <v>944</v>
      </c>
      <c r="D44" t="s">
        <v>106</v>
      </c>
      <c r="E44" t="s">
        <v>129</v>
      </c>
      <c r="F44" t="s">
        <v>945</v>
      </c>
      <c r="G44" t="s">
        <v>517</v>
      </c>
      <c r="H44" t="s">
        <v>108</v>
      </c>
      <c r="I44" s="79">
        <v>13520</v>
      </c>
      <c r="J44" s="79">
        <v>1770</v>
      </c>
      <c r="K44" s="79">
        <v>239.304</v>
      </c>
      <c r="L44" s="79">
        <v>0.01</v>
      </c>
      <c r="M44" s="79">
        <f t="shared" si="0"/>
        <v>1.0368727492876313</v>
      </c>
      <c r="N44" s="79">
        <f>K44/'סכום נכסי הקרן'!$C$42*100</f>
        <v>0.17894439242334576</v>
      </c>
    </row>
    <row r="45" spans="2:14">
      <c r="B45" t="s">
        <v>946</v>
      </c>
      <c r="C45" t="s">
        <v>947</v>
      </c>
      <c r="D45" t="s">
        <v>106</v>
      </c>
      <c r="E45" t="s">
        <v>129</v>
      </c>
      <c r="F45" t="s">
        <v>948</v>
      </c>
      <c r="G45" t="s">
        <v>517</v>
      </c>
      <c r="H45" t="s">
        <v>108</v>
      </c>
      <c r="I45" s="79">
        <v>2500</v>
      </c>
      <c r="J45" s="79">
        <v>4933</v>
      </c>
      <c r="K45" s="79">
        <v>123.325</v>
      </c>
      <c r="L45" s="79">
        <v>0</v>
      </c>
      <c r="M45" s="79">
        <f t="shared" si="0"/>
        <v>0.5343510004258063</v>
      </c>
      <c r="N45" s="79">
        <f>K45/'סכום נכסי הקרן'!$C$42*100</f>
        <v>9.2218756040889888E-2</v>
      </c>
    </row>
    <row r="46" spans="2:14">
      <c r="B46" t="s">
        <v>949</v>
      </c>
      <c r="C46" t="s">
        <v>950</v>
      </c>
      <c r="D46" t="s">
        <v>106</v>
      </c>
      <c r="E46" t="s">
        <v>129</v>
      </c>
      <c r="F46" t="s">
        <v>536</v>
      </c>
      <c r="G46" t="s">
        <v>517</v>
      </c>
      <c r="H46" t="s">
        <v>108</v>
      </c>
      <c r="I46" s="79">
        <v>3834</v>
      </c>
      <c r="J46" s="79">
        <v>3497</v>
      </c>
      <c r="K46" s="79">
        <v>134.07498000000001</v>
      </c>
      <c r="L46" s="79">
        <v>0.01</v>
      </c>
      <c r="M46" s="79">
        <f t="shared" si="0"/>
        <v>0.58092924950391212</v>
      </c>
      <c r="N46" s="79">
        <f>K46/'סכום נכסי הקרן'!$C$42*100</f>
        <v>0.1002572703977879</v>
      </c>
    </row>
    <row r="47" spans="2:14">
      <c r="B47" t="s">
        <v>951</v>
      </c>
      <c r="C47" t="s">
        <v>952</v>
      </c>
      <c r="D47" t="s">
        <v>106</v>
      </c>
      <c r="E47" t="s">
        <v>129</v>
      </c>
      <c r="F47" t="s">
        <v>953</v>
      </c>
      <c r="G47" t="s">
        <v>118</v>
      </c>
      <c r="H47" t="s">
        <v>108</v>
      </c>
      <c r="I47" s="79">
        <v>360</v>
      </c>
      <c r="J47" s="79">
        <v>61790</v>
      </c>
      <c r="K47" s="79">
        <v>222.44399999999999</v>
      </c>
      <c r="L47" s="79">
        <v>0.01</v>
      </c>
      <c r="M47" s="79">
        <f t="shared" si="0"/>
        <v>0.96382058738064491</v>
      </c>
      <c r="N47" s="79">
        <f>K47/'סכום נכסי הקרן'!$C$42*100</f>
        <v>0.16633698738098285</v>
      </c>
    </row>
    <row r="48" spans="2:14">
      <c r="B48" t="s">
        <v>954</v>
      </c>
      <c r="C48" t="s">
        <v>955</v>
      </c>
      <c r="D48" t="s">
        <v>106</v>
      </c>
      <c r="E48" t="s">
        <v>129</v>
      </c>
      <c r="F48" t="s">
        <v>956</v>
      </c>
      <c r="G48" t="s">
        <v>118</v>
      </c>
      <c r="H48" t="s">
        <v>108</v>
      </c>
      <c r="I48" s="79">
        <v>597</v>
      </c>
      <c r="J48" s="79">
        <v>16460</v>
      </c>
      <c r="K48" s="79">
        <v>98.266199999999998</v>
      </c>
      <c r="L48" s="79">
        <v>0</v>
      </c>
      <c r="M48" s="79">
        <f t="shared" si="0"/>
        <v>0.42577451674877242</v>
      </c>
      <c r="N48" s="79">
        <f>K48/'סכום נכסי הקרן'!$C$42*100</f>
        <v>7.3480532940322668E-2</v>
      </c>
    </row>
    <row r="49" spans="2:14">
      <c r="B49" t="s">
        <v>957</v>
      </c>
      <c r="C49" t="s">
        <v>958</v>
      </c>
      <c r="D49" t="s">
        <v>106</v>
      </c>
      <c r="E49" t="s">
        <v>129</v>
      </c>
      <c r="F49" t="s">
        <v>959</v>
      </c>
      <c r="G49" t="s">
        <v>882</v>
      </c>
      <c r="H49" t="s">
        <v>108</v>
      </c>
      <c r="I49" s="79">
        <v>6180</v>
      </c>
      <c r="J49" s="79">
        <v>2484</v>
      </c>
      <c r="K49" s="79">
        <v>153.5112</v>
      </c>
      <c r="L49" s="79">
        <v>0.01</v>
      </c>
      <c r="M49" s="79">
        <f t="shared" si="0"/>
        <v>0.66514383374470731</v>
      </c>
      <c r="N49" s="79">
        <f>K49/'סכום נכסי הקרן'!$C$42*100</f>
        <v>0.11479109590386584</v>
      </c>
    </row>
    <row r="50" spans="2:14">
      <c r="B50" t="s">
        <v>960</v>
      </c>
      <c r="C50" t="s">
        <v>961</v>
      </c>
      <c r="D50" t="s">
        <v>106</v>
      </c>
      <c r="E50" t="s">
        <v>129</v>
      </c>
      <c r="F50" t="s">
        <v>962</v>
      </c>
      <c r="G50" t="s">
        <v>882</v>
      </c>
      <c r="H50" t="s">
        <v>108</v>
      </c>
      <c r="I50" s="79">
        <v>88580</v>
      </c>
      <c r="J50" s="79">
        <v>33.200000000000003</v>
      </c>
      <c r="K50" s="79">
        <v>29.408560000000001</v>
      </c>
      <c r="L50" s="79">
        <v>0</v>
      </c>
      <c r="M50" s="79">
        <f t="shared" si="0"/>
        <v>0.12742342150482341</v>
      </c>
      <c r="N50" s="79">
        <f>K50/'סכום נכסי הקרן'!$C$42*100</f>
        <v>2.1990843869076609E-2</v>
      </c>
    </row>
    <row r="51" spans="2:14">
      <c r="B51" t="s">
        <v>963</v>
      </c>
      <c r="C51" t="s">
        <v>964</v>
      </c>
      <c r="D51" t="s">
        <v>106</v>
      </c>
      <c r="E51" t="s">
        <v>129</v>
      </c>
      <c r="F51" t="s">
        <v>661</v>
      </c>
      <c r="G51" t="s">
        <v>481</v>
      </c>
      <c r="H51" t="s">
        <v>108</v>
      </c>
      <c r="I51" s="79">
        <v>145738</v>
      </c>
      <c r="J51" s="79">
        <v>135.5</v>
      </c>
      <c r="K51" s="79">
        <v>197.47498999999999</v>
      </c>
      <c r="L51" s="79">
        <v>0</v>
      </c>
      <c r="M51" s="79">
        <f t="shared" si="0"/>
        <v>0.85563315196088441</v>
      </c>
      <c r="N51" s="79">
        <f>K51/'סכום נכסי הקרן'!$C$42*100</f>
        <v>0.14766590656385298</v>
      </c>
    </row>
    <row r="52" spans="2:14">
      <c r="B52" t="s">
        <v>965</v>
      </c>
      <c r="C52" t="s">
        <v>966</v>
      </c>
      <c r="D52" t="s">
        <v>106</v>
      </c>
      <c r="E52" t="s">
        <v>129</v>
      </c>
      <c r="F52" t="s">
        <v>967</v>
      </c>
      <c r="G52" t="s">
        <v>481</v>
      </c>
      <c r="H52" t="s">
        <v>108</v>
      </c>
      <c r="I52" s="79">
        <v>1196</v>
      </c>
      <c r="J52" s="79">
        <v>11240</v>
      </c>
      <c r="K52" s="79">
        <v>134.43039999999999</v>
      </c>
      <c r="L52" s="79">
        <v>0.01</v>
      </c>
      <c r="M52" s="79">
        <f t="shared" si="0"/>
        <v>0.58246923760503788</v>
      </c>
      <c r="N52" s="79">
        <f>K52/'סכום נכסי הקרן'!$C$42*100</f>
        <v>0.10052304287110678</v>
      </c>
    </row>
    <row r="53" spans="2:14">
      <c r="B53" t="s">
        <v>968</v>
      </c>
      <c r="C53" t="s">
        <v>969</v>
      </c>
      <c r="D53" t="s">
        <v>106</v>
      </c>
      <c r="E53" t="s">
        <v>129</v>
      </c>
      <c r="F53" t="s">
        <v>970</v>
      </c>
      <c r="G53" t="s">
        <v>971</v>
      </c>
      <c r="H53" t="s">
        <v>108</v>
      </c>
      <c r="I53" s="79">
        <v>2930</v>
      </c>
      <c r="J53" s="79">
        <v>7367</v>
      </c>
      <c r="K53" s="79">
        <v>215.85310000000001</v>
      </c>
      <c r="L53" s="79">
        <v>0</v>
      </c>
      <c r="M53" s="79">
        <f t="shared" si="0"/>
        <v>0.93526308477609243</v>
      </c>
      <c r="N53" s="79">
        <f>K53/'סכום נכסי הקרן'!$C$42*100</f>
        <v>0.16140850897684825</v>
      </c>
    </row>
    <row r="54" spans="2:14">
      <c r="B54" t="s">
        <v>972</v>
      </c>
      <c r="C54" t="s">
        <v>973</v>
      </c>
      <c r="D54" t="s">
        <v>106</v>
      </c>
      <c r="E54" t="s">
        <v>129</v>
      </c>
      <c r="F54" t="s">
        <v>974</v>
      </c>
      <c r="G54" t="s">
        <v>971</v>
      </c>
      <c r="H54" t="s">
        <v>108</v>
      </c>
      <c r="I54" s="79">
        <v>2750</v>
      </c>
      <c r="J54" s="79">
        <v>5149</v>
      </c>
      <c r="K54" s="79">
        <v>141.5975</v>
      </c>
      <c r="L54" s="79">
        <v>0.01</v>
      </c>
      <c r="M54" s="79">
        <f t="shared" si="0"/>
        <v>0.61352333900501188</v>
      </c>
      <c r="N54" s="79">
        <f>K54/'סכום נכסי הקרן'!$C$42*100</f>
        <v>0.10588238644638073</v>
      </c>
    </row>
    <row r="55" spans="2:14">
      <c r="B55" t="s">
        <v>975</v>
      </c>
      <c r="C55" t="s">
        <v>976</v>
      </c>
      <c r="D55" t="s">
        <v>106</v>
      </c>
      <c r="E55" t="s">
        <v>129</v>
      </c>
      <c r="F55" t="s">
        <v>977</v>
      </c>
      <c r="G55" t="s">
        <v>904</v>
      </c>
      <c r="H55" t="s">
        <v>108</v>
      </c>
      <c r="I55" s="79">
        <v>1176</v>
      </c>
      <c r="J55" s="79">
        <v>9944</v>
      </c>
      <c r="K55" s="79">
        <v>116.94144</v>
      </c>
      <c r="L55" s="79">
        <v>0.01</v>
      </c>
      <c r="M55" s="79">
        <f t="shared" si="0"/>
        <v>0.50669187476370892</v>
      </c>
      <c r="N55" s="79">
        <f>K55/'סכום נכסי הקרן'!$C$42*100</f>
        <v>8.7445320303509932E-2</v>
      </c>
    </row>
    <row r="56" spans="2:14">
      <c r="B56" t="s">
        <v>978</v>
      </c>
      <c r="C56" t="s">
        <v>979</v>
      </c>
      <c r="D56" t="s">
        <v>106</v>
      </c>
      <c r="E56" t="s">
        <v>129</v>
      </c>
      <c r="F56" t="s">
        <v>980</v>
      </c>
      <c r="G56" t="s">
        <v>981</v>
      </c>
      <c r="H56" t="s">
        <v>108</v>
      </c>
      <c r="I56" s="79">
        <v>2600</v>
      </c>
      <c r="J56" s="79">
        <v>4315</v>
      </c>
      <c r="K56" s="79">
        <v>112.19</v>
      </c>
      <c r="L56" s="79">
        <v>0.01</v>
      </c>
      <c r="M56" s="79">
        <f t="shared" si="0"/>
        <v>0.48610451034073543</v>
      </c>
      <c r="N56" s="79">
        <f>K56/'סכום נכסי הקרן'!$C$42*100</f>
        <v>8.3892335213682834E-2</v>
      </c>
    </row>
    <row r="57" spans="2:14">
      <c r="B57" t="s">
        <v>982</v>
      </c>
      <c r="C57" t="s">
        <v>983</v>
      </c>
      <c r="D57" t="s">
        <v>106</v>
      </c>
      <c r="E57" t="s">
        <v>129</v>
      </c>
      <c r="F57" t="s">
        <v>984</v>
      </c>
      <c r="G57" t="s">
        <v>773</v>
      </c>
      <c r="H57" t="s">
        <v>108</v>
      </c>
      <c r="I57" s="79">
        <v>4000</v>
      </c>
      <c r="J57" s="79">
        <v>3401</v>
      </c>
      <c r="K57" s="79">
        <v>136.04</v>
      </c>
      <c r="L57" s="79">
        <v>0</v>
      </c>
      <c r="M57" s="79">
        <f t="shared" si="0"/>
        <v>0.58944342264688165</v>
      </c>
      <c r="N57" s="79">
        <f>K57/'סכום נכסי הקרן'!$C$42*100</f>
        <v>0.10172665373446307</v>
      </c>
    </row>
    <row r="58" spans="2:14">
      <c r="B58" t="s">
        <v>985</v>
      </c>
      <c r="C58" t="s">
        <v>986</v>
      </c>
      <c r="D58" t="s">
        <v>106</v>
      </c>
      <c r="E58" t="s">
        <v>129</v>
      </c>
      <c r="F58" t="s">
        <v>987</v>
      </c>
      <c r="G58" t="s">
        <v>773</v>
      </c>
      <c r="H58" t="s">
        <v>108</v>
      </c>
      <c r="I58" s="79">
        <v>286</v>
      </c>
      <c r="J58" s="79">
        <v>15550</v>
      </c>
      <c r="K58" s="79">
        <v>44.472999999999999</v>
      </c>
      <c r="L58" s="79">
        <v>0</v>
      </c>
      <c r="M58" s="79">
        <f t="shared" si="0"/>
        <v>0.19269565815476894</v>
      </c>
      <c r="N58" s="79">
        <f>K58/'סכום נכסי הקרן'!$C$42*100</f>
        <v>3.3255582707532906E-2</v>
      </c>
    </row>
    <row r="59" spans="2:14">
      <c r="B59" t="s">
        <v>988</v>
      </c>
      <c r="C59" t="s">
        <v>989</v>
      </c>
      <c r="D59" t="s">
        <v>106</v>
      </c>
      <c r="E59" t="s">
        <v>129</v>
      </c>
      <c r="F59" t="s">
        <v>990</v>
      </c>
      <c r="G59" t="s">
        <v>803</v>
      </c>
      <c r="H59" t="s">
        <v>108</v>
      </c>
      <c r="I59" s="79">
        <v>6672</v>
      </c>
      <c r="J59" s="79">
        <v>1270</v>
      </c>
      <c r="K59" s="79">
        <v>84.734399999999994</v>
      </c>
      <c r="L59" s="79">
        <v>0.01</v>
      </c>
      <c r="M59" s="79">
        <f t="shared" si="0"/>
        <v>0.36714300758548901</v>
      </c>
      <c r="N59" s="79">
        <f>K59/'סכום נכסי הקרן'!$C$42*100</f>
        <v>6.3361856573048284E-2</v>
      </c>
    </row>
    <row r="60" spans="2:14">
      <c r="B60" t="s">
        <v>991</v>
      </c>
      <c r="C60" t="s">
        <v>992</v>
      </c>
      <c r="D60" t="s">
        <v>106</v>
      </c>
      <c r="E60" t="s">
        <v>129</v>
      </c>
      <c r="F60" t="s">
        <v>802</v>
      </c>
      <c r="G60" t="s">
        <v>803</v>
      </c>
      <c r="H60" t="s">
        <v>108</v>
      </c>
      <c r="I60" s="79">
        <v>12700</v>
      </c>
      <c r="J60" s="79">
        <v>837.9</v>
      </c>
      <c r="K60" s="79">
        <v>106.41330000000001</v>
      </c>
      <c r="L60" s="79">
        <v>0</v>
      </c>
      <c r="M60" s="79">
        <f t="shared" si="0"/>
        <v>0.46107482922044557</v>
      </c>
      <c r="N60" s="79">
        <f>K60/'סכום נכסי הקרן'!$C$42*100</f>
        <v>7.9572691280811098E-2</v>
      </c>
    </row>
    <row r="61" spans="2:14">
      <c r="B61" t="s">
        <v>993</v>
      </c>
      <c r="C61" t="s">
        <v>994</v>
      </c>
      <c r="D61" t="s">
        <v>106</v>
      </c>
      <c r="E61" t="s">
        <v>129</v>
      </c>
      <c r="F61" t="s">
        <v>390</v>
      </c>
      <c r="G61" t="s">
        <v>355</v>
      </c>
      <c r="H61" t="s">
        <v>108</v>
      </c>
      <c r="I61" s="79">
        <v>1163</v>
      </c>
      <c r="J61" s="79">
        <v>3839</v>
      </c>
      <c r="K61" s="79">
        <v>44.647570000000002</v>
      </c>
      <c r="L61" s="79">
        <v>0</v>
      </c>
      <c r="M61" s="79">
        <f t="shared" si="0"/>
        <v>0.19345204699842866</v>
      </c>
      <c r="N61" s="79">
        <f>K61/'סכום נכסי הקרן'!$C$42*100</f>
        <v>3.3386120945862997E-2</v>
      </c>
    </row>
    <row r="62" spans="2:14">
      <c r="B62" t="s">
        <v>995</v>
      </c>
      <c r="C62" t="s">
        <v>996</v>
      </c>
      <c r="D62" t="s">
        <v>106</v>
      </c>
      <c r="E62" t="s">
        <v>129</v>
      </c>
      <c r="F62" t="s">
        <v>997</v>
      </c>
      <c r="G62" t="s">
        <v>355</v>
      </c>
      <c r="H62" t="s">
        <v>108</v>
      </c>
      <c r="I62" s="79">
        <v>8733</v>
      </c>
      <c r="J62" s="79">
        <v>3100</v>
      </c>
      <c r="K62" s="79">
        <v>270.72300000000001</v>
      </c>
      <c r="L62" s="79">
        <v>0.01</v>
      </c>
      <c r="M62" s="79">
        <f t="shared" si="0"/>
        <v>1.1730071428199924</v>
      </c>
      <c r="N62" s="79">
        <f>K62/'סכום נכסי הקרן'!$C$42*100</f>
        <v>0.20243858335015474</v>
      </c>
    </row>
    <row r="63" spans="2:14">
      <c r="B63" t="s">
        <v>998</v>
      </c>
      <c r="C63" t="s">
        <v>999</v>
      </c>
      <c r="D63" t="s">
        <v>106</v>
      </c>
      <c r="E63" t="s">
        <v>129</v>
      </c>
      <c r="F63" t="s">
        <v>1000</v>
      </c>
      <c r="G63" t="s">
        <v>355</v>
      </c>
      <c r="H63" t="s">
        <v>108</v>
      </c>
      <c r="I63" s="79">
        <v>56</v>
      </c>
      <c r="J63" s="79">
        <v>8380</v>
      </c>
      <c r="K63" s="79">
        <v>4.6928000000000001</v>
      </c>
      <c r="L63" s="79">
        <v>0</v>
      </c>
      <c r="M63" s="79">
        <f t="shared" si="0"/>
        <v>2.0333285017621921E-2</v>
      </c>
      <c r="N63" s="79">
        <f>K63/'סכום נכסי הקרן'!$C$42*100</f>
        <v>3.5091358471411966E-3</v>
      </c>
    </row>
    <row r="64" spans="2:14">
      <c r="B64" t="s">
        <v>1001</v>
      </c>
      <c r="C64" t="s">
        <v>1002</v>
      </c>
      <c r="D64" t="s">
        <v>106</v>
      </c>
      <c r="E64" t="s">
        <v>129</v>
      </c>
      <c r="F64" t="s">
        <v>437</v>
      </c>
      <c r="G64" t="s">
        <v>355</v>
      </c>
      <c r="H64" t="s">
        <v>108</v>
      </c>
      <c r="I64" s="79">
        <v>212</v>
      </c>
      <c r="J64" s="79">
        <v>139900</v>
      </c>
      <c r="K64" s="79">
        <v>296.58800000000002</v>
      </c>
      <c r="L64" s="79">
        <v>0.01</v>
      </c>
      <c r="M64" s="79">
        <f t="shared" si="0"/>
        <v>1.2850767850337648</v>
      </c>
      <c r="N64" s="79">
        <f>K64/'סכום נכסי הקרן'!$C$42*100</f>
        <v>0.22177965876063613</v>
      </c>
    </row>
    <row r="65" spans="2:14">
      <c r="B65" t="s">
        <v>1003</v>
      </c>
      <c r="C65" t="s">
        <v>1004</v>
      </c>
      <c r="D65" t="s">
        <v>106</v>
      </c>
      <c r="E65" t="s">
        <v>129</v>
      </c>
      <c r="F65" t="s">
        <v>565</v>
      </c>
      <c r="G65" t="s">
        <v>355</v>
      </c>
      <c r="H65" t="s">
        <v>108</v>
      </c>
      <c r="I65" s="79">
        <v>98</v>
      </c>
      <c r="J65" s="79">
        <v>36160</v>
      </c>
      <c r="K65" s="79">
        <v>35.436799999999998</v>
      </c>
      <c r="L65" s="79">
        <v>0</v>
      </c>
      <c r="M65" s="79">
        <f t="shared" si="0"/>
        <v>0.15354299235263905</v>
      </c>
      <c r="N65" s="79">
        <f>K65/'סכום נכסי הקרן'!$C$42*100</f>
        <v>2.6498581910154525E-2</v>
      </c>
    </row>
    <row r="66" spans="2:14">
      <c r="B66" t="s">
        <v>1005</v>
      </c>
      <c r="C66" t="s">
        <v>1006</v>
      </c>
      <c r="D66" t="s">
        <v>106</v>
      </c>
      <c r="E66" t="s">
        <v>129</v>
      </c>
      <c r="F66" t="s">
        <v>467</v>
      </c>
      <c r="G66" t="s">
        <v>355</v>
      </c>
      <c r="H66" t="s">
        <v>108</v>
      </c>
      <c r="I66" s="79">
        <v>11893</v>
      </c>
      <c r="J66" s="79">
        <v>1062</v>
      </c>
      <c r="K66" s="79">
        <v>126.30365999999999</v>
      </c>
      <c r="L66" s="79">
        <v>0.01</v>
      </c>
      <c r="M66" s="79">
        <f t="shared" si="0"/>
        <v>0.5472571423348136</v>
      </c>
      <c r="N66" s="79">
        <f>K66/'סכום נכסי הקרן'!$C$42*100</f>
        <v>9.4446109131250774E-2</v>
      </c>
    </row>
    <row r="67" spans="2:14">
      <c r="B67" t="s">
        <v>1007</v>
      </c>
      <c r="C67" t="s">
        <v>1008</v>
      </c>
      <c r="D67" t="s">
        <v>106</v>
      </c>
      <c r="E67" t="s">
        <v>129</v>
      </c>
      <c r="F67" t="s">
        <v>594</v>
      </c>
      <c r="G67" t="s">
        <v>355</v>
      </c>
      <c r="H67" t="s">
        <v>108</v>
      </c>
      <c r="I67" s="79">
        <v>37956</v>
      </c>
      <c r="J67" s="79">
        <v>737</v>
      </c>
      <c r="K67" s="79">
        <v>279.73572000000001</v>
      </c>
      <c r="L67" s="79">
        <v>0.01</v>
      </c>
      <c r="M67" s="79">
        <f t="shared" si="0"/>
        <v>1.212058072871139</v>
      </c>
      <c r="N67" s="79">
        <f>K67/'סכום נכסי הקרן'!$C$42*100</f>
        <v>0.20917802650397471</v>
      </c>
    </row>
    <row r="68" spans="2:14">
      <c r="B68" t="s">
        <v>1009</v>
      </c>
      <c r="C68" t="s">
        <v>1010</v>
      </c>
      <c r="D68" t="s">
        <v>106</v>
      </c>
      <c r="E68" t="s">
        <v>129</v>
      </c>
      <c r="F68" t="s">
        <v>807</v>
      </c>
      <c r="G68" t="s">
        <v>808</v>
      </c>
      <c r="H68" t="s">
        <v>108</v>
      </c>
      <c r="I68" s="79">
        <v>23928</v>
      </c>
      <c r="J68" s="79">
        <v>463.9</v>
      </c>
      <c r="K68" s="79">
        <v>111.001992</v>
      </c>
      <c r="L68" s="79">
        <v>0.01</v>
      </c>
      <c r="M68" s="79">
        <f t="shared" si="0"/>
        <v>0.48095702797046291</v>
      </c>
      <c r="N68" s="79">
        <f>K68/'סכום נכסי הקרן'!$C$42*100</f>
        <v>8.3003978271241119E-2</v>
      </c>
    </row>
    <row r="69" spans="2:14">
      <c r="B69" t="s">
        <v>1011</v>
      </c>
      <c r="C69" t="s">
        <v>1012</v>
      </c>
      <c r="D69" t="s">
        <v>106</v>
      </c>
      <c r="E69" t="s">
        <v>129</v>
      </c>
      <c r="F69" t="s">
        <v>1013</v>
      </c>
      <c r="G69" t="s">
        <v>808</v>
      </c>
      <c r="H69" t="s">
        <v>108</v>
      </c>
      <c r="I69" s="79">
        <v>3672</v>
      </c>
      <c r="J69" s="79">
        <v>1383</v>
      </c>
      <c r="K69" s="79">
        <v>50.783760000000001</v>
      </c>
      <c r="L69" s="79">
        <v>0.01</v>
      </c>
      <c r="M69" s="79">
        <f t="shared" si="0"/>
        <v>0.22003935099439725</v>
      </c>
      <c r="N69" s="79">
        <f>K69/'סכום נכסי הקרן'!$C$42*100</f>
        <v>3.7974580776639788E-2</v>
      </c>
    </row>
    <row r="70" spans="2:14">
      <c r="B70" t="s">
        <v>1014</v>
      </c>
      <c r="C70" t="s">
        <v>1015</v>
      </c>
      <c r="D70" t="s">
        <v>106</v>
      </c>
      <c r="E70" t="s">
        <v>129</v>
      </c>
      <c r="F70" t="s">
        <v>1016</v>
      </c>
      <c r="G70" t="s">
        <v>1017</v>
      </c>
      <c r="H70" t="s">
        <v>108</v>
      </c>
      <c r="I70" s="79">
        <v>2753</v>
      </c>
      <c r="J70" s="79">
        <v>5834</v>
      </c>
      <c r="K70" s="79">
        <v>160.61001999999999</v>
      </c>
      <c r="L70" s="79">
        <v>0.01</v>
      </c>
      <c r="M70" s="79">
        <f t="shared" si="0"/>
        <v>0.69590208688756328</v>
      </c>
      <c r="N70" s="79">
        <f>K70/'סכום נכסי הקרן'!$C$42*100</f>
        <v>0.12009938173202875</v>
      </c>
    </row>
    <row r="71" spans="2:14">
      <c r="B71" t="s">
        <v>1018</v>
      </c>
      <c r="C71" t="s">
        <v>1019</v>
      </c>
      <c r="D71" t="s">
        <v>106</v>
      </c>
      <c r="E71" t="s">
        <v>129</v>
      </c>
      <c r="F71" t="s">
        <v>1020</v>
      </c>
      <c r="G71" t="s">
        <v>1017</v>
      </c>
      <c r="H71" t="s">
        <v>108</v>
      </c>
      <c r="I71" s="79">
        <v>6292</v>
      </c>
      <c r="J71" s="79">
        <v>3074</v>
      </c>
      <c r="K71" s="79">
        <v>193.41607999999999</v>
      </c>
      <c r="L71" s="79">
        <v>0.01</v>
      </c>
      <c r="M71" s="79">
        <f t="shared" si="0"/>
        <v>0.83804642891901693</v>
      </c>
      <c r="N71" s="79">
        <f>K71/'סכום נכסי הקרן'!$C$42*100</f>
        <v>0.14463077474887687</v>
      </c>
    </row>
    <row r="72" spans="2:14">
      <c r="B72" t="s">
        <v>1021</v>
      </c>
      <c r="C72" t="s">
        <v>1022</v>
      </c>
      <c r="D72" t="s">
        <v>106</v>
      </c>
      <c r="E72" t="s">
        <v>129</v>
      </c>
      <c r="F72" t="s">
        <v>1023</v>
      </c>
      <c r="G72" t="s">
        <v>1017</v>
      </c>
      <c r="H72" t="s">
        <v>108</v>
      </c>
      <c r="I72" s="79">
        <v>871</v>
      </c>
      <c r="J72" s="79">
        <v>15680</v>
      </c>
      <c r="K72" s="79">
        <v>136.5728</v>
      </c>
      <c r="L72" s="79">
        <v>0.01</v>
      </c>
      <c r="M72" s="79">
        <f t="shared" si="0"/>
        <v>0.59175197495198506</v>
      </c>
      <c r="N72" s="79">
        <f>K72/'סכום נכסי הקרן'!$C$42*100</f>
        <v>0.1021250656802858</v>
      </c>
    </row>
    <row r="73" spans="2:14">
      <c r="B73" t="s">
        <v>1024</v>
      </c>
      <c r="C73" t="s">
        <v>1025</v>
      </c>
      <c r="D73" t="s">
        <v>106</v>
      </c>
      <c r="E73" t="s">
        <v>129</v>
      </c>
      <c r="F73" t="s">
        <v>1026</v>
      </c>
      <c r="G73" t="s">
        <v>135</v>
      </c>
      <c r="H73" t="s">
        <v>108</v>
      </c>
      <c r="I73" s="79">
        <v>2903</v>
      </c>
      <c r="J73" s="79">
        <v>2896</v>
      </c>
      <c r="K73" s="79">
        <v>84.070880000000002</v>
      </c>
      <c r="L73" s="79">
        <v>0.01</v>
      </c>
      <c r="M73" s="79">
        <f t="shared" si="0"/>
        <v>0.36426806271784234</v>
      </c>
      <c r="N73" s="79">
        <f>K73/'סכום נכסי הקרן'!$C$42*100</f>
        <v>6.2865696110787989E-2</v>
      </c>
    </row>
    <row r="74" spans="2:14">
      <c r="B74" t="s">
        <v>1027</v>
      </c>
      <c r="C74" t="s">
        <v>1028</v>
      </c>
      <c r="D74" t="s">
        <v>106</v>
      </c>
      <c r="E74" t="s">
        <v>129</v>
      </c>
      <c r="F74" t="s">
        <v>588</v>
      </c>
      <c r="G74" t="s">
        <v>138</v>
      </c>
      <c r="H74" t="s">
        <v>108</v>
      </c>
      <c r="I74" s="79">
        <v>8070</v>
      </c>
      <c r="J74" s="79">
        <v>1847</v>
      </c>
      <c r="K74" s="79">
        <v>149.05289999999999</v>
      </c>
      <c r="L74" s="79">
        <v>0.01</v>
      </c>
      <c r="M74" s="79">
        <f t="shared" si="0"/>
        <v>0.64582660637638478</v>
      </c>
      <c r="N74" s="79">
        <f>K74/'סכום נכסי הקרן'!$C$42*100</f>
        <v>0.11145731216125811</v>
      </c>
    </row>
    <row r="75" spans="2:14">
      <c r="B75" t="s">
        <v>1029</v>
      </c>
      <c r="C75" t="s">
        <v>1030</v>
      </c>
      <c r="D75" t="s">
        <v>106</v>
      </c>
      <c r="E75" t="s">
        <v>129</v>
      </c>
      <c r="F75" t="s">
        <v>579</v>
      </c>
      <c r="G75" t="s">
        <v>138</v>
      </c>
      <c r="H75" t="s">
        <v>108</v>
      </c>
      <c r="I75" s="79">
        <v>2399</v>
      </c>
      <c r="J75" s="79">
        <v>3100</v>
      </c>
      <c r="K75" s="79">
        <v>74.369</v>
      </c>
      <c r="L75" s="79">
        <v>0</v>
      </c>
      <c r="M75" s="79">
        <f t="shared" si="0"/>
        <v>0.32223109305223419</v>
      </c>
      <c r="N75" s="79">
        <f>K75/'סכום נכסי הקרן'!$C$42*100</f>
        <v>5.5610919667585156E-2</v>
      </c>
    </row>
    <row r="76" spans="2:14">
      <c r="B76" s="80" t="s">
        <v>1031</v>
      </c>
      <c r="E76" s="16"/>
      <c r="F76" s="16"/>
      <c r="G76" s="16"/>
      <c r="I76" s="81">
        <f>SUM(I77:I116)</f>
        <v>138011.01</v>
      </c>
      <c r="K76" s="81">
        <f>SUM(K77:K116)</f>
        <v>1861.1315560000005</v>
      </c>
      <c r="M76" s="81">
        <f t="shared" ref="M76:M136" si="1">K76/$K$11*100</f>
        <v>8.0640381826283214</v>
      </c>
      <c r="N76" s="81">
        <f>K76/'סכום נכסי הקרן'!$C$42*100</f>
        <v>1.3916986573911683</v>
      </c>
    </row>
    <row r="77" spans="2:14">
      <c r="B77" t="s">
        <v>1032</v>
      </c>
      <c r="C77" t="s">
        <v>1033</v>
      </c>
      <c r="D77" t="s">
        <v>106</v>
      </c>
      <c r="E77" t="s">
        <v>129</v>
      </c>
      <c r="F77" t="s">
        <v>1034</v>
      </c>
      <c r="G77" t="s">
        <v>107</v>
      </c>
      <c r="H77" t="s">
        <v>108</v>
      </c>
      <c r="I77" s="79">
        <v>1153</v>
      </c>
      <c r="J77" s="79">
        <v>1588</v>
      </c>
      <c r="K77" s="79">
        <v>18.309640000000002</v>
      </c>
      <c r="L77" s="79">
        <v>0.02</v>
      </c>
      <c r="M77" s="79">
        <f t="shared" si="1"/>
        <v>7.933326131308624E-2</v>
      </c>
      <c r="N77" s="79">
        <f>K77/'סכום נכסי הקרן'!$C$42*100</f>
        <v>1.3691402589552154E-2</v>
      </c>
    </row>
    <row r="78" spans="2:14">
      <c r="B78" t="s">
        <v>1035</v>
      </c>
      <c r="C78" t="s">
        <v>1036</v>
      </c>
      <c r="D78" t="s">
        <v>106</v>
      </c>
      <c r="E78" t="s">
        <v>129</v>
      </c>
      <c r="F78" t="s">
        <v>1037</v>
      </c>
      <c r="G78" t="s">
        <v>107</v>
      </c>
      <c r="H78" t="s">
        <v>108</v>
      </c>
      <c r="I78" s="79">
        <v>702</v>
      </c>
      <c r="J78" s="79">
        <v>11170</v>
      </c>
      <c r="K78" s="79">
        <v>78.413399999999996</v>
      </c>
      <c r="L78" s="79">
        <v>0.01</v>
      </c>
      <c r="M78" s="79">
        <f t="shared" si="1"/>
        <v>0.33975494617302993</v>
      </c>
      <c r="N78" s="79">
        <f>K78/'סכום נכסי הקרן'!$C$42*100</f>
        <v>5.863520133741508E-2</v>
      </c>
    </row>
    <row r="79" spans="2:14">
      <c r="B79" t="s">
        <v>1038</v>
      </c>
      <c r="C79" t="s">
        <v>1039</v>
      </c>
      <c r="D79" t="s">
        <v>106</v>
      </c>
      <c r="E79" t="s">
        <v>129</v>
      </c>
      <c r="F79" t="s">
        <v>1040</v>
      </c>
      <c r="G79" t="s">
        <v>932</v>
      </c>
      <c r="H79" t="s">
        <v>108</v>
      </c>
      <c r="I79" s="79">
        <v>3734</v>
      </c>
      <c r="J79" s="79">
        <v>3881</v>
      </c>
      <c r="K79" s="79">
        <v>144.91654</v>
      </c>
      <c r="L79" s="79">
        <v>0.02</v>
      </c>
      <c r="M79" s="79">
        <f t="shared" si="1"/>
        <v>0.62790430267379982</v>
      </c>
      <c r="N79" s="79">
        <f>K79/'סכום נכסי הקרן'!$C$42*100</f>
        <v>0.108364265546725</v>
      </c>
    </row>
    <row r="80" spans="2:14">
      <c r="B80" t="s">
        <v>1041</v>
      </c>
      <c r="C80" t="s">
        <v>1042</v>
      </c>
      <c r="D80" t="s">
        <v>106</v>
      </c>
      <c r="E80" t="s">
        <v>129</v>
      </c>
      <c r="F80" t="s">
        <v>1043</v>
      </c>
      <c r="G80" t="s">
        <v>936</v>
      </c>
      <c r="H80" t="s">
        <v>108</v>
      </c>
      <c r="I80" s="79">
        <v>2003</v>
      </c>
      <c r="J80" s="79">
        <v>2108</v>
      </c>
      <c r="K80" s="79">
        <v>42.223239999999997</v>
      </c>
      <c r="L80" s="79">
        <v>0.01</v>
      </c>
      <c r="M80" s="79">
        <f t="shared" si="1"/>
        <v>0.18294774405204878</v>
      </c>
      <c r="N80" s="79">
        <f>K80/'סכום נכסי הקרן'!$C$42*100</f>
        <v>3.1573279293054472E-2</v>
      </c>
    </row>
    <row r="81" spans="2:14">
      <c r="B81" t="s">
        <v>1044</v>
      </c>
      <c r="C81" t="s">
        <v>1045</v>
      </c>
      <c r="D81" t="s">
        <v>106</v>
      </c>
      <c r="E81" t="s">
        <v>129</v>
      </c>
      <c r="F81" t="s">
        <v>1046</v>
      </c>
      <c r="G81" t="s">
        <v>936</v>
      </c>
      <c r="H81" t="s">
        <v>108</v>
      </c>
      <c r="I81" s="79">
        <v>7684</v>
      </c>
      <c r="J81" s="79">
        <v>404</v>
      </c>
      <c r="K81" s="79">
        <v>31.04336</v>
      </c>
      <c r="L81" s="79">
        <v>0</v>
      </c>
      <c r="M81" s="79">
        <f t="shared" si="1"/>
        <v>0.13450679483136799</v>
      </c>
      <c r="N81" s="79">
        <f>K81/'סכום נכסי הקרן'!$C$42*100</f>
        <v>2.3213298540681285E-2</v>
      </c>
    </row>
    <row r="82" spans="2:14">
      <c r="B82" t="s">
        <v>1047</v>
      </c>
      <c r="C82" t="s">
        <v>1048</v>
      </c>
      <c r="D82" t="s">
        <v>106</v>
      </c>
      <c r="E82" t="s">
        <v>129</v>
      </c>
      <c r="F82" t="s">
        <v>1049</v>
      </c>
      <c r="G82" t="s">
        <v>876</v>
      </c>
      <c r="H82" t="s">
        <v>108</v>
      </c>
      <c r="I82" s="79">
        <v>2909</v>
      </c>
      <c r="J82" s="79">
        <v>1788</v>
      </c>
      <c r="K82" s="79">
        <v>52.012920000000001</v>
      </c>
      <c r="L82" s="79">
        <v>0.01</v>
      </c>
      <c r="M82" s="79">
        <f t="shared" si="1"/>
        <v>0.22536513956673362</v>
      </c>
      <c r="N82" s="79">
        <f>K82/'סכום נכסי הקרן'!$C$42*100</f>
        <v>3.8893709957059173E-2</v>
      </c>
    </row>
    <row r="83" spans="2:14">
      <c r="B83" t="s">
        <v>1050</v>
      </c>
      <c r="C83" t="s">
        <v>1051</v>
      </c>
      <c r="D83" t="s">
        <v>106</v>
      </c>
      <c r="E83" t="s">
        <v>129</v>
      </c>
      <c r="F83" t="s">
        <v>1052</v>
      </c>
      <c r="G83" t="s">
        <v>1053</v>
      </c>
      <c r="H83" t="s">
        <v>108</v>
      </c>
      <c r="I83" s="79">
        <v>670</v>
      </c>
      <c r="J83" s="79">
        <v>15520</v>
      </c>
      <c r="K83" s="79">
        <v>103.98399999999999</v>
      </c>
      <c r="L83" s="79">
        <v>0.01</v>
      </c>
      <c r="M83" s="79">
        <f t="shared" si="1"/>
        <v>0.45054899191791631</v>
      </c>
      <c r="N83" s="79">
        <f>K83/'סכום נכסי הקרן'!$C$42*100</f>
        <v>7.7756133210264686E-2</v>
      </c>
    </row>
    <row r="84" spans="2:14">
      <c r="B84" t="s">
        <v>1054</v>
      </c>
      <c r="C84" t="s">
        <v>1055</v>
      </c>
      <c r="D84" t="s">
        <v>106</v>
      </c>
      <c r="E84" t="s">
        <v>129</v>
      </c>
      <c r="F84" t="s">
        <v>1056</v>
      </c>
      <c r="G84" t="s">
        <v>481</v>
      </c>
      <c r="H84" t="s">
        <v>108</v>
      </c>
      <c r="I84" s="79">
        <v>2339</v>
      </c>
      <c r="J84" s="79">
        <v>874</v>
      </c>
      <c r="K84" s="79">
        <v>20.44286</v>
      </c>
      <c r="L84" s="79">
        <v>0.01</v>
      </c>
      <c r="M84" s="79">
        <f t="shared" si="1"/>
        <v>8.8576222927749415E-2</v>
      </c>
      <c r="N84" s="79">
        <f>K84/'סכום נכסי הקרן'!$C$42*100</f>
        <v>1.5286560868583548E-2</v>
      </c>
    </row>
    <row r="85" spans="2:14">
      <c r="B85" t="s">
        <v>1057</v>
      </c>
      <c r="C85" t="s">
        <v>1058</v>
      </c>
      <c r="D85" t="s">
        <v>106</v>
      </c>
      <c r="E85" t="s">
        <v>129</v>
      </c>
      <c r="F85" t="s">
        <v>1059</v>
      </c>
      <c r="G85" t="s">
        <v>481</v>
      </c>
      <c r="H85" t="s">
        <v>108</v>
      </c>
      <c r="I85" s="79">
        <v>1432</v>
      </c>
      <c r="J85" s="79">
        <v>2665</v>
      </c>
      <c r="K85" s="79">
        <v>38.162799999999997</v>
      </c>
      <c r="L85" s="79">
        <v>0.01</v>
      </c>
      <c r="M85" s="79">
        <f t="shared" si="1"/>
        <v>0.16535439172146732</v>
      </c>
      <c r="N85" s="79">
        <f>K85/'סכום נכסי הקרן'!$C$42*100</f>
        <v>2.8537003389720435E-2</v>
      </c>
    </row>
    <row r="86" spans="2:14">
      <c r="B86" t="s">
        <v>1060</v>
      </c>
      <c r="C86" t="s">
        <v>1061</v>
      </c>
      <c r="D86" t="s">
        <v>106</v>
      </c>
      <c r="E86" t="s">
        <v>129</v>
      </c>
      <c r="F86" t="s">
        <v>1062</v>
      </c>
      <c r="G86" t="s">
        <v>481</v>
      </c>
      <c r="H86" t="s">
        <v>108</v>
      </c>
      <c r="I86" s="79">
        <v>668</v>
      </c>
      <c r="J86" s="79">
        <v>614.79999999999995</v>
      </c>
      <c r="K86" s="79">
        <v>4.1068639999999998</v>
      </c>
      <c r="L86" s="79">
        <v>0.01</v>
      </c>
      <c r="M86" s="79">
        <f t="shared" si="1"/>
        <v>1.7794501415063679E-2</v>
      </c>
      <c r="N86" s="79">
        <f>K86/'סכום נכסי הקרן'!$C$42*100</f>
        <v>3.0709903856404883E-3</v>
      </c>
    </row>
    <row r="87" spans="2:14">
      <c r="B87" t="s">
        <v>1063</v>
      </c>
      <c r="C87" t="s">
        <v>1064</v>
      </c>
      <c r="D87" t="s">
        <v>106</v>
      </c>
      <c r="E87" t="s">
        <v>129</v>
      </c>
      <c r="F87" t="s">
        <v>852</v>
      </c>
      <c r="G87" t="s">
        <v>481</v>
      </c>
      <c r="H87" t="s">
        <v>108</v>
      </c>
      <c r="I87" s="79">
        <v>558</v>
      </c>
      <c r="J87" s="79">
        <v>363</v>
      </c>
      <c r="K87" s="79">
        <v>2.0255399999999999</v>
      </c>
      <c r="L87" s="79">
        <v>0.01</v>
      </c>
      <c r="M87" s="79">
        <f t="shared" si="1"/>
        <v>8.7763983409891548E-3</v>
      </c>
      <c r="N87" s="79">
        <f>K87/'סכום נכסי הקרן'!$C$42*100</f>
        <v>1.5146383872780384E-3</v>
      </c>
    </row>
    <row r="88" spans="2:14">
      <c r="B88" t="s">
        <v>1065</v>
      </c>
      <c r="C88" t="s">
        <v>1066</v>
      </c>
      <c r="D88" t="s">
        <v>106</v>
      </c>
      <c r="E88" t="s">
        <v>129</v>
      </c>
      <c r="F88" t="s">
        <v>1067</v>
      </c>
      <c r="G88" t="s">
        <v>481</v>
      </c>
      <c r="H88" t="s">
        <v>108</v>
      </c>
      <c r="I88" s="79">
        <v>3806</v>
      </c>
      <c r="J88" s="79">
        <v>2804</v>
      </c>
      <c r="K88" s="79">
        <v>106.72024</v>
      </c>
      <c r="L88" s="79">
        <v>0.01</v>
      </c>
      <c r="M88" s="79">
        <f t="shared" si="1"/>
        <v>0.46240475985957546</v>
      </c>
      <c r="N88" s="79">
        <f>K88/'סכום נכסי הקרן'!$C$42*100</f>
        <v>7.9802211856356942E-2</v>
      </c>
    </row>
    <row r="89" spans="2:14">
      <c r="B89" t="s">
        <v>1068</v>
      </c>
      <c r="C89" t="s">
        <v>1069</v>
      </c>
      <c r="D89" t="s">
        <v>106</v>
      </c>
      <c r="E89" t="s">
        <v>129</v>
      </c>
      <c r="F89" t="s">
        <v>1070</v>
      </c>
      <c r="G89" t="s">
        <v>481</v>
      </c>
      <c r="H89" t="s">
        <v>108</v>
      </c>
      <c r="I89" s="79">
        <v>16379</v>
      </c>
      <c r="J89" s="79">
        <v>845</v>
      </c>
      <c r="K89" s="79">
        <v>138.40254999999999</v>
      </c>
      <c r="L89" s="79">
        <v>0.02</v>
      </c>
      <c r="M89" s="79">
        <f t="shared" si="1"/>
        <v>0.5996800409810068</v>
      </c>
      <c r="N89" s="79">
        <f>K89/'סכום נכסי הקרן'!$C$42*100</f>
        <v>0.10349329814625635</v>
      </c>
    </row>
    <row r="90" spans="2:14">
      <c r="B90" t="s">
        <v>1071</v>
      </c>
      <c r="C90" t="s">
        <v>1072</v>
      </c>
      <c r="D90" t="s">
        <v>106</v>
      </c>
      <c r="E90" t="s">
        <v>129</v>
      </c>
      <c r="F90" t="s">
        <v>1073</v>
      </c>
      <c r="G90" t="s">
        <v>481</v>
      </c>
      <c r="H90" t="s">
        <v>108</v>
      </c>
      <c r="I90" s="79">
        <v>2252</v>
      </c>
      <c r="J90" s="79">
        <v>1196</v>
      </c>
      <c r="K90" s="79">
        <v>26.933920000000001</v>
      </c>
      <c r="L90" s="79">
        <v>0.01</v>
      </c>
      <c r="M90" s="79">
        <f t="shared" si="1"/>
        <v>0.11670113194720155</v>
      </c>
      <c r="N90" s="79">
        <f>K90/'סכום נכסי הקרן'!$C$42*100</f>
        <v>2.0140381899086519E-2</v>
      </c>
    </row>
    <row r="91" spans="2:14">
      <c r="B91" t="s">
        <v>1074</v>
      </c>
      <c r="C91" t="s">
        <v>1075</v>
      </c>
      <c r="D91" t="s">
        <v>106</v>
      </c>
      <c r="E91" t="s">
        <v>129</v>
      </c>
      <c r="F91" t="s">
        <v>1076</v>
      </c>
      <c r="G91" t="s">
        <v>981</v>
      </c>
      <c r="H91" t="s">
        <v>108</v>
      </c>
      <c r="I91" s="79">
        <v>3149.3</v>
      </c>
      <c r="J91" s="79">
        <v>26.8</v>
      </c>
      <c r="K91" s="79">
        <v>0.8440124</v>
      </c>
      <c r="L91" s="79">
        <v>0.01</v>
      </c>
      <c r="M91" s="79">
        <f t="shared" si="1"/>
        <v>3.6569946913584898E-3</v>
      </c>
      <c r="N91" s="79">
        <f>K91/'סכום נכסי הקרן'!$C$42*100</f>
        <v>6.3112729463682122E-4</v>
      </c>
    </row>
    <row r="92" spans="2:14">
      <c r="B92" t="s">
        <v>1077</v>
      </c>
      <c r="C92" t="s">
        <v>1078</v>
      </c>
      <c r="D92" t="s">
        <v>106</v>
      </c>
      <c r="E92" t="s">
        <v>129</v>
      </c>
      <c r="F92" t="s">
        <v>1079</v>
      </c>
      <c r="G92" t="s">
        <v>981</v>
      </c>
      <c r="H92" t="s">
        <v>108</v>
      </c>
      <c r="I92" s="79">
        <v>41667</v>
      </c>
      <c r="J92" s="79">
        <v>148.69999999999999</v>
      </c>
      <c r="K92" s="79">
        <v>61.958829000000001</v>
      </c>
      <c r="L92" s="79">
        <v>0.02</v>
      </c>
      <c r="M92" s="79">
        <f t="shared" si="1"/>
        <v>0.26845945478501082</v>
      </c>
      <c r="N92" s="79">
        <f>K92/'סכום נכסי הקרן'!$C$42*100</f>
        <v>4.6330964006731916E-2</v>
      </c>
    </row>
    <row r="93" spans="2:14">
      <c r="B93" t="s">
        <v>1080</v>
      </c>
      <c r="C93" t="s">
        <v>1081</v>
      </c>
      <c r="D93" t="s">
        <v>106</v>
      </c>
      <c r="E93" t="s">
        <v>129</v>
      </c>
      <c r="F93" t="s">
        <v>1082</v>
      </c>
      <c r="G93" t="s">
        <v>981</v>
      </c>
      <c r="H93" t="s">
        <v>108</v>
      </c>
      <c r="I93" s="79">
        <v>2201.3000000000002</v>
      </c>
      <c r="J93" s="79">
        <v>504.4</v>
      </c>
      <c r="K93" s="79">
        <v>11.1033572</v>
      </c>
      <c r="L93" s="79">
        <v>0.01</v>
      </c>
      <c r="M93" s="79">
        <f t="shared" si="1"/>
        <v>4.8109385995581413E-2</v>
      </c>
      <c r="N93" s="79">
        <f>K93/'סכום נכסי הקרן'!$C$42*100</f>
        <v>8.3027592853165064E-3</v>
      </c>
    </row>
    <row r="94" spans="2:14">
      <c r="B94" t="s">
        <v>1083</v>
      </c>
      <c r="C94" t="s">
        <v>1084</v>
      </c>
      <c r="D94" t="s">
        <v>106</v>
      </c>
      <c r="E94" t="s">
        <v>129</v>
      </c>
      <c r="F94" t="s">
        <v>1085</v>
      </c>
      <c r="G94" t="s">
        <v>981</v>
      </c>
      <c r="H94" t="s">
        <v>108</v>
      </c>
      <c r="I94" s="79">
        <v>7770.6</v>
      </c>
      <c r="J94" s="79">
        <v>50.3</v>
      </c>
      <c r="K94" s="79">
        <v>3.9086118000000001</v>
      </c>
      <c r="L94" s="79">
        <v>0.02</v>
      </c>
      <c r="M94" s="79">
        <f t="shared" si="1"/>
        <v>1.6935500714422146E-2</v>
      </c>
      <c r="N94" s="79">
        <f>K94/'סכום נכסי הקרן'!$C$42*100</f>
        <v>2.9227433046239083E-3</v>
      </c>
    </row>
    <row r="95" spans="2:14">
      <c r="B95" t="s">
        <v>1086</v>
      </c>
      <c r="C95" t="s">
        <v>1087</v>
      </c>
      <c r="D95" t="s">
        <v>106</v>
      </c>
      <c r="E95" t="s">
        <v>129</v>
      </c>
      <c r="F95" t="s">
        <v>1088</v>
      </c>
      <c r="G95" t="s">
        <v>981</v>
      </c>
      <c r="H95" t="s">
        <v>108</v>
      </c>
      <c r="I95" s="79">
        <v>1124.0999999999999</v>
      </c>
      <c r="J95" s="79">
        <v>56.6</v>
      </c>
      <c r="K95" s="79">
        <v>0.63624060000000005</v>
      </c>
      <c r="L95" s="79">
        <v>0.01</v>
      </c>
      <c r="M95" s="79">
        <f t="shared" si="1"/>
        <v>2.7567468163106853E-3</v>
      </c>
      <c r="N95" s="79">
        <f>K95/'סכום נכסי הקרן'!$C$42*100</f>
        <v>4.7576174072336838E-4</v>
      </c>
    </row>
    <row r="96" spans="2:14">
      <c r="B96" t="s">
        <v>1089</v>
      </c>
      <c r="C96" t="s">
        <v>1090</v>
      </c>
      <c r="D96" t="s">
        <v>106</v>
      </c>
      <c r="E96" t="s">
        <v>129</v>
      </c>
      <c r="F96" t="s">
        <v>1091</v>
      </c>
      <c r="G96" t="s">
        <v>773</v>
      </c>
      <c r="H96" t="s">
        <v>108</v>
      </c>
      <c r="I96" s="79">
        <v>15</v>
      </c>
      <c r="J96" s="79">
        <v>4232</v>
      </c>
      <c r="K96" s="79">
        <v>0.63480000000000003</v>
      </c>
      <c r="L96" s="79">
        <v>0</v>
      </c>
      <c r="M96" s="79">
        <f t="shared" si="1"/>
        <v>2.7505048860352872E-3</v>
      </c>
      <c r="N96" s="79">
        <f>K96/'סכום נכסי הקרן'!$C$42*100</f>
        <v>4.7468450301850322E-4</v>
      </c>
    </row>
    <row r="97" spans="2:14">
      <c r="B97" t="s">
        <v>1092</v>
      </c>
      <c r="C97" t="s">
        <v>1093</v>
      </c>
      <c r="D97" t="s">
        <v>106</v>
      </c>
      <c r="E97" t="s">
        <v>129</v>
      </c>
      <c r="F97" t="s">
        <v>1094</v>
      </c>
      <c r="G97" t="s">
        <v>773</v>
      </c>
      <c r="H97" t="s">
        <v>108</v>
      </c>
      <c r="I97" s="79">
        <v>5695</v>
      </c>
      <c r="J97" s="79">
        <v>581.20000000000005</v>
      </c>
      <c r="K97" s="79">
        <v>33.099339999999998</v>
      </c>
      <c r="L97" s="79">
        <v>0.02</v>
      </c>
      <c r="M97" s="79">
        <f t="shared" si="1"/>
        <v>0.14341508568768624</v>
      </c>
      <c r="N97" s="79">
        <f>K97/'סכום נכסי הקרן'!$C$42*100</f>
        <v>2.4750699051891086E-2</v>
      </c>
    </row>
    <row r="98" spans="2:14">
      <c r="B98" t="s">
        <v>1095</v>
      </c>
      <c r="C98" t="s">
        <v>1096</v>
      </c>
      <c r="D98" t="s">
        <v>106</v>
      </c>
      <c r="E98" t="s">
        <v>129</v>
      </c>
      <c r="F98" t="s">
        <v>1097</v>
      </c>
      <c r="G98" t="s">
        <v>773</v>
      </c>
      <c r="H98" t="s">
        <v>108</v>
      </c>
      <c r="I98" s="79">
        <v>1688</v>
      </c>
      <c r="J98" s="79">
        <v>7727</v>
      </c>
      <c r="K98" s="79">
        <v>130.43176</v>
      </c>
      <c r="L98" s="79">
        <v>0.02</v>
      </c>
      <c r="M98" s="79">
        <f t="shared" si="1"/>
        <v>0.56514365654407994</v>
      </c>
      <c r="N98" s="79">
        <f>K98/'סכום נכסי הקרן'!$C$42*100</f>
        <v>9.7532979164191361E-2</v>
      </c>
    </row>
    <row r="99" spans="2:14">
      <c r="B99" t="s">
        <v>1100</v>
      </c>
      <c r="C99" t="s">
        <v>1101</v>
      </c>
      <c r="D99" t="s">
        <v>106</v>
      </c>
      <c r="E99" t="s">
        <v>129</v>
      </c>
      <c r="F99" t="s">
        <v>1102</v>
      </c>
      <c r="G99" t="s">
        <v>803</v>
      </c>
      <c r="H99" t="s">
        <v>108</v>
      </c>
      <c r="I99" s="79">
        <v>207</v>
      </c>
      <c r="J99" s="79">
        <v>7300</v>
      </c>
      <c r="K99" s="79">
        <v>15.111000000000001</v>
      </c>
      <c r="L99" s="79">
        <v>0.01</v>
      </c>
      <c r="M99" s="79">
        <f t="shared" si="1"/>
        <v>6.5473975004535639E-2</v>
      </c>
      <c r="N99" s="79">
        <f>K99/'סכום נכסי הקרן'!$C$42*100</f>
        <v>1.1299555017505673E-2</v>
      </c>
    </row>
    <row r="100" spans="2:14">
      <c r="B100" t="s">
        <v>1103</v>
      </c>
      <c r="C100" t="s">
        <v>1104</v>
      </c>
      <c r="D100" t="s">
        <v>106</v>
      </c>
      <c r="E100" t="s">
        <v>129</v>
      </c>
      <c r="F100" t="s">
        <v>1105</v>
      </c>
      <c r="G100" t="s">
        <v>803</v>
      </c>
      <c r="H100" t="s">
        <v>108</v>
      </c>
      <c r="I100" s="79">
        <v>1568</v>
      </c>
      <c r="J100" s="79">
        <v>5600</v>
      </c>
      <c r="K100" s="79">
        <v>87.808000000000007</v>
      </c>
      <c r="L100" s="79">
        <v>0.01</v>
      </c>
      <c r="M100" s="79">
        <f t="shared" si="1"/>
        <v>0.38046051202423836</v>
      </c>
      <c r="N100" s="79">
        <f>K100/'סכום נכסי הקרן'!$C$42*100</f>
        <v>6.5660202963214759E-2</v>
      </c>
    </row>
    <row r="101" spans="2:14">
      <c r="B101" t="s">
        <v>1106</v>
      </c>
      <c r="C101" t="s">
        <v>1107</v>
      </c>
      <c r="D101" t="s">
        <v>106</v>
      </c>
      <c r="E101" t="s">
        <v>129</v>
      </c>
      <c r="F101" t="s">
        <v>1108</v>
      </c>
      <c r="G101" t="s">
        <v>803</v>
      </c>
      <c r="H101" t="s">
        <v>108</v>
      </c>
      <c r="I101" s="79">
        <v>364</v>
      </c>
      <c r="J101" s="79">
        <v>1289</v>
      </c>
      <c r="K101" s="79">
        <v>4.6919599999999999</v>
      </c>
      <c r="L101" s="79">
        <v>0</v>
      </c>
      <c r="M101" s="79">
        <f t="shared" si="1"/>
        <v>2.0329645408131893E-2</v>
      </c>
      <c r="N101" s="79">
        <f>K101/'סכום נכסי הקרן'!$C$42*100</f>
        <v>3.5085077201995841E-3</v>
      </c>
    </row>
    <row r="102" spans="2:14">
      <c r="B102" t="s">
        <v>1109</v>
      </c>
      <c r="C102" t="s">
        <v>1110</v>
      </c>
      <c r="D102" t="s">
        <v>106</v>
      </c>
      <c r="E102" t="s">
        <v>129</v>
      </c>
      <c r="F102" t="s">
        <v>1111</v>
      </c>
      <c r="G102" t="s">
        <v>803</v>
      </c>
      <c r="H102" t="s">
        <v>108</v>
      </c>
      <c r="I102" s="79">
        <v>283</v>
      </c>
      <c r="J102" s="79">
        <v>32800</v>
      </c>
      <c r="K102" s="79">
        <v>92.823999999999998</v>
      </c>
      <c r="L102" s="79">
        <v>0.01</v>
      </c>
      <c r="M102" s="79">
        <f t="shared" si="1"/>
        <v>0.40219418012183289</v>
      </c>
      <c r="N102" s="79">
        <f>K102/'סכום נכסי הקרן'!$C$42*100</f>
        <v>6.9411018128842997E-2</v>
      </c>
    </row>
    <row r="103" spans="2:14">
      <c r="B103" t="s">
        <v>1112</v>
      </c>
      <c r="C103" t="s">
        <v>1113</v>
      </c>
      <c r="D103" t="s">
        <v>106</v>
      </c>
      <c r="E103" t="s">
        <v>129</v>
      </c>
      <c r="F103" t="s">
        <v>1114</v>
      </c>
      <c r="G103" t="s">
        <v>803</v>
      </c>
      <c r="H103" t="s">
        <v>108</v>
      </c>
      <c r="I103" s="79">
        <v>10014</v>
      </c>
      <c r="J103" s="79">
        <v>48.5</v>
      </c>
      <c r="K103" s="79">
        <v>4.8567900000000002</v>
      </c>
      <c r="L103" s="79">
        <v>0</v>
      </c>
      <c r="M103" s="79">
        <f t="shared" si="1"/>
        <v>2.1043832113181036E-2</v>
      </c>
      <c r="N103" s="79">
        <f>K103/'סכום נכסי הקרן'!$C$42*100</f>
        <v>3.6317626770876431E-3</v>
      </c>
    </row>
    <row r="104" spans="2:14">
      <c r="B104" t="s">
        <v>1115</v>
      </c>
      <c r="C104" t="s">
        <v>1116</v>
      </c>
      <c r="D104" t="s">
        <v>106</v>
      </c>
      <c r="E104" t="s">
        <v>129</v>
      </c>
      <c r="F104" t="s">
        <v>1117</v>
      </c>
      <c r="G104" t="s">
        <v>355</v>
      </c>
      <c r="H104" t="s">
        <v>108</v>
      </c>
      <c r="I104" s="79">
        <v>1240</v>
      </c>
      <c r="J104" s="79">
        <v>5574</v>
      </c>
      <c r="K104" s="79">
        <v>69.117599999999996</v>
      </c>
      <c r="L104" s="79">
        <v>0.01</v>
      </c>
      <c r="M104" s="79">
        <f t="shared" si="1"/>
        <v>0.29947746772374378</v>
      </c>
      <c r="N104" s="79">
        <f>K104/'סכום נכסי הקרן'!$C$42*100</f>
        <v>5.1684079404271728E-2</v>
      </c>
    </row>
    <row r="105" spans="2:14">
      <c r="B105" t="s">
        <v>1118</v>
      </c>
      <c r="C105" t="s">
        <v>1119</v>
      </c>
      <c r="D105" t="s">
        <v>106</v>
      </c>
      <c r="E105" t="s">
        <v>129</v>
      </c>
      <c r="F105" t="s">
        <v>690</v>
      </c>
      <c r="G105" t="s">
        <v>355</v>
      </c>
      <c r="H105" t="s">
        <v>108</v>
      </c>
      <c r="I105" s="79">
        <v>536.71</v>
      </c>
      <c r="J105" s="79">
        <v>650</v>
      </c>
      <c r="K105" s="79">
        <v>3.4886149999999998</v>
      </c>
      <c r="L105" s="79">
        <v>0.01</v>
      </c>
      <c r="M105" s="79">
        <f t="shared" si="1"/>
        <v>1.5115709834587262E-2</v>
      </c>
      <c r="N105" s="79">
        <f>K105/'סכום נכסי הקרן'!$C$42*100</f>
        <v>2.6086822266822548E-3</v>
      </c>
    </row>
    <row r="106" spans="2:14">
      <c r="B106" t="s">
        <v>1120</v>
      </c>
      <c r="C106" t="s">
        <v>1121</v>
      </c>
      <c r="D106" t="s">
        <v>106</v>
      </c>
      <c r="E106" t="s">
        <v>129</v>
      </c>
      <c r="F106" t="s">
        <v>1122</v>
      </c>
      <c r="G106" t="s">
        <v>808</v>
      </c>
      <c r="H106" t="s">
        <v>108</v>
      </c>
      <c r="I106" s="79">
        <v>1307</v>
      </c>
      <c r="J106" s="79">
        <v>6140</v>
      </c>
      <c r="K106" s="79">
        <v>80.249799999999993</v>
      </c>
      <c r="L106" s="79">
        <v>0.01</v>
      </c>
      <c r="M106" s="79">
        <f t="shared" si="1"/>
        <v>0.34771182577718113</v>
      </c>
      <c r="N106" s="79">
        <f>K106/'סכום נכסי הקרן'!$C$42*100</f>
        <v>6.0008406475006729E-2</v>
      </c>
    </row>
    <row r="107" spans="2:14">
      <c r="B107" t="s">
        <v>1123</v>
      </c>
      <c r="C107" t="s">
        <v>1124</v>
      </c>
      <c r="D107" t="s">
        <v>106</v>
      </c>
      <c r="E107" t="s">
        <v>129</v>
      </c>
      <c r="F107" t="s">
        <v>1125</v>
      </c>
      <c r="G107" t="s">
        <v>1017</v>
      </c>
      <c r="H107" t="s">
        <v>108</v>
      </c>
      <c r="I107" s="79">
        <v>607</v>
      </c>
      <c r="J107" s="79">
        <v>13210</v>
      </c>
      <c r="K107" s="79">
        <v>80.184700000000007</v>
      </c>
      <c r="L107" s="79">
        <v>0.01</v>
      </c>
      <c r="M107" s="79">
        <f t="shared" si="1"/>
        <v>0.34742975604170401</v>
      </c>
      <c r="N107" s="79">
        <f>K107/'סכום נכסי הקרן'!$C$42*100</f>
        <v>5.9959726637031772E-2</v>
      </c>
    </row>
    <row r="108" spans="2:14">
      <c r="B108" t="s">
        <v>1126</v>
      </c>
      <c r="C108" t="s">
        <v>1127</v>
      </c>
      <c r="D108" t="s">
        <v>106</v>
      </c>
      <c r="E108" t="s">
        <v>129</v>
      </c>
      <c r="F108" t="s">
        <v>1128</v>
      </c>
      <c r="G108" t="s">
        <v>133</v>
      </c>
      <c r="H108" t="s">
        <v>108</v>
      </c>
      <c r="I108" s="79">
        <v>1172</v>
      </c>
      <c r="J108" s="79">
        <v>733.2</v>
      </c>
      <c r="K108" s="79">
        <v>8.5931040000000003</v>
      </c>
      <c r="L108" s="79">
        <v>0</v>
      </c>
      <c r="M108" s="79">
        <f t="shared" si="1"/>
        <v>3.7232789127614005E-2</v>
      </c>
      <c r="N108" s="79">
        <f>K108/'סכום נכסי הקרן'!$C$42*100</f>
        <v>6.4256668267585245E-3</v>
      </c>
    </row>
    <row r="109" spans="2:14">
      <c r="B109" t="s">
        <v>1129</v>
      </c>
      <c r="C109" t="s">
        <v>1130</v>
      </c>
      <c r="D109" t="s">
        <v>106</v>
      </c>
      <c r="E109" t="s">
        <v>129</v>
      </c>
      <c r="F109" t="s">
        <v>1131</v>
      </c>
      <c r="G109" t="s">
        <v>133</v>
      </c>
      <c r="H109" t="s">
        <v>108</v>
      </c>
      <c r="I109" s="79">
        <v>2230</v>
      </c>
      <c r="J109" s="79">
        <v>2908</v>
      </c>
      <c r="K109" s="79">
        <v>64.848399999999998</v>
      </c>
      <c r="L109" s="79">
        <v>0.02</v>
      </c>
      <c r="M109" s="79">
        <f t="shared" si="1"/>
        <v>0.28097958577752163</v>
      </c>
      <c r="N109" s="79">
        <f>K109/'סכום נכסי הקרן'!$C$42*100</f>
        <v>4.8491699000543634E-2</v>
      </c>
    </row>
    <row r="110" spans="2:14">
      <c r="B110" t="s">
        <v>1132</v>
      </c>
      <c r="C110" t="s">
        <v>1133</v>
      </c>
      <c r="D110" t="s">
        <v>106</v>
      </c>
      <c r="E110" t="s">
        <v>129</v>
      </c>
      <c r="F110" t="s">
        <v>1134</v>
      </c>
      <c r="G110" t="s">
        <v>133</v>
      </c>
      <c r="H110" t="s">
        <v>108</v>
      </c>
      <c r="I110" s="79">
        <v>1073</v>
      </c>
      <c r="J110" s="79">
        <v>2128</v>
      </c>
      <c r="K110" s="79">
        <v>22.83344</v>
      </c>
      <c r="L110" s="79">
        <v>0.01</v>
      </c>
      <c r="M110" s="79">
        <f t="shared" si="1"/>
        <v>9.8934291564262075E-2</v>
      </c>
      <c r="N110" s="79">
        <f>K110/'סכום נכסי הקרן'!$C$42*100</f>
        <v>1.7074165278202286E-2</v>
      </c>
    </row>
    <row r="111" spans="2:14">
      <c r="B111" t="s">
        <v>1135</v>
      </c>
      <c r="C111" t="s">
        <v>1136</v>
      </c>
      <c r="D111" t="s">
        <v>106</v>
      </c>
      <c r="E111" t="s">
        <v>129</v>
      </c>
      <c r="F111" t="s">
        <v>1137</v>
      </c>
      <c r="G111" t="s">
        <v>133</v>
      </c>
      <c r="H111" t="s">
        <v>108</v>
      </c>
      <c r="I111" s="79">
        <v>811</v>
      </c>
      <c r="J111" s="79">
        <v>5284</v>
      </c>
      <c r="K111" s="79">
        <v>42.85324</v>
      </c>
      <c r="L111" s="79">
        <v>0</v>
      </c>
      <c r="M111" s="79">
        <f t="shared" si="1"/>
        <v>0.18567745116956966</v>
      </c>
      <c r="N111" s="79">
        <f>K111/'סכום נכסי הקרן'!$C$42*100</f>
        <v>3.204437449926377E-2</v>
      </c>
    </row>
    <row r="112" spans="2:14">
      <c r="B112" t="s">
        <v>1138</v>
      </c>
      <c r="C112" t="s">
        <v>1139</v>
      </c>
      <c r="D112" t="s">
        <v>106</v>
      </c>
      <c r="E112" t="s">
        <v>129</v>
      </c>
      <c r="F112" t="s">
        <v>1140</v>
      </c>
      <c r="G112" t="s">
        <v>133</v>
      </c>
      <c r="H112" t="s">
        <v>108</v>
      </c>
      <c r="I112" s="79">
        <v>1051</v>
      </c>
      <c r="J112" s="79">
        <v>14760</v>
      </c>
      <c r="K112" s="79">
        <v>155.1276</v>
      </c>
      <c r="L112" s="79">
        <v>0.02</v>
      </c>
      <c r="M112" s="79">
        <f t="shared" si="1"/>
        <v>0.67214748229194654</v>
      </c>
      <c r="N112" s="79">
        <f>K112/'סכום נכסי הקרן'!$C$42*100</f>
        <v>0.11599979160436855</v>
      </c>
    </row>
    <row r="113" spans="2:14">
      <c r="B113" t="s">
        <v>1141</v>
      </c>
      <c r="C113" t="s">
        <v>1142</v>
      </c>
      <c r="D113" t="s">
        <v>106</v>
      </c>
      <c r="E113" t="s">
        <v>129</v>
      </c>
      <c r="F113" t="s">
        <v>1143</v>
      </c>
      <c r="G113" t="s">
        <v>133</v>
      </c>
      <c r="H113" t="s">
        <v>108</v>
      </c>
      <c r="I113" s="79">
        <v>1357</v>
      </c>
      <c r="J113" s="79">
        <v>676.3</v>
      </c>
      <c r="K113" s="79">
        <v>9.1773910000000001</v>
      </c>
      <c r="L113" s="79">
        <v>0.01</v>
      </c>
      <c r="M113" s="79">
        <f t="shared" si="1"/>
        <v>3.9764427830113851E-2</v>
      </c>
      <c r="N113" s="79">
        <f>K113/'סכום נכסי הקרן'!$C$42*100</f>
        <v>6.8625792152512341E-3</v>
      </c>
    </row>
    <row r="114" spans="2:14">
      <c r="B114" t="s">
        <v>1144</v>
      </c>
      <c r="C114" t="s">
        <v>1145</v>
      </c>
      <c r="D114" t="s">
        <v>106</v>
      </c>
      <c r="E114" t="s">
        <v>129</v>
      </c>
      <c r="F114" t="s">
        <v>1146</v>
      </c>
      <c r="G114" t="s">
        <v>133</v>
      </c>
      <c r="H114" t="s">
        <v>108</v>
      </c>
      <c r="I114" s="79">
        <v>179</v>
      </c>
      <c r="J114" s="79">
        <v>679.4</v>
      </c>
      <c r="K114" s="79">
        <v>1.216126</v>
      </c>
      <c r="L114" s="79">
        <v>0</v>
      </c>
      <c r="M114" s="79">
        <f t="shared" si="1"/>
        <v>5.2693139650827822E-3</v>
      </c>
      <c r="N114" s="79">
        <f>K114/'סכום נכסי הקרן'!$C$42*100</f>
        <v>9.093827440420293E-4</v>
      </c>
    </row>
    <row r="115" spans="2:14">
      <c r="B115" t="s">
        <v>1147</v>
      </c>
      <c r="C115" t="s">
        <v>1148</v>
      </c>
      <c r="D115" t="s">
        <v>106</v>
      </c>
      <c r="E115" t="s">
        <v>129</v>
      </c>
      <c r="F115" t="s">
        <v>1149</v>
      </c>
      <c r="G115" t="s">
        <v>135</v>
      </c>
      <c r="H115" t="s">
        <v>108</v>
      </c>
      <c r="I115" s="79">
        <v>3341</v>
      </c>
      <c r="J115" s="79">
        <v>1860</v>
      </c>
      <c r="K115" s="79">
        <v>62.142600000000002</v>
      </c>
      <c r="L115" s="79">
        <v>0.01</v>
      </c>
      <c r="M115" s="79">
        <f t="shared" si="1"/>
        <v>0.26925571035119167</v>
      </c>
      <c r="N115" s="79">
        <f>K115/'סכום נכסי הקרן'!$C$42*100</f>
        <v>4.6468382478383162E-2</v>
      </c>
    </row>
    <row r="116" spans="2:14">
      <c r="B116" t="s">
        <v>1150</v>
      </c>
      <c r="C116" t="s">
        <v>1151</v>
      </c>
      <c r="D116" t="s">
        <v>106</v>
      </c>
      <c r="E116" t="s">
        <v>129</v>
      </c>
      <c r="F116" t="s">
        <v>1152</v>
      </c>
      <c r="G116" t="s">
        <v>135</v>
      </c>
      <c r="H116" t="s">
        <v>108</v>
      </c>
      <c r="I116" s="79">
        <v>1071</v>
      </c>
      <c r="J116" s="79">
        <v>531.5</v>
      </c>
      <c r="K116" s="79">
        <v>5.6923649999999997</v>
      </c>
      <c r="L116" s="79">
        <v>0</v>
      </c>
      <c r="M116" s="79">
        <f t="shared" si="1"/>
        <v>2.4664268660359576E-2</v>
      </c>
      <c r="N116" s="79">
        <f>K116/'סכום נכסי הקרן'!$C$42*100</f>
        <v>4.2565807357040353E-3</v>
      </c>
    </row>
    <row r="117" spans="2:14">
      <c r="B117" s="80" t="s">
        <v>1153</v>
      </c>
      <c r="E117" s="16"/>
      <c r="F117" s="16"/>
      <c r="G117" s="16"/>
      <c r="I117" s="81">
        <v>0</v>
      </c>
      <c r="K117" s="81">
        <v>0</v>
      </c>
      <c r="M117" s="81">
        <f t="shared" si="1"/>
        <v>0</v>
      </c>
      <c r="N117" s="81">
        <f>K117/'סכום נכסי הקרן'!$C$42*100</f>
        <v>0</v>
      </c>
    </row>
    <row r="118" spans="2:14">
      <c r="B118" t="s">
        <v>203</v>
      </c>
      <c r="C118" t="s">
        <v>203</v>
      </c>
      <c r="E118" s="16"/>
      <c r="F118" s="16"/>
      <c r="G118" t="s">
        <v>203</v>
      </c>
      <c r="H118" t="s">
        <v>203</v>
      </c>
      <c r="I118" s="79">
        <v>0</v>
      </c>
      <c r="J118" s="79">
        <v>0</v>
      </c>
      <c r="K118" s="79">
        <v>0</v>
      </c>
      <c r="L118" s="79">
        <v>0</v>
      </c>
      <c r="M118" s="79">
        <f t="shared" si="1"/>
        <v>0</v>
      </c>
      <c r="N118" s="79">
        <f>K118/'סכום נכסי הקרן'!$C$42*100</f>
        <v>0</v>
      </c>
    </row>
    <row r="119" spans="2:14">
      <c r="B119" s="80" t="s">
        <v>227</v>
      </c>
      <c r="E119" s="16"/>
      <c r="F119" s="16"/>
      <c r="G119" s="16"/>
      <c r="I119" s="81">
        <v>15661</v>
      </c>
      <c r="K119" s="81">
        <v>1583.8083011599999</v>
      </c>
      <c r="M119" s="81">
        <f t="shared" si="1"/>
        <v>6.8624330039127717</v>
      </c>
      <c r="N119" s="81">
        <f>K119/'סכום נכסי הקרן'!$C$42*100</f>
        <v>1.1843246003665948</v>
      </c>
    </row>
    <row r="120" spans="2:14">
      <c r="B120" s="80" t="s">
        <v>319</v>
      </c>
      <c r="E120" s="16"/>
      <c r="F120" s="16"/>
      <c r="G120" s="16"/>
      <c r="I120" s="81">
        <f>SUM(I121:I134)</f>
        <v>15439</v>
      </c>
      <c r="K120" s="81">
        <f>SUM(K121:K134)</f>
        <v>1545.1933991599999</v>
      </c>
      <c r="M120" s="81">
        <f t="shared" si="1"/>
        <v>6.6951197137036136</v>
      </c>
      <c r="N120" s="81">
        <f>K120/'סכום נכסי הקרן'!$C$42*100</f>
        <v>1.1554495285881161</v>
      </c>
    </row>
    <row r="121" spans="2:14">
      <c r="B121" t="s">
        <v>1154</v>
      </c>
      <c r="C121" t="s">
        <v>1155</v>
      </c>
      <c r="D121" t="s">
        <v>1156</v>
      </c>
      <c r="E121" t="s">
        <v>1157</v>
      </c>
      <c r="F121" t="s">
        <v>1158</v>
      </c>
      <c r="G121" t="s">
        <v>1159</v>
      </c>
      <c r="H121" t="s">
        <v>112</v>
      </c>
      <c r="I121" s="79">
        <v>577</v>
      </c>
      <c r="J121" s="79">
        <v>2855</v>
      </c>
      <c r="K121" s="79">
        <v>63.323557399999999</v>
      </c>
      <c r="L121" s="79">
        <v>0</v>
      </c>
      <c r="M121" s="79">
        <f t="shared" si="1"/>
        <v>0.2743726433992375</v>
      </c>
      <c r="N121" s="79">
        <f>K121/'סכום נכסי הקרן'!$C$42*100</f>
        <v>4.7351467192474253E-2</v>
      </c>
    </row>
    <row r="122" spans="2:14">
      <c r="B122" t="s">
        <v>1160</v>
      </c>
      <c r="C122" t="s">
        <v>1161</v>
      </c>
      <c r="D122" t="s">
        <v>1156</v>
      </c>
      <c r="E122" t="s">
        <v>1157</v>
      </c>
      <c r="F122" t="s">
        <v>894</v>
      </c>
      <c r="G122" t="s">
        <v>1159</v>
      </c>
      <c r="H122" t="s">
        <v>112</v>
      </c>
      <c r="I122" s="79">
        <v>3945</v>
      </c>
      <c r="J122" s="79">
        <v>409</v>
      </c>
      <c r="K122" s="79">
        <v>62.023132199999999</v>
      </c>
      <c r="L122" s="79">
        <v>0</v>
      </c>
      <c r="M122" s="79">
        <f t="shared" si="1"/>
        <v>0.26873807209091455</v>
      </c>
      <c r="N122" s="79">
        <f>K122/'סכום נכסי הקרן'!$C$42*100</f>
        <v>4.6379048021436546E-2</v>
      </c>
    </row>
    <row r="123" spans="2:14">
      <c r="B123" t="s">
        <v>1162</v>
      </c>
      <c r="C123" t="s">
        <v>1163</v>
      </c>
      <c r="D123" t="s">
        <v>1156</v>
      </c>
      <c r="E123" t="s">
        <v>1157</v>
      </c>
      <c r="F123" t="s">
        <v>1164</v>
      </c>
      <c r="G123" t="s">
        <v>1165</v>
      </c>
      <c r="H123" t="s">
        <v>112</v>
      </c>
      <c r="I123" s="79">
        <v>1698</v>
      </c>
      <c r="J123" s="79">
        <v>510</v>
      </c>
      <c r="K123" s="79">
        <v>33.288271199999997</v>
      </c>
      <c r="L123" s="79">
        <v>0.03</v>
      </c>
      <c r="M123" s="79">
        <f t="shared" si="1"/>
        <v>0.14423369972159378</v>
      </c>
      <c r="N123" s="79">
        <f>K123/'סכום נכסי הקרן'!$C$42*100</f>
        <v>2.489197616716627E-2</v>
      </c>
    </row>
    <row r="124" spans="2:14">
      <c r="B124" t="s">
        <v>1166</v>
      </c>
      <c r="C124" t="s">
        <v>1167</v>
      </c>
      <c r="D124" t="s">
        <v>1156</v>
      </c>
      <c r="E124" t="s">
        <v>1157</v>
      </c>
      <c r="F124" t="s">
        <v>1168</v>
      </c>
      <c r="G124" t="s">
        <v>1165</v>
      </c>
      <c r="H124" t="s">
        <v>112</v>
      </c>
      <c r="I124" s="79">
        <v>47</v>
      </c>
      <c r="J124" s="79">
        <v>1040</v>
      </c>
      <c r="K124" s="79">
        <v>1.8789472</v>
      </c>
      <c r="L124" s="79">
        <v>0</v>
      </c>
      <c r="M124" s="79">
        <f t="shared" si="1"/>
        <v>8.1412310242632673E-3</v>
      </c>
      <c r="N124" s="79">
        <f>K124/'סכום נכסי הקרן'!$C$42*100</f>
        <v>1.4050206645085193E-3</v>
      </c>
    </row>
    <row r="125" spans="2:14">
      <c r="B125" t="s">
        <v>1169</v>
      </c>
      <c r="C125" t="s">
        <v>1170</v>
      </c>
      <c r="D125" t="s">
        <v>1156</v>
      </c>
      <c r="E125" t="s">
        <v>1157</v>
      </c>
      <c r="F125" t="s">
        <v>1171</v>
      </c>
      <c r="G125" t="s">
        <v>1165</v>
      </c>
      <c r="H125" t="s">
        <v>112</v>
      </c>
      <c r="I125" s="79">
        <v>551</v>
      </c>
      <c r="J125" s="79">
        <v>495</v>
      </c>
      <c r="K125" s="79">
        <v>10.484317799999999</v>
      </c>
      <c r="L125" s="79">
        <v>0</v>
      </c>
      <c r="M125" s="79">
        <f t="shared" si="1"/>
        <v>4.5427169715889622E-2</v>
      </c>
      <c r="N125" s="79">
        <f>K125/'סכום נכסי הקרן'!$C$42*100</f>
        <v>7.839860088817022E-3</v>
      </c>
    </row>
    <row r="126" spans="2:14">
      <c r="B126" t="s">
        <v>1172</v>
      </c>
      <c r="C126" t="s">
        <v>1173</v>
      </c>
      <c r="D126" t="s">
        <v>1156</v>
      </c>
      <c r="E126" t="s">
        <v>1157</v>
      </c>
      <c r="F126" t="s">
        <v>1174</v>
      </c>
      <c r="G126" t="s">
        <v>1165</v>
      </c>
      <c r="H126" t="s">
        <v>112</v>
      </c>
      <c r="I126" s="79">
        <v>667</v>
      </c>
      <c r="J126" s="79">
        <v>570</v>
      </c>
      <c r="K126" s="79">
        <v>14.614503600000001</v>
      </c>
      <c r="L126" s="79">
        <v>0</v>
      </c>
      <c r="M126" s="79">
        <f t="shared" si="1"/>
        <v>6.3322721422149175E-2</v>
      </c>
      <c r="N126" s="79">
        <f>K126/'סכום נכסי הקרן'!$C$42*100</f>
        <v>1.0928289820775245E-2</v>
      </c>
    </row>
    <row r="127" spans="2:14">
      <c r="B127" t="s">
        <v>1175</v>
      </c>
      <c r="C127" t="s">
        <v>1176</v>
      </c>
      <c r="D127" t="s">
        <v>1156</v>
      </c>
      <c r="E127" t="s">
        <v>1157</v>
      </c>
      <c r="F127" t="s">
        <v>1177</v>
      </c>
      <c r="G127" t="s">
        <v>1178</v>
      </c>
      <c r="H127" t="s">
        <v>112</v>
      </c>
      <c r="I127" s="79">
        <v>1369</v>
      </c>
      <c r="J127" s="79">
        <v>4080</v>
      </c>
      <c r="K127" s="79">
        <v>214.70738879999999</v>
      </c>
      <c r="L127" s="79">
        <v>0</v>
      </c>
      <c r="M127" s="79">
        <f t="shared" si="1"/>
        <v>0.93029886887567437</v>
      </c>
      <c r="N127" s="79">
        <f>K127/'סכום נכסי הקרן'!$C$42*100</f>
        <v>0.16055178031967315</v>
      </c>
    </row>
    <row r="128" spans="2:14">
      <c r="B128" t="s">
        <v>1179</v>
      </c>
      <c r="C128" t="s">
        <v>1180</v>
      </c>
      <c r="D128" t="s">
        <v>1156</v>
      </c>
      <c r="E128" t="s">
        <v>1157</v>
      </c>
      <c r="F128" t="s">
        <v>1181</v>
      </c>
      <c r="G128" t="s">
        <v>1182</v>
      </c>
      <c r="H128" t="s">
        <v>112</v>
      </c>
      <c r="I128" s="79">
        <v>743</v>
      </c>
      <c r="J128" s="79">
        <v>5831</v>
      </c>
      <c r="K128" s="79">
        <v>166.53872451999999</v>
      </c>
      <c r="L128" s="79">
        <v>0</v>
      </c>
      <c r="M128" s="79">
        <f t="shared" si="1"/>
        <v>0.72159038359537597</v>
      </c>
      <c r="N128" s="79">
        <f>K128/'סכום נכסי הקרן'!$C$42*100</f>
        <v>0.12453269011044675</v>
      </c>
    </row>
    <row r="129" spans="2:14">
      <c r="B129" t="s">
        <v>1183</v>
      </c>
      <c r="C129" t="s">
        <v>1184</v>
      </c>
      <c r="D129" t="s">
        <v>1156</v>
      </c>
      <c r="E129" t="s">
        <v>1157</v>
      </c>
      <c r="F129" t="s">
        <v>1185</v>
      </c>
      <c r="G129" t="s">
        <v>1182</v>
      </c>
      <c r="H129" t="s">
        <v>112</v>
      </c>
      <c r="I129" s="79">
        <v>950</v>
      </c>
      <c r="J129" s="79">
        <v>3535</v>
      </c>
      <c r="K129" s="79">
        <v>129.09112999999999</v>
      </c>
      <c r="L129" s="79">
        <v>0</v>
      </c>
      <c r="M129" s="79">
        <f t="shared" si="1"/>
        <v>0.55933488312667989</v>
      </c>
      <c r="N129" s="79">
        <f>K129/'סכום נכסי הקרן'!$C$42*100</f>
        <v>9.6530496043079686E-2</v>
      </c>
    </row>
    <row r="130" spans="2:14">
      <c r="B130" t="s">
        <v>1186</v>
      </c>
      <c r="C130" t="s">
        <v>1187</v>
      </c>
      <c r="D130" t="s">
        <v>1156</v>
      </c>
      <c r="E130" t="s">
        <v>1157</v>
      </c>
      <c r="F130" t="s">
        <v>1188</v>
      </c>
      <c r="G130" t="s">
        <v>1182</v>
      </c>
      <c r="H130" t="s">
        <v>112</v>
      </c>
      <c r="I130" s="79">
        <v>659</v>
      </c>
      <c r="J130" s="79">
        <v>8505</v>
      </c>
      <c r="K130" s="79">
        <v>215.44831980000001</v>
      </c>
      <c r="L130" s="79">
        <v>0</v>
      </c>
      <c r="M130" s="79">
        <f t="shared" si="1"/>
        <v>0.93350922542216941</v>
      </c>
      <c r="N130" s="79">
        <f>K130/'סכום נכסי הקרן'!$C$42*100</f>
        <v>0.16110582641845389</v>
      </c>
    </row>
    <row r="131" spans="2:14">
      <c r="B131" t="s">
        <v>1189</v>
      </c>
      <c r="C131" t="s">
        <v>1190</v>
      </c>
      <c r="D131" t="s">
        <v>1156</v>
      </c>
      <c r="E131" t="s">
        <v>1157</v>
      </c>
      <c r="F131" t="s">
        <v>1191</v>
      </c>
      <c r="G131" t="s">
        <v>1192</v>
      </c>
      <c r="H131" t="s">
        <v>112</v>
      </c>
      <c r="I131" s="79">
        <v>508</v>
      </c>
      <c r="J131" s="79">
        <v>1290</v>
      </c>
      <c r="K131" s="79">
        <v>25.190500799999999</v>
      </c>
      <c r="L131" s="79">
        <v>0.01</v>
      </c>
      <c r="M131" s="79">
        <f t="shared" si="1"/>
        <v>0.10914712591694363</v>
      </c>
      <c r="N131" s="79">
        <f>K131/'סכום נכסי הקרן'!$C$42*100</f>
        <v>1.8836705029986148E-2</v>
      </c>
    </row>
    <row r="132" spans="2:14">
      <c r="B132" t="s">
        <v>1193</v>
      </c>
      <c r="C132" t="s">
        <v>1194</v>
      </c>
      <c r="D132" t="s">
        <v>1156</v>
      </c>
      <c r="E132" t="s">
        <v>1157</v>
      </c>
      <c r="F132" t="s">
        <v>1195</v>
      </c>
      <c r="G132" t="s">
        <v>1192</v>
      </c>
      <c r="H132" t="s">
        <v>112</v>
      </c>
      <c r="I132" s="79">
        <v>1320</v>
      </c>
      <c r="J132" s="79">
        <v>2610</v>
      </c>
      <c r="K132" s="79">
        <v>132.43348800000001</v>
      </c>
      <c r="L132" s="79">
        <v>0.01</v>
      </c>
      <c r="M132" s="79">
        <f t="shared" si="1"/>
        <v>0.57381688062176373</v>
      </c>
      <c r="N132" s="79">
        <f>K132/'סכום נכסי הקרן'!$C$42*100</f>
        <v>9.9029811648215046E-2</v>
      </c>
    </row>
    <row r="133" spans="2:14">
      <c r="B133" t="s">
        <v>1196</v>
      </c>
      <c r="C133" t="s">
        <v>1197</v>
      </c>
      <c r="D133" t="s">
        <v>1156</v>
      </c>
      <c r="E133" t="s">
        <v>1157</v>
      </c>
      <c r="F133" t="s">
        <v>916</v>
      </c>
      <c r="G133" t="s">
        <v>1198</v>
      </c>
      <c r="H133" t="s">
        <v>112</v>
      </c>
      <c r="I133" s="79">
        <v>2058</v>
      </c>
      <c r="J133" s="79">
        <v>5371</v>
      </c>
      <c r="K133" s="79">
        <v>424.89723192000002</v>
      </c>
      <c r="L133" s="79">
        <v>0.01</v>
      </c>
      <c r="M133" s="79">
        <f t="shared" si="1"/>
        <v>1.8410238066459177</v>
      </c>
      <c r="N133" s="79">
        <f>K133/'סכום נכסי הקרן'!$C$42*100</f>
        <v>0.31772547474461699</v>
      </c>
    </row>
    <row r="134" spans="2:14">
      <c r="B134" t="s">
        <v>1202</v>
      </c>
      <c r="C134" t="s">
        <v>1203</v>
      </c>
      <c r="D134" t="s">
        <v>1204</v>
      </c>
      <c r="E134" t="s">
        <v>1157</v>
      </c>
      <c r="F134" t="s">
        <v>1205</v>
      </c>
      <c r="G134" t="s">
        <v>1182</v>
      </c>
      <c r="H134" t="s">
        <v>112</v>
      </c>
      <c r="I134" s="79">
        <v>347</v>
      </c>
      <c r="J134" s="79">
        <v>3844</v>
      </c>
      <c r="K134" s="79">
        <v>51.273885919999998</v>
      </c>
      <c r="L134" s="79">
        <v>0</v>
      </c>
      <c r="M134" s="79">
        <f t="shared" si="1"/>
        <v>0.22216300212504081</v>
      </c>
      <c r="N134" s="79">
        <f>K134/'סכום נכסי הקרן'!$C$42*100</f>
        <v>3.834108231846664E-2</v>
      </c>
    </row>
    <row r="135" spans="2:14">
      <c r="B135" s="80" t="s">
        <v>320</v>
      </c>
      <c r="E135" s="16"/>
      <c r="F135" s="16"/>
      <c r="G135" s="16"/>
      <c r="I135" s="81">
        <f>SUM(I136:I137)</f>
        <v>222</v>
      </c>
      <c r="K135" s="81">
        <f>SUM(K136:K137)</f>
        <v>38.614902000000001</v>
      </c>
      <c r="M135" s="81">
        <f t="shared" si="1"/>
        <v>0.16731329020915844</v>
      </c>
      <c r="N135" s="81">
        <f>K135/'סכום נכסי הקרן'!$C$42*100</f>
        <v>2.8875071778478582E-2</v>
      </c>
    </row>
    <row r="136" spans="2:14">
      <c r="B136" t="s">
        <v>1199</v>
      </c>
      <c r="C136" t="s">
        <v>1200</v>
      </c>
      <c r="D136" t="s">
        <v>1156</v>
      </c>
      <c r="E136" t="s">
        <v>1157</v>
      </c>
      <c r="F136" t="s">
        <v>1201</v>
      </c>
      <c r="G136" t="s">
        <v>1165</v>
      </c>
      <c r="H136" t="s">
        <v>112</v>
      </c>
      <c r="I136" s="79">
        <v>222</v>
      </c>
      <c r="J136" s="79">
        <v>4525</v>
      </c>
      <c r="K136" s="79">
        <v>38.614902000000001</v>
      </c>
      <c r="L136" s="79">
        <v>0</v>
      </c>
      <c r="M136" s="79">
        <f t="shared" si="1"/>
        <v>0.16731329020915844</v>
      </c>
      <c r="N136" s="79">
        <f>K136/'סכום נכסי הקרן'!$C$42*100</f>
        <v>2.8875071778478582E-2</v>
      </c>
    </row>
    <row r="137" spans="2:14">
      <c r="B137" t="s">
        <v>230</v>
      </c>
      <c r="E137" s="16"/>
      <c r="F137" s="16"/>
      <c r="G137" s="16"/>
    </row>
    <row r="138" spans="2:14">
      <c r="E138" s="16"/>
      <c r="F138" s="16"/>
      <c r="G138" s="16"/>
    </row>
    <row r="139" spans="2:14">
      <c r="E139" s="16"/>
      <c r="F139" s="16"/>
      <c r="G139" s="16"/>
    </row>
    <row r="140" spans="2:14">
      <c r="E140" s="16"/>
      <c r="F140" s="16"/>
      <c r="G140" s="16"/>
    </row>
    <row r="141" spans="2:14">
      <c r="E141" s="16"/>
      <c r="F141" s="16"/>
      <c r="G141" s="16"/>
    </row>
    <row r="142" spans="2:14">
      <c r="E142" s="16"/>
      <c r="F142" s="16"/>
      <c r="G142" s="16"/>
    </row>
    <row r="143" spans="2:14">
      <c r="E143" s="16"/>
      <c r="F143" s="16"/>
      <c r="G143" s="16"/>
    </row>
    <row r="144" spans="2:14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9"/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9"/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sheetProtection sheet="1" objects="1" scenarios="1"/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9">
      <formula1>$BG$6:$BG$11</formula1>
    </dataValidation>
    <dataValidation type="list" allowBlank="1" showInputMessage="1" showErrorMessage="1" sqref="H12:H333">
      <formula1>$BI$6:$BI$11</formula1>
    </dataValidation>
    <dataValidation type="list" allowBlank="1" showInputMessage="1" showErrorMessage="1" sqref="E12:E333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" t="s">
        <v>1778</v>
      </c>
    </row>
    <row r="3" spans="2:62">
      <c r="B3" s="2" t="s">
        <v>2</v>
      </c>
      <c r="C3" s="82" t="s">
        <v>1779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190514</v>
      </c>
      <c r="I11" s="7"/>
      <c r="J11" s="78">
        <v>40378.917214642999</v>
      </c>
      <c r="K11" s="7"/>
      <c r="L11" s="78">
        <v>100</v>
      </c>
      <c r="M11" s="78">
        <v>30.19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53350</v>
      </c>
      <c r="J12" s="81">
        <v>617.2595</v>
      </c>
      <c r="L12" s="81">
        <v>1.53</v>
      </c>
      <c r="M12" s="81">
        <v>0.46</v>
      </c>
    </row>
    <row r="13" spans="2:62">
      <c r="B13" s="80" t="s">
        <v>1206</v>
      </c>
      <c r="D13" s="16"/>
      <c r="E13" s="16"/>
      <c r="F13" s="16"/>
      <c r="G13" s="16"/>
      <c r="H13" s="81">
        <v>53350</v>
      </c>
      <c r="J13" s="81">
        <v>617.2595</v>
      </c>
      <c r="L13" s="81">
        <v>1.53</v>
      </c>
      <c r="M13" s="81">
        <v>0.46</v>
      </c>
    </row>
    <row r="14" spans="2:62">
      <c r="B14" t="s">
        <v>1207</v>
      </c>
      <c r="C14" t="s">
        <v>1208</v>
      </c>
      <c r="D14" t="s">
        <v>106</v>
      </c>
      <c r="E14" t="s">
        <v>1209</v>
      </c>
      <c r="F14" t="s">
        <v>129</v>
      </c>
      <c r="G14" t="s">
        <v>108</v>
      </c>
      <c r="H14" s="79">
        <v>53350</v>
      </c>
      <c r="I14" s="79">
        <v>1157</v>
      </c>
      <c r="J14" s="79">
        <v>617.2595</v>
      </c>
      <c r="K14" s="79">
        <v>0.15</v>
      </c>
      <c r="L14" s="79">
        <v>1.53</v>
      </c>
      <c r="M14" s="79">
        <v>0.46</v>
      </c>
    </row>
    <row r="15" spans="2:62">
      <c r="B15" s="80" t="s">
        <v>1210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1211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1212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857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203</v>
      </c>
      <c r="C22" t="s">
        <v>203</v>
      </c>
      <c r="D22" s="16"/>
      <c r="E22" s="16"/>
      <c r="F22" t="s">
        <v>203</v>
      </c>
      <c r="G22" t="s">
        <v>203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1213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203</v>
      </c>
      <c r="C24" t="s">
        <v>203</v>
      </c>
      <c r="D24" s="16"/>
      <c r="E24" s="16"/>
      <c r="F24" t="s">
        <v>203</v>
      </c>
      <c r="G24" t="s">
        <v>203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227</v>
      </c>
      <c r="D25" s="16"/>
      <c r="E25" s="16"/>
      <c r="F25" s="16"/>
      <c r="G25" s="16"/>
      <c r="H25" s="81">
        <v>137164</v>
      </c>
      <c r="J25" s="81">
        <v>39761.657714642999</v>
      </c>
      <c r="L25" s="81">
        <v>98.47</v>
      </c>
      <c r="M25" s="81">
        <v>29.73</v>
      </c>
    </row>
    <row r="26" spans="2:13">
      <c r="B26" s="80" t="s">
        <v>1214</v>
      </c>
      <c r="D26" s="16"/>
      <c r="E26" s="16"/>
      <c r="F26" s="16"/>
      <c r="G26" s="16"/>
      <c r="H26" s="81">
        <v>112146</v>
      </c>
      <c r="J26" s="81">
        <v>31388.688960536001</v>
      </c>
      <c r="L26" s="81">
        <v>77.739999999999995</v>
      </c>
      <c r="M26" s="81">
        <v>23.47</v>
      </c>
    </row>
    <row r="27" spans="2:13">
      <c r="B27" t="s">
        <v>1215</v>
      </c>
      <c r="C27" t="s">
        <v>1216</v>
      </c>
      <c r="D27" t="s">
        <v>1156</v>
      </c>
      <c r="E27" t="s">
        <v>1217</v>
      </c>
      <c r="F27" t="s">
        <v>1218</v>
      </c>
      <c r="G27" t="s">
        <v>194</v>
      </c>
      <c r="H27" s="79">
        <v>1546</v>
      </c>
      <c r="I27" s="79">
        <v>1966000</v>
      </c>
      <c r="J27" s="79">
        <v>1001.76771124</v>
      </c>
      <c r="K27" s="79">
        <v>0.01</v>
      </c>
      <c r="L27" s="79">
        <v>2.48</v>
      </c>
      <c r="M27" s="79">
        <v>0.75</v>
      </c>
    </row>
    <row r="28" spans="2:13">
      <c r="B28" t="s">
        <v>1219</v>
      </c>
      <c r="C28" t="s">
        <v>1220</v>
      </c>
      <c r="D28" t="s">
        <v>1156</v>
      </c>
      <c r="E28" t="s">
        <v>1221</v>
      </c>
      <c r="F28" t="s">
        <v>1218</v>
      </c>
      <c r="G28" t="s">
        <v>112</v>
      </c>
      <c r="H28" s="79">
        <v>25897</v>
      </c>
      <c r="I28" s="79">
        <v>2532</v>
      </c>
      <c r="J28" s="79">
        <v>2520.5570817600001</v>
      </c>
      <c r="K28" s="79">
        <v>0.02</v>
      </c>
      <c r="L28" s="79">
        <v>6.24</v>
      </c>
      <c r="M28" s="79">
        <v>1.88</v>
      </c>
    </row>
    <row r="29" spans="2:13">
      <c r="B29" t="s">
        <v>1222</v>
      </c>
      <c r="C29" t="s">
        <v>1223</v>
      </c>
      <c r="D29" t="s">
        <v>1224</v>
      </c>
      <c r="E29" t="s">
        <v>1225</v>
      </c>
      <c r="F29" t="s">
        <v>1218</v>
      </c>
      <c r="G29" t="s">
        <v>116</v>
      </c>
      <c r="H29" s="79">
        <v>12938</v>
      </c>
      <c r="I29" s="79">
        <v>7112</v>
      </c>
      <c r="J29" s="79">
        <v>3699.0972662559998</v>
      </c>
      <c r="K29" s="79">
        <v>0.12</v>
      </c>
      <c r="L29" s="79">
        <v>9.16</v>
      </c>
      <c r="M29" s="79">
        <v>2.77</v>
      </c>
    </row>
    <row r="30" spans="2:13">
      <c r="B30" t="s">
        <v>1226</v>
      </c>
      <c r="C30" t="s">
        <v>1227</v>
      </c>
      <c r="D30" t="s">
        <v>1156</v>
      </c>
      <c r="E30" t="s">
        <v>1228</v>
      </c>
      <c r="F30" t="s">
        <v>1218</v>
      </c>
      <c r="G30" t="s">
        <v>112</v>
      </c>
      <c r="H30" s="79">
        <v>3828</v>
      </c>
      <c r="I30" s="79">
        <v>2130</v>
      </c>
      <c r="J30" s="79">
        <v>313.42592159999998</v>
      </c>
      <c r="K30" s="79">
        <v>0.04</v>
      </c>
      <c r="L30" s="79">
        <v>0.78</v>
      </c>
      <c r="M30" s="79">
        <v>0.23</v>
      </c>
    </row>
    <row r="31" spans="2:13">
      <c r="B31" t="s">
        <v>1229</v>
      </c>
      <c r="C31" t="s">
        <v>1230</v>
      </c>
      <c r="D31" t="s">
        <v>1156</v>
      </c>
      <c r="E31" t="s">
        <v>1231</v>
      </c>
      <c r="F31" t="s">
        <v>1218</v>
      </c>
      <c r="G31" t="s">
        <v>112</v>
      </c>
      <c r="H31" s="79">
        <v>20089</v>
      </c>
      <c r="I31" s="79">
        <v>2774</v>
      </c>
      <c r="J31" s="79">
        <v>2142.1414978399998</v>
      </c>
      <c r="K31" s="79">
        <v>0.1</v>
      </c>
      <c r="L31" s="79">
        <v>5.31</v>
      </c>
      <c r="M31" s="79">
        <v>1.6</v>
      </c>
    </row>
    <row r="32" spans="2:13">
      <c r="B32" t="s">
        <v>1232</v>
      </c>
      <c r="C32" t="s">
        <v>1233</v>
      </c>
      <c r="D32" t="s">
        <v>1156</v>
      </c>
      <c r="E32" t="s">
        <v>1234</v>
      </c>
      <c r="F32" t="s">
        <v>1218</v>
      </c>
      <c r="G32" t="s">
        <v>112</v>
      </c>
      <c r="H32" s="79">
        <v>930</v>
      </c>
      <c r="I32" s="79">
        <v>38938</v>
      </c>
      <c r="J32" s="79">
        <v>1392.0023495999999</v>
      </c>
      <c r="K32" s="79">
        <v>0.02</v>
      </c>
      <c r="L32" s="79">
        <v>3.45</v>
      </c>
      <c r="M32" s="79">
        <v>1.04</v>
      </c>
    </row>
    <row r="33" spans="2:13">
      <c r="B33" t="s">
        <v>1235</v>
      </c>
      <c r="C33" t="s">
        <v>1236</v>
      </c>
      <c r="D33" t="s">
        <v>1156</v>
      </c>
      <c r="E33" t="s">
        <v>1237</v>
      </c>
      <c r="F33" t="s">
        <v>1218</v>
      </c>
      <c r="G33" t="s">
        <v>112</v>
      </c>
      <c r="H33" s="79">
        <v>9070</v>
      </c>
      <c r="I33" s="79">
        <v>22435</v>
      </c>
      <c r="J33" s="79">
        <v>7821.9806980000003</v>
      </c>
      <c r="K33" s="79">
        <v>0.03</v>
      </c>
      <c r="L33" s="79">
        <v>19.37</v>
      </c>
      <c r="M33" s="79">
        <v>5.85</v>
      </c>
    </row>
    <row r="34" spans="2:13">
      <c r="B34" t="s">
        <v>1238</v>
      </c>
      <c r="C34" t="s">
        <v>1239</v>
      </c>
      <c r="D34" t="s">
        <v>1156</v>
      </c>
      <c r="E34" t="s">
        <v>1240</v>
      </c>
      <c r="F34" t="s">
        <v>1218</v>
      </c>
      <c r="G34" t="s">
        <v>112</v>
      </c>
      <c r="H34" s="79">
        <v>11160</v>
      </c>
      <c r="I34" s="79">
        <v>20531</v>
      </c>
      <c r="J34" s="79">
        <v>8807.6019023999997</v>
      </c>
      <c r="K34" s="79">
        <v>0</v>
      </c>
      <c r="L34" s="79">
        <v>21.81</v>
      </c>
      <c r="M34" s="79">
        <v>6.59</v>
      </c>
    </row>
    <row r="35" spans="2:13">
      <c r="B35" t="s">
        <v>1241</v>
      </c>
      <c r="C35" t="s">
        <v>1242</v>
      </c>
      <c r="D35" t="s">
        <v>1156</v>
      </c>
      <c r="E35" t="s">
        <v>1243</v>
      </c>
      <c r="F35" t="s">
        <v>1218</v>
      </c>
      <c r="G35" t="s">
        <v>112</v>
      </c>
      <c r="H35" s="79">
        <v>26688</v>
      </c>
      <c r="I35" s="79">
        <v>3597</v>
      </c>
      <c r="J35" s="79">
        <v>3690.1145318399999</v>
      </c>
      <c r="K35" s="79">
        <v>0</v>
      </c>
      <c r="L35" s="79">
        <v>9.14</v>
      </c>
      <c r="M35" s="79">
        <v>2.76</v>
      </c>
    </row>
    <row r="36" spans="2:13">
      <c r="B36" s="80" t="s">
        <v>1244</v>
      </c>
      <c r="D36" s="16"/>
      <c r="E36" s="16"/>
      <c r="F36" s="16"/>
      <c r="G36" s="16"/>
      <c r="H36" s="81">
        <v>25018</v>
      </c>
      <c r="J36" s="81">
        <v>8372.9687541069998</v>
      </c>
      <c r="L36" s="81">
        <v>20.74</v>
      </c>
      <c r="M36" s="81">
        <v>6.26</v>
      </c>
    </row>
    <row r="37" spans="2:13">
      <c r="B37" t="s">
        <v>1245</v>
      </c>
      <c r="C37" t="s">
        <v>1246</v>
      </c>
      <c r="D37" t="s">
        <v>1156</v>
      </c>
      <c r="E37" t="s">
        <v>1247</v>
      </c>
      <c r="F37" t="s">
        <v>1218</v>
      </c>
      <c r="G37" t="s">
        <v>116</v>
      </c>
      <c r="H37" s="79">
        <v>1479</v>
      </c>
      <c r="I37" s="79">
        <v>18133</v>
      </c>
      <c r="J37" s="79">
        <v>1078.1388401070001</v>
      </c>
      <c r="K37" s="79">
        <v>0.15</v>
      </c>
      <c r="L37" s="79">
        <v>2.67</v>
      </c>
      <c r="M37" s="79">
        <v>0.81</v>
      </c>
    </row>
    <row r="38" spans="2:13">
      <c r="B38" t="s">
        <v>1248</v>
      </c>
      <c r="C38" t="s">
        <v>1249</v>
      </c>
      <c r="D38" t="s">
        <v>1156</v>
      </c>
      <c r="E38" t="s">
        <v>1250</v>
      </c>
      <c r="F38" t="s">
        <v>1218</v>
      </c>
      <c r="G38" t="s">
        <v>112</v>
      </c>
      <c r="H38" s="79">
        <v>2478</v>
      </c>
      <c r="I38" s="79">
        <v>11280</v>
      </c>
      <c r="J38" s="79">
        <v>1074.4687296</v>
      </c>
      <c r="K38" s="79">
        <v>0.02</v>
      </c>
      <c r="L38" s="79">
        <v>2.66</v>
      </c>
      <c r="M38" s="79">
        <v>0.8</v>
      </c>
    </row>
    <row r="39" spans="2:13">
      <c r="B39" t="s">
        <v>1251</v>
      </c>
      <c r="C39" t="s">
        <v>1252</v>
      </c>
      <c r="D39" t="s">
        <v>1156</v>
      </c>
      <c r="E39" t="s">
        <v>1228</v>
      </c>
      <c r="F39" t="s">
        <v>1218</v>
      </c>
      <c r="G39" t="s">
        <v>112</v>
      </c>
      <c r="H39" s="79">
        <v>2491</v>
      </c>
      <c r="I39" s="79">
        <v>9867</v>
      </c>
      <c r="J39" s="79">
        <v>944.80511267999998</v>
      </c>
      <c r="K39" s="79">
        <v>0</v>
      </c>
      <c r="L39" s="79">
        <v>2.34</v>
      </c>
      <c r="M39" s="79">
        <v>0.71</v>
      </c>
    </row>
    <row r="40" spans="2:13">
      <c r="B40" t="s">
        <v>1253</v>
      </c>
      <c r="C40" t="s">
        <v>1254</v>
      </c>
      <c r="D40" t="s">
        <v>1156</v>
      </c>
      <c r="E40" t="s">
        <v>1231</v>
      </c>
      <c r="F40" t="s">
        <v>1218</v>
      </c>
      <c r="G40" t="s">
        <v>112</v>
      </c>
      <c r="H40" s="79">
        <v>2389</v>
      </c>
      <c r="I40" s="79">
        <v>10380</v>
      </c>
      <c r="J40" s="79">
        <v>953.22820079999997</v>
      </c>
      <c r="K40" s="79">
        <v>0.04</v>
      </c>
      <c r="L40" s="79">
        <v>2.36</v>
      </c>
      <c r="M40" s="79">
        <v>0.71</v>
      </c>
    </row>
    <row r="41" spans="2:13">
      <c r="B41" t="s">
        <v>1255</v>
      </c>
      <c r="C41" t="s">
        <v>1256</v>
      </c>
      <c r="D41" t="s">
        <v>1156</v>
      </c>
      <c r="E41" t="s">
        <v>1257</v>
      </c>
      <c r="F41" t="s">
        <v>1218</v>
      </c>
      <c r="G41" t="s">
        <v>112</v>
      </c>
      <c r="H41" s="79">
        <v>3300</v>
      </c>
      <c r="I41" s="79">
        <v>3640</v>
      </c>
      <c r="J41" s="79">
        <v>461.74128000000002</v>
      </c>
      <c r="K41" s="79">
        <v>0</v>
      </c>
      <c r="L41" s="79">
        <v>1.1399999999999999</v>
      </c>
      <c r="M41" s="79">
        <v>0.35</v>
      </c>
    </row>
    <row r="42" spans="2:13">
      <c r="B42" t="s">
        <v>1258</v>
      </c>
      <c r="C42" t="s">
        <v>1259</v>
      </c>
      <c r="D42" t="s">
        <v>1156</v>
      </c>
      <c r="E42" t="s">
        <v>1260</v>
      </c>
      <c r="F42" t="s">
        <v>1218</v>
      </c>
      <c r="G42" t="s">
        <v>112</v>
      </c>
      <c r="H42" s="79">
        <v>1792</v>
      </c>
      <c r="I42" s="79">
        <v>7004</v>
      </c>
      <c r="J42" s="79">
        <v>482.46689792000001</v>
      </c>
      <c r="K42" s="79">
        <v>0</v>
      </c>
      <c r="L42" s="79">
        <v>1.19</v>
      </c>
      <c r="M42" s="79">
        <v>0.36</v>
      </c>
    </row>
    <row r="43" spans="2:13">
      <c r="B43" t="s">
        <v>1261</v>
      </c>
      <c r="C43" t="s">
        <v>1262</v>
      </c>
      <c r="D43" t="s">
        <v>1156</v>
      </c>
      <c r="E43" t="s">
        <v>1263</v>
      </c>
      <c r="F43" t="s">
        <v>1218</v>
      </c>
      <c r="G43" t="s">
        <v>112</v>
      </c>
      <c r="H43" s="79">
        <v>11089</v>
      </c>
      <c r="I43" s="79">
        <v>7925</v>
      </c>
      <c r="J43" s="79">
        <v>3378.1196930000001</v>
      </c>
      <c r="K43" s="79">
        <v>0.02</v>
      </c>
      <c r="L43" s="79">
        <v>8.3699999999999992</v>
      </c>
      <c r="M43" s="79">
        <v>2.5299999999999998</v>
      </c>
    </row>
    <row r="44" spans="2:13">
      <c r="B44" s="80" t="s">
        <v>857</v>
      </c>
      <c r="D44" s="16"/>
      <c r="E44" s="16"/>
      <c r="F44" s="16"/>
      <c r="G44" s="16"/>
      <c r="H44" s="81">
        <v>0</v>
      </c>
      <c r="J44" s="81">
        <v>0</v>
      </c>
      <c r="L44" s="81">
        <v>0</v>
      </c>
      <c r="M44" s="81">
        <v>0</v>
      </c>
    </row>
    <row r="45" spans="2:13">
      <c r="B45" t="s">
        <v>203</v>
      </c>
      <c r="C45" t="s">
        <v>203</v>
      </c>
      <c r="D45" s="16"/>
      <c r="E45" s="16"/>
      <c r="F45" t="s">
        <v>203</v>
      </c>
      <c r="G45" t="s">
        <v>203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</row>
    <row r="46" spans="2:13">
      <c r="B46" s="80" t="s">
        <v>1213</v>
      </c>
      <c r="D46" s="16"/>
      <c r="E46" s="16"/>
      <c r="F46" s="16"/>
      <c r="G46" s="16"/>
      <c r="H46" s="81">
        <v>0</v>
      </c>
      <c r="J46" s="81">
        <v>0</v>
      </c>
      <c r="L46" s="81">
        <v>0</v>
      </c>
      <c r="M46" s="81">
        <v>0</v>
      </c>
    </row>
    <row r="47" spans="2:13">
      <c r="B47" t="s">
        <v>203</v>
      </c>
      <c r="C47" t="s">
        <v>203</v>
      </c>
      <c r="D47" s="16"/>
      <c r="E47" s="16"/>
      <c r="F47" t="s">
        <v>203</v>
      </c>
      <c r="G47" t="s">
        <v>203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</row>
    <row r="48" spans="2:13">
      <c r="B48" t="s">
        <v>230</v>
      </c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1778</v>
      </c>
    </row>
    <row r="3" spans="2:65">
      <c r="B3" s="2" t="s">
        <v>2</v>
      </c>
      <c r="C3" s="82" t="s">
        <v>1779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67957.33</v>
      </c>
      <c r="K11" s="7"/>
      <c r="L11" s="78">
        <v>8518.9185939737508</v>
      </c>
      <c r="M11" s="7"/>
      <c r="N11" s="78">
        <v>100</v>
      </c>
      <c r="O11" s="78">
        <v>6.37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1264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227</v>
      </c>
      <c r="C15" s="16"/>
      <c r="D15" s="16"/>
      <c r="E15" s="16"/>
      <c r="J15" s="81">
        <v>67957.33</v>
      </c>
      <c r="L15" s="81">
        <v>8518.9185939737508</v>
      </c>
      <c r="N15" s="81">
        <v>100</v>
      </c>
      <c r="O15" s="81">
        <v>6.37</v>
      </c>
    </row>
    <row r="16" spans="2:65">
      <c r="B16" s="80" t="s">
        <v>1265</v>
      </c>
      <c r="C16" s="16"/>
      <c r="D16" s="16"/>
      <c r="E16" s="16"/>
      <c r="J16" s="81">
        <v>67957.33</v>
      </c>
      <c r="L16" s="81">
        <v>8518.9185939737508</v>
      </c>
      <c r="N16" s="81">
        <v>100</v>
      </c>
      <c r="O16" s="81">
        <v>6.37</v>
      </c>
    </row>
    <row r="17" spans="2:15">
      <c r="B17" t="s">
        <v>1266</v>
      </c>
      <c r="C17" t="s">
        <v>1267</v>
      </c>
      <c r="D17" t="s">
        <v>129</v>
      </c>
      <c r="E17" t="s">
        <v>1268</v>
      </c>
      <c r="F17" t="s">
        <v>1269</v>
      </c>
      <c r="G17" t="s">
        <v>1270</v>
      </c>
      <c r="H17" t="s">
        <v>157</v>
      </c>
      <c r="I17" t="s">
        <v>112</v>
      </c>
      <c r="J17" s="79">
        <v>9323.14</v>
      </c>
      <c r="K17" s="79">
        <v>1188</v>
      </c>
      <c r="L17" s="79">
        <v>425.7572239008</v>
      </c>
      <c r="M17" s="79">
        <v>0</v>
      </c>
      <c r="N17" s="79">
        <v>5</v>
      </c>
      <c r="O17" s="79">
        <v>0.32</v>
      </c>
    </row>
    <row r="18" spans="2:15">
      <c r="B18" t="s">
        <v>1271</v>
      </c>
      <c r="C18" t="s">
        <v>1267</v>
      </c>
      <c r="D18" t="s">
        <v>129</v>
      </c>
      <c r="E18" t="s">
        <v>1268</v>
      </c>
      <c r="F18" t="s">
        <v>1218</v>
      </c>
      <c r="G18" t="s">
        <v>203</v>
      </c>
      <c r="H18" t="s">
        <v>204</v>
      </c>
      <c r="I18" t="s">
        <v>112</v>
      </c>
      <c r="J18" s="79">
        <v>46507.4</v>
      </c>
      <c r="K18" s="79">
        <v>1187</v>
      </c>
      <c r="L18" s="79">
        <v>2122.052669272</v>
      </c>
      <c r="M18" s="79">
        <v>0.11</v>
      </c>
      <c r="N18" s="79">
        <v>24.91</v>
      </c>
      <c r="O18" s="79">
        <v>1.59</v>
      </c>
    </row>
    <row r="19" spans="2:15">
      <c r="B19" t="s">
        <v>1272</v>
      </c>
      <c r="C19" t="s">
        <v>1273</v>
      </c>
      <c r="D19" t="s">
        <v>129</v>
      </c>
      <c r="E19" t="s">
        <v>1274</v>
      </c>
      <c r="F19" t="s">
        <v>1218</v>
      </c>
      <c r="G19" t="s">
        <v>203</v>
      </c>
      <c r="H19" t="s">
        <v>204</v>
      </c>
      <c r="I19" t="s">
        <v>116</v>
      </c>
      <c r="J19" s="79">
        <v>1928.07</v>
      </c>
      <c r="K19" s="79">
        <v>24065</v>
      </c>
      <c r="L19" s="79">
        <v>1865.28638191455</v>
      </c>
      <c r="M19" s="79">
        <v>7.0000000000000007E-2</v>
      </c>
      <c r="N19" s="79">
        <v>21.9</v>
      </c>
      <c r="O19" s="79">
        <v>1.39</v>
      </c>
    </row>
    <row r="20" spans="2:15">
      <c r="B20" t="s">
        <v>1275</v>
      </c>
      <c r="C20" t="s">
        <v>1276</v>
      </c>
      <c r="D20" t="s">
        <v>129</v>
      </c>
      <c r="E20" t="s">
        <v>1277</v>
      </c>
      <c r="F20" t="s">
        <v>1218</v>
      </c>
      <c r="G20" t="s">
        <v>203</v>
      </c>
      <c r="H20" t="s">
        <v>204</v>
      </c>
      <c r="I20" t="s">
        <v>112</v>
      </c>
      <c r="J20" s="79">
        <v>10198.719999999999</v>
      </c>
      <c r="K20" s="79">
        <v>10473</v>
      </c>
      <c r="L20" s="79">
        <v>4105.8223188864004</v>
      </c>
      <c r="M20" s="79">
        <v>0.05</v>
      </c>
      <c r="N20" s="79">
        <v>48.2</v>
      </c>
      <c r="O20" s="79">
        <v>3.07</v>
      </c>
    </row>
    <row r="21" spans="2:15">
      <c r="B21" t="s">
        <v>230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1778</v>
      </c>
    </row>
    <row r="3" spans="2:60">
      <c r="B3" s="2" t="s">
        <v>2</v>
      </c>
      <c r="C3" s="82" t="s">
        <v>1779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15205</v>
      </c>
      <c r="H11" s="7"/>
      <c r="I11" s="78">
        <v>3.2223850000000001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15205</v>
      </c>
      <c r="I12" s="81">
        <v>3.2223850000000001</v>
      </c>
      <c r="K12" s="81">
        <v>100</v>
      </c>
      <c r="L12" s="81">
        <v>0</v>
      </c>
    </row>
    <row r="13" spans="2:60">
      <c r="B13" s="80" t="s">
        <v>1278</v>
      </c>
      <c r="D13" s="16"/>
      <c r="E13" s="16"/>
      <c r="G13" s="81">
        <v>15205</v>
      </c>
      <c r="I13" s="81">
        <v>3.2223850000000001</v>
      </c>
      <c r="K13" s="81">
        <v>100</v>
      </c>
      <c r="L13" s="81">
        <v>0</v>
      </c>
    </row>
    <row r="14" spans="2:60">
      <c r="B14" t="s">
        <v>1279</v>
      </c>
      <c r="C14" t="s">
        <v>1280</v>
      </c>
      <c r="D14" t="s">
        <v>106</v>
      </c>
      <c r="E14" t="s">
        <v>981</v>
      </c>
      <c r="F14" t="s">
        <v>108</v>
      </c>
      <c r="G14" s="79">
        <v>2120</v>
      </c>
      <c r="H14" s="79">
        <v>134.1</v>
      </c>
      <c r="I14" s="79">
        <v>2.8429199999999999</v>
      </c>
      <c r="J14" s="79">
        <v>0.03</v>
      </c>
      <c r="K14" s="79">
        <v>88.22</v>
      </c>
      <c r="L14" s="79">
        <v>0</v>
      </c>
    </row>
    <row r="15" spans="2:60">
      <c r="B15" t="s">
        <v>1281</v>
      </c>
      <c r="C15" t="s">
        <v>1282</v>
      </c>
      <c r="D15" t="s">
        <v>106</v>
      </c>
      <c r="E15" t="s">
        <v>981</v>
      </c>
      <c r="F15" t="s">
        <v>108</v>
      </c>
      <c r="G15" s="79">
        <v>13085</v>
      </c>
      <c r="H15" s="79">
        <v>2.9</v>
      </c>
      <c r="I15" s="79">
        <v>0.379465</v>
      </c>
      <c r="J15" s="79">
        <v>0.04</v>
      </c>
      <c r="K15" s="79">
        <v>11.78</v>
      </c>
      <c r="L15" s="79">
        <v>0</v>
      </c>
    </row>
    <row r="16" spans="2:60">
      <c r="B16" s="80" t="s">
        <v>227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1283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230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2017-04-06T05:18:26+00:00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7DF9B83-C805-47F2-B443-8470BDBACFB4}"/>
</file>

<file path=customXml/itemProps2.xml><?xml version="1.0" encoding="utf-8"?>
<ds:datastoreItem xmlns:ds="http://schemas.openxmlformats.org/officeDocument/2006/customXml" ds:itemID="{DE854FF7-B0AD-46D4-959A-9514D0DD1735}"/>
</file>

<file path=customXml/itemProps3.xml><?xml version="1.0" encoding="utf-8"?>
<ds:datastoreItem xmlns:ds="http://schemas.openxmlformats.org/officeDocument/2006/customXml" ds:itemID="{D89F36B5-AC4C-4E04-86C0-139B18E563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2017-04-24T13:04:43Z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