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הלוואות!$A$10:$BG$136</definedName>
    <definedName name="_xlnm._FilterDatabase" localSheetId="1" hidden="1">מזומנים!$B$10:$AM$51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N157" i="6" l="1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Q12" i="5"/>
  <c r="Q11" i="5"/>
  <c r="O12" i="5"/>
  <c r="O11" i="5"/>
  <c r="Q161" i="5"/>
  <c r="O161" i="5"/>
  <c r="K80" i="6"/>
  <c r="K12" i="6" s="1"/>
  <c r="K11" i="6" s="1"/>
  <c r="C16" i="1" s="1"/>
  <c r="I80" i="6"/>
  <c r="I12" i="6" s="1"/>
  <c r="I11" i="6" s="1"/>
  <c r="C15" i="1"/>
  <c r="K138" i="6" l="1"/>
  <c r="I138" i="6"/>
  <c r="K156" i="6"/>
  <c r="I156" i="6"/>
  <c r="C25" i="27" l="1"/>
  <c r="C12" i="27"/>
  <c r="C11" i="27" l="1"/>
  <c r="J17" i="2"/>
  <c r="I17" i="2"/>
  <c r="I12" i="2" s="1"/>
  <c r="J40" i="2"/>
  <c r="I40" i="2"/>
  <c r="I39" i="2" s="1"/>
  <c r="C43" i="1"/>
  <c r="C42" i="1"/>
  <c r="L16" i="2" l="1"/>
  <c r="T235" i="5"/>
  <c r="T233" i="5"/>
  <c r="T231" i="5"/>
  <c r="T229" i="5"/>
  <c r="T227" i="5"/>
  <c r="T225" i="5"/>
  <c r="T223" i="5"/>
  <c r="T221" i="5"/>
  <c r="T219" i="5"/>
  <c r="T217" i="5"/>
  <c r="T215" i="5"/>
  <c r="T213" i="5"/>
  <c r="T211" i="5"/>
  <c r="T209" i="5"/>
  <c r="T207" i="5"/>
  <c r="T205" i="5"/>
  <c r="T203" i="5"/>
  <c r="T201" i="5"/>
  <c r="T199" i="5"/>
  <c r="T197" i="5"/>
  <c r="T195" i="5"/>
  <c r="T193" i="5"/>
  <c r="T191" i="5"/>
  <c r="T189" i="5"/>
  <c r="T187" i="5"/>
  <c r="T185" i="5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168" i="5"/>
  <c r="T140" i="5"/>
  <c r="T134" i="5"/>
  <c r="T130" i="5"/>
  <c r="T128" i="5"/>
  <c r="T124" i="5"/>
  <c r="T120" i="5"/>
  <c r="T116" i="5"/>
  <c r="T112" i="5"/>
  <c r="T108" i="5"/>
  <c r="T104" i="5"/>
  <c r="T100" i="5"/>
  <c r="T98" i="5"/>
  <c r="T94" i="5"/>
  <c r="T90" i="5"/>
  <c r="T86" i="5"/>
  <c r="T84" i="5"/>
  <c r="T78" i="5"/>
  <c r="T74" i="5"/>
  <c r="T70" i="5"/>
  <c r="T66" i="5"/>
  <c r="T62" i="5"/>
  <c r="T60" i="5"/>
  <c r="T56" i="5"/>
  <c r="T52" i="5"/>
  <c r="T48" i="5"/>
  <c r="T44" i="5"/>
  <c r="T42" i="5"/>
  <c r="T38" i="5"/>
  <c r="T36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38" i="5"/>
  <c r="T136" i="5"/>
  <c r="T132" i="5"/>
  <c r="T126" i="5"/>
  <c r="T122" i="5"/>
  <c r="T118" i="5"/>
  <c r="T114" i="5"/>
  <c r="T110" i="5"/>
  <c r="T106" i="5"/>
  <c r="T102" i="5"/>
  <c r="T96" i="5"/>
  <c r="T92" i="5"/>
  <c r="T88" i="5"/>
  <c r="T82" i="5"/>
  <c r="T80" i="5"/>
  <c r="T76" i="5"/>
  <c r="T72" i="5"/>
  <c r="T68" i="5"/>
  <c r="T64" i="5"/>
  <c r="T58" i="5"/>
  <c r="T54" i="5"/>
  <c r="T50" i="5"/>
  <c r="T46" i="5"/>
  <c r="T40" i="5"/>
  <c r="T61" i="5"/>
  <c r="T53" i="5"/>
  <c r="T45" i="5"/>
  <c r="T37" i="5"/>
  <c r="T55" i="5"/>
  <c r="T39" i="5"/>
  <c r="T32" i="5"/>
  <c r="T28" i="5"/>
  <c r="T24" i="5"/>
  <c r="T20" i="5"/>
  <c r="T16" i="5"/>
  <c r="T12" i="5"/>
  <c r="T35" i="5"/>
  <c r="T31" i="5"/>
  <c r="T27" i="5"/>
  <c r="T21" i="5"/>
  <c r="T13" i="5"/>
  <c r="T63" i="5"/>
  <c r="T47" i="5"/>
  <c r="T34" i="5"/>
  <c r="T30" i="5"/>
  <c r="T26" i="5"/>
  <c r="T22" i="5"/>
  <c r="T18" i="5"/>
  <c r="T14" i="5"/>
  <c r="T29" i="5"/>
  <c r="T19" i="5"/>
  <c r="T15" i="5"/>
  <c r="T65" i="5"/>
  <c r="T57" i="5"/>
  <c r="T49" i="5"/>
  <c r="T41" i="5"/>
  <c r="T59" i="5"/>
  <c r="T51" i="5"/>
  <c r="T43" i="5"/>
  <c r="T33" i="5"/>
  <c r="T25" i="5"/>
  <c r="T23" i="5"/>
  <c r="T17" i="5"/>
  <c r="T11" i="5"/>
  <c r="D27" i="1"/>
  <c r="L46" i="2"/>
  <c r="L42" i="2"/>
  <c r="L36" i="2"/>
  <c r="L32" i="2"/>
  <c r="L28" i="2"/>
  <c r="L24" i="2"/>
  <c r="L20" i="2"/>
  <c r="L15" i="2"/>
  <c r="D14" i="1"/>
  <c r="D31" i="1"/>
  <c r="L17" i="2"/>
  <c r="L45" i="2"/>
  <c r="L41" i="2"/>
  <c r="L35" i="2"/>
  <c r="L31" i="2"/>
  <c r="L27" i="2"/>
  <c r="L23" i="2"/>
  <c r="L19" i="2"/>
  <c r="L14" i="2"/>
  <c r="D18" i="1"/>
  <c r="D35" i="1"/>
  <c r="L48" i="2"/>
  <c r="L44" i="2"/>
  <c r="L38" i="2"/>
  <c r="L34" i="2"/>
  <c r="L30" i="2"/>
  <c r="L26" i="2"/>
  <c r="L22" i="2"/>
  <c r="L18" i="2"/>
  <c r="L13" i="2"/>
  <c r="D22" i="1"/>
  <c r="D40" i="1"/>
  <c r="L40" i="2"/>
  <c r="L47" i="2"/>
  <c r="L43" i="2"/>
  <c r="L37" i="2"/>
  <c r="L33" i="2"/>
  <c r="L29" i="2"/>
  <c r="L25" i="2"/>
  <c r="L21" i="2"/>
  <c r="I11" i="2"/>
  <c r="J39" i="2"/>
  <c r="J12" i="2"/>
  <c r="D43" i="1"/>
  <c r="D15" i="1"/>
  <c r="D19" i="1"/>
  <c r="D24" i="1"/>
  <c r="D28" i="1"/>
  <c r="D32" i="1"/>
  <c r="D36" i="1"/>
  <c r="D41" i="1"/>
  <c r="D13" i="1"/>
  <c r="D16" i="1"/>
  <c r="D20" i="1"/>
  <c r="D25" i="1"/>
  <c r="D29" i="1"/>
  <c r="D33" i="1"/>
  <c r="D37" i="1"/>
  <c r="D42" i="1"/>
  <c r="D11" i="1"/>
  <c r="D17" i="1"/>
  <c r="D21" i="1"/>
  <c r="D26" i="1"/>
  <c r="D30" i="1"/>
  <c r="D34" i="1"/>
  <c r="D39" i="1"/>
  <c r="L12" i="2" l="1"/>
  <c r="J11" i="2"/>
  <c r="K39" i="2" s="1"/>
  <c r="L39" i="2"/>
  <c r="K12" i="2" l="1"/>
  <c r="K46" i="2"/>
  <c r="K42" i="2"/>
  <c r="K38" i="2"/>
  <c r="K34" i="2"/>
  <c r="K30" i="2"/>
  <c r="K26" i="2"/>
  <c r="K22" i="2"/>
  <c r="K18" i="2"/>
  <c r="K14" i="2"/>
  <c r="K47" i="2"/>
  <c r="K35" i="2"/>
  <c r="K23" i="2"/>
  <c r="K11" i="2"/>
  <c r="L11" i="2"/>
  <c r="K45" i="2"/>
  <c r="K41" i="2"/>
  <c r="K37" i="2"/>
  <c r="K33" i="2"/>
  <c r="K29" i="2"/>
  <c r="K25" i="2"/>
  <c r="K21" i="2"/>
  <c r="K13" i="2"/>
  <c r="K48" i="2"/>
  <c r="K44" i="2"/>
  <c r="K36" i="2"/>
  <c r="K32" i="2"/>
  <c r="K28" i="2"/>
  <c r="K24" i="2"/>
  <c r="K20" i="2"/>
  <c r="K16" i="2"/>
  <c r="K43" i="2"/>
  <c r="K31" i="2"/>
  <c r="K27" i="2"/>
  <c r="K19" i="2"/>
  <c r="K15" i="2"/>
  <c r="K40" i="2"/>
  <c r="K17" i="2"/>
</calcChain>
</file>

<file path=xl/sharedStrings.xml><?xml version="1.0" encoding="utf-8"?>
<sst xmlns="http://schemas.openxmlformats.org/spreadsheetml/2006/main" count="7066" uniqueCount="1859">
  <si>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</si>
  <si>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</si>
  <si>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</si>
  <si>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</si>
  <si>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</si>
  <si>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</si>
  <si>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</si>
  <si>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</si>
  <si>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</si>
  <si>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</si>
  <si>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</si>
  <si>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</si>
  <si>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</si>
  <si>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</si>
  <si>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</si>
  <si>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</si>
  <si>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</si>
  <si>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</si>
  <si>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</si>
  <si>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</si>
  <si>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</si>
  <si>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</si>
  <si>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</si>
  <si>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</si>
  <si>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</si>
  <si>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</si>
  <si>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</si>
  <si>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</si>
  <si>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</si>
  <si>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</si>
  <si>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</si>
  <si>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</si>
  <si>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</si>
  <si>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</si>
  <si>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</si>
  <si>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</si>
  <si>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</si>
  <si>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</si>
  <si>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</si>
  <si>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</si>
  <si>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</si>
  <si>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</si>
  <si>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</si>
  <si>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</si>
  <si>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</si>
  <si>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</si>
  <si>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</si>
  <si>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</si>
  <si>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</si>
  <si>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</si>
  <si>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</si>
  <si>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</si>
  <si>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</si>
  <si>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</si>
  <si>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</si>
  <si>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</si>
  <si>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</si>
  <si>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</si>
  <si>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</si>
  <si>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</si>
  <si>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</si>
  <si>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</si>
  <si>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</si>
  <si>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</si>
  <si>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</si>
  <si>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</si>
  <si>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</si>
  <si>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</si>
  <si>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</si>
  <si>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</si>
  <si>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</si>
  <si>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</si>
  <si>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</si>
  <si>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</si>
  <si>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</si>
  <si>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</si>
  <si>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</si>
  <si>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</si>
  <si>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</si>
  <si>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</si>
  <si>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</si>
  <si>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</si>
  <si>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</si>
  <si>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</si>
  <si>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</si>
  <si>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</si>
  <si>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</si>
  <si>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</si>
  <si>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</si>
  <si>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</si>
  <si>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</si>
  <si>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</si>
  <si>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</si>
  <si>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</si>
  <si>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</si>
  <si>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</si>
  <si>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</si>
  <si>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</si>
  <si>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</si>
  <si>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</si>
  <si>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</si>
  <si>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</si>
  <si>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</si>
  <si>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</si>
  <si>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</si>
  <si>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</si>
  <si>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</si>
  <si>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</si>
  <si>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</si>
  <si>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</si>
  <si>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</si>
  <si>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</si>
  <si>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</si>
  <si>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</si>
  <si>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</si>
  <si>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</si>
  <si>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</si>
  <si>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</si>
  <si>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</si>
  <si>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</si>
  <si>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</si>
  <si>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</si>
  <si>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</si>
  <si>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</si>
  <si>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</si>
  <si>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</si>
  <si>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</si>
  <si>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</si>
  <si>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</si>
  <si>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</si>
  <si>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</si>
  <si>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</si>
  <si>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</si>
  <si>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</si>
  <si>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</si>
  <si>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</si>
  <si>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</si>
  <si>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</si>
  <si>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</si>
  <si>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</si>
  <si>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</si>
  <si>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</si>
  <si>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</si>
  <si>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</si>
  <si>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</si>
  <si>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</si>
  <si>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</si>
  <si>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</si>
  <si>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</si>
  <si>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</si>
  <si>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</si>
  <si>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</si>
  <si>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</si>
  <si>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</si>
  <si>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</si>
  <si>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</si>
  <si>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</si>
  <si>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</si>
  <si>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</si>
  <si>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</si>
  <si>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</si>
  <si>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</si>
  <si>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</si>
  <si>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</si>
  <si>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</si>
  <si>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</si>
  <si>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</si>
  <si>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</si>
  <si>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</si>
  <si>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</si>
  <si>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</si>
  <si>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</si>
  <si>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</si>
  <si>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</si>
  <si>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</si>
  <si>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</si>
  <si>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</si>
  <si>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</si>
  <si>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</si>
  <si>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</si>
  <si>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</si>
  <si>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</si>
  <si>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</si>
  <si>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</si>
  <si>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</si>
  <si>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</si>
  <si>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</si>
  <si>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</si>
  <si>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</si>
  <si>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</si>
  <si>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</si>
  <si>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1161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</si>
  <si>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</si>
  <si>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</si>
  <si>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</si>
  <si>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</si>
  <si>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</si>
  <si>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</si>
  <si>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</si>
  <si>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</si>
  <si>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</si>
  <si>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</si>
  <si>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</si>
  <si>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</si>
  <si>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</si>
  <si>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</si>
  <si>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</si>
  <si>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</si>
  <si>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</si>
  <si>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</si>
  <si>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</si>
  <si>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</si>
  <si>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</si>
  <si>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</si>
  <si>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</si>
  <si>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</si>
  <si>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</si>
  <si>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</si>
  <si>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</si>
  <si>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</si>
  <si>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</si>
  <si>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</si>
  <si>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</si>
  <si>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</si>
  <si>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</si>
  <si>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מקסיקו פזו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</si>
  <si>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</si>
  <si>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</si>
  <si>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</si>
  <si>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</si>
  <si>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</si>
  <si>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</si>
  <si>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</si>
  <si>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</si>
  <si>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</si>
  <si>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</si>
  <si>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</si>
  <si>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</si>
  <si>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</si>
  <si>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</si>
  <si>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</si>
  <si>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</si>
  <si>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</si>
  <si>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</si>
  <si>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</si>
  <si>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</si>
  <si>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</si>
  <si>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</si>
  <si>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</si>
  <si>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</si>
  <si>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</si>
  <si>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</si>
  <si>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</si>
  <si>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</si>
  <si>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</si>
  <si>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</si>
  <si>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</si>
  <si>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</si>
  <si>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</si>
  <si>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</si>
  <si>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</si>
  <si>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</si>
  <si>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</si>
  <si>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</si>
  <si>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</si>
  <si>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</si>
  <si>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</si>
  <si>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</si>
  <si>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</si>
  <si>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</si>
  <si>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</si>
  <si>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</si>
  <si>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05/10/16</t>
  </si>
  <si>
    <t>מקמ 817- בנק ישראל- מק"מ</t>
  </si>
  <si>
    <t>8170813</t>
  </si>
  <si>
    <t>03/08/16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</si>
  <si>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</si>
  <si>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</si>
  <si>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</si>
  <si>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</si>
  <si>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</si>
  <si>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</si>
  <si>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</si>
  <si>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</si>
  <si>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</si>
  <si>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</si>
  <si>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</si>
  <si>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09/11/16</t>
  </si>
  <si>
    <t>ממשל שקלית 0825- שחר</t>
  </si>
  <si>
    <t>1135557</t>
  </si>
  <si>
    <t>18/06/15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</si>
  <si>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</si>
  <si>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</si>
  <si>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</si>
  <si>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</si>
  <si>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</si>
  <si>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</si>
  <si>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</si>
  <si>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</si>
  <si>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</si>
  <si>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</si>
  <si>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</si>
  <si>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</si>
  <si>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</si>
  <si>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</si>
  <si>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</si>
  <si>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</si>
  <si>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</si>
  <si>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</si>
  <si>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</si>
  <si>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</si>
  <si>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</si>
  <si>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</si>
  <si>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</si>
  <si>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</si>
  <si>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</si>
  <si>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</si>
  <si>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18/12/16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</si>
  <si>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</si>
  <si>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</si>
  <si>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</si>
  <si>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</si>
  <si>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</si>
  <si>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</si>
  <si>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</si>
  <si>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</si>
  <si>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</si>
  <si>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</si>
  <si>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</si>
  <si>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</si>
  <si>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</si>
  <si>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</si>
  <si>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</si>
  <si>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</si>
  <si>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</si>
  <si>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</si>
  <si>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</si>
  <si>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</si>
  <si>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</si>
  <si>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</si>
  <si>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</si>
  <si>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</si>
  <si>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</si>
  <si>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</si>
  <si>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</si>
  <si>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</si>
  <si>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</si>
  <si>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</si>
  <si>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</si>
  <si>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</si>
  <si>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</si>
  <si>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</si>
  <si>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</si>
  <si>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</si>
  <si>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</si>
  <si>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</si>
  <si>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</si>
  <si>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</si>
  <si>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</si>
  <si>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</si>
  <si>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</si>
  <si>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</si>
  <si>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</si>
  <si>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</si>
  <si>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</si>
  <si>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</si>
  <si>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</si>
  <si>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</si>
  <si>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</si>
  <si>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</si>
  <si>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</si>
  <si>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</si>
  <si>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</si>
  <si>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</si>
  <si>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</si>
  <si>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</si>
  <si>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</si>
  <si>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</si>
  <si>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</si>
  <si>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</si>
  <si>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</si>
  <si>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</si>
  <si>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</si>
  <si>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</si>
  <si>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</si>
  <si>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</si>
  <si>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</si>
  <si>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</si>
  <si>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</si>
  <si>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</si>
  <si>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</si>
  <si>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</si>
  <si>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</si>
  <si>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</si>
  <si>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</si>
  <si>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</si>
  <si>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</si>
  <si>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</si>
  <si>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</si>
  <si>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</si>
  <si>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</si>
  <si>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</si>
  <si>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</si>
  <si>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</si>
  <si>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</si>
  <si>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</si>
  <si>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</si>
  <si>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</si>
  <si>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</si>
  <si>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</si>
  <si>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</si>
  <si>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</si>
  <si>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</si>
  <si>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כ. נדח התח ה- הבינלאומי הראשון הנפקות בע"מ</t>
  </si>
  <si>
    <t>1105576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</si>
  <si>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</si>
  <si>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</si>
  <si>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</si>
  <si>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</si>
  <si>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</si>
  <si>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</si>
  <si>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</si>
  <si>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</si>
  <si>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</si>
  <si>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</si>
  <si>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</si>
  <si>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</si>
  <si>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</si>
  <si>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</si>
  <si>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</si>
  <si>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</si>
  <si>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</si>
  <si>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</si>
  <si>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</si>
  <si>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</si>
  <si>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07/04/13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</si>
  <si>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</si>
  <si>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</si>
  <si>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</si>
  <si>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</si>
  <si>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</si>
  <si>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</si>
  <si>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</si>
  <si>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</si>
  <si>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</si>
  <si>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</si>
  <si>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</si>
  <si>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</si>
  <si>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</si>
  <si>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</si>
  <si>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</si>
  <si>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</si>
  <si>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</si>
  <si>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</si>
  <si>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759</t>
  </si>
  <si>
    <t>02/01/13</t>
  </si>
  <si>
    <t>*גב ים סד' ו'- חברת גב-ים לקרקעות בע"מ</t>
  </si>
  <si>
    <t>7590128</t>
  </si>
  <si>
    <t>22/01/14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</si>
  <si>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</si>
  <si>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</si>
  <si>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</si>
  <si>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</si>
  <si>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</si>
  <si>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</si>
  <si>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</si>
  <si>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</si>
  <si>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</si>
  <si>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</si>
  <si>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</si>
  <si>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</si>
  <si>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</si>
  <si>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</si>
  <si>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</si>
  <si>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</si>
  <si>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</si>
  <si>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</si>
  <si>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</si>
  <si>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</si>
  <si>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</si>
  <si>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</si>
  <si>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</si>
  <si>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</si>
  <si>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</si>
  <si>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</si>
  <si>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</si>
  <si>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</si>
  <si>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</si>
  <si>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</si>
  <si>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</si>
  <si>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</si>
  <si>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</si>
  <si>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</si>
  <si>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</si>
  <si>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</si>
  <si>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</si>
  <si>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</si>
  <si>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</si>
  <si>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</si>
  <si>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</si>
  <si>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</si>
  <si>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</si>
  <si>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</si>
  <si>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</si>
  <si>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</si>
  <si>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</si>
  <si>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</si>
  <si>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</si>
  <si>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</si>
  <si>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</si>
  <si>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</si>
  <si>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</si>
  <si>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</si>
  <si>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</si>
  <si>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</si>
  <si>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</si>
  <si>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</si>
  <si>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</si>
  <si>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</si>
  <si>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</si>
  <si>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</si>
  <si>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</si>
  <si>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</si>
  <si>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</si>
  <si>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</si>
  <si>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</si>
  <si>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</si>
  <si>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</si>
  <si>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</si>
  <si>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</si>
  <si>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</si>
  <si>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</si>
  <si>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</si>
  <si>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</si>
  <si>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</si>
  <si>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</si>
  <si>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</si>
  <si>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</si>
  <si>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</si>
  <si>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</si>
  <si>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</si>
  <si>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</si>
  <si>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</si>
  <si>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</si>
  <si>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</si>
  <si>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</si>
  <si>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</si>
  <si>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</si>
  <si>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</si>
  <si>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</si>
  <si>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</si>
  <si>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</si>
  <si>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</si>
  <si>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</si>
  <si>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</si>
  <si>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</si>
  <si>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</si>
  <si>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</si>
  <si>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</si>
  <si>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</si>
  <si>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</si>
  <si>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</si>
  <si>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</si>
  <si>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</si>
  <si>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</si>
  <si>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</si>
  <si>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</si>
  <si>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</si>
  <si>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</si>
  <si>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</si>
  <si>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</si>
  <si>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</si>
  <si>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</si>
  <si>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</si>
  <si>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</si>
  <si>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</si>
  <si>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</si>
  <si>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</si>
  <si>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</si>
  <si>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</si>
  <si>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</si>
  <si>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</si>
  <si>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</si>
  <si>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</si>
  <si>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</si>
  <si>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</si>
  <si>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</si>
  <si>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</si>
  <si>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</si>
  <si>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</si>
  <si>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767</t>
  </si>
  <si>
    <t>ירושלים הנ סדרה ט- ירושלים מימון והנפקות (2005) בע"מ</t>
  </si>
  <si>
    <t>1127422</t>
  </si>
  <si>
    <t>1248</t>
  </si>
  <si>
    <t>21/06/16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</si>
  <si>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</si>
  <si>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</si>
  <si>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</si>
  <si>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</si>
  <si>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</si>
  <si>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</si>
  <si>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</si>
  <si>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</si>
  <si>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</si>
  <si>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</si>
  <si>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</si>
  <si>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</si>
  <si>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</si>
  <si>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</si>
  <si>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</si>
  <si>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</si>
  <si>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</si>
  <si>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</si>
  <si>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</si>
  <si>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</si>
  <si>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</si>
  <si>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</si>
  <si>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</si>
  <si>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</si>
  <si>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</si>
  <si>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</si>
  <si>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</si>
  <si>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</si>
  <si>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</si>
  <si>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</si>
  <si>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</si>
  <si>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</si>
  <si>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715</t>
  </si>
  <si>
    <t>A2</t>
  </si>
  <si>
    <t>25/02/13</t>
  </si>
  <si>
    <t>*שיכון ובינוי אגח 6- שיכון ובינוי - אחזקות בע"מ</t>
  </si>
  <si>
    <t>1129733</t>
  </si>
  <si>
    <t>1068</t>
  </si>
  <si>
    <t>A</t>
  </si>
  <si>
    <t>27/01/14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</si>
  <si>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</si>
  <si>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</si>
  <si>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</si>
  <si>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</si>
  <si>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</si>
  <si>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</si>
  <si>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</si>
  <si>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</si>
  <si>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</si>
  <si>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</si>
  <si>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</si>
  <si>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</si>
  <si>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</si>
  <si>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</si>
  <si>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</si>
  <si>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</si>
  <si>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</si>
  <si>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</si>
  <si>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דרבן אגח ד- דרבן השקעות בע"מ</t>
  </si>
  <si>
    <t>4110094</t>
  </si>
  <si>
    <t>411</t>
  </si>
  <si>
    <t>ישפרו.ק2-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</si>
  <si>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</si>
  <si>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</si>
  <si>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</si>
  <si>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</si>
  <si>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</si>
  <si>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</si>
  <si>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</si>
  <si>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</si>
  <si>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</si>
  <si>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</si>
  <si>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</si>
  <si>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</si>
  <si>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</si>
  <si>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</si>
  <si>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</si>
  <si>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</si>
  <si>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</si>
  <si>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</si>
  <si>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</si>
  <si>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</si>
  <si>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</si>
  <si>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*אזורים סד' ח הוסחר מ- 7150212- אזורים-חברה להשקעות בפתוח ובבנין בע"מ</t>
  </si>
  <si>
    <t>7150246</t>
  </si>
  <si>
    <t>A-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</si>
  <si>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</si>
  <si>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</si>
  <si>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</si>
  <si>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</si>
  <si>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</si>
  <si>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</si>
  <si>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</si>
  <si>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</si>
  <si>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</si>
  <si>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</si>
  <si>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</si>
  <si>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</si>
  <si>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</si>
  <si>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</si>
  <si>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</si>
  <si>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</si>
  <si>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</si>
  <si>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</si>
  <si>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</si>
  <si>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</si>
  <si>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</si>
  <si>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</si>
  <si>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1-הפך סחיר 69100950- בנק דיסקונט לישראל בע"מ</t>
  </si>
  <si>
    <t>6910095</t>
  </si>
  <si>
    <t>ירושלים הנ סדרה 10 נ- ירושלים מימון והנפקות (2005) בע"מ</t>
  </si>
  <si>
    <t>1127414</t>
  </si>
  <si>
    <t>26/05/16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</si>
  <si>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</si>
  <si>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</si>
  <si>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</si>
  <si>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</si>
  <si>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</si>
  <si>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</si>
  <si>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</si>
  <si>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</si>
  <si>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</si>
  <si>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</si>
  <si>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</si>
  <si>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</si>
  <si>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</si>
  <si>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</si>
  <si>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</si>
  <si>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</si>
  <si>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</si>
  <si>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</si>
  <si>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</si>
  <si>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</si>
  <si>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</si>
  <si>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</si>
  <si>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</si>
  <si>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</si>
  <si>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</si>
  <si>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</si>
  <si>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</si>
  <si>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</si>
  <si>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</si>
  <si>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</si>
  <si>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</si>
  <si>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</si>
  <si>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</si>
  <si>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</si>
  <si>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13/02/14</t>
  </si>
  <si>
    <t>דיסקונט השקעות אגח ח- חברת השקעות דיסקונט בע"מ</t>
  </si>
  <si>
    <t>6390223</t>
  </si>
  <si>
    <t>639</t>
  </si>
  <si>
    <t>BBB-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</si>
  <si>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</si>
  <si>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</si>
  <si>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</si>
  <si>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</si>
  <si>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</si>
  <si>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</si>
  <si>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</si>
  <si>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</si>
  <si>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</si>
  <si>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</si>
  <si>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פלאזה סנטרס אגח ב- פלאזה סנטרס</t>
  </si>
  <si>
    <t>1109503</t>
  </si>
  <si>
    <t>1476</t>
  </si>
  <si>
    <t>16/05/13</t>
  </si>
  <si>
    <t>אפריקה   אגח כו- אפריקה-ישראל להשקעות בע"מ</t>
  </si>
  <si>
    <t>6110365</t>
  </si>
  <si>
    <t>611</t>
  </si>
  <si>
    <t>Ca</t>
  </si>
  <si>
    <t>06/11/14</t>
  </si>
  <si>
    <t>אפריקה אגח כח- אפריקה-ישראל להשקעות בע"מ</t>
  </si>
  <si>
    <t>6110480</t>
  </si>
  <si>
    <t>04/11/14</t>
  </si>
  <si>
    <t>חלל תקשורת ח- חלל-תקשורת בע"מ</t>
  </si>
  <si>
    <t>1131416</t>
  </si>
  <si>
    <t>1132</t>
  </si>
  <si>
    <t>לא מדורג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</si>
  <si>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</si>
  <si>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</si>
  <si>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</si>
  <si>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</si>
  <si>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</si>
  <si>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</si>
  <si>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</si>
  <si>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</si>
  <si>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</si>
  <si>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</si>
  <si>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</si>
  <si>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</si>
  <si>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</si>
  <si>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</si>
  <si>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</si>
  <si>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</si>
  <si>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</si>
  <si>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</si>
  <si>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</si>
  <si>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</si>
  <si>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</si>
  <si>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</si>
  <si>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</si>
  <si>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</si>
  <si>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</si>
  <si>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</si>
  <si>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</si>
  <si>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</si>
  <si>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</si>
  <si>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</si>
  <si>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</si>
  <si>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</si>
  <si>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</si>
  <si>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</si>
  <si>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</si>
  <si>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</si>
  <si>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</si>
  <si>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</si>
  <si>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</si>
  <si>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</si>
  <si>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</si>
  <si>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</si>
  <si>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</si>
  <si>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</si>
  <si>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</si>
  <si>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</si>
  <si>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</si>
  <si>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</si>
  <si>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</si>
  <si>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</si>
  <si>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</si>
  <si>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</si>
  <si>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</si>
  <si>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</si>
  <si>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</si>
  <si>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</si>
  <si>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כה דיסקונט סידרה יא 6.2010- בנק דיסקונט לישראל בע"מ</t>
  </si>
  <si>
    <t>6910137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</si>
  <si>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</si>
  <si>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</si>
  <si>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</si>
  <si>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</si>
  <si>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</si>
  <si>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</si>
  <si>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</si>
  <si>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</si>
  <si>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</si>
  <si>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</si>
  <si>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קרסו מוטורס אגח א- קרסו מוטורס בע"מ</t>
  </si>
  <si>
    <t>1136464</t>
  </si>
  <si>
    <t>1585</t>
  </si>
  <si>
    <t>מסחר</t>
  </si>
  <si>
    <t>20/06/16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</si>
  <si>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</si>
  <si>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</si>
  <si>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</si>
  <si>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</si>
  <si>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</si>
  <si>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</si>
  <si>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</si>
  <si>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</si>
  <si>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</si>
  <si>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</si>
  <si>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</si>
  <si>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</si>
  <si>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</si>
  <si>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</si>
  <si>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</si>
  <si>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</si>
  <si>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</si>
  <si>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</si>
  <si>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</si>
  <si>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</si>
  <si>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</si>
  <si>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</si>
  <si>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</si>
  <si>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</si>
  <si>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</si>
  <si>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</si>
  <si>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</si>
  <si>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</si>
  <si>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</si>
  <si>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</si>
  <si>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</si>
  <si>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שופרסל אגח ג'- שופר-סל בע"מ</t>
  </si>
  <si>
    <t>7770167</t>
  </si>
  <si>
    <t>777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</si>
  <si>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</si>
  <si>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</si>
  <si>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</si>
  <si>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</si>
  <si>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</si>
  <si>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</si>
  <si>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</si>
  <si>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</si>
  <si>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</si>
  <si>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</si>
  <si>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</si>
  <si>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</si>
  <si>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</si>
  <si>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</si>
  <si>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</si>
  <si>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</si>
  <si>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</si>
  <si>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</si>
  <si>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</si>
  <si>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</si>
  <si>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</si>
  <si>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</si>
  <si>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מגה אור אגח ה- מגה אור החזקות בע"מ</t>
  </si>
  <si>
    <t>1132687</t>
  </si>
  <si>
    <t>קרדן רכב אגח ח- קרדן רכב בע"מ</t>
  </si>
  <si>
    <t>4590147</t>
  </si>
  <si>
    <t>21/01/16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</si>
  <si>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</si>
  <si>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</si>
  <si>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</si>
  <si>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</si>
  <si>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</si>
  <si>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</si>
  <si>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</si>
  <si>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</si>
  <si>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</si>
  <si>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דלשה קפיטל אגחב- דלשה קפיטל</t>
  </si>
  <si>
    <t>1137314</t>
  </si>
  <si>
    <t>12950</t>
  </si>
  <si>
    <t>13/01/16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</si>
  <si>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</si>
  <si>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</si>
  <si>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</si>
  <si>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</si>
  <si>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</si>
  <si>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</si>
  <si>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</si>
  <si>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</si>
  <si>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</si>
  <si>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</si>
  <si>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</si>
  <si>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</si>
  <si>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</si>
  <si>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</si>
  <si>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</si>
  <si>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</si>
  <si>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</si>
  <si>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</si>
  <si>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</si>
  <si>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</si>
  <si>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</si>
  <si>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</si>
  <si>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דיסקונט השקעות אגח ט- חברת השקעות דיסקונט בע"מ</t>
  </si>
  <si>
    <t>6390249</t>
  </si>
  <si>
    <t>פטרוכימים אגח 1- מפעלים פטרוכימיים בישראל בע"מ</t>
  </si>
  <si>
    <t>7560154</t>
  </si>
  <si>
    <t>756</t>
  </si>
  <si>
    <t>29/06/15</t>
  </si>
  <si>
    <t>בזן אגח ו- בתי זקוק לנפט בע"מ</t>
  </si>
  <si>
    <t>2590396</t>
  </si>
  <si>
    <t>03/06/15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</si>
  <si>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</si>
  <si>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</si>
  <si>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</si>
  <si>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</si>
  <si>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</si>
  <si>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</si>
  <si>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</si>
  <si>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</si>
  <si>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</si>
  <si>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</si>
  <si>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</si>
  <si>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</si>
  <si>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</si>
  <si>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</si>
  <si>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</si>
  <si>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</si>
  <si>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</si>
  <si>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</si>
  <si>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</si>
  <si>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</si>
  <si>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</si>
  <si>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</si>
  <si>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</si>
  <si>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</si>
  <si>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</si>
  <si>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</si>
  <si>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</si>
  <si>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</si>
  <si>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</si>
  <si>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</si>
  <si>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</si>
  <si>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</si>
  <si>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</si>
  <si>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</si>
  <si>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</si>
  <si>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</si>
  <si>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</si>
  <si>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</si>
  <si>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</si>
  <si>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</si>
  <si>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</si>
  <si>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</si>
  <si>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</si>
  <si>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</si>
  <si>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</si>
  <si>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</si>
  <si>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</si>
  <si>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</si>
  <si>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</si>
  <si>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</si>
  <si>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</si>
  <si>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</si>
  <si>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</si>
  <si>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</si>
  <si>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</si>
  <si>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</si>
  <si>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</si>
  <si>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</si>
  <si>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</si>
  <si>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</si>
  <si>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</si>
  <si>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</si>
  <si>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</si>
  <si>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</si>
  <si>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</si>
  <si>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</si>
  <si>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</si>
  <si>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</si>
  <si>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</si>
  <si>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</si>
  <si>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</si>
  <si>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</si>
  <si>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</si>
  <si>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</si>
  <si>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</si>
  <si>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</si>
  <si>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</si>
  <si>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</si>
  <si>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</si>
  <si>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</si>
  <si>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</si>
  <si>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</si>
  <si>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</si>
  <si>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</si>
  <si>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</si>
  <si>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</si>
  <si>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</si>
  <si>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</si>
  <si>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</si>
  <si>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</si>
  <si>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</si>
  <si>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</si>
  <si>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</si>
  <si>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</si>
  <si>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</si>
  <si>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</si>
  <si>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</si>
  <si>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</si>
  <si>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</si>
  <si>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</si>
  <si>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</si>
  <si>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</si>
  <si>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</si>
  <si>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</si>
  <si>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</si>
  <si>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</si>
  <si>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</si>
  <si>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</si>
  <si>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</si>
  <si>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</si>
  <si>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</si>
  <si>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</si>
  <si>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</si>
  <si>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</si>
  <si>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</si>
  <si>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</si>
  <si>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</si>
  <si>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</si>
  <si>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</si>
  <si>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</si>
  <si>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</si>
  <si>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</si>
  <si>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</si>
  <si>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</si>
  <si>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</si>
  <si>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</si>
  <si>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</si>
  <si>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</si>
  <si>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</si>
  <si>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</si>
  <si>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</si>
  <si>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</si>
  <si>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</si>
  <si>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</si>
  <si>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</si>
  <si>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</si>
  <si>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</si>
  <si>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</si>
  <si>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</si>
  <si>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</si>
  <si>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</si>
  <si>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</si>
  <si>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</si>
  <si>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</si>
  <si>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</si>
  <si>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</si>
  <si>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</si>
  <si>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</si>
  <si>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</si>
  <si>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</si>
  <si>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</si>
  <si>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</si>
  <si>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</si>
  <si>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</si>
  <si>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</si>
  <si>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</si>
  <si>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</si>
  <si>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</si>
  <si>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</si>
  <si>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</si>
  <si>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</si>
  <si>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</si>
  <si>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</si>
  <si>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</si>
  <si>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</si>
  <si>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</si>
  <si>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</si>
  <si>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</si>
  <si>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</si>
  <si>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</si>
  <si>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</si>
  <si>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</si>
  <si>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</si>
  <si>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</si>
  <si>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</si>
  <si>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</si>
  <si>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</si>
  <si>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</si>
  <si>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</si>
  <si>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</si>
  <si>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</si>
  <si>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</si>
  <si>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</si>
  <si>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</si>
  <si>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</si>
  <si>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</si>
  <si>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</si>
  <si>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</si>
  <si>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</si>
  <si>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</si>
  <si>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</si>
  <si>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</si>
  <si>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</si>
  <si>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</si>
  <si>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</si>
  <si>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</si>
  <si>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</si>
  <si>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</si>
  <si>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</si>
  <si>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</si>
  <si>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</si>
  <si>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</si>
  <si>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</si>
  <si>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</si>
  <si>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</si>
  <si>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</si>
  <si>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</si>
  <si>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</si>
  <si>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</si>
  <si>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</si>
  <si>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</si>
  <si>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</si>
  <si>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</si>
  <si>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</si>
  <si>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</si>
  <si>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</si>
  <si>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</si>
  <si>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</si>
  <si>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</si>
  <si>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</si>
  <si>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</si>
  <si>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</si>
  <si>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</si>
  <si>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</si>
  <si>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</si>
  <si>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</si>
  <si>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</si>
  <si>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</si>
  <si>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</si>
  <si>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</si>
  <si>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</si>
  <si>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</si>
  <si>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</si>
  <si>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</si>
  <si>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</si>
  <si>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</si>
  <si>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</si>
  <si>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</si>
  <si>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</si>
  <si>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</si>
  <si>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</si>
  <si>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</si>
  <si>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</si>
  <si>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</si>
  <si>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</si>
  <si>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</si>
  <si>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</si>
  <si>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</si>
  <si>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</si>
  <si>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</si>
  <si>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</si>
  <si>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</si>
  <si>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</si>
  <si>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</si>
  <si>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</si>
  <si>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</si>
  <si>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</si>
  <si>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</si>
  <si>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</si>
  <si>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</si>
  <si>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</si>
  <si>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</si>
  <si>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</si>
  <si>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</si>
  <si>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</si>
  <si>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</si>
  <si>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</si>
  <si>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</si>
  <si>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</si>
  <si>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</si>
  <si>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</si>
  <si>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</si>
  <si>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</si>
  <si>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*סקופ- קבוצת סקופ מתכות בע"מ</t>
  </si>
  <si>
    <t>288019</t>
  </si>
  <si>
    <t>288</t>
  </si>
  <si>
    <t>קרסו ב- קרסו מוטורס בע"מ</t>
  </si>
  <si>
    <t>1139591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</si>
  <si>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</si>
  <si>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</si>
  <si>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</si>
  <si>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</si>
  <si>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</si>
  <si>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</si>
  <si>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</si>
  <si>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</si>
  <si>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</si>
  <si>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</si>
  <si>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</si>
  <si>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</si>
  <si>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</si>
  <si>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</si>
  <si>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</si>
  <si>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</si>
  <si>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</si>
  <si>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</si>
  <si>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</si>
  <si>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</si>
  <si>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</si>
  <si>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</si>
  <si>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</si>
  <si>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</si>
  <si>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</si>
  <si>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</si>
  <si>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</si>
  <si>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</si>
  <si>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</si>
  <si>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</si>
  <si>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</si>
  <si>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</si>
  <si>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</si>
  <si>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</si>
  <si>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</si>
  <si>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</si>
  <si>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</si>
  <si>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</si>
  <si>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</si>
  <si>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</si>
  <si>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</si>
  <si>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</si>
  <si>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</si>
  <si>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</si>
  <si>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</si>
  <si>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</si>
  <si>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</si>
  <si>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</si>
  <si>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</si>
  <si>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</si>
  <si>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</si>
  <si>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</si>
  <si>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</si>
  <si>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</si>
  <si>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</si>
  <si>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</si>
  <si>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</si>
  <si>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</si>
  <si>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</si>
  <si>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</si>
  <si>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</si>
  <si>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</si>
  <si>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</si>
  <si>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</si>
  <si>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</si>
  <si>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</si>
  <si>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</si>
  <si>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</si>
  <si>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</si>
  <si>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</si>
  <si>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</si>
  <si>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</si>
  <si>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</si>
  <si>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</si>
  <si>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</si>
  <si>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</si>
  <si>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</si>
  <si>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</si>
  <si>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</si>
  <si>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</si>
  <si>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</si>
  <si>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</si>
  <si>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</si>
  <si>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</si>
  <si>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</si>
  <si>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</si>
  <si>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</si>
  <si>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</si>
  <si>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Mellanox Technologies- מלאנוקס טכנולוגיות בע"מ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</si>
  <si>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</si>
  <si>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</si>
  <si>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</si>
  <si>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</si>
  <si>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</si>
  <si>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</si>
  <si>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</si>
  <si>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</si>
  <si>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</si>
  <si>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</si>
  <si>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</si>
  <si>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</si>
  <si>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</si>
  <si>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</si>
  <si>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</si>
  <si>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</si>
  <si>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</si>
  <si>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</si>
  <si>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</si>
  <si>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</si>
  <si>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</si>
  <si>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*ORA- אורמת טכנולגיות אינק דואלי</t>
  </si>
  <si>
    <t>US6866881021</t>
  </si>
  <si>
    <t>Utilities</t>
  </si>
  <si>
    <t>REDHILL BIOPHRM- REDHILL BIOPHARMA LTD</t>
  </si>
  <si>
    <t>US7574681034</t>
  </si>
  <si>
    <t>12904</t>
  </si>
  <si>
    <t>Other</t>
  </si>
  <si>
    <t>Kite pharma inc- Kite Pharma Inc</t>
  </si>
  <si>
    <t>us49803l1098</t>
  </si>
  <si>
    <t>12845</t>
  </si>
  <si>
    <t>MBLY US Mobileye NV- Mobileye NV</t>
  </si>
  <si>
    <t>NL0010831061</t>
  </si>
  <si>
    <t>NYSE</t>
  </si>
  <si>
    <t>11272</t>
  </si>
  <si>
    <t>סה"כ שמחקות מדדי מניות בישראל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</si>
  <si>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</si>
  <si>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</si>
  <si>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</si>
  <si>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</si>
  <si>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</si>
  <si>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</si>
  <si>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ז' ת"א 25- הראל סל בע"מ</t>
  </si>
  <si>
    <t>1113703</t>
  </si>
  <si>
    <t>1523</t>
  </si>
  <si>
    <t>מיטב מ א ת"א25- פסגות מוצרי מדדים בע"מ</t>
  </si>
  <si>
    <t>1125319</t>
  </si>
  <si>
    <t>1249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</si>
  <si>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</si>
  <si>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</si>
  <si>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</si>
  <si>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</si>
  <si>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</si>
  <si>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</si>
  <si>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</si>
  <si>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</si>
  <si>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</si>
  <si>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</si>
  <si>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</si>
  <si>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</si>
  <si>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</si>
  <si>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</si>
  <si>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</si>
  <si>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</si>
  <si>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</si>
  <si>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</si>
  <si>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</si>
  <si>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</si>
  <si>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</si>
  <si>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</si>
  <si>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</si>
  <si>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</si>
  <si>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</si>
  <si>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</si>
  <si>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</si>
  <si>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</si>
  <si>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</si>
  <si>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</si>
  <si>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</si>
  <si>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</si>
  <si>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</si>
  <si>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</si>
  <si>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</si>
  <si>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</si>
  <si>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</si>
  <si>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</si>
  <si>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</si>
  <si>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</si>
  <si>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</si>
  <si>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</si>
  <si>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</si>
  <si>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</si>
  <si>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</si>
  <si>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</si>
  <si>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</si>
  <si>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</si>
  <si>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</si>
  <si>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</si>
  <si>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</si>
  <si>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</si>
  <si>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</si>
  <si>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</si>
  <si>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</si>
  <si>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</si>
  <si>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</si>
  <si>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</si>
  <si>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</si>
  <si>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</si>
  <si>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</si>
  <si>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</si>
  <si>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</si>
  <si>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</si>
  <si>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</si>
  <si>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</si>
  <si>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</si>
  <si>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</si>
  <si>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</si>
  <si>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</si>
  <si>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</si>
  <si>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</si>
  <si>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</si>
  <si>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</si>
  <si>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</si>
  <si>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</si>
  <si>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</si>
  <si>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</si>
  <si>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</si>
  <si>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</si>
  <si>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</si>
  <si>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</si>
  <si>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</si>
  <si>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</si>
  <si>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</si>
  <si>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</si>
  <si>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</si>
  <si>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</si>
  <si>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</si>
  <si>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</si>
  <si>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</si>
  <si>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</si>
  <si>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</si>
  <si>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</si>
  <si>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</si>
  <si>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</si>
  <si>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</si>
  <si>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</si>
  <si>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</si>
  <si>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</si>
  <si>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</si>
  <si>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</si>
  <si>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</si>
  <si>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</si>
  <si>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1418</t>
  </si>
  <si>
    <t>פועלים ש"ה ג ר"מ- בנק הפועלים בע"מ</t>
  </si>
  <si>
    <t>6620280</t>
  </si>
  <si>
    <t>מתם מרכז תעשיות מדע חיפה אגח א לס- מת"ם - מרכז תעשיות מדע חיפה בע"מ</t>
  </si>
  <si>
    <t>1138999</t>
  </si>
  <si>
    <t>1666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</si>
  <si>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</si>
  <si>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</si>
  <si>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</si>
  <si>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</si>
  <si>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</si>
  <si>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703</t>
  </si>
  <si>
    <t>21/09/14</t>
  </si>
  <si>
    <t>סה"כ אג"ח קונצרני של חברות ישראליות</t>
  </si>
  <si>
    <t>סה"כ אג"ח קונצרני של חברות זרות</t>
  </si>
  <si>
    <t>Ruby Pipeline 6%- Ruby Pipeline Llc</t>
  </si>
  <si>
    <t>USU7501KAB71</t>
  </si>
  <si>
    <t>12861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</si>
  <si>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</si>
  <si>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</si>
  <si>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</si>
  <si>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</si>
  <si>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</si>
  <si>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</si>
  <si>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</si>
  <si>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</si>
  <si>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</si>
  <si>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</si>
  <si>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</si>
  <si>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</si>
  <si>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</si>
  <si>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</si>
  <si>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</si>
  <si>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</si>
  <si>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</si>
  <si>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</si>
  <si>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</si>
  <si>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</si>
  <si>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</si>
  <si>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</si>
  <si>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</si>
  <si>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</si>
  <si>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סה"כ מטבע</t>
  </si>
  <si>
    <t>FWD CCY\ILS 20161005 USD\ILS 3.7650000 20170110- בנק לאומי לישראל בע"מ</t>
  </si>
  <si>
    <t>90002575</t>
  </si>
  <si>
    <t>FWD CCY\ILS 20161025 USD\ILS 3.8400000 20170117- בנק לאומי לישראל בע"מ</t>
  </si>
  <si>
    <t>90002628</t>
  </si>
  <si>
    <t>25/10/16</t>
  </si>
  <si>
    <t>FWD CCY\ILS 20161109 USD\ILS 3.7946000 20170202- בנק לאומי לישראל בע"מ</t>
  </si>
  <si>
    <t>90002750</t>
  </si>
  <si>
    <t>FWD CCY\ILS 20161220 USD\ILS 3.8500000 20170223- בנק לאומי לישראל בע"מ</t>
  </si>
  <si>
    <t>90003170</t>
  </si>
  <si>
    <t>20/12/16</t>
  </si>
  <si>
    <t>FWD CCY\CCY 20161101 EUR\USD 1.1044400 20170206- בנק לאומי לישראל בע"מ</t>
  </si>
  <si>
    <t>90002683</t>
  </si>
  <si>
    <t>01/11/16</t>
  </si>
  <si>
    <t>FWD CCY\CCY 20161109 EUR\USD 1.1096500 20170213- בנק לאומי לישראל בע"מ</t>
  </si>
  <si>
    <t>90002748</t>
  </si>
  <si>
    <t>פורוורד ריבית</t>
  </si>
  <si>
    <t>404626</t>
  </si>
  <si>
    <t>31/12/15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</si>
  <si>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</si>
  <si>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</si>
  <si>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</si>
  <si>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</si>
  <si>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הלוואוה לבזק 15.12.23</t>
  </si>
  <si>
    <t>לא</t>
  </si>
  <si>
    <t>454099</t>
  </si>
  <si>
    <t>איגודן משיכה 1</t>
  </si>
  <si>
    <t>4563</t>
  </si>
  <si>
    <t>איגודן משיכה 2</t>
  </si>
  <si>
    <t>4693</t>
  </si>
  <si>
    <t>איגודן משיכה 3</t>
  </si>
  <si>
    <t>425769</t>
  </si>
  <si>
    <t>איגודן משיכה 4</t>
  </si>
  <si>
    <t>455714</t>
  </si>
  <si>
    <t>דרך ארץ חוב דולרי</t>
  </si>
  <si>
    <t>90150400</t>
  </si>
  <si>
    <t>מחצית היובל רצועה 1 msh</t>
  </si>
  <si>
    <t>29991703</t>
  </si>
  <si>
    <t>מחצית היובל רצועה 2 msh</t>
  </si>
  <si>
    <t>4410</t>
  </si>
  <si>
    <t>תמר ישראמקו נגב 2 שותפות מוגבל</t>
  </si>
  <si>
    <t>9242</t>
  </si>
  <si>
    <t>ברושים שלב ה</t>
  </si>
  <si>
    <t>444873</t>
  </si>
  <si>
    <t>דליה אנרגיות הלוואה למחזור והגדל</t>
  </si>
  <si>
    <t>379497</t>
  </si>
  <si>
    <t>דן באר שבע פריסה לזמן ארוך</t>
  </si>
  <si>
    <t>455954</t>
  </si>
  <si>
    <t>הלוואה ברושים משיכה 1</t>
  </si>
  <si>
    <t>2963</t>
  </si>
  <si>
    <t>הלוואה ברושים משיכה 2</t>
  </si>
  <si>
    <t>2968</t>
  </si>
  <si>
    <t>הלוואה ברושים משיכה 3</t>
  </si>
  <si>
    <t>4605</t>
  </si>
  <si>
    <t>הלוואה ברושים משיכה 4</t>
  </si>
  <si>
    <t>4606</t>
  </si>
  <si>
    <t>משאב הלוואה 26/08/15</t>
  </si>
  <si>
    <t>392454</t>
  </si>
  <si>
    <t>נבטים אנרגיות משיכה 2</t>
  </si>
  <si>
    <t>380163</t>
  </si>
  <si>
    <t>נבטים אנרגיות מתחדשות</t>
  </si>
  <si>
    <t>375044</t>
  </si>
  <si>
    <t>נבטים אנרגיות מתחדשות 3</t>
  </si>
  <si>
    <t>4280</t>
  </si>
  <si>
    <t>נבטים אנרגיות מתחדשות 4</t>
  </si>
  <si>
    <t>4344</t>
  </si>
  <si>
    <t>נבטים משיכה 10</t>
  </si>
  <si>
    <t>439284</t>
  </si>
  <si>
    <t>נבטים משיכה 11</t>
  </si>
  <si>
    <t>453772</t>
  </si>
  <si>
    <t>נבטים משיכה 5</t>
  </si>
  <si>
    <t>390693</t>
  </si>
  <si>
    <t>נבטים משיכה 6</t>
  </si>
  <si>
    <t>393154</t>
  </si>
  <si>
    <t>נבטים משיכה 7</t>
  </si>
  <si>
    <t>395153</t>
  </si>
  <si>
    <t>נבטים משיכה 8</t>
  </si>
  <si>
    <t>406504</t>
  </si>
  <si>
    <t>נבטים משיכה 9</t>
  </si>
  <si>
    <t>4859</t>
  </si>
  <si>
    <t>נייר מצפה רמון</t>
  </si>
  <si>
    <t>414968</t>
  </si>
  <si>
    <t>נשרים אנרגיה מובילה משיכה 1</t>
  </si>
  <si>
    <t>כן</t>
  </si>
  <si>
    <t>429027</t>
  </si>
  <si>
    <t>ערבה אליפז משיכה 1</t>
  </si>
  <si>
    <t>95350501</t>
  </si>
  <si>
    <t>ערבה אליפז משיכה 2</t>
  </si>
  <si>
    <t>95350502</t>
  </si>
  <si>
    <t>ערבה גרופית סאן משיכה 1</t>
  </si>
  <si>
    <t>99001</t>
  </si>
  <si>
    <t>ערבה גרופית סאן משיכה 2</t>
  </si>
  <si>
    <t>95350102</t>
  </si>
  <si>
    <t>ערבה יטבתה סאן משיכה 1</t>
  </si>
  <si>
    <t>99000</t>
  </si>
  <si>
    <t>ערבה יטבתה סאן משיכה 2</t>
  </si>
  <si>
    <t>95350202</t>
  </si>
  <si>
    <t>ערבה מסלול משיכה 1</t>
  </si>
  <si>
    <t>95350301</t>
  </si>
  <si>
    <t>ערבה מסלול משיכה 2</t>
  </si>
  <si>
    <t>95350302</t>
  </si>
  <si>
    <t>ערבה שובל משיכה 1</t>
  </si>
  <si>
    <t>95350401</t>
  </si>
  <si>
    <t>ערבה שובל משיכה 2</t>
  </si>
  <si>
    <t>95350402</t>
  </si>
  <si>
    <t>MGויאוליה WW הלוואה 1 30.03.15</t>
  </si>
  <si>
    <t>4207</t>
  </si>
  <si>
    <t>434406</t>
  </si>
  <si>
    <t>MGויאוליה WW הלוואה 2 30.03.15</t>
  </si>
  <si>
    <t>4203</t>
  </si>
  <si>
    <t>434410</t>
  </si>
  <si>
    <t>MGויאוליה אקוסול הלוואה 1 30.03.</t>
  </si>
  <si>
    <t>4206</t>
  </si>
  <si>
    <t>434404</t>
  </si>
  <si>
    <t>MGויאוליה דלקיה הלוואה 1 30.03.1</t>
  </si>
  <si>
    <t>4202</t>
  </si>
  <si>
    <t>434409</t>
  </si>
  <si>
    <t>הלוואה חיל סאן EFF</t>
  </si>
  <si>
    <t>371197</t>
  </si>
  <si>
    <t>הלוואה לחברת תעבורה</t>
  </si>
  <si>
    <t>3364</t>
  </si>
  <si>
    <t>הלוואה לחברת תעבורה משיכה 2</t>
  </si>
  <si>
    <t>364477</t>
  </si>
  <si>
    <t>ויאוליה  MG VID ADOM הלוואה 1 30.03.15</t>
  </si>
  <si>
    <t>4201</t>
  </si>
  <si>
    <t>434408</t>
  </si>
  <si>
    <t>ויאוליה TMM הלוואה 1 30.03.15</t>
  </si>
  <si>
    <t>4205</t>
  </si>
  <si>
    <t>434407</t>
  </si>
  <si>
    <t>ויאוליה WEW 3</t>
  </si>
  <si>
    <t>452464</t>
  </si>
  <si>
    <t>ויאוליה WEW2</t>
  </si>
  <si>
    <t>411270</t>
  </si>
  <si>
    <t>434412</t>
  </si>
  <si>
    <t>ויאוליה דלקיה הלוואה2 30.03.15</t>
  </si>
  <si>
    <t>4208</t>
  </si>
  <si>
    <t>434405</t>
  </si>
  <si>
    <t>ויאליה ת.מ.ת</t>
  </si>
  <si>
    <t>419146</t>
  </si>
  <si>
    <t>434411</t>
  </si>
  <si>
    <t>כרם שלום EDF סאן</t>
  </si>
  <si>
    <t>371707</t>
  </si>
  <si>
    <t>כרם שלום EDF סאן 1</t>
  </si>
  <si>
    <t>372051</t>
  </si>
  <si>
    <t>29991704</t>
  </si>
  <si>
    <t>משמר הנגב EDF</t>
  </si>
  <si>
    <t>371706</t>
  </si>
  <si>
    <t>אלבר (סד'14)</t>
  </si>
  <si>
    <t>385055</t>
  </si>
  <si>
    <t>נגב אנרגיה אשלים לא צמוד</t>
  </si>
  <si>
    <t>4565</t>
  </si>
  <si>
    <t>נגב אנרגיה אשלים לא צמוד ( צמוד בעוד 3 שנים)</t>
  </si>
  <si>
    <t>4566</t>
  </si>
  <si>
    <t>נגב אנרגיה צמוד 2</t>
  </si>
  <si>
    <t>439969</t>
  </si>
  <si>
    <t>נגב אנרגיה צמוד 4</t>
  </si>
  <si>
    <t>455057</t>
  </si>
  <si>
    <t>נגב אנרגיה שקלי 2</t>
  </si>
  <si>
    <t>439968</t>
  </si>
  <si>
    <t>נגב אנרגיה שקלי 3</t>
  </si>
  <si>
    <t>445945</t>
  </si>
  <si>
    <t>נגב אנרגיה שקלי 4</t>
  </si>
  <si>
    <t>445946</t>
  </si>
  <si>
    <t>455056</t>
  </si>
  <si>
    <t>נטפים הלוואה ביורו</t>
  </si>
  <si>
    <t>29993125</t>
  </si>
  <si>
    <t>נטפים הלוואה דולרית</t>
  </si>
  <si>
    <t>29993126</t>
  </si>
  <si>
    <t>פי אס פי הלוואה ז"א 2 11.9.14</t>
  </si>
  <si>
    <t>908395120</t>
  </si>
  <si>
    <t>פי אס פי משיכה 4 הלוואה זא 27.5.15</t>
  </si>
  <si>
    <t>4314</t>
  </si>
  <si>
    <t>פי.אס.פי משיכה   10 הלוואה ז"א 25/10/35 MG</t>
  </si>
  <si>
    <t>443656</t>
  </si>
  <si>
    <t>פי.אס.פי משיכה 5 הלוואה ז"א 11/06/15</t>
  </si>
  <si>
    <t>384577</t>
  </si>
  <si>
    <t>פי.אס.פי משיכה 6 הלוואה ז"א 10/09/15 MG</t>
  </si>
  <si>
    <t>908395160</t>
  </si>
  <si>
    <t>פי.אס.פי משיכה 6 הלוואה ז"א 25/10/35 MG</t>
  </si>
  <si>
    <t>403836</t>
  </si>
  <si>
    <t>פי.אס.פי משיכה 7 הלוואה ז"א 25/10/35 MG</t>
  </si>
  <si>
    <t>415814</t>
  </si>
  <si>
    <t>פי.אס.פי משיכה 8 הלוואה ז"א 25/10/35 MG</t>
  </si>
  <si>
    <t>433981</t>
  </si>
  <si>
    <t>פי.אס.פי משיכה הלוואה ז"ק 10/03/16 MG</t>
  </si>
  <si>
    <t>455011</t>
  </si>
  <si>
    <t>455012</t>
  </si>
  <si>
    <t>פי.אס.פי משיכה9  הלוואה ז"א 25/10/35 MG</t>
  </si>
  <si>
    <t>440022</t>
  </si>
  <si>
    <t>פיאספי אגירה שאובה צמוד מדד משיכה 1</t>
  </si>
  <si>
    <t>345369</t>
  </si>
  <si>
    <t>שפיר הנדסה חוצה ישראל צפון בע"מ</t>
  </si>
  <si>
    <t>4647</t>
  </si>
  <si>
    <t>אפריקה תעשיות הלוואה משיכה 1</t>
  </si>
  <si>
    <t>3153</t>
  </si>
  <si>
    <t>CC</t>
  </si>
  <si>
    <t>סה"כ מובטחות בשיעבוד כלי רכב</t>
  </si>
  <si>
    <t>אלדן תחבורה  4.25% 05/2018</t>
  </si>
  <si>
    <t>10510</t>
  </si>
  <si>
    <t>אלדן הלוואה 8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</si>
  <si>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</si>
  <si>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</si>
  <si>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</si>
  <si>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</si>
  <si>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</si>
  <si>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</si>
  <si>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</si>
  <si>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SALEM HARBOR ( מאוחד )</t>
  </si>
  <si>
    <t>452639</t>
  </si>
  <si>
    <t>PANDA</t>
  </si>
  <si>
    <t>415761</t>
  </si>
  <si>
    <t>PANDA 2</t>
  </si>
  <si>
    <t>445549</t>
  </si>
  <si>
    <t>הלוואה נילית</t>
  </si>
  <si>
    <t>360793</t>
  </si>
  <si>
    <t>הלוואה Meerwind</t>
  </si>
  <si>
    <t>404555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</si>
  <si>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</si>
  <si>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</si>
  <si>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</si>
  <si>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</si>
  <si>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</si>
  <si>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</si>
  <si>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</si>
  <si>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</si>
  <si>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</si>
  <si>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</si>
  <si>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</si>
  <si>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</si>
  <si>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</si>
  <si>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הנפקות אגח א(פדיון לקבל)</t>
  </si>
  <si>
    <t>הראל הנפקות אגח א(ריבית לקבל)</t>
  </si>
  <si>
    <t>הראל הנפקות יב ש(ריבית לקבל)</t>
  </si>
  <si>
    <t>הראל הנפקות יג ש(ריבית לקבל)</t>
  </si>
  <si>
    <t>אלביט מערכות אגח א(ריבית לקבל)</t>
  </si>
  <si>
    <t>דיסקונט שה 1-הפך סחיר 69100950(ריבית לקבל)</t>
  </si>
  <si>
    <t>לאומי אגח 177(ריבית לקבל)</t>
  </si>
  <si>
    <t>מזרחי טפחות אגח א'(ריבית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</si>
  <si>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</si>
  <si>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</si>
  <si>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</si>
  <si>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ירושלים הנ סדרה 10 נ(ריבית לקבל)</t>
  </si>
  <si>
    <t>ירושלים הנ סדרה ט(ריבית לקבל)</t>
  </si>
  <si>
    <t>*אלקטרה(דיבידנד לקבל)</t>
  </si>
  <si>
    <t>הכשרת ישוב אגח 17(ריבית לקבל)</t>
  </si>
  <si>
    <t>דיסקונט השקעות אגח ט(פדיון לקבל)</t>
  </si>
  <si>
    <t>דיסקונט השקעות אגח ט(ריבית לקבל)</t>
  </si>
  <si>
    <t>*פז נפט אגח ג(ריבית לקבל)</t>
  </si>
  <si>
    <t>*פז נפט(דיבידנד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</si>
  <si>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</si>
  <si>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</si>
  <si>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</si>
  <si>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</si>
  <si>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</si>
  <si>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</si>
  <si>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</si>
  <si>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אלקטרה צריכה(דיבידנד לקבל)</t>
  </si>
  <si>
    <t>דלק רכב(דיבידנד לקבל)</t>
  </si>
  <si>
    <t>אדגר אגח ז(פדיון לקבל)</t>
  </si>
  <si>
    <t>אדגר אגח ז(ריבית לקבל)</t>
  </si>
  <si>
    <t>אדרי-אל   אגח ב(ריבית לקבל)</t>
  </si>
  <si>
    <t>*אזורים אגח 10(פדיון לקבל)</t>
  </si>
  <si>
    <t>*אזורים אגח 10(ריבית לקבל)</t>
  </si>
  <si>
    <t>*אזורים אגח 11(ריבית לקבל)</t>
  </si>
  <si>
    <t>*אזורים אגח 9(פדיון לקבל)</t>
  </si>
  <si>
    <t>*אזורים אגח 9(ריבית לקבל)</t>
  </si>
  <si>
    <t>*אזורים סד' ח הוסחר מ- 7150212(פדיון לקבל)</t>
  </si>
  <si>
    <t>*אזורים סד' ח הוסחר מ- 7150212(ריבית לקבל)</t>
  </si>
  <si>
    <t>*אמות אגח ג(פדיון לקבל)</t>
  </si>
  <si>
    <t>*אמות אגח ג(ריבית לקבל)</t>
  </si>
  <si>
    <t>אפריקה נכסים אגח ו(פדיון לקבל)</t>
  </si>
  <si>
    <t>אפריקה נכסים אגח ו(ריבית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</si>
  <si>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</si>
  <si>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</si>
  <si>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</si>
  <si>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</si>
  <si>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</si>
  <si>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ביג אגח ו(ריבית לקבל)</t>
  </si>
  <si>
    <t>בראק אן וי אגחב(פדיון לקבל)</t>
  </si>
  <si>
    <t>בראק אן וי אגחב(ריבית לקבל)</t>
  </si>
  <si>
    <t>גזית גלוב אגח ג(ריבית לקבל)</t>
  </si>
  <si>
    <t>גזית גלוב אגח ה(ריבית לקבל)</t>
  </si>
  <si>
    <t>גזית גלוב אגח ט(ריבית לקבל)</t>
  </si>
  <si>
    <t>גירון  אגח ד(פדיון לקבל)</t>
  </si>
  <si>
    <t>גירון 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</si>
  <si>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</si>
  <si>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</si>
  <si>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</si>
  <si>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</si>
  <si>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ד (6990147) 9.1.07(ריבית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</si>
  <si>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</si>
  <si>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</si>
  <si>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</si>
  <si>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</si>
  <si>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</si>
  <si>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</si>
  <si>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</si>
  <si>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</si>
  <si>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</si>
  <si>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</si>
  <si>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</si>
  <si>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אג"ח ח(פדיון לקבל)</t>
  </si>
  <si>
    <t>*מליסרון אג"ח ח(ריבית לקבל)</t>
  </si>
  <si>
    <t>*מליסרון אגח ה(פדיון לקבל)</t>
  </si>
  <si>
    <t>*מליסרון אגח ה(ריבית לקבל)</t>
  </si>
  <si>
    <t>*מליסרון אגח יא(פדיון לקבל)</t>
  </si>
  <si>
    <t>*מליסרון אגח יא(ריבית לקבל)</t>
  </si>
  <si>
    <t>*עזריאלי אגח ג(ריבית לקבל)</t>
  </si>
  <si>
    <t>רבוע נדלן אגח ד(ריבית לקבל)</t>
  </si>
  <si>
    <t>*אבגול     אגח ג(ריבית לקבל)</t>
  </si>
  <si>
    <t>*אבגול  אגח ב(פדיון לקבל)</t>
  </si>
  <si>
    <t>*אבגול  אגח ב(ריבית לקבל)</t>
  </si>
  <si>
    <t>ממן אגח ב(פדיון לקבל)</t>
  </si>
  <si>
    <t>ממן אגח ב(ריבית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</si>
  <si>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</si>
  <si>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</si>
  <si>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</si>
  <si>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</si>
  <si>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</si>
  <si>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ח(ריבית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</si>
  <si>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</si>
  <si>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</si>
  <si>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</si>
  <si>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</si>
  <si>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Spdr trust series fd(דיבידנד לקבל)</t>
  </si>
  <si>
    <t>33001</t>
  </si>
  <si>
    <t>*ITURAN(דיבידנד לקבל)</t>
  </si>
  <si>
    <t>71048847</t>
  </si>
  <si>
    <t>יובנק בע"מ</t>
  </si>
  <si>
    <t>בנק הפועלים</t>
  </si>
  <si>
    <t>בנק לאומי</t>
  </si>
  <si>
    <t>UBS</t>
  </si>
  <si>
    <t>לירה טורקית</t>
  </si>
  <si>
    <t>כתר נורבגי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</si>
  <si>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</si>
  <si>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</si>
  <si>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</si>
  <si>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</si>
  <si>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להגדלת מינוף</t>
  </si>
  <si>
    <t>נטפים לז"ק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</si>
  <si>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</si>
  <si>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</si>
  <si>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</si>
  <si>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</si>
  <si>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>זמורות EDF</t>
  </si>
  <si>
    <t>מגדל מקפת קרנות פנסיה וקופות גמל בע"מ</t>
  </si>
  <si>
    <t>מקפת דמי מחלה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</si>
</sst>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[$-1010000]d/m/yy;@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7" fontId="19" fillId="0" borderId="0" xfId="0" applyNumberFormat="1" applyFont="1" applyFill="1" applyBorder="1" applyAlignment="1">
      <alignment horizontal="right"/>
    </xf>
    <xf numFmtId="167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2" sqref="C2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1857</v>
      </c>
    </row>
    <row r="3" spans="1:36">
      <c r="B3" s="2" t="s">
        <v>2</v>
      </c>
      <c r="C3" s="82" t="s">
        <v>1858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1309.29556171637</v>
      </c>
      <c r="D11" s="78">
        <f>C11/$C$42*100</f>
        <v>3.4608398413008077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9321.4773893000001</v>
      </c>
      <c r="D13" s="79">
        <f>C13/$C$42*100</f>
        <v>24.63931084161311</v>
      </c>
    </row>
    <row r="14" spans="1:36">
      <c r="A14" s="10" t="s">
        <v>13</v>
      </c>
      <c r="B14" s="73" t="s">
        <v>17</v>
      </c>
      <c r="C14" s="79">
        <v>0</v>
      </c>
      <c r="D14" s="79">
        <f>C14/$C$42*100</f>
        <v>0</v>
      </c>
    </row>
    <row r="15" spans="1:36">
      <c r="A15" s="10" t="s">
        <v>13</v>
      </c>
      <c r="B15" s="73" t="s">
        <v>18</v>
      </c>
      <c r="C15" s="79">
        <f>'אג"ח קונצרני'!Q11</f>
        <v>7296.2429738649998</v>
      </c>
      <c r="D15" s="79">
        <f>C15/$C$42*100</f>
        <v>19.286041375303448</v>
      </c>
    </row>
    <row r="16" spans="1:36">
      <c r="A16" s="10" t="s">
        <v>13</v>
      </c>
      <c r="B16" s="73" t="s">
        <v>19</v>
      </c>
      <c r="C16" s="79">
        <f>מניות!K11</f>
        <v>5374.2209002600002</v>
      </c>
      <c r="D16" s="79">
        <f>C16/$C$42*100</f>
        <v>14.205591427491937</v>
      </c>
    </row>
    <row r="17" spans="1:4">
      <c r="A17" s="10" t="s">
        <v>13</v>
      </c>
      <c r="B17" s="73" t="s">
        <v>20</v>
      </c>
      <c r="C17" s="79">
        <v>10298.715663860001</v>
      </c>
      <c r="D17" s="79">
        <f t="shared" ref="D17:D22" si="0">C17/$C$42*100</f>
        <v>27.222429011362131</v>
      </c>
    </row>
    <row r="18" spans="1:4">
      <c r="A18" s="10" t="s">
        <v>13</v>
      </c>
      <c r="B18" s="73" t="s">
        <v>21</v>
      </c>
      <c r="C18" s="79">
        <v>2254.5009263965999</v>
      </c>
      <c r="D18" s="79">
        <f t="shared" si="0"/>
        <v>5.9592859370076789</v>
      </c>
    </row>
    <row r="19" spans="1:4">
      <c r="A19" s="10" t="s">
        <v>13</v>
      </c>
      <c r="B19" s="73" t="s">
        <v>22</v>
      </c>
      <c r="C19" s="79">
        <v>2.0612707499999998</v>
      </c>
      <c r="D19" s="79">
        <f t="shared" si="0"/>
        <v>5.4485237282530111E-3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351.65555974559999</v>
      </c>
      <c r="D26" s="79">
        <f t="shared" si="1"/>
        <v>0.92952546939600056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0.46737762881</v>
      </c>
      <c r="D29" s="79">
        <f t="shared" si="1"/>
        <v>1.2354117481296009E-3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-5.9811997352469009</v>
      </c>
      <c r="D31" s="79">
        <f t="shared" si="1"/>
        <v>-1.5810008792349752E-2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1520.9567821183916</v>
      </c>
      <c r="D33" s="79">
        <f t="shared" si="1"/>
        <v>4.0203205314097632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108.11613595999999</v>
      </c>
      <c r="D37" s="79">
        <f t="shared" si="1"/>
        <v>0.28578163843109339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37831.729341865524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285.14139052025047</v>
      </c>
      <c r="D43" s="79">
        <f t="shared" si="2"/>
        <v>0.7537096386569514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1857</v>
      </c>
    </row>
    <row r="3" spans="2:61">
      <c r="B3" s="2" t="s">
        <v>2</v>
      </c>
      <c r="C3" s="82" t="s">
        <v>1858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1438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1439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1440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951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1438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1440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1441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951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1857</v>
      </c>
    </row>
    <row r="3" spans="1:60">
      <c r="B3" s="2" t="s">
        <v>2</v>
      </c>
      <c r="C3" s="82" t="s">
        <v>1858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1857</v>
      </c>
    </row>
    <row r="3" spans="2:81">
      <c r="B3" s="2" t="s">
        <v>2</v>
      </c>
      <c r="C3" s="82" t="s">
        <v>1858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1442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229</v>
      </c>
      <c r="C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1443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229</v>
      </c>
      <c r="C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1444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1445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229</v>
      </c>
      <c r="C19" t="s">
        <v>229</v>
      </c>
      <c r="E19" t="s">
        <v>229</v>
      </c>
      <c r="H19" s="79">
        <v>0</v>
      </c>
      <c r="I19" t="s">
        <v>229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1446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229</v>
      </c>
      <c r="C21" t="s">
        <v>229</v>
      </c>
      <c r="E21" t="s">
        <v>229</v>
      </c>
      <c r="H21" s="79">
        <v>0</v>
      </c>
      <c r="I21" t="s">
        <v>229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1447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229</v>
      </c>
      <c r="C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1448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229</v>
      </c>
      <c r="C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1442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229</v>
      </c>
      <c r="C28" t="s">
        <v>229</v>
      </c>
      <c r="E28" t="s">
        <v>229</v>
      </c>
      <c r="H28" s="79">
        <v>0</v>
      </c>
      <c r="I28" t="s">
        <v>229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1443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229</v>
      </c>
      <c r="C30" t="s">
        <v>229</v>
      </c>
      <c r="E30" t="s">
        <v>229</v>
      </c>
      <c r="H30" s="79">
        <v>0</v>
      </c>
      <c r="I30" t="s">
        <v>229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1444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1445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229</v>
      </c>
      <c r="C33" t="s">
        <v>229</v>
      </c>
      <c r="E33" t="s">
        <v>229</v>
      </c>
      <c r="H33" s="79">
        <v>0</v>
      </c>
      <c r="I33" t="s">
        <v>229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1446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229</v>
      </c>
      <c r="C35" t="s">
        <v>229</v>
      </c>
      <c r="E35" t="s">
        <v>229</v>
      </c>
      <c r="H35" s="79">
        <v>0</v>
      </c>
      <c r="I35" t="s">
        <v>229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1447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229</v>
      </c>
      <c r="C37" t="s">
        <v>229</v>
      </c>
      <c r="E37" t="s">
        <v>229</v>
      </c>
      <c r="H37" s="79">
        <v>0</v>
      </c>
      <c r="I37" t="s">
        <v>229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1448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229</v>
      </c>
      <c r="C39" t="s">
        <v>229</v>
      </c>
      <c r="E39" t="s">
        <v>229</v>
      </c>
      <c r="H39" s="79">
        <v>0</v>
      </c>
      <c r="I39" t="s">
        <v>229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1857</v>
      </c>
    </row>
    <row r="3" spans="2:72">
      <c r="B3" s="2" t="s">
        <v>2</v>
      </c>
      <c r="C3" s="82" t="s">
        <v>1858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1449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229</v>
      </c>
      <c r="C14" t="s">
        <v>229</v>
      </c>
      <c r="D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1450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229</v>
      </c>
      <c r="C16" t="s">
        <v>229</v>
      </c>
      <c r="D16" t="s">
        <v>229</v>
      </c>
      <c r="G16" s="79">
        <v>0</v>
      </c>
      <c r="H16" t="s">
        <v>229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1451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G18" s="79">
        <v>0</v>
      </c>
      <c r="H18" t="s">
        <v>229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1452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G20" s="79">
        <v>0</v>
      </c>
      <c r="H20" t="s">
        <v>229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951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229</v>
      </c>
      <c r="C22" t="s">
        <v>229</v>
      </c>
      <c r="D22" t="s">
        <v>229</v>
      </c>
      <c r="G22" s="79">
        <v>0</v>
      </c>
      <c r="H22" t="s">
        <v>229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G25" s="79">
        <v>0</v>
      </c>
      <c r="H25" t="s">
        <v>229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1453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229</v>
      </c>
      <c r="C27" t="s">
        <v>229</v>
      </c>
      <c r="D27" t="s">
        <v>229</v>
      </c>
      <c r="G27" s="79">
        <v>0</v>
      </c>
      <c r="H27" t="s">
        <v>229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1857</v>
      </c>
    </row>
    <row r="3" spans="2:65">
      <c r="B3" s="2" t="s">
        <v>2</v>
      </c>
      <c r="C3" s="82" t="s">
        <v>1858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1454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9">
        <v>0</v>
      </c>
      <c r="K14" t="s">
        <v>229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1455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9">
        <v>0</v>
      </c>
      <c r="K16" t="s">
        <v>229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9">
        <v>0</v>
      </c>
      <c r="K18" t="s">
        <v>229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951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9">
        <v>0</v>
      </c>
      <c r="K20" t="s">
        <v>229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1456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9">
        <v>0</v>
      </c>
      <c r="K23" t="s">
        <v>229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1457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9">
        <v>0</v>
      </c>
      <c r="K25" t="s">
        <v>229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1857</v>
      </c>
    </row>
    <row r="3" spans="2:81">
      <c r="B3" s="2" t="s">
        <v>2</v>
      </c>
      <c r="C3" s="82" t="s">
        <v>1858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6.47</v>
      </c>
      <c r="K11" s="7"/>
      <c r="L11" s="7"/>
      <c r="M11" s="78">
        <v>3.58</v>
      </c>
      <c r="N11" s="78">
        <v>236982.77</v>
      </c>
      <c r="O11" s="7"/>
      <c r="P11" s="78">
        <v>351.65555974559999</v>
      </c>
      <c r="Q11" s="7"/>
      <c r="R11" s="78">
        <v>100</v>
      </c>
      <c r="S11" s="78">
        <v>0.93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6.72</v>
      </c>
      <c r="M12" s="81">
        <v>3.47</v>
      </c>
      <c r="N12" s="81">
        <v>226982.77</v>
      </c>
      <c r="P12" s="81">
        <v>309.61373174559998</v>
      </c>
      <c r="R12" s="81">
        <v>88.04</v>
      </c>
      <c r="S12" s="81">
        <v>0.82</v>
      </c>
    </row>
    <row r="13" spans="2:81">
      <c r="B13" s="80" t="s">
        <v>1454</v>
      </c>
      <c r="C13" s="16"/>
      <c r="D13" s="16"/>
      <c r="E13" s="16"/>
      <c r="J13" s="81">
        <v>7.29</v>
      </c>
      <c r="M13" s="81">
        <v>3.38</v>
      </c>
      <c r="N13" s="81">
        <v>149237.67000000001</v>
      </c>
      <c r="P13" s="81">
        <v>204.129350278</v>
      </c>
      <c r="R13" s="81">
        <v>58.05</v>
      </c>
      <c r="S13" s="81">
        <v>0.54</v>
      </c>
    </row>
    <row r="14" spans="2:81">
      <c r="B14" t="s">
        <v>1458</v>
      </c>
      <c r="C14" t="s">
        <v>1459</v>
      </c>
      <c r="D14" t="s">
        <v>129</v>
      </c>
      <c r="E14" t="s">
        <v>1460</v>
      </c>
      <c r="F14" t="s">
        <v>133</v>
      </c>
      <c r="G14" t="s">
        <v>199</v>
      </c>
      <c r="H14" t="s">
        <v>155</v>
      </c>
      <c r="I14" t="s">
        <v>1461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10648</v>
      </c>
      <c r="O14" s="79">
        <v>153.5</v>
      </c>
      <c r="P14" s="79">
        <v>16.34468</v>
      </c>
      <c r="Q14" s="79">
        <v>0</v>
      </c>
      <c r="R14" s="79">
        <v>4.6500000000000004</v>
      </c>
      <c r="S14" s="79">
        <v>0.04</v>
      </c>
    </row>
    <row r="15" spans="2:81">
      <c r="B15" t="s">
        <v>1462</v>
      </c>
      <c r="C15" t="s">
        <v>1463</v>
      </c>
      <c r="D15" t="s">
        <v>129</v>
      </c>
      <c r="E15" t="s">
        <v>1460</v>
      </c>
      <c r="F15" t="s">
        <v>133</v>
      </c>
      <c r="G15" t="s">
        <v>199</v>
      </c>
      <c r="H15" t="s">
        <v>155</v>
      </c>
      <c r="I15" t="s">
        <v>1464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47000</v>
      </c>
      <c r="O15" s="79">
        <v>123.89</v>
      </c>
      <c r="P15" s="79">
        <v>58.228299999999997</v>
      </c>
      <c r="Q15" s="79">
        <v>0</v>
      </c>
      <c r="R15" s="79">
        <v>16.559999999999999</v>
      </c>
      <c r="S15" s="79">
        <v>0.15</v>
      </c>
    </row>
    <row r="16" spans="2:81">
      <c r="B16" t="s">
        <v>1465</v>
      </c>
      <c r="C16" t="s">
        <v>1466</v>
      </c>
      <c r="D16" t="s">
        <v>129</v>
      </c>
      <c r="E16" t="s">
        <v>425</v>
      </c>
      <c r="F16" t="s">
        <v>133</v>
      </c>
      <c r="G16" t="s">
        <v>1467</v>
      </c>
      <c r="H16" t="s">
        <v>156</v>
      </c>
      <c r="I16" t="s">
        <v>243</v>
      </c>
      <c r="J16" s="79">
        <v>4.18</v>
      </c>
      <c r="K16" t="s">
        <v>108</v>
      </c>
      <c r="L16" s="79">
        <v>6</v>
      </c>
      <c r="M16" s="79">
        <v>2.82</v>
      </c>
      <c r="N16" s="79">
        <v>23800</v>
      </c>
      <c r="O16" s="79">
        <v>121.81</v>
      </c>
      <c r="P16" s="79">
        <v>28.990780000000001</v>
      </c>
      <c r="Q16" s="79">
        <v>0</v>
      </c>
      <c r="R16" s="79">
        <v>8.24</v>
      </c>
      <c r="S16" s="79">
        <v>0.08</v>
      </c>
    </row>
    <row r="17" spans="2:19">
      <c r="B17" t="s">
        <v>1468</v>
      </c>
      <c r="C17" t="s">
        <v>1469</v>
      </c>
      <c r="D17" t="s">
        <v>129</v>
      </c>
      <c r="E17" t="s">
        <v>1470</v>
      </c>
      <c r="F17" t="s">
        <v>133</v>
      </c>
      <c r="G17" t="s">
        <v>401</v>
      </c>
      <c r="H17" t="s">
        <v>155</v>
      </c>
      <c r="I17" t="s">
        <v>243</v>
      </c>
      <c r="J17" s="79">
        <v>5.2</v>
      </c>
      <c r="K17" t="s">
        <v>108</v>
      </c>
      <c r="L17" s="79">
        <v>5.6</v>
      </c>
      <c r="M17" s="79">
        <v>2.92</v>
      </c>
      <c r="N17" s="79">
        <v>3851.67</v>
      </c>
      <c r="O17" s="79">
        <v>148.34</v>
      </c>
      <c r="P17" s="79">
        <v>5.7135672780000002</v>
      </c>
      <c r="Q17" s="79">
        <v>0</v>
      </c>
      <c r="R17" s="79">
        <v>1.62</v>
      </c>
      <c r="S17" s="79">
        <v>0.02</v>
      </c>
    </row>
    <row r="18" spans="2:19">
      <c r="B18" t="s">
        <v>1471</v>
      </c>
      <c r="C18" t="s">
        <v>1472</v>
      </c>
      <c r="D18" t="s">
        <v>129</v>
      </c>
      <c r="E18" t="s">
        <v>959</v>
      </c>
      <c r="F18" t="s">
        <v>330</v>
      </c>
      <c r="G18" t="s">
        <v>575</v>
      </c>
      <c r="H18" t="s">
        <v>155</v>
      </c>
      <c r="I18" t="s">
        <v>243</v>
      </c>
      <c r="J18" s="79">
        <v>4.99</v>
      </c>
      <c r="K18" t="s">
        <v>108</v>
      </c>
      <c r="L18" s="79">
        <v>5.75</v>
      </c>
      <c r="M18" s="79">
        <v>4.41</v>
      </c>
      <c r="N18" s="79">
        <v>63938</v>
      </c>
      <c r="O18" s="79">
        <v>148.35</v>
      </c>
      <c r="P18" s="79">
        <v>94.852023000000003</v>
      </c>
      <c r="Q18" s="79">
        <v>0</v>
      </c>
      <c r="R18" s="79">
        <v>26.97</v>
      </c>
      <c r="S18" s="79">
        <v>0.25</v>
      </c>
    </row>
    <row r="19" spans="2:19">
      <c r="B19" s="80" t="s">
        <v>1455</v>
      </c>
      <c r="C19" s="16"/>
      <c r="D19" s="16"/>
      <c r="E19" s="16"/>
      <c r="J19" s="81">
        <v>5.63</v>
      </c>
      <c r="M19" s="81">
        <v>3.66</v>
      </c>
      <c r="N19" s="81">
        <v>77745.100000000006</v>
      </c>
      <c r="P19" s="81">
        <v>105.4843814676</v>
      </c>
      <c r="R19" s="81">
        <v>30</v>
      </c>
      <c r="S19" s="81">
        <v>0.28000000000000003</v>
      </c>
    </row>
    <row r="20" spans="2:19">
      <c r="B20" t="s">
        <v>1473</v>
      </c>
      <c r="C20" t="s">
        <v>1474</v>
      </c>
      <c r="D20" t="s">
        <v>129</v>
      </c>
      <c r="E20" t="s">
        <v>1475</v>
      </c>
      <c r="F20" t="s">
        <v>363</v>
      </c>
      <c r="G20" t="s">
        <v>1467</v>
      </c>
      <c r="H20" t="s">
        <v>156</v>
      </c>
      <c r="I20" t="s">
        <v>1476</v>
      </c>
      <c r="J20" s="79">
        <v>6.47</v>
      </c>
      <c r="K20" t="s">
        <v>108</v>
      </c>
      <c r="L20" s="79">
        <v>3.1</v>
      </c>
      <c r="M20" s="79">
        <v>2.81</v>
      </c>
      <c r="N20" s="79">
        <v>60000</v>
      </c>
      <c r="O20" s="79">
        <v>98.91</v>
      </c>
      <c r="P20" s="79">
        <v>59.345999999999997</v>
      </c>
      <c r="Q20" s="79">
        <v>0.02</v>
      </c>
      <c r="R20" s="79">
        <v>16.88</v>
      </c>
      <c r="S20" s="79">
        <v>0.16</v>
      </c>
    </row>
    <row r="21" spans="2:19">
      <c r="B21" t="s">
        <v>1477</v>
      </c>
      <c r="C21" t="s">
        <v>1478</v>
      </c>
      <c r="D21" t="s">
        <v>129</v>
      </c>
      <c r="E21" t="s">
        <v>1009</v>
      </c>
      <c r="F21" t="s">
        <v>131</v>
      </c>
      <c r="G21" t="s">
        <v>633</v>
      </c>
      <c r="H21" t="s">
        <v>157</v>
      </c>
      <c r="I21" t="s">
        <v>426</v>
      </c>
      <c r="J21" s="79">
        <v>5.03</v>
      </c>
      <c r="K21" t="s">
        <v>112</v>
      </c>
      <c r="L21" s="79">
        <v>4.45</v>
      </c>
      <c r="M21" s="79">
        <v>5.15</v>
      </c>
      <c r="N21" s="79">
        <v>9888</v>
      </c>
      <c r="O21" s="79">
        <v>99.08</v>
      </c>
      <c r="P21" s="79">
        <v>37.659784857600002</v>
      </c>
      <c r="Q21" s="79">
        <v>0</v>
      </c>
      <c r="R21" s="79">
        <v>10.71</v>
      </c>
      <c r="S21" s="79">
        <v>0.1</v>
      </c>
    </row>
    <row r="22" spans="2:19">
      <c r="B22" t="s">
        <v>1479</v>
      </c>
      <c r="C22" t="s">
        <v>1480</v>
      </c>
      <c r="D22" t="s">
        <v>129</v>
      </c>
      <c r="E22" t="s">
        <v>1481</v>
      </c>
      <c r="F22" t="s">
        <v>133</v>
      </c>
      <c r="G22" t="s">
        <v>684</v>
      </c>
      <c r="H22" t="s">
        <v>156</v>
      </c>
      <c r="I22" t="s">
        <v>1482</v>
      </c>
      <c r="J22" s="79">
        <v>2.4</v>
      </c>
      <c r="K22" t="s">
        <v>108</v>
      </c>
      <c r="L22" s="79">
        <v>5.15</v>
      </c>
      <c r="M22" s="79">
        <v>2.98</v>
      </c>
      <c r="N22" s="79">
        <v>7857.1</v>
      </c>
      <c r="O22" s="79">
        <v>107.91</v>
      </c>
      <c r="P22" s="79">
        <v>8.4785966100000003</v>
      </c>
      <c r="Q22" s="79">
        <v>0.01</v>
      </c>
      <c r="R22" s="79">
        <v>2.41</v>
      </c>
      <c r="S22" s="79">
        <v>0.02</v>
      </c>
    </row>
    <row r="23" spans="2:19">
      <c r="B23" s="80" t="s">
        <v>324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J24" s="79">
        <v>0</v>
      </c>
      <c r="K24" t="s">
        <v>229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951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J26" s="79">
        <v>0</v>
      </c>
      <c r="K26" t="s">
        <v>229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234</v>
      </c>
      <c r="C27" s="16"/>
      <c r="D27" s="16"/>
      <c r="E27" s="16"/>
      <c r="J27" s="81">
        <v>4.5599999999999996</v>
      </c>
      <c r="M27" s="81">
        <v>4.3499999999999996</v>
      </c>
      <c r="N27" s="81">
        <v>10000</v>
      </c>
      <c r="P27" s="81">
        <v>42.041828000000002</v>
      </c>
      <c r="R27" s="81">
        <v>11.96</v>
      </c>
      <c r="S27" s="81">
        <v>0.11</v>
      </c>
    </row>
    <row r="28" spans="2:19">
      <c r="B28" s="80" t="s">
        <v>1483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J29" s="79">
        <v>0</v>
      </c>
      <c r="K29" t="s">
        <v>229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1484</v>
      </c>
      <c r="C30" s="16"/>
      <c r="D30" s="16"/>
      <c r="E30" s="16"/>
      <c r="J30" s="81">
        <v>4.5599999999999996</v>
      </c>
      <c r="M30" s="81">
        <v>4.3499999999999996</v>
      </c>
      <c r="N30" s="81">
        <v>10000</v>
      </c>
      <c r="P30" s="81">
        <v>42.041828000000002</v>
      </c>
      <c r="R30" s="81">
        <v>11.96</v>
      </c>
      <c r="S30" s="81">
        <v>0.11</v>
      </c>
    </row>
    <row r="31" spans="2:19">
      <c r="B31" t="s">
        <v>1485</v>
      </c>
      <c r="C31" t="s">
        <v>1486</v>
      </c>
      <c r="D31" t="s">
        <v>129</v>
      </c>
      <c r="E31" t="s">
        <v>1487</v>
      </c>
      <c r="F31" t="s">
        <v>1341</v>
      </c>
      <c r="G31" t="s">
        <v>746</v>
      </c>
      <c r="H31" t="s">
        <v>1488</v>
      </c>
      <c r="I31" t="s">
        <v>1489</v>
      </c>
      <c r="J31" s="79">
        <v>4.5599999999999996</v>
      </c>
      <c r="K31" t="s">
        <v>112</v>
      </c>
      <c r="L31" s="79">
        <v>6</v>
      </c>
      <c r="M31" s="79">
        <v>4.3499999999999996</v>
      </c>
      <c r="N31" s="79">
        <v>10000</v>
      </c>
      <c r="O31" s="79">
        <v>109.37</v>
      </c>
      <c r="P31" s="79">
        <v>42.041828000000002</v>
      </c>
      <c r="Q31" s="79">
        <v>0</v>
      </c>
      <c r="R31" s="79">
        <v>11.96</v>
      </c>
      <c r="S31" s="79">
        <v>0.11</v>
      </c>
    </row>
    <row r="32" spans="2:19">
      <c r="B32" t="s">
        <v>237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1857</v>
      </c>
    </row>
    <row r="3" spans="2:98">
      <c r="B3" s="2" t="s">
        <v>2</v>
      </c>
      <c r="C3" s="82" t="s">
        <v>1858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234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237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1857</v>
      </c>
    </row>
    <row r="3" spans="2:55">
      <c r="B3" s="2" t="s">
        <v>2</v>
      </c>
      <c r="C3" s="82" t="s">
        <v>1858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1490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229</v>
      </c>
      <c r="C14" t="s">
        <v>229</v>
      </c>
      <c r="D14" t="s">
        <v>229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1491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229</v>
      </c>
      <c r="C16" t="s">
        <v>229</v>
      </c>
      <c r="D16" t="s">
        <v>229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1492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229</v>
      </c>
      <c r="C18" t="s">
        <v>229</v>
      </c>
      <c r="D18" t="s">
        <v>229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1493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229</v>
      </c>
      <c r="C20" t="s">
        <v>229</v>
      </c>
      <c r="D20" t="s">
        <v>229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1494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229</v>
      </c>
      <c r="C23" t="s">
        <v>229</v>
      </c>
      <c r="D23" t="s">
        <v>229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1495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229</v>
      </c>
      <c r="C25" t="s">
        <v>229</v>
      </c>
      <c r="D25" t="s">
        <v>229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1496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229</v>
      </c>
      <c r="C27" t="s">
        <v>229</v>
      </c>
      <c r="D27" t="s">
        <v>229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1497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229</v>
      </c>
      <c r="C29" t="s">
        <v>229</v>
      </c>
      <c r="D29" t="s">
        <v>229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237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1857</v>
      </c>
    </row>
    <row r="3" spans="2:59">
      <c r="B3" s="2" t="s">
        <v>2</v>
      </c>
      <c r="C3" s="82" t="s">
        <v>1858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3400.5</v>
      </c>
      <c r="H11" s="7"/>
      <c r="I11" s="78">
        <v>0.46737762881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1498</v>
      </c>
      <c r="C12" s="16"/>
      <c r="D12" s="16"/>
      <c r="G12" s="81">
        <v>3348</v>
      </c>
      <c r="I12" s="81">
        <v>6.1549370000000002E-5</v>
      </c>
      <c r="K12" s="81">
        <v>0.01</v>
      </c>
      <c r="L12" s="81">
        <v>0</v>
      </c>
    </row>
    <row r="13" spans="2:59">
      <c r="B13" t="s">
        <v>1499</v>
      </c>
      <c r="C13" t="s">
        <v>1500</v>
      </c>
      <c r="D13" t="s">
        <v>1029</v>
      </c>
      <c r="E13" t="s">
        <v>108</v>
      </c>
      <c r="F13" t="s">
        <v>1501</v>
      </c>
      <c r="G13" s="79">
        <v>359</v>
      </c>
      <c r="H13" s="79">
        <v>1.55E-2</v>
      </c>
      <c r="I13" s="79">
        <v>5.5645E-5</v>
      </c>
      <c r="J13" s="79">
        <v>0</v>
      </c>
      <c r="K13" s="79">
        <v>0.01</v>
      </c>
      <c r="L13" s="79">
        <v>0</v>
      </c>
    </row>
    <row r="14" spans="2:59">
      <c r="B14" t="s">
        <v>1502</v>
      </c>
      <c r="C14" t="s">
        <v>1503</v>
      </c>
      <c r="D14" t="s">
        <v>118</v>
      </c>
      <c r="E14" t="s">
        <v>108</v>
      </c>
      <c r="F14" t="s">
        <v>1504</v>
      </c>
      <c r="G14" s="79">
        <v>37</v>
      </c>
      <c r="H14" s="79">
        <v>9.9999999999999995E-7</v>
      </c>
      <c r="I14" s="79">
        <v>3.7000000000000001E-10</v>
      </c>
      <c r="J14" s="79">
        <v>0</v>
      </c>
      <c r="K14" s="79">
        <v>0</v>
      </c>
      <c r="L14" s="79">
        <v>0</v>
      </c>
    </row>
    <row r="15" spans="2:59">
      <c r="B15" t="s">
        <v>1505</v>
      </c>
      <c r="C15" t="s">
        <v>1506</v>
      </c>
      <c r="D15" t="s">
        <v>1075</v>
      </c>
      <c r="E15" t="s">
        <v>108</v>
      </c>
      <c r="F15" t="s">
        <v>1507</v>
      </c>
      <c r="G15" s="79">
        <v>2952</v>
      </c>
      <c r="H15" s="79">
        <v>2.0000000000000001E-4</v>
      </c>
      <c r="I15" s="79">
        <v>5.9039999999999997E-6</v>
      </c>
      <c r="J15" s="79">
        <v>0.01</v>
      </c>
      <c r="K15" s="79">
        <v>0</v>
      </c>
      <c r="L15" s="79">
        <v>0</v>
      </c>
    </row>
    <row r="16" spans="2:59">
      <c r="B16" s="80" t="s">
        <v>1437</v>
      </c>
      <c r="C16" s="16"/>
      <c r="D16" s="16"/>
      <c r="G16" s="81">
        <v>52.5</v>
      </c>
      <c r="I16" s="81">
        <v>0.46731607943999998</v>
      </c>
      <c r="K16" s="81">
        <v>99.99</v>
      </c>
      <c r="L16" s="81">
        <v>0</v>
      </c>
    </row>
    <row r="17" spans="2:12">
      <c r="B17" t="s">
        <v>1508</v>
      </c>
      <c r="C17" t="s">
        <v>1509</v>
      </c>
      <c r="D17" t="s">
        <v>1308</v>
      </c>
      <c r="E17" t="s">
        <v>112</v>
      </c>
      <c r="F17" t="s">
        <v>1510</v>
      </c>
      <c r="G17" s="79">
        <v>52.5</v>
      </c>
      <c r="H17" s="79">
        <v>231.5624</v>
      </c>
      <c r="I17" s="79">
        <v>0.46731607943999998</v>
      </c>
      <c r="J17" s="79">
        <v>0</v>
      </c>
      <c r="K17" s="79">
        <v>99.99</v>
      </c>
      <c r="L17" s="79">
        <v>0</v>
      </c>
    </row>
    <row r="18" spans="2:12">
      <c r="B18" t="s">
        <v>237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1857</v>
      </c>
    </row>
    <row r="3" spans="2:52">
      <c r="B3" s="2" t="s">
        <v>2</v>
      </c>
      <c r="C3" s="82" t="s">
        <v>1858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1438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1439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1511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1440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951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1438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1512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1440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1441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951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B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1857</v>
      </c>
    </row>
    <row r="3" spans="2:13">
      <c r="B3" s="2" t="s">
        <v>2</v>
      </c>
      <c r="C3" s="82" t="s">
        <v>1858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I12+I39</f>
        <v>0</v>
      </c>
      <c r="J11" s="78">
        <f t="shared" ref="J11" si="0">J12+J39</f>
        <v>1309.2955617163702</v>
      </c>
      <c r="K11" s="78">
        <f>J11/$J$11*100</f>
        <v>100</v>
      </c>
      <c r="L11" s="78">
        <f>J11/'סכום נכסי הקרן'!$C$42*100</f>
        <v>3.4608398413008086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f>I13+I17+I29+I31+I33+I35+I37</f>
        <v>0</v>
      </c>
      <c r="J12" s="81">
        <f t="shared" ref="J12" si="1">J13+J17+J29+J31+J33+J35+J37</f>
        <v>684.97267249322999</v>
      </c>
      <c r="K12" s="81">
        <f t="shared" ref="K12:K48" si="2">J12/$J$11*100</f>
        <v>52.316122693892865</v>
      </c>
      <c r="L12" s="81">
        <f>J12/'סכום נכסי הקרן'!$C$42*100</f>
        <v>1.810577217614058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564.50963000000002</v>
      </c>
      <c r="K13" s="81">
        <f t="shared" si="2"/>
        <v>43.115523072573311</v>
      </c>
      <c r="L13" s="81">
        <f>J13/'סכום נכסי הקרן'!$C$42*100</f>
        <v>1.4921592002808599</v>
      </c>
    </row>
    <row r="14" spans="2:13">
      <c r="B14" s="82" t="s">
        <v>1841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0.18046999999999999</v>
      </c>
      <c r="K14" s="79">
        <f t="shared" si="2"/>
        <v>1.3783747938732781E-2</v>
      </c>
      <c r="L14" s="79">
        <f>J14/'סכום נכסי הקרן'!$C$42*100</f>
        <v>4.770334402881431E-4</v>
      </c>
    </row>
    <row r="15" spans="2:13">
      <c r="B15" s="82" t="s">
        <v>1840</v>
      </c>
      <c r="C15" t="s">
        <v>200</v>
      </c>
      <c r="D15" t="s">
        <v>201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287.11811999999998</v>
      </c>
      <c r="K15" s="79">
        <f t="shared" si="2"/>
        <v>21.929205932968536</v>
      </c>
      <c r="L15" s="79">
        <f>J15/'סכום נכסי הקרן'!$C$42*100</f>
        <v>0.75893469580907569</v>
      </c>
    </row>
    <row r="16" spans="2:13">
      <c r="B16" s="82" t="s">
        <v>1842</v>
      </c>
      <c r="C16" t="s">
        <v>203</v>
      </c>
      <c r="D16" t="s">
        <v>204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277.21104000000003</v>
      </c>
      <c r="K16" s="79">
        <f t="shared" si="2"/>
        <v>21.17253339166605</v>
      </c>
      <c r="L16" s="79">
        <f>J16/'סכום נכסי הקרן'!$C$42*100</f>
        <v>0.73274747103149596</v>
      </c>
    </row>
    <row r="17" spans="2:12">
      <c r="B17" s="80" t="s">
        <v>205</v>
      </c>
      <c r="D17" s="16"/>
      <c r="I17" s="81">
        <f>SUM(I18:I28)</f>
        <v>0</v>
      </c>
      <c r="J17" s="81">
        <f t="shared" ref="J17" si="3">SUM(J18:J28)</f>
        <v>120.46304249322998</v>
      </c>
      <c r="K17" s="81">
        <f t="shared" si="2"/>
        <v>9.2005996213195456</v>
      </c>
      <c r="L17" s="81">
        <f>J17/'סכום נכסי הקרן'!$C$42*100</f>
        <v>0.31841801733319813</v>
      </c>
    </row>
    <row r="18" spans="2:12">
      <c r="B18" s="82" t="s">
        <v>1840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9.2445124799999991</v>
      </c>
      <c r="K18" s="79">
        <f t="shared" si="2"/>
        <v>0.70606765579204012</v>
      </c>
      <c r="L18" s="79">
        <f>J18/'סכום נכסי הקרן'!$C$42*100</f>
        <v>2.4435870738189581E-2</v>
      </c>
    </row>
    <row r="19" spans="2:12">
      <c r="B19" s="82" t="s">
        <v>1842</v>
      </c>
      <c r="C19" t="s">
        <v>211</v>
      </c>
      <c r="D19" t="s">
        <v>204</v>
      </c>
      <c r="E19" t="s">
        <v>199</v>
      </c>
      <c r="F19" t="s">
        <v>155</v>
      </c>
      <c r="G19" t="s">
        <v>112</v>
      </c>
      <c r="H19" s="79">
        <v>0</v>
      </c>
      <c r="I19" s="79">
        <v>0</v>
      </c>
      <c r="J19" s="79">
        <v>91.675863519999993</v>
      </c>
      <c r="K19" s="79">
        <f t="shared" si="2"/>
        <v>7.0019227285717731</v>
      </c>
      <c r="L19" s="79">
        <f>J19/'סכום נכסי הקרן'!$C$42*100</f>
        <v>0.24232533144750859</v>
      </c>
    </row>
    <row r="20" spans="2:12">
      <c r="B20" s="82" t="s">
        <v>1842</v>
      </c>
      <c r="C20" t="s">
        <v>213</v>
      </c>
      <c r="D20" t="s">
        <v>204</v>
      </c>
      <c r="E20" t="s">
        <v>199</v>
      </c>
      <c r="F20" t="s">
        <v>155</v>
      </c>
      <c r="G20" t="s">
        <v>122</v>
      </c>
      <c r="H20" s="79">
        <v>0</v>
      </c>
      <c r="I20" s="79">
        <v>0</v>
      </c>
      <c r="J20" s="79">
        <v>15.4103329</v>
      </c>
      <c r="K20" s="79">
        <f t="shared" si="2"/>
        <v>1.1769942059376128</v>
      </c>
      <c r="L20" s="79">
        <f>J20/'סכום נכסי הקרן'!$C$42*100</f>
        <v>4.0733884408890988E-2</v>
      </c>
    </row>
    <row r="21" spans="2:12">
      <c r="B21" s="82" t="s">
        <v>1840</v>
      </c>
      <c r="C21" t="s">
        <v>215</v>
      </c>
      <c r="D21" t="s">
        <v>201</v>
      </c>
      <c r="E21" t="s">
        <v>202</v>
      </c>
      <c r="F21" t="s">
        <v>155</v>
      </c>
      <c r="G21" t="s">
        <v>116</v>
      </c>
      <c r="H21" s="79">
        <v>0</v>
      </c>
      <c r="I21" s="79">
        <v>0</v>
      </c>
      <c r="J21" s="79">
        <v>0.18785927299999999</v>
      </c>
      <c r="K21" s="79">
        <f t="shared" si="2"/>
        <v>1.4348118063864296E-2</v>
      </c>
      <c r="L21" s="79">
        <f>J21/'סכום נכסי הקרן'!$C$42*100</f>
        <v>4.9656538643109364E-4</v>
      </c>
    </row>
    <row r="22" spans="2:12">
      <c r="B22" s="82" t="s">
        <v>1842</v>
      </c>
      <c r="C22" t="s">
        <v>216</v>
      </c>
      <c r="D22" t="s">
        <v>204</v>
      </c>
      <c r="E22" t="s">
        <v>199</v>
      </c>
      <c r="F22" t="s">
        <v>155</v>
      </c>
      <c r="G22" t="s">
        <v>116</v>
      </c>
      <c r="H22" s="79">
        <v>0</v>
      </c>
      <c r="I22" s="79">
        <v>0</v>
      </c>
      <c r="J22" s="79">
        <v>1.457929466</v>
      </c>
      <c r="K22" s="79">
        <f t="shared" si="2"/>
        <v>0.11135220408818799</v>
      </c>
      <c r="L22" s="79">
        <f>J22/'סכום נכסי הקרן'!$C$42*100</f>
        <v>3.8537214432505977E-3</v>
      </c>
    </row>
    <row r="23" spans="2:12">
      <c r="B23" s="82" t="s">
        <v>1840</v>
      </c>
      <c r="C23" t="s">
        <v>218</v>
      </c>
      <c r="D23" t="s">
        <v>201</v>
      </c>
      <c r="E23" t="s">
        <v>202</v>
      </c>
      <c r="F23" t="s">
        <v>155</v>
      </c>
      <c r="G23" t="s">
        <v>194</v>
      </c>
      <c r="H23" s="79">
        <v>0</v>
      </c>
      <c r="I23" s="79">
        <v>0</v>
      </c>
      <c r="J23" s="79">
        <v>1.75710921923</v>
      </c>
      <c r="K23" s="79">
        <f t="shared" si="2"/>
        <v>0.13420264076405986</v>
      </c>
      <c r="L23" s="79">
        <f>J23/'סכום נכסי הקרן'!$C$42*100</f>
        <v>4.6445384596403832E-3</v>
      </c>
    </row>
    <row r="24" spans="2:12">
      <c r="B24" s="82" t="s">
        <v>1842</v>
      </c>
      <c r="C24" t="s">
        <v>219</v>
      </c>
      <c r="D24" t="s">
        <v>204</v>
      </c>
      <c r="E24" t="s">
        <v>199</v>
      </c>
      <c r="F24" t="s">
        <v>155</v>
      </c>
      <c r="G24" s="82" t="s">
        <v>1845</v>
      </c>
      <c r="H24" s="79">
        <v>0</v>
      </c>
      <c r="I24" s="79">
        <v>0</v>
      </c>
      <c r="J24" s="79">
        <v>0.23850750000000001</v>
      </c>
      <c r="K24" s="79">
        <f t="shared" si="2"/>
        <v>1.8216475101109932E-2</v>
      </c>
      <c r="L24" s="79">
        <f>J24/'סכום נכסי הקרן'!$C$42*100</f>
        <v>6.3044302797985428E-4</v>
      </c>
    </row>
    <row r="25" spans="2:12">
      <c r="B25" s="82" t="s">
        <v>1840</v>
      </c>
      <c r="C25" t="s">
        <v>221</v>
      </c>
      <c r="D25" t="s">
        <v>201</v>
      </c>
      <c r="E25" t="s">
        <v>202</v>
      </c>
      <c r="F25" t="s">
        <v>155</v>
      </c>
      <c r="G25" t="s">
        <v>119</v>
      </c>
      <c r="H25" s="79">
        <v>0</v>
      </c>
      <c r="I25" s="79">
        <v>0</v>
      </c>
      <c r="J25" s="79">
        <v>4.4144155999999997E-2</v>
      </c>
      <c r="K25" s="79">
        <f t="shared" si="2"/>
        <v>3.3715959398908316E-3</v>
      </c>
      <c r="L25" s="79">
        <f>J25/'סכום נכסי הקרן'!$C$42*100</f>
        <v>1.1668553557542237E-4</v>
      </c>
    </row>
    <row r="26" spans="2:12">
      <c r="B26" s="82" t="s">
        <v>1842</v>
      </c>
      <c r="C26" t="s">
        <v>222</v>
      </c>
      <c r="D26" t="s">
        <v>204</v>
      </c>
      <c r="E26" t="s">
        <v>199</v>
      </c>
      <c r="F26" t="s">
        <v>155</v>
      </c>
      <c r="G26" t="s">
        <v>119</v>
      </c>
      <c r="H26" s="79">
        <v>0</v>
      </c>
      <c r="I26" s="79">
        <v>0</v>
      </c>
      <c r="J26" s="79">
        <v>0.24283991999999999</v>
      </c>
      <c r="K26" s="79">
        <f t="shared" si="2"/>
        <v>1.854737212136108E-2</v>
      </c>
      <c r="L26" s="79">
        <f>J26/'סכום נכסי הקרן'!$C$42*100</f>
        <v>6.418948438903832E-4</v>
      </c>
    </row>
    <row r="27" spans="2:12">
      <c r="B27" s="82" t="s">
        <v>1842</v>
      </c>
      <c r="C27" t="s">
        <v>223</v>
      </c>
      <c r="D27" t="s">
        <v>204</v>
      </c>
      <c r="E27" t="s">
        <v>199</v>
      </c>
      <c r="F27" t="s">
        <v>155</v>
      </c>
      <c r="G27" s="82" t="s">
        <v>1844</v>
      </c>
      <c r="H27" s="79">
        <v>0</v>
      </c>
      <c r="I27" s="79">
        <v>0</v>
      </c>
      <c r="J27" s="79">
        <v>0.20394219999999999</v>
      </c>
      <c r="K27" s="79">
        <f t="shared" si="2"/>
        <v>1.5576482954899037E-2</v>
      </c>
      <c r="L27" s="79">
        <f>J27/'סכום נכסי הקרן'!$C$42*100</f>
        <v>5.3907712797657519E-4</v>
      </c>
    </row>
    <row r="28" spans="2:12">
      <c r="B28" s="82" t="s">
        <v>1840</v>
      </c>
      <c r="C28" t="s">
        <v>224</v>
      </c>
      <c r="D28" t="s">
        <v>201</v>
      </c>
      <c r="E28" t="s">
        <v>202</v>
      </c>
      <c r="F28" t="s">
        <v>155</v>
      </c>
      <c r="G28" t="s">
        <v>225</v>
      </c>
      <c r="H28" s="79">
        <v>0</v>
      </c>
      <c r="I28" s="79">
        <v>0</v>
      </c>
      <c r="J28" s="79">
        <v>1.8589999999999999E-6</v>
      </c>
      <c r="K28" s="79">
        <f t="shared" si="2"/>
        <v>1.41984747703797E-7</v>
      </c>
      <c r="L28" s="79">
        <f>J28/'סכום נכסי הקרן'!$C$42*100</f>
        <v>4.9138647171034416E-9</v>
      </c>
    </row>
    <row r="29" spans="2:12">
      <c r="B29" s="80" t="s">
        <v>228</v>
      </c>
      <c r="D29" s="16"/>
      <c r="I29" s="81">
        <v>0</v>
      </c>
      <c r="J29" s="81">
        <v>0</v>
      </c>
      <c r="K29" s="81">
        <f t="shared" si="2"/>
        <v>0</v>
      </c>
      <c r="L29" s="81">
        <f>J29/'סכום נכסי הקרן'!$C$42*100</f>
        <v>0</v>
      </c>
    </row>
    <row r="30" spans="2:12">
      <c r="B30" t="s">
        <v>229</v>
      </c>
      <c r="C30" t="s">
        <v>229</v>
      </c>
      <c r="D30" s="16"/>
      <c r="E30" t="s">
        <v>229</v>
      </c>
      <c r="G30" t="s">
        <v>229</v>
      </c>
      <c r="H30" s="79">
        <v>0</v>
      </c>
      <c r="I30" s="79">
        <v>0</v>
      </c>
      <c r="J30" s="79">
        <v>0</v>
      </c>
      <c r="K30" s="79">
        <f t="shared" si="2"/>
        <v>0</v>
      </c>
      <c r="L30" s="79">
        <f>J30/'סכום נכסי הקרן'!$C$42*100</f>
        <v>0</v>
      </c>
    </row>
    <row r="31" spans="2:12">
      <c r="B31" s="80" t="s">
        <v>230</v>
      </c>
      <c r="D31" s="16"/>
      <c r="I31" s="81">
        <v>0</v>
      </c>
      <c r="J31" s="81">
        <v>0</v>
      </c>
      <c r="K31" s="81">
        <f t="shared" si="2"/>
        <v>0</v>
      </c>
      <c r="L31" s="81">
        <f>J31/'סכום נכסי הקרן'!$C$42*100</f>
        <v>0</v>
      </c>
    </row>
    <row r="32" spans="2:12">
      <c r="B32" t="s">
        <v>229</v>
      </c>
      <c r="C32" t="s">
        <v>229</v>
      </c>
      <c r="D32" s="16"/>
      <c r="E32" t="s">
        <v>229</v>
      </c>
      <c r="G32" t="s">
        <v>229</v>
      </c>
      <c r="H32" s="79">
        <v>0</v>
      </c>
      <c r="I32" s="79">
        <v>0</v>
      </c>
      <c r="J32" s="79">
        <v>0</v>
      </c>
      <c r="K32" s="79">
        <f t="shared" si="2"/>
        <v>0</v>
      </c>
      <c r="L32" s="79">
        <f>J32/'סכום נכסי הקרן'!$C$42*100</f>
        <v>0</v>
      </c>
    </row>
    <row r="33" spans="2:12">
      <c r="B33" s="80" t="s">
        <v>231</v>
      </c>
      <c r="D33" s="16"/>
      <c r="I33" s="81">
        <v>0</v>
      </c>
      <c r="J33" s="81">
        <v>0</v>
      </c>
      <c r="K33" s="81">
        <f t="shared" si="2"/>
        <v>0</v>
      </c>
      <c r="L33" s="81">
        <f>J33/'סכום נכסי הקרן'!$C$42*100</f>
        <v>0</v>
      </c>
    </row>
    <row r="34" spans="2:12">
      <c r="B34" t="s">
        <v>229</v>
      </c>
      <c r="C34" t="s">
        <v>229</v>
      </c>
      <c r="D34" s="16"/>
      <c r="E34" t="s">
        <v>229</v>
      </c>
      <c r="G34" t="s">
        <v>229</v>
      </c>
      <c r="H34" s="79">
        <v>0</v>
      </c>
      <c r="I34" s="79">
        <v>0</v>
      </c>
      <c r="J34" s="79">
        <v>0</v>
      </c>
      <c r="K34" s="79">
        <f t="shared" si="2"/>
        <v>0</v>
      </c>
      <c r="L34" s="79">
        <f>J34/'סכום נכסי הקרן'!$C$42*100</f>
        <v>0</v>
      </c>
    </row>
    <row r="35" spans="2:12">
      <c r="B35" s="80" t="s">
        <v>232</v>
      </c>
      <c r="D35" s="16"/>
      <c r="I35" s="81">
        <v>0</v>
      </c>
      <c r="J35" s="81">
        <v>0</v>
      </c>
      <c r="K35" s="81">
        <f t="shared" si="2"/>
        <v>0</v>
      </c>
      <c r="L35" s="81">
        <f>J35/'סכום נכסי הקרן'!$C$42*100</f>
        <v>0</v>
      </c>
    </row>
    <row r="36" spans="2:12">
      <c r="B36" t="s">
        <v>229</v>
      </c>
      <c r="C36" t="s">
        <v>229</v>
      </c>
      <c r="D36" s="16"/>
      <c r="E36" t="s">
        <v>229</v>
      </c>
      <c r="G36" t="s">
        <v>229</v>
      </c>
      <c r="H36" s="79">
        <v>0</v>
      </c>
      <c r="I36" s="79">
        <v>0</v>
      </c>
      <c r="J36" s="79">
        <v>0</v>
      </c>
      <c r="K36" s="79">
        <f t="shared" si="2"/>
        <v>0</v>
      </c>
      <c r="L36" s="79">
        <f>J36/'סכום נכסי הקרן'!$C$42*100</f>
        <v>0</v>
      </c>
    </row>
    <row r="37" spans="2:12">
      <c r="B37" s="80" t="s">
        <v>233</v>
      </c>
      <c r="D37" s="16"/>
      <c r="I37" s="81">
        <v>0</v>
      </c>
      <c r="J37" s="81">
        <v>0</v>
      </c>
      <c r="K37" s="81">
        <f t="shared" si="2"/>
        <v>0</v>
      </c>
      <c r="L37" s="81">
        <f>J37/'סכום נכסי הקרן'!$C$42*100</f>
        <v>0</v>
      </c>
    </row>
    <row r="38" spans="2:12">
      <c r="B38" t="s">
        <v>229</v>
      </c>
      <c r="C38" t="s">
        <v>229</v>
      </c>
      <c r="D38" s="16"/>
      <c r="E38" t="s">
        <v>229</v>
      </c>
      <c r="G38" t="s">
        <v>229</v>
      </c>
      <c r="H38" s="79">
        <v>0</v>
      </c>
      <c r="I38" s="79">
        <v>0</v>
      </c>
      <c r="J38" s="79">
        <v>0</v>
      </c>
      <c r="K38" s="79">
        <f t="shared" si="2"/>
        <v>0</v>
      </c>
      <c r="L38" s="79">
        <f>J38/'סכום נכסי הקרן'!$C$42*100</f>
        <v>0</v>
      </c>
    </row>
    <row r="39" spans="2:12">
      <c r="B39" s="80" t="s">
        <v>234</v>
      </c>
      <c r="D39" s="16"/>
      <c r="I39" s="81">
        <f>I40+I47</f>
        <v>0</v>
      </c>
      <c r="J39" s="81">
        <f t="shared" ref="J39" si="4">J40+J47</f>
        <v>624.32288922314012</v>
      </c>
      <c r="K39" s="81">
        <f t="shared" si="2"/>
        <v>47.683877306107128</v>
      </c>
      <c r="L39" s="81">
        <f>J39/'סכום נכסי הקרן'!$C$42*100</f>
        <v>1.6502626236867501</v>
      </c>
    </row>
    <row r="40" spans="2:12">
      <c r="B40" s="80" t="s">
        <v>235</v>
      </c>
      <c r="D40" s="16"/>
      <c r="I40" s="81">
        <f>SUM(I41:I46)</f>
        <v>0</v>
      </c>
      <c r="J40" s="81">
        <f t="shared" ref="J40" si="5">SUM(J41:J46)</f>
        <v>624.32288922314012</v>
      </c>
      <c r="K40" s="81">
        <f t="shared" si="2"/>
        <v>47.683877306107128</v>
      </c>
      <c r="L40" s="81">
        <f>J40/'סכום נכסי הקרן'!$C$42*100</f>
        <v>1.6502626236867501</v>
      </c>
    </row>
    <row r="41" spans="2:12">
      <c r="B41" s="82" t="s">
        <v>1843</v>
      </c>
      <c r="C41" t="s">
        <v>206</v>
      </c>
      <c r="D41" t="s">
        <v>207</v>
      </c>
      <c r="E41" t="s">
        <v>208</v>
      </c>
      <c r="F41" t="s">
        <v>209</v>
      </c>
      <c r="G41" t="s">
        <v>112</v>
      </c>
      <c r="H41" s="79">
        <v>0</v>
      </c>
      <c r="I41" s="79">
        <v>0</v>
      </c>
      <c r="J41" s="79">
        <v>268.50870472000003</v>
      </c>
      <c r="K41" s="79">
        <f t="shared" si="2"/>
        <v>20.507875576085276</v>
      </c>
      <c r="L41" s="79">
        <f>J41/'סכום נכסי הקרן'!$C$42*100</f>
        <v>0.7097447285415569</v>
      </c>
    </row>
    <row r="42" spans="2:12">
      <c r="B42" s="82" t="s">
        <v>1843</v>
      </c>
      <c r="C42" t="s">
        <v>212</v>
      </c>
      <c r="D42" t="s">
        <v>207</v>
      </c>
      <c r="E42" t="s">
        <v>208</v>
      </c>
      <c r="F42" t="s">
        <v>209</v>
      </c>
      <c r="G42" t="s">
        <v>122</v>
      </c>
      <c r="H42" s="79">
        <v>0</v>
      </c>
      <c r="I42" s="79">
        <v>0</v>
      </c>
      <c r="J42" s="79">
        <v>6.1030714740000001</v>
      </c>
      <c r="K42" s="79">
        <f t="shared" si="2"/>
        <v>0.46613397711357207</v>
      </c>
      <c r="L42" s="79">
        <f>J42/'סכום נכסי הקרן'!$C$42*100</f>
        <v>1.6132150393786494E-2</v>
      </c>
    </row>
    <row r="43" spans="2:12">
      <c r="B43" s="82" t="s">
        <v>1843</v>
      </c>
      <c r="C43" t="s">
        <v>214</v>
      </c>
      <c r="D43" t="s">
        <v>207</v>
      </c>
      <c r="E43" t="s">
        <v>208</v>
      </c>
      <c r="F43" t="s">
        <v>209</v>
      </c>
      <c r="G43" t="s">
        <v>116</v>
      </c>
      <c r="H43" s="79">
        <v>0</v>
      </c>
      <c r="I43" s="79">
        <v>0</v>
      </c>
      <c r="J43" s="79">
        <v>327.68984848600002</v>
      </c>
      <c r="K43" s="79">
        <f t="shared" si="2"/>
        <v>25.027950759752649</v>
      </c>
      <c r="L43" s="79">
        <f>J43/'סכום נכסי הקרן'!$C$42*100</f>
        <v>0.86617729135466814</v>
      </c>
    </row>
    <row r="44" spans="2:12">
      <c r="B44" s="82" t="s">
        <v>1843</v>
      </c>
      <c r="C44" t="s">
        <v>217</v>
      </c>
      <c r="D44" t="s">
        <v>207</v>
      </c>
      <c r="E44" t="s">
        <v>208</v>
      </c>
      <c r="F44" t="s">
        <v>209</v>
      </c>
      <c r="G44" t="s">
        <v>194</v>
      </c>
      <c r="H44" s="79">
        <v>0</v>
      </c>
      <c r="I44" s="79">
        <v>0</v>
      </c>
      <c r="J44" s="79">
        <v>2.0886599501399998</v>
      </c>
      <c r="K44" s="79">
        <f t="shared" si="2"/>
        <v>0.15952547394279348</v>
      </c>
      <c r="L44" s="79">
        <f>J44/'סכום נכסי הקרן'!$C$42*100</f>
        <v>5.5209211592361371E-3</v>
      </c>
    </row>
    <row r="45" spans="2:12">
      <c r="B45" s="82" t="s">
        <v>1843</v>
      </c>
      <c r="C45" t="s">
        <v>220</v>
      </c>
      <c r="D45" t="s">
        <v>207</v>
      </c>
      <c r="E45" t="s">
        <v>208</v>
      </c>
      <c r="F45" t="s">
        <v>209</v>
      </c>
      <c r="G45" t="s">
        <v>119</v>
      </c>
      <c r="H45" s="79">
        <v>0</v>
      </c>
      <c r="I45" s="79">
        <v>0</v>
      </c>
      <c r="J45" s="79">
        <v>11.679611850000001</v>
      </c>
      <c r="K45" s="79">
        <f t="shared" si="2"/>
        <v>0.89205311554627631</v>
      </c>
      <c r="L45" s="79">
        <f>J45/'סכום נכסי הקרן'!$C$42*100</f>
        <v>3.0872529628390669E-2</v>
      </c>
    </row>
    <row r="46" spans="2:12">
      <c r="B46" s="82" t="s">
        <v>1843</v>
      </c>
      <c r="C46" t="s">
        <v>226</v>
      </c>
      <c r="D46" t="s">
        <v>207</v>
      </c>
      <c r="E46" t="s">
        <v>208</v>
      </c>
      <c r="F46" t="s">
        <v>209</v>
      </c>
      <c r="G46" t="s">
        <v>227</v>
      </c>
      <c r="H46" s="79">
        <v>0</v>
      </c>
      <c r="I46" s="79">
        <v>0</v>
      </c>
      <c r="J46" s="79">
        <v>8.2529927430000001</v>
      </c>
      <c r="K46" s="79">
        <f t="shared" si="2"/>
        <v>0.63033840366655325</v>
      </c>
      <c r="L46" s="79">
        <f>J46/'סכום נכסי הקרן'!$C$42*100</f>
        <v>2.1815002609111595E-2</v>
      </c>
    </row>
    <row r="47" spans="2:12">
      <c r="B47" s="80" t="s">
        <v>236</v>
      </c>
      <c r="D47" s="16"/>
      <c r="I47" s="81">
        <v>0</v>
      </c>
      <c r="J47" s="81">
        <v>0</v>
      </c>
      <c r="K47" s="81">
        <f t="shared" si="2"/>
        <v>0</v>
      </c>
      <c r="L47" s="81">
        <f>J47/'סכום נכסי הקרן'!$C$42*100</f>
        <v>0</v>
      </c>
    </row>
    <row r="48" spans="2:12">
      <c r="B48" t="s">
        <v>229</v>
      </c>
      <c r="C48" t="s">
        <v>229</v>
      </c>
      <c r="D48" s="16"/>
      <c r="E48" t="s">
        <v>229</v>
      </c>
      <c r="G48" t="s">
        <v>229</v>
      </c>
      <c r="H48" s="79">
        <v>0</v>
      </c>
      <c r="I48" s="79">
        <v>0</v>
      </c>
      <c r="J48" s="79">
        <v>0</v>
      </c>
      <c r="K48" s="79">
        <f t="shared" si="2"/>
        <v>0</v>
      </c>
      <c r="L48" s="79">
        <f>J48/'סכום נכסי הקרן'!$C$42*100</f>
        <v>0</v>
      </c>
    </row>
    <row r="49" spans="2:4">
      <c r="B49" t="s">
        <v>237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autoFilter ref="B10:AM5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1857</v>
      </c>
    </row>
    <row r="3" spans="2:49">
      <c r="B3" s="2" t="s">
        <v>2</v>
      </c>
      <c r="C3" s="82" t="s">
        <v>1858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-1882972.97</v>
      </c>
      <c r="H11" s="7"/>
      <c r="I11" s="78">
        <v>-5.9811997352469009</v>
      </c>
      <c r="J11" s="78">
        <v>100</v>
      </c>
      <c r="K11" s="78">
        <v>-0.02</v>
      </c>
      <c r="AW11" s="16"/>
    </row>
    <row r="12" spans="2:49">
      <c r="B12" s="80" t="s">
        <v>195</v>
      </c>
      <c r="C12" s="16"/>
      <c r="D12" s="16"/>
      <c r="G12" s="81">
        <v>-1882972.97</v>
      </c>
      <c r="I12" s="81">
        <v>-5.9811997352469009</v>
      </c>
      <c r="J12" s="81">
        <v>100</v>
      </c>
      <c r="K12" s="81">
        <v>-0.02</v>
      </c>
    </row>
    <row r="13" spans="2:49">
      <c r="B13" s="80" t="s">
        <v>1438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1439</v>
      </c>
      <c r="C15" s="16"/>
      <c r="D15" s="16"/>
      <c r="G15" s="81">
        <v>-1642000</v>
      </c>
      <c r="I15" s="81">
        <v>-60.210524247668403</v>
      </c>
      <c r="J15" s="81">
        <v>1006.66</v>
      </c>
      <c r="K15" s="81">
        <v>-0.16</v>
      </c>
    </row>
    <row r="16" spans="2:49">
      <c r="B16" t="s">
        <v>1513</v>
      </c>
      <c r="C16" t="s">
        <v>1514</v>
      </c>
      <c r="D16" t="s">
        <v>129</v>
      </c>
      <c r="E16" t="s">
        <v>112</v>
      </c>
      <c r="F16" t="s">
        <v>272</v>
      </c>
      <c r="G16" s="79">
        <v>-685000</v>
      </c>
      <c r="H16" s="79">
        <v>7.8126700729927006</v>
      </c>
      <c r="I16" s="79">
        <v>-53.51679</v>
      </c>
      <c r="J16" s="79">
        <v>894.75</v>
      </c>
      <c r="K16" s="79">
        <v>-0.14000000000000001</v>
      </c>
    </row>
    <row r="17" spans="2:11">
      <c r="B17" t="s">
        <v>1515</v>
      </c>
      <c r="C17" t="s">
        <v>1516</v>
      </c>
      <c r="D17" t="s">
        <v>129</v>
      </c>
      <c r="E17" t="s">
        <v>112</v>
      </c>
      <c r="F17" t="s">
        <v>1517</v>
      </c>
      <c r="G17" s="79">
        <v>-180000</v>
      </c>
      <c r="H17" s="79">
        <v>0.26345555555555611</v>
      </c>
      <c r="I17" s="79">
        <v>-0.47422000000000097</v>
      </c>
      <c r="J17" s="79">
        <v>7.93</v>
      </c>
      <c r="K17" s="79">
        <v>0</v>
      </c>
    </row>
    <row r="18" spans="2:11">
      <c r="B18" t="s">
        <v>1518</v>
      </c>
      <c r="C18" t="s">
        <v>1519</v>
      </c>
      <c r="D18" t="s">
        <v>129</v>
      </c>
      <c r="E18" t="s">
        <v>112</v>
      </c>
      <c r="F18" t="s">
        <v>287</v>
      </c>
      <c r="G18" s="79">
        <v>-264000</v>
      </c>
      <c r="H18" s="79">
        <v>4.6348013816925757</v>
      </c>
      <c r="I18" s="79">
        <v>-12.235875647668401</v>
      </c>
      <c r="J18" s="79">
        <v>204.57</v>
      </c>
      <c r="K18" s="79">
        <v>-0.03</v>
      </c>
    </row>
    <row r="19" spans="2:11">
      <c r="B19" t="s">
        <v>1520</v>
      </c>
      <c r="C19" t="s">
        <v>1521</v>
      </c>
      <c r="D19" t="s">
        <v>129</v>
      </c>
      <c r="E19" t="s">
        <v>112</v>
      </c>
      <c r="F19" t="s">
        <v>1522</v>
      </c>
      <c r="G19" s="79">
        <v>-513000</v>
      </c>
      <c r="H19" s="79">
        <v>-1.1727799999999999</v>
      </c>
      <c r="I19" s="79">
        <v>6.0163614000000001</v>
      </c>
      <c r="J19" s="79">
        <v>-100.59</v>
      </c>
      <c r="K19" s="79">
        <v>0.02</v>
      </c>
    </row>
    <row r="20" spans="2:11">
      <c r="B20" s="80" t="s">
        <v>1511</v>
      </c>
      <c r="C20" s="16"/>
      <c r="D20" s="16"/>
      <c r="G20" s="81">
        <v>-241000</v>
      </c>
      <c r="I20" s="81">
        <v>53.124553271221501</v>
      </c>
      <c r="J20" s="81">
        <v>-888.19</v>
      </c>
      <c r="K20" s="81">
        <v>0.14000000000000001</v>
      </c>
    </row>
    <row r="21" spans="2:11">
      <c r="B21" t="s">
        <v>1523</v>
      </c>
      <c r="C21" t="s">
        <v>1524</v>
      </c>
      <c r="D21" t="s">
        <v>129</v>
      </c>
      <c r="E21" t="s">
        <v>116</v>
      </c>
      <c r="F21" t="s">
        <v>1525</v>
      </c>
      <c r="G21" s="79">
        <v>-113000</v>
      </c>
      <c r="H21" s="79">
        <v>-21.069312629399558</v>
      </c>
      <c r="I21" s="79">
        <v>23.8083232712215</v>
      </c>
      <c r="J21" s="79">
        <v>-398.05</v>
      </c>
      <c r="K21" s="79">
        <v>0.06</v>
      </c>
    </row>
    <row r="22" spans="2:11">
      <c r="B22" t="s">
        <v>1526</v>
      </c>
      <c r="C22" t="s">
        <v>1527</v>
      </c>
      <c r="D22" t="s">
        <v>129</v>
      </c>
      <c r="E22" t="s">
        <v>116</v>
      </c>
      <c r="F22" t="s">
        <v>287</v>
      </c>
      <c r="G22" s="79">
        <v>-128000</v>
      </c>
      <c r="H22" s="79">
        <v>-22.9033046875</v>
      </c>
      <c r="I22" s="79">
        <v>29.316230000000001</v>
      </c>
      <c r="J22" s="79">
        <v>-490.14</v>
      </c>
      <c r="K22" s="79">
        <v>0.08</v>
      </c>
    </row>
    <row r="23" spans="2:11">
      <c r="B23" s="80" t="s">
        <v>1440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229</v>
      </c>
      <c r="C24" t="s">
        <v>229</v>
      </c>
      <c r="D24" t="s">
        <v>229</v>
      </c>
      <c r="E24" t="s">
        <v>229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951</v>
      </c>
      <c r="C25" s="16"/>
      <c r="D25" s="16"/>
      <c r="G25" s="81">
        <v>27.03</v>
      </c>
      <c r="I25" s="81">
        <v>1.1047712411999999</v>
      </c>
      <c r="J25" s="81">
        <v>-18.47</v>
      </c>
      <c r="K25" s="81">
        <v>0</v>
      </c>
    </row>
    <row r="26" spans="2:11">
      <c r="B26" t="s">
        <v>1528</v>
      </c>
      <c r="C26" t="s">
        <v>1529</v>
      </c>
      <c r="D26" t="s">
        <v>129</v>
      </c>
      <c r="E26" t="s">
        <v>108</v>
      </c>
      <c r="F26" t="s">
        <v>1530</v>
      </c>
      <c r="G26" s="79">
        <v>27.03</v>
      </c>
      <c r="H26" s="79">
        <v>4087.2040000000002</v>
      </c>
      <c r="I26" s="79">
        <v>1.1047712411999999</v>
      </c>
      <c r="J26" s="79">
        <v>-18.47</v>
      </c>
      <c r="K26" s="79">
        <v>0</v>
      </c>
    </row>
    <row r="27" spans="2:11">
      <c r="B27" s="80" t="s">
        <v>234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s="80" t="s">
        <v>1438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1512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1440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229</v>
      </c>
      <c r="C33" t="s">
        <v>229</v>
      </c>
      <c r="D33" t="s">
        <v>229</v>
      </c>
      <c r="E33" t="s">
        <v>229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951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229</v>
      </c>
      <c r="C35" t="s">
        <v>229</v>
      </c>
      <c r="D35" t="s">
        <v>229</v>
      </c>
      <c r="E35" t="s">
        <v>229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237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1857</v>
      </c>
    </row>
    <row r="3" spans="2:78">
      <c r="B3" s="2" t="s">
        <v>2</v>
      </c>
      <c r="C3" s="82" t="s">
        <v>1858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1442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1443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1444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1445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9">
        <v>0</v>
      </c>
      <c r="I19" t="s">
        <v>229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1446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9">
        <v>0</v>
      </c>
      <c r="I21" t="s">
        <v>229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1447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1448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1442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9">
        <v>0</v>
      </c>
      <c r="I28" t="s">
        <v>229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1443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9">
        <v>0</v>
      </c>
      <c r="I30" t="s">
        <v>229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1444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1445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9">
        <v>0</v>
      </c>
      <c r="I33" t="s">
        <v>229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1446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9">
        <v>0</v>
      </c>
      <c r="I35" t="s">
        <v>229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1447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9">
        <v>0</v>
      </c>
      <c r="I37" t="s">
        <v>229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1448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9">
        <v>0</v>
      </c>
      <c r="I39" t="s">
        <v>229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1857</v>
      </c>
    </row>
    <row r="3" spans="2:59">
      <c r="B3" s="2" t="s">
        <v>2</v>
      </c>
      <c r="C3" s="82" t="s">
        <v>1858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5.27</v>
      </c>
      <c r="H11" s="18"/>
      <c r="I11" s="18"/>
      <c r="J11" s="78">
        <v>2.2599999999999998</v>
      </c>
      <c r="K11" s="78">
        <v>1260078.69</v>
      </c>
      <c r="L11" s="7"/>
      <c r="M11" s="78">
        <v>1520.9567821183916</v>
      </c>
      <c r="N11" s="78">
        <v>100</v>
      </c>
      <c r="O11" s="78">
        <v>4.0199999999999996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5.35</v>
      </c>
      <c r="J12" s="81">
        <v>2.0499999999999998</v>
      </c>
      <c r="K12" s="81">
        <v>1231942.81</v>
      </c>
      <c r="M12" s="81">
        <v>1408.9866531933278</v>
      </c>
      <c r="N12" s="81">
        <v>92.64</v>
      </c>
      <c r="O12" s="81">
        <v>3.72</v>
      </c>
    </row>
    <row r="13" spans="2:59">
      <c r="B13" s="80" t="s">
        <v>1531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229</v>
      </c>
      <c r="D14" t="s">
        <v>229</v>
      </c>
      <c r="E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1532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229</v>
      </c>
      <c r="D16" t="s">
        <v>229</v>
      </c>
      <c r="E16" t="s">
        <v>229</v>
      </c>
      <c r="G16" s="79">
        <v>0</v>
      </c>
      <c r="H16" t="s">
        <v>229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1533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229</v>
      </c>
      <c r="D18" t="s">
        <v>229</v>
      </c>
      <c r="E18" t="s">
        <v>229</v>
      </c>
      <c r="G18" s="79">
        <v>0</v>
      </c>
      <c r="H18" t="s">
        <v>229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1534</v>
      </c>
      <c r="G19" s="81">
        <v>5.42</v>
      </c>
      <c r="J19" s="81">
        <v>2.04</v>
      </c>
      <c r="K19" s="81">
        <v>1208232.77</v>
      </c>
      <c r="M19" s="81">
        <v>1384.7741467493277</v>
      </c>
      <c r="N19" s="81">
        <v>91.05</v>
      </c>
      <c r="O19" s="81">
        <v>3.66</v>
      </c>
    </row>
    <row r="20" spans="2:15">
      <c r="B20" t="s">
        <v>1535</v>
      </c>
      <c r="C20" t="s">
        <v>1536</v>
      </c>
      <c r="D20" t="s">
        <v>1537</v>
      </c>
      <c r="E20" t="s">
        <v>242</v>
      </c>
      <c r="F20" t="s">
        <v>157</v>
      </c>
      <c r="G20" s="79">
        <v>4.53</v>
      </c>
      <c r="H20" t="s">
        <v>108</v>
      </c>
      <c r="I20" s="79">
        <v>4.1500000000000004</v>
      </c>
      <c r="J20" s="79">
        <v>3.04</v>
      </c>
      <c r="K20" s="79">
        <v>140125</v>
      </c>
      <c r="L20" s="79">
        <v>105.3</v>
      </c>
      <c r="M20" s="79">
        <v>147.551625</v>
      </c>
      <c r="N20" s="79">
        <v>9.6999999999999993</v>
      </c>
      <c r="O20" s="79">
        <v>0.39</v>
      </c>
    </row>
    <row r="21" spans="2:15">
      <c r="B21" t="s">
        <v>1538</v>
      </c>
      <c r="C21" t="s">
        <v>1536</v>
      </c>
      <c r="D21" t="s">
        <v>1539</v>
      </c>
      <c r="E21" t="s">
        <v>401</v>
      </c>
      <c r="F21" t="s">
        <v>157</v>
      </c>
      <c r="G21" s="79">
        <v>8.3699999999999992</v>
      </c>
      <c r="H21" t="s">
        <v>108</v>
      </c>
      <c r="I21" s="79">
        <v>3.17</v>
      </c>
      <c r="J21" s="79">
        <v>2.5499999999999998</v>
      </c>
      <c r="K21" s="79">
        <v>5098.0600000000004</v>
      </c>
      <c r="L21" s="79">
        <v>106.42</v>
      </c>
      <c r="M21" s="79">
        <v>5.4253554519999998</v>
      </c>
      <c r="N21" s="79">
        <v>0.36</v>
      </c>
      <c r="O21" s="79">
        <v>0.01</v>
      </c>
    </row>
    <row r="22" spans="2:15">
      <c r="B22" t="s">
        <v>1540</v>
      </c>
      <c r="C22" t="s">
        <v>1536</v>
      </c>
      <c r="D22" t="s">
        <v>1541</v>
      </c>
      <c r="E22" t="s">
        <v>401</v>
      </c>
      <c r="F22" t="s">
        <v>157</v>
      </c>
      <c r="G22" s="79">
        <v>8.3800000000000008</v>
      </c>
      <c r="H22" t="s">
        <v>108</v>
      </c>
      <c r="I22" s="79">
        <v>3.17</v>
      </c>
      <c r="J22" s="79">
        <v>2.5099999999999998</v>
      </c>
      <c r="K22" s="79">
        <v>7137</v>
      </c>
      <c r="L22" s="79">
        <v>106.61</v>
      </c>
      <c r="M22" s="79">
        <v>7.6087556999999997</v>
      </c>
      <c r="N22" s="79">
        <v>0.5</v>
      </c>
      <c r="O22" s="79">
        <v>0.02</v>
      </c>
    </row>
    <row r="23" spans="2:15">
      <c r="B23" t="s">
        <v>1542</v>
      </c>
      <c r="C23" t="s">
        <v>1536</v>
      </c>
      <c r="D23" t="s">
        <v>1543</v>
      </c>
      <c r="E23" t="s">
        <v>401</v>
      </c>
      <c r="F23" t="s">
        <v>157</v>
      </c>
      <c r="G23" s="79">
        <v>8.39</v>
      </c>
      <c r="H23" t="s">
        <v>108</v>
      </c>
      <c r="I23" s="79">
        <v>3.19</v>
      </c>
      <c r="J23" s="79">
        <v>2.88</v>
      </c>
      <c r="K23" s="79">
        <v>7137.28</v>
      </c>
      <c r="L23" s="79">
        <v>100.21</v>
      </c>
      <c r="M23" s="79">
        <v>7.1522682880000001</v>
      </c>
      <c r="N23" s="79">
        <v>0.47</v>
      </c>
      <c r="O23" s="79">
        <v>0.02</v>
      </c>
    </row>
    <row r="24" spans="2:15">
      <c r="B24" t="s">
        <v>1544</v>
      </c>
      <c r="C24" t="s">
        <v>1536</v>
      </c>
      <c r="D24" t="s">
        <v>1545</v>
      </c>
      <c r="E24" t="s">
        <v>401</v>
      </c>
      <c r="F24" t="s">
        <v>157</v>
      </c>
      <c r="G24" s="79">
        <v>8.31</v>
      </c>
      <c r="H24" t="s">
        <v>108</v>
      </c>
      <c r="I24" s="79">
        <v>3.19</v>
      </c>
      <c r="J24" s="79">
        <v>3.21</v>
      </c>
      <c r="K24" s="79">
        <v>1020</v>
      </c>
      <c r="L24" s="79">
        <v>100.1</v>
      </c>
      <c r="M24" s="79">
        <v>1.02102</v>
      </c>
      <c r="N24" s="79">
        <v>7.0000000000000007E-2</v>
      </c>
      <c r="O24" s="79">
        <v>0</v>
      </c>
    </row>
    <row r="25" spans="2:15">
      <c r="B25" t="s">
        <v>1546</v>
      </c>
      <c r="C25" t="s">
        <v>1536</v>
      </c>
      <c r="D25" t="s">
        <v>1547</v>
      </c>
      <c r="E25" t="s">
        <v>1467</v>
      </c>
      <c r="F25" t="s">
        <v>209</v>
      </c>
      <c r="G25" s="79">
        <v>4.8499999999999996</v>
      </c>
      <c r="H25" t="s">
        <v>112</v>
      </c>
      <c r="I25" s="79">
        <v>9.85</v>
      </c>
      <c r="J25" s="79">
        <v>4.0999999999999996</v>
      </c>
      <c r="K25" s="79">
        <v>11293.28</v>
      </c>
      <c r="L25" s="79">
        <v>135.49</v>
      </c>
      <c r="M25" s="79">
        <v>58.818062936768001</v>
      </c>
      <c r="N25" s="79">
        <v>3.87</v>
      </c>
      <c r="O25" s="79">
        <v>0.16</v>
      </c>
    </row>
    <row r="26" spans="2:15">
      <c r="B26" t="s">
        <v>1548</v>
      </c>
      <c r="C26" t="s">
        <v>1536</v>
      </c>
      <c r="D26" t="s">
        <v>1549</v>
      </c>
      <c r="E26" t="s">
        <v>401</v>
      </c>
      <c r="F26" t="s">
        <v>157</v>
      </c>
      <c r="G26" s="79">
        <v>7.3</v>
      </c>
      <c r="H26" t="s">
        <v>108</v>
      </c>
      <c r="I26" s="79">
        <v>4.5</v>
      </c>
      <c r="J26" s="79">
        <v>1.91</v>
      </c>
      <c r="K26" s="79">
        <v>68687.77</v>
      </c>
      <c r="L26" s="79">
        <v>123.11</v>
      </c>
      <c r="M26" s="79">
        <v>84.561513646999998</v>
      </c>
      <c r="N26" s="79">
        <v>5.56</v>
      </c>
      <c r="O26" s="79">
        <v>0.22</v>
      </c>
    </row>
    <row r="27" spans="2:15">
      <c r="B27" t="s">
        <v>1550</v>
      </c>
      <c r="C27" t="s">
        <v>1536</v>
      </c>
      <c r="D27" t="s">
        <v>1551</v>
      </c>
      <c r="E27" t="s">
        <v>401</v>
      </c>
      <c r="F27" t="s">
        <v>157</v>
      </c>
      <c r="G27" s="79">
        <v>6.16</v>
      </c>
      <c r="H27" t="s">
        <v>108</v>
      </c>
      <c r="I27" s="79">
        <v>4.2</v>
      </c>
      <c r="J27" s="79">
        <v>1.92</v>
      </c>
      <c r="K27" s="79">
        <v>5122.6499999999996</v>
      </c>
      <c r="L27" s="79">
        <v>113.23</v>
      </c>
      <c r="M27" s="79">
        <v>5.8003765950000004</v>
      </c>
      <c r="N27" s="79">
        <v>0.38</v>
      </c>
      <c r="O27" s="79">
        <v>0.02</v>
      </c>
    </row>
    <row r="28" spans="2:15">
      <c r="B28" t="s">
        <v>1552</v>
      </c>
      <c r="C28" t="s">
        <v>1536</v>
      </c>
      <c r="D28" t="s">
        <v>1553</v>
      </c>
      <c r="E28" t="s">
        <v>401</v>
      </c>
      <c r="F28" t="s">
        <v>155</v>
      </c>
      <c r="G28" s="79">
        <v>1.56</v>
      </c>
      <c r="H28" t="s">
        <v>112</v>
      </c>
      <c r="I28" s="79">
        <v>4.25</v>
      </c>
      <c r="J28" s="79">
        <v>3.06</v>
      </c>
      <c r="K28" s="79">
        <v>6615</v>
      </c>
      <c r="L28" s="79">
        <v>103.55</v>
      </c>
      <c r="M28" s="79">
        <v>26.330756130000001</v>
      </c>
      <c r="N28" s="79">
        <v>1.73</v>
      </c>
      <c r="O28" s="79">
        <v>7.0000000000000007E-2</v>
      </c>
    </row>
    <row r="29" spans="2:15">
      <c r="B29" t="s">
        <v>1554</v>
      </c>
      <c r="C29" t="s">
        <v>1536</v>
      </c>
      <c r="D29" t="s">
        <v>1555</v>
      </c>
      <c r="E29" t="s">
        <v>445</v>
      </c>
      <c r="F29" t="s">
        <v>157</v>
      </c>
      <c r="G29" s="79">
        <v>9.16</v>
      </c>
      <c r="H29" t="s">
        <v>108</v>
      </c>
      <c r="I29" s="79">
        <v>4.0999999999999996</v>
      </c>
      <c r="J29" s="79">
        <v>4.22</v>
      </c>
      <c r="K29" s="79">
        <v>11686</v>
      </c>
      <c r="L29" s="79">
        <v>99.76</v>
      </c>
      <c r="M29" s="79">
        <v>11.657953600000001</v>
      </c>
      <c r="N29" s="79">
        <v>0.77</v>
      </c>
      <c r="O29" s="79">
        <v>0.03</v>
      </c>
    </row>
    <row r="30" spans="2:15">
      <c r="B30" t="s">
        <v>1556</v>
      </c>
      <c r="C30" t="s">
        <v>1536</v>
      </c>
      <c r="D30" t="s">
        <v>1557</v>
      </c>
      <c r="E30" t="s">
        <v>558</v>
      </c>
      <c r="F30" t="s">
        <v>156</v>
      </c>
      <c r="G30" s="79">
        <v>6.79</v>
      </c>
      <c r="H30" t="s">
        <v>108</v>
      </c>
      <c r="I30" s="79">
        <v>2.56</v>
      </c>
      <c r="J30" s="79">
        <v>2.36</v>
      </c>
      <c r="K30" s="79">
        <v>161176.48000000001</v>
      </c>
      <c r="L30" s="79">
        <v>100.83</v>
      </c>
      <c r="M30" s="79">
        <v>162.514244784</v>
      </c>
      <c r="N30" s="79">
        <v>10.69</v>
      </c>
      <c r="O30" s="79">
        <v>0.43</v>
      </c>
    </row>
    <row r="31" spans="2:15">
      <c r="B31" t="s">
        <v>1558</v>
      </c>
      <c r="C31" t="s">
        <v>1536</v>
      </c>
      <c r="D31" t="s">
        <v>1559</v>
      </c>
      <c r="E31" t="s">
        <v>445</v>
      </c>
      <c r="F31" t="s">
        <v>157</v>
      </c>
      <c r="G31" s="79">
        <v>4.4800000000000004</v>
      </c>
      <c r="H31" t="s">
        <v>108</v>
      </c>
      <c r="I31" s="79">
        <v>3.76</v>
      </c>
      <c r="J31" s="79">
        <v>3.81</v>
      </c>
      <c r="K31" s="79">
        <v>31674.880000000001</v>
      </c>
      <c r="L31" s="79">
        <v>100.06</v>
      </c>
      <c r="M31" s="79">
        <v>31.693884927999999</v>
      </c>
      <c r="N31" s="79">
        <v>2.08</v>
      </c>
      <c r="O31" s="79">
        <v>0.08</v>
      </c>
    </row>
    <row r="32" spans="2:15">
      <c r="B32" t="s">
        <v>1560</v>
      </c>
      <c r="C32" t="s">
        <v>1536</v>
      </c>
      <c r="D32" t="s">
        <v>1561</v>
      </c>
      <c r="E32" t="s">
        <v>445</v>
      </c>
      <c r="F32" t="s">
        <v>157</v>
      </c>
      <c r="G32" s="79">
        <v>5.48</v>
      </c>
      <c r="H32" t="s">
        <v>108</v>
      </c>
      <c r="I32" s="79">
        <v>5</v>
      </c>
      <c r="J32" s="79">
        <v>1.87</v>
      </c>
      <c r="K32" s="79">
        <v>17811.72</v>
      </c>
      <c r="L32" s="79">
        <v>116.87</v>
      </c>
      <c r="M32" s="79">
        <v>20.816557163999999</v>
      </c>
      <c r="N32" s="79">
        <v>1.37</v>
      </c>
      <c r="O32" s="79">
        <v>0.06</v>
      </c>
    </row>
    <row r="33" spans="2:15">
      <c r="B33" t="s">
        <v>1562</v>
      </c>
      <c r="C33" t="s">
        <v>1536</v>
      </c>
      <c r="D33" t="s">
        <v>1563</v>
      </c>
      <c r="E33" t="s">
        <v>445</v>
      </c>
      <c r="F33" t="s">
        <v>157</v>
      </c>
      <c r="G33" s="79">
        <v>5.48</v>
      </c>
      <c r="H33" t="s">
        <v>108</v>
      </c>
      <c r="I33" s="79">
        <v>5</v>
      </c>
      <c r="J33" s="79">
        <v>1.86</v>
      </c>
      <c r="K33" s="79">
        <v>5728.59</v>
      </c>
      <c r="L33" s="79">
        <v>116.87</v>
      </c>
      <c r="M33" s="79">
        <v>6.6950031330000002</v>
      </c>
      <c r="N33" s="79">
        <v>0.44</v>
      </c>
      <c r="O33" s="79">
        <v>0.02</v>
      </c>
    </row>
    <row r="34" spans="2:15">
      <c r="B34" t="s">
        <v>1564</v>
      </c>
      <c r="C34" t="s">
        <v>1536</v>
      </c>
      <c r="D34" t="s">
        <v>1565</v>
      </c>
      <c r="E34" t="s">
        <v>445</v>
      </c>
      <c r="F34" t="s">
        <v>157</v>
      </c>
      <c r="G34" s="79">
        <v>7.2</v>
      </c>
      <c r="H34" t="s">
        <v>108</v>
      </c>
      <c r="I34" s="79">
        <v>5</v>
      </c>
      <c r="J34" s="79">
        <v>3.17</v>
      </c>
      <c r="K34" s="79">
        <v>16254.66</v>
      </c>
      <c r="L34" s="79">
        <v>116.29</v>
      </c>
      <c r="M34" s="79">
        <v>18.902544114000001</v>
      </c>
      <c r="N34" s="79">
        <v>1.24</v>
      </c>
      <c r="O34" s="79">
        <v>0.05</v>
      </c>
    </row>
    <row r="35" spans="2:15">
      <c r="B35" t="s">
        <v>1566</v>
      </c>
      <c r="C35" t="s">
        <v>1536</v>
      </c>
      <c r="D35" t="s">
        <v>1567</v>
      </c>
      <c r="E35" t="s">
        <v>445</v>
      </c>
      <c r="F35" t="s">
        <v>157</v>
      </c>
      <c r="G35" s="79">
        <v>8.3800000000000008</v>
      </c>
      <c r="H35" t="s">
        <v>108</v>
      </c>
      <c r="I35" s="79">
        <v>4.0999999999999996</v>
      </c>
      <c r="J35" s="79">
        <v>2.89</v>
      </c>
      <c r="K35" s="79">
        <v>40786.42</v>
      </c>
      <c r="L35" s="79">
        <v>112.64</v>
      </c>
      <c r="M35" s="79">
        <v>45.941823487999997</v>
      </c>
      <c r="N35" s="79">
        <v>3.02</v>
      </c>
      <c r="O35" s="79">
        <v>0.12</v>
      </c>
    </row>
    <row r="36" spans="2:15">
      <c r="B36" t="s">
        <v>1568</v>
      </c>
      <c r="C36" t="s">
        <v>1536</v>
      </c>
      <c r="D36" t="s">
        <v>1569</v>
      </c>
      <c r="E36" t="s">
        <v>445</v>
      </c>
      <c r="F36" t="s">
        <v>155</v>
      </c>
      <c r="G36" s="79">
        <v>6.25</v>
      </c>
      <c r="H36" t="s">
        <v>108</v>
      </c>
      <c r="I36" s="79">
        <v>2.36</v>
      </c>
      <c r="J36" s="79">
        <v>1.9</v>
      </c>
      <c r="K36" s="79">
        <v>56018.52</v>
      </c>
      <c r="L36" s="79">
        <v>102.96</v>
      </c>
      <c r="M36" s="79">
        <v>57.676668192000001</v>
      </c>
      <c r="N36" s="79">
        <v>3.79</v>
      </c>
      <c r="O36" s="79">
        <v>0.15</v>
      </c>
    </row>
    <row r="37" spans="2:15">
      <c r="B37" t="s">
        <v>1570</v>
      </c>
      <c r="C37" t="s">
        <v>1536</v>
      </c>
      <c r="D37" t="s">
        <v>1571</v>
      </c>
      <c r="E37" t="s">
        <v>445</v>
      </c>
      <c r="F37" t="s">
        <v>157</v>
      </c>
      <c r="G37" s="79">
        <v>0.99</v>
      </c>
      <c r="H37" t="s">
        <v>108</v>
      </c>
      <c r="I37" s="79">
        <v>3.5</v>
      </c>
      <c r="J37" s="79">
        <v>2.64</v>
      </c>
      <c r="K37" s="79">
        <v>5803.86</v>
      </c>
      <c r="L37" s="79">
        <v>102.08</v>
      </c>
      <c r="M37" s="79">
        <v>5.9245802879999996</v>
      </c>
      <c r="N37" s="79">
        <v>0.39</v>
      </c>
      <c r="O37" s="79">
        <v>0.02</v>
      </c>
    </row>
    <row r="38" spans="2:15">
      <c r="B38" t="s">
        <v>1572</v>
      </c>
      <c r="C38" t="s">
        <v>1536</v>
      </c>
      <c r="D38" t="s">
        <v>1573</v>
      </c>
      <c r="E38" t="s">
        <v>445</v>
      </c>
      <c r="F38" t="s">
        <v>157</v>
      </c>
      <c r="G38" s="79">
        <v>0.99</v>
      </c>
      <c r="H38" t="s">
        <v>108</v>
      </c>
      <c r="I38" s="79">
        <v>3.5</v>
      </c>
      <c r="J38" s="79">
        <v>2.5099999999999998</v>
      </c>
      <c r="K38" s="79">
        <v>3090.54</v>
      </c>
      <c r="L38" s="79">
        <v>102.08</v>
      </c>
      <c r="M38" s="79">
        <v>3.154823232</v>
      </c>
      <c r="N38" s="79">
        <v>0.21</v>
      </c>
      <c r="O38" s="79">
        <v>0.01</v>
      </c>
    </row>
    <row r="39" spans="2:15">
      <c r="B39" t="s">
        <v>1574</v>
      </c>
      <c r="C39" t="s">
        <v>1536</v>
      </c>
      <c r="D39" t="s">
        <v>1575</v>
      </c>
      <c r="E39" t="s">
        <v>445</v>
      </c>
      <c r="F39" t="s">
        <v>157</v>
      </c>
      <c r="G39" s="79">
        <v>0.99</v>
      </c>
      <c r="H39" t="s">
        <v>108</v>
      </c>
      <c r="I39" s="79">
        <v>3.5</v>
      </c>
      <c r="J39" s="79">
        <v>2.8</v>
      </c>
      <c r="K39" s="79">
        <v>6035.66</v>
      </c>
      <c r="L39" s="79">
        <v>102.08</v>
      </c>
      <c r="M39" s="79">
        <v>6.161201728</v>
      </c>
      <c r="N39" s="79">
        <v>0.41</v>
      </c>
      <c r="O39" s="79">
        <v>0.02</v>
      </c>
    </row>
    <row r="40" spans="2:15">
      <c r="B40" t="s">
        <v>1576</v>
      </c>
      <c r="C40" t="s">
        <v>1536</v>
      </c>
      <c r="D40" t="s">
        <v>1577</v>
      </c>
      <c r="E40" t="s">
        <v>445</v>
      </c>
      <c r="F40" t="s">
        <v>157</v>
      </c>
      <c r="G40" s="79">
        <v>0.99</v>
      </c>
      <c r="H40" t="s">
        <v>108</v>
      </c>
      <c r="I40" s="79">
        <v>3.5</v>
      </c>
      <c r="J40" s="79">
        <v>2.6</v>
      </c>
      <c r="K40" s="79">
        <v>4742.93</v>
      </c>
      <c r="L40" s="79">
        <v>102.08</v>
      </c>
      <c r="M40" s="79">
        <v>4.8415829439999998</v>
      </c>
      <c r="N40" s="79">
        <v>0.32</v>
      </c>
      <c r="O40" s="79">
        <v>0.01</v>
      </c>
    </row>
    <row r="41" spans="2:15">
      <c r="B41" t="s">
        <v>1578</v>
      </c>
      <c r="C41" t="s">
        <v>1536</v>
      </c>
      <c r="D41" t="s">
        <v>1579</v>
      </c>
      <c r="E41" t="s">
        <v>445</v>
      </c>
      <c r="F41" t="s">
        <v>157</v>
      </c>
      <c r="G41" s="79">
        <v>0.99</v>
      </c>
      <c r="H41" t="s">
        <v>108</v>
      </c>
      <c r="I41" s="79">
        <v>3.5</v>
      </c>
      <c r="J41" s="79">
        <v>3.58</v>
      </c>
      <c r="K41" s="79">
        <v>4343.3900000000003</v>
      </c>
      <c r="L41" s="79">
        <v>99.96</v>
      </c>
      <c r="M41" s="79">
        <v>4.3416526439999998</v>
      </c>
      <c r="N41" s="79">
        <v>0.28999999999999998</v>
      </c>
      <c r="O41" s="79">
        <v>0.01</v>
      </c>
    </row>
    <row r="42" spans="2:15">
      <c r="B42" t="s">
        <v>1580</v>
      </c>
      <c r="C42" t="s">
        <v>1536</v>
      </c>
      <c r="D42" t="s">
        <v>1581</v>
      </c>
      <c r="E42" t="s">
        <v>445</v>
      </c>
      <c r="F42" t="s">
        <v>157</v>
      </c>
      <c r="G42" s="79">
        <v>0.99</v>
      </c>
      <c r="H42" t="s">
        <v>108</v>
      </c>
      <c r="I42" s="79">
        <v>3.5</v>
      </c>
      <c r="J42" s="79">
        <v>3.38</v>
      </c>
      <c r="K42" s="79">
        <v>2611.71</v>
      </c>
      <c r="L42" s="79">
        <v>100.06</v>
      </c>
      <c r="M42" s="79">
        <v>2.613277026</v>
      </c>
      <c r="N42" s="79">
        <v>0.17</v>
      </c>
      <c r="O42" s="79">
        <v>0.01</v>
      </c>
    </row>
    <row r="43" spans="2:15">
      <c r="B43" t="s">
        <v>1582</v>
      </c>
      <c r="C43" t="s">
        <v>1536</v>
      </c>
      <c r="D43" t="s">
        <v>1583</v>
      </c>
      <c r="E43" t="s">
        <v>445</v>
      </c>
      <c r="F43" t="s">
        <v>157</v>
      </c>
      <c r="G43" s="79">
        <v>0.99</v>
      </c>
      <c r="H43" t="s">
        <v>108</v>
      </c>
      <c r="I43" s="79">
        <v>3.5</v>
      </c>
      <c r="J43" s="79">
        <v>2.84</v>
      </c>
      <c r="K43" s="79">
        <v>1876.88</v>
      </c>
      <c r="L43" s="79">
        <v>102.05</v>
      </c>
      <c r="M43" s="79">
        <v>1.91535604</v>
      </c>
      <c r="N43" s="79">
        <v>0.13</v>
      </c>
      <c r="O43" s="79">
        <v>0.01</v>
      </c>
    </row>
    <row r="44" spans="2:15">
      <c r="B44" t="s">
        <v>1584</v>
      </c>
      <c r="C44" t="s">
        <v>1536</v>
      </c>
      <c r="D44" t="s">
        <v>1585</v>
      </c>
      <c r="E44" t="s">
        <v>445</v>
      </c>
      <c r="F44" t="s">
        <v>157</v>
      </c>
      <c r="G44" s="79">
        <v>0.99</v>
      </c>
      <c r="H44" t="s">
        <v>108</v>
      </c>
      <c r="I44" s="79">
        <v>3.5</v>
      </c>
      <c r="J44" s="79">
        <v>1.41</v>
      </c>
      <c r="K44" s="79">
        <v>2936.13</v>
      </c>
      <c r="L44" s="79">
        <v>102.08</v>
      </c>
      <c r="M44" s="79">
        <v>2.997201504</v>
      </c>
      <c r="N44" s="79">
        <v>0.2</v>
      </c>
      <c r="O44" s="79">
        <v>0.01</v>
      </c>
    </row>
    <row r="45" spans="2:15">
      <c r="B45" t="s">
        <v>1586</v>
      </c>
      <c r="C45" t="s">
        <v>1536</v>
      </c>
      <c r="D45" t="s">
        <v>1587</v>
      </c>
      <c r="E45" t="s">
        <v>445</v>
      </c>
      <c r="F45" t="s">
        <v>157</v>
      </c>
      <c r="G45" s="79">
        <v>0.99</v>
      </c>
      <c r="H45" t="s">
        <v>108</v>
      </c>
      <c r="I45" s="79">
        <v>3.5</v>
      </c>
      <c r="J45" s="79">
        <v>1.41</v>
      </c>
      <c r="K45" s="79">
        <v>1328.04</v>
      </c>
      <c r="L45" s="79">
        <v>102.08</v>
      </c>
      <c r="M45" s="79">
        <v>1.3556632319999999</v>
      </c>
      <c r="N45" s="79">
        <v>0.09</v>
      </c>
      <c r="O45" s="79">
        <v>0</v>
      </c>
    </row>
    <row r="46" spans="2:15">
      <c r="B46" t="s">
        <v>1588</v>
      </c>
      <c r="C46" t="s">
        <v>1536</v>
      </c>
      <c r="D46" t="s">
        <v>1589</v>
      </c>
      <c r="E46" t="s">
        <v>445</v>
      </c>
      <c r="F46" t="s">
        <v>157</v>
      </c>
      <c r="G46" s="79">
        <v>0.99</v>
      </c>
      <c r="H46" t="s">
        <v>108</v>
      </c>
      <c r="I46" s="79">
        <v>3.5</v>
      </c>
      <c r="J46" s="79">
        <v>1.86</v>
      </c>
      <c r="K46" s="79">
        <v>566.16</v>
      </c>
      <c r="L46" s="79">
        <v>101.64</v>
      </c>
      <c r="M46" s="79">
        <v>0.57544502399999997</v>
      </c>
      <c r="N46" s="79">
        <v>0.04</v>
      </c>
      <c r="O46" s="79">
        <v>0</v>
      </c>
    </row>
    <row r="47" spans="2:15">
      <c r="B47" t="s">
        <v>1590</v>
      </c>
      <c r="C47" t="s">
        <v>1536</v>
      </c>
      <c r="D47" t="s">
        <v>1591</v>
      </c>
      <c r="E47" t="s">
        <v>445</v>
      </c>
      <c r="F47" t="s">
        <v>157</v>
      </c>
      <c r="G47" s="79">
        <v>0.99</v>
      </c>
      <c r="H47" t="s">
        <v>108</v>
      </c>
      <c r="I47" s="79">
        <v>3.5</v>
      </c>
      <c r="J47" s="79">
        <v>2.0299999999999998</v>
      </c>
      <c r="K47" s="79">
        <v>5948.94</v>
      </c>
      <c r="L47" s="79">
        <v>101.47</v>
      </c>
      <c r="M47" s="79">
        <v>6.0363894179999997</v>
      </c>
      <c r="N47" s="79">
        <v>0.4</v>
      </c>
      <c r="O47" s="79">
        <v>0.02</v>
      </c>
    </row>
    <row r="48" spans="2:15">
      <c r="B48" t="s">
        <v>1592</v>
      </c>
      <c r="C48" t="s">
        <v>1536</v>
      </c>
      <c r="D48" t="s">
        <v>1593</v>
      </c>
      <c r="E48" t="s">
        <v>445</v>
      </c>
      <c r="F48" t="s">
        <v>157</v>
      </c>
      <c r="G48" s="79">
        <v>7.28</v>
      </c>
      <c r="H48" t="s">
        <v>108</v>
      </c>
      <c r="I48" s="79">
        <v>2.54</v>
      </c>
      <c r="J48" s="79">
        <v>2.27</v>
      </c>
      <c r="K48" s="79">
        <v>28958.720000000001</v>
      </c>
      <c r="L48" s="79">
        <v>102.98</v>
      </c>
      <c r="M48" s="79">
        <v>29.821689855999999</v>
      </c>
      <c r="N48" s="79">
        <v>1.96</v>
      </c>
      <c r="O48" s="79">
        <v>0.08</v>
      </c>
    </row>
    <row r="49" spans="2:15">
      <c r="B49" t="s">
        <v>1594</v>
      </c>
      <c r="C49" t="s">
        <v>1595</v>
      </c>
      <c r="D49" t="s">
        <v>1596</v>
      </c>
      <c r="E49" t="s">
        <v>445</v>
      </c>
      <c r="F49" t="s">
        <v>155</v>
      </c>
      <c r="G49" s="79">
        <v>6.5</v>
      </c>
      <c r="H49" t="s">
        <v>108</v>
      </c>
      <c r="I49" s="79">
        <v>2.33</v>
      </c>
      <c r="J49" s="79">
        <v>2.38</v>
      </c>
      <c r="K49" s="79">
        <v>50508.05</v>
      </c>
      <c r="L49" s="79">
        <v>100.31</v>
      </c>
      <c r="M49" s="79">
        <v>50.664624955000001</v>
      </c>
      <c r="N49" s="79">
        <v>3.33</v>
      </c>
      <c r="O49" s="79">
        <v>0.13</v>
      </c>
    </row>
    <row r="50" spans="2:15">
      <c r="B50" t="s">
        <v>1597</v>
      </c>
      <c r="C50" t="s">
        <v>1536</v>
      </c>
      <c r="D50" t="s">
        <v>1598</v>
      </c>
      <c r="E50" t="s">
        <v>558</v>
      </c>
      <c r="F50" t="s">
        <v>156</v>
      </c>
      <c r="G50" s="79">
        <v>7.38</v>
      </c>
      <c r="H50" t="s">
        <v>108</v>
      </c>
      <c r="I50" s="79">
        <v>5.35</v>
      </c>
      <c r="J50" s="79">
        <v>1.95</v>
      </c>
      <c r="K50" s="79">
        <v>6876.57</v>
      </c>
      <c r="L50" s="79">
        <v>129.05000000000001</v>
      </c>
      <c r="M50" s="79">
        <v>8.8742135849999997</v>
      </c>
      <c r="N50" s="79">
        <v>0.57999999999999996</v>
      </c>
      <c r="O50" s="79">
        <v>0.02</v>
      </c>
    </row>
    <row r="51" spans="2:15">
      <c r="B51" t="s">
        <v>1599</v>
      </c>
      <c r="C51" t="s">
        <v>1536</v>
      </c>
      <c r="D51" t="s">
        <v>1600</v>
      </c>
      <c r="E51" t="s">
        <v>558</v>
      </c>
      <c r="F51" t="s">
        <v>156</v>
      </c>
      <c r="G51" s="79">
        <v>7.2</v>
      </c>
      <c r="H51" t="s">
        <v>108</v>
      </c>
      <c r="I51" s="79">
        <v>5.35</v>
      </c>
      <c r="J51" s="79">
        <v>2.83</v>
      </c>
      <c r="K51" s="79">
        <v>1196.04</v>
      </c>
      <c r="L51" s="79">
        <v>120.49</v>
      </c>
      <c r="M51" s="79">
        <v>1.4411085960000001</v>
      </c>
      <c r="N51" s="79">
        <v>0.09</v>
      </c>
      <c r="O51" s="79">
        <v>0</v>
      </c>
    </row>
    <row r="52" spans="2:15">
      <c r="B52" t="s">
        <v>1601</v>
      </c>
      <c r="C52" t="s">
        <v>1536</v>
      </c>
      <c r="D52" t="s">
        <v>1602</v>
      </c>
      <c r="E52" t="s">
        <v>558</v>
      </c>
      <c r="F52" t="s">
        <v>156</v>
      </c>
      <c r="G52" s="79">
        <v>7.3</v>
      </c>
      <c r="H52" t="s">
        <v>108</v>
      </c>
      <c r="I52" s="79">
        <v>5.35</v>
      </c>
      <c r="J52" s="79">
        <v>2.3199999999999998</v>
      </c>
      <c r="K52" s="79">
        <v>5938.11</v>
      </c>
      <c r="L52" s="79">
        <v>129.32</v>
      </c>
      <c r="M52" s="79">
        <v>7.6791638520000003</v>
      </c>
      <c r="N52" s="79">
        <v>0.5</v>
      </c>
      <c r="O52" s="79">
        <v>0.02</v>
      </c>
    </row>
    <row r="53" spans="2:15">
      <c r="B53" t="s">
        <v>1603</v>
      </c>
      <c r="C53" t="s">
        <v>1536</v>
      </c>
      <c r="D53" t="s">
        <v>1604</v>
      </c>
      <c r="E53" t="s">
        <v>558</v>
      </c>
      <c r="F53" t="s">
        <v>156</v>
      </c>
      <c r="G53" s="79">
        <v>7.2</v>
      </c>
      <c r="H53" t="s">
        <v>108</v>
      </c>
      <c r="I53" s="79">
        <v>5.35</v>
      </c>
      <c r="J53" s="79">
        <v>2.83</v>
      </c>
      <c r="K53" s="79">
        <v>936.16</v>
      </c>
      <c r="L53" s="79">
        <v>120.49</v>
      </c>
      <c r="M53" s="79">
        <v>1.127979184</v>
      </c>
      <c r="N53" s="79">
        <v>7.0000000000000007E-2</v>
      </c>
      <c r="O53" s="79">
        <v>0</v>
      </c>
    </row>
    <row r="54" spans="2:15">
      <c r="B54" t="s">
        <v>1605</v>
      </c>
      <c r="C54" t="s">
        <v>1536</v>
      </c>
      <c r="D54" t="s">
        <v>1606</v>
      </c>
      <c r="E54" t="s">
        <v>558</v>
      </c>
      <c r="F54" t="s">
        <v>156</v>
      </c>
      <c r="G54" s="79">
        <v>7.3</v>
      </c>
      <c r="H54" t="s">
        <v>108</v>
      </c>
      <c r="I54" s="79">
        <v>5.35</v>
      </c>
      <c r="J54" s="79">
        <v>2.3199999999999998</v>
      </c>
      <c r="K54" s="79">
        <v>6309.3</v>
      </c>
      <c r="L54" s="79">
        <v>129.32</v>
      </c>
      <c r="M54" s="79">
        <v>8.1591867600000008</v>
      </c>
      <c r="N54" s="79">
        <v>0.54</v>
      </c>
      <c r="O54" s="79">
        <v>0.02</v>
      </c>
    </row>
    <row r="55" spans="2:15">
      <c r="B55" t="s">
        <v>1607</v>
      </c>
      <c r="C55" t="s">
        <v>1536</v>
      </c>
      <c r="D55" t="s">
        <v>1608</v>
      </c>
      <c r="E55" t="s">
        <v>558</v>
      </c>
      <c r="F55" t="s">
        <v>156</v>
      </c>
      <c r="G55" s="79">
        <v>7.2</v>
      </c>
      <c r="H55" t="s">
        <v>108</v>
      </c>
      <c r="I55" s="79">
        <v>5.35</v>
      </c>
      <c r="J55" s="79">
        <v>2.83</v>
      </c>
      <c r="K55" s="79">
        <v>1196.04</v>
      </c>
      <c r="L55" s="79">
        <v>120.49</v>
      </c>
      <c r="M55" s="79">
        <v>1.4411085960000001</v>
      </c>
      <c r="N55" s="79">
        <v>0.09</v>
      </c>
      <c r="O55" s="79">
        <v>0</v>
      </c>
    </row>
    <row r="56" spans="2:15">
      <c r="B56" t="s">
        <v>1609</v>
      </c>
      <c r="C56" t="s">
        <v>1536</v>
      </c>
      <c r="D56" t="s">
        <v>1610</v>
      </c>
      <c r="E56" t="s">
        <v>558</v>
      </c>
      <c r="F56" t="s">
        <v>156</v>
      </c>
      <c r="G56" s="79">
        <v>7.38</v>
      </c>
      <c r="H56" t="s">
        <v>108</v>
      </c>
      <c r="I56" s="79">
        <v>5.35</v>
      </c>
      <c r="J56" s="79">
        <v>1.95</v>
      </c>
      <c r="K56" s="79">
        <v>7948.75</v>
      </c>
      <c r="L56" s="79">
        <v>129.05000000000001</v>
      </c>
      <c r="M56" s="79">
        <v>10.257861875</v>
      </c>
      <c r="N56" s="79">
        <v>0.67</v>
      </c>
      <c r="O56" s="79">
        <v>0.03</v>
      </c>
    </row>
    <row r="57" spans="2:15">
      <c r="B57" t="s">
        <v>1611</v>
      </c>
      <c r="C57" t="s">
        <v>1536</v>
      </c>
      <c r="D57" t="s">
        <v>1612</v>
      </c>
      <c r="E57" t="s">
        <v>558</v>
      </c>
      <c r="F57" t="s">
        <v>156</v>
      </c>
      <c r="G57" s="79">
        <v>7.2</v>
      </c>
      <c r="H57" t="s">
        <v>108</v>
      </c>
      <c r="I57" s="79">
        <v>5.35</v>
      </c>
      <c r="J57" s="79">
        <v>2.83</v>
      </c>
      <c r="K57" s="79">
        <v>1403.77</v>
      </c>
      <c r="L57" s="79">
        <v>120.49</v>
      </c>
      <c r="M57" s="79">
        <v>1.6914024729999999</v>
      </c>
      <c r="N57" s="79">
        <v>0.11</v>
      </c>
      <c r="O57" s="79">
        <v>0</v>
      </c>
    </row>
    <row r="58" spans="2:15">
      <c r="B58" t="s">
        <v>1613</v>
      </c>
      <c r="C58" t="s">
        <v>1536</v>
      </c>
      <c r="D58" t="s">
        <v>1614</v>
      </c>
      <c r="E58" t="s">
        <v>558</v>
      </c>
      <c r="F58" t="s">
        <v>156</v>
      </c>
      <c r="G58" s="79">
        <v>7.38</v>
      </c>
      <c r="H58" t="s">
        <v>108</v>
      </c>
      <c r="I58" s="79">
        <v>5.35</v>
      </c>
      <c r="J58" s="79">
        <v>1.95</v>
      </c>
      <c r="K58" s="79">
        <v>5725.81</v>
      </c>
      <c r="L58" s="79">
        <v>129.05000000000001</v>
      </c>
      <c r="M58" s="79">
        <v>7.389157805</v>
      </c>
      <c r="N58" s="79">
        <v>0.49</v>
      </c>
      <c r="O58" s="79">
        <v>0.02</v>
      </c>
    </row>
    <row r="59" spans="2:15">
      <c r="B59" t="s">
        <v>1615</v>
      </c>
      <c r="C59" t="s">
        <v>1536</v>
      </c>
      <c r="D59" t="s">
        <v>1616</v>
      </c>
      <c r="E59" t="s">
        <v>558</v>
      </c>
      <c r="F59" t="s">
        <v>156</v>
      </c>
      <c r="G59" s="79">
        <v>7.2</v>
      </c>
      <c r="H59" t="s">
        <v>108</v>
      </c>
      <c r="I59" s="79">
        <v>5.35</v>
      </c>
      <c r="J59" s="79">
        <v>2.83</v>
      </c>
      <c r="K59" s="79">
        <v>1143.8699999999999</v>
      </c>
      <c r="L59" s="79">
        <v>120.49</v>
      </c>
      <c r="M59" s="79">
        <v>1.3782489630000001</v>
      </c>
      <c r="N59" s="79">
        <v>0.09</v>
      </c>
      <c r="O59" s="79">
        <v>0</v>
      </c>
    </row>
    <row r="60" spans="2:15">
      <c r="B60" t="s">
        <v>1617</v>
      </c>
      <c r="C60" t="s">
        <v>1536</v>
      </c>
      <c r="D60" t="s">
        <v>1618</v>
      </c>
      <c r="E60" t="s">
        <v>575</v>
      </c>
      <c r="F60" t="s">
        <v>157</v>
      </c>
      <c r="G60" s="79">
        <v>2.58</v>
      </c>
      <c r="H60" t="s">
        <v>108</v>
      </c>
      <c r="I60" s="79">
        <v>4.45</v>
      </c>
      <c r="J60" s="79">
        <v>2.4700000000000002</v>
      </c>
      <c r="K60" s="79">
        <v>1943.86</v>
      </c>
      <c r="L60" s="79">
        <v>102.85</v>
      </c>
      <c r="M60" s="79">
        <v>1.99926001</v>
      </c>
      <c r="N60" s="79">
        <v>0.13</v>
      </c>
      <c r="O60" s="79">
        <v>0.01</v>
      </c>
    </row>
    <row r="61" spans="2:15">
      <c r="B61" t="s">
        <v>1617</v>
      </c>
      <c r="C61" t="s">
        <v>1536</v>
      </c>
      <c r="D61" t="s">
        <v>1619</v>
      </c>
      <c r="E61" t="s">
        <v>575</v>
      </c>
      <c r="F61" t="s">
        <v>157</v>
      </c>
      <c r="G61" s="79">
        <v>2.5499999999999998</v>
      </c>
      <c r="H61" t="s">
        <v>108</v>
      </c>
      <c r="I61" s="79">
        <v>4.45</v>
      </c>
      <c r="J61" s="79">
        <v>3.81</v>
      </c>
      <c r="K61" s="79">
        <v>2225.39</v>
      </c>
      <c r="L61" s="79">
        <v>102.85</v>
      </c>
      <c r="M61" s="79">
        <v>2.288813615</v>
      </c>
      <c r="N61" s="79">
        <v>0.15</v>
      </c>
      <c r="O61" s="79">
        <v>0.01</v>
      </c>
    </row>
    <row r="62" spans="2:15">
      <c r="B62" t="s">
        <v>1620</v>
      </c>
      <c r="C62" t="s">
        <v>1536</v>
      </c>
      <c r="D62" t="s">
        <v>1621</v>
      </c>
      <c r="E62" t="s">
        <v>575</v>
      </c>
      <c r="F62" t="s">
        <v>157</v>
      </c>
      <c r="G62" s="79">
        <v>0.74</v>
      </c>
      <c r="H62" t="s">
        <v>108</v>
      </c>
      <c r="I62" s="79">
        <v>3.45</v>
      </c>
      <c r="J62" s="79">
        <v>1.53</v>
      </c>
      <c r="K62" s="79">
        <v>2474</v>
      </c>
      <c r="L62" s="79">
        <v>108.76</v>
      </c>
      <c r="M62" s="79">
        <v>2.6907223999999998</v>
      </c>
      <c r="N62" s="79">
        <v>0.18</v>
      </c>
      <c r="O62" s="79">
        <v>0.01</v>
      </c>
    </row>
    <row r="63" spans="2:15">
      <c r="B63" t="s">
        <v>1620</v>
      </c>
      <c r="C63" t="s">
        <v>1536</v>
      </c>
      <c r="D63" t="s">
        <v>1622</v>
      </c>
      <c r="E63" t="s">
        <v>575</v>
      </c>
      <c r="F63" t="s">
        <v>157</v>
      </c>
      <c r="G63" s="79">
        <v>0.74</v>
      </c>
      <c r="H63" t="s">
        <v>108</v>
      </c>
      <c r="I63" s="79">
        <v>3.45</v>
      </c>
      <c r="J63" s="79">
        <v>2.4300000000000002</v>
      </c>
      <c r="K63" s="79">
        <v>2427.6999999999998</v>
      </c>
      <c r="L63" s="79">
        <v>108.76</v>
      </c>
      <c r="M63" s="79">
        <v>2.6403665200000002</v>
      </c>
      <c r="N63" s="79">
        <v>0.17</v>
      </c>
      <c r="O63" s="79">
        <v>0.01</v>
      </c>
    </row>
    <row r="64" spans="2:15">
      <c r="B64" t="s">
        <v>1623</v>
      </c>
      <c r="C64" t="s">
        <v>1536</v>
      </c>
      <c r="D64" t="s">
        <v>1624</v>
      </c>
      <c r="E64" t="s">
        <v>575</v>
      </c>
      <c r="F64" t="s">
        <v>157</v>
      </c>
      <c r="G64" s="79">
        <v>2.59</v>
      </c>
      <c r="H64" t="s">
        <v>108</v>
      </c>
      <c r="I64" s="79">
        <v>4.4000000000000004</v>
      </c>
      <c r="J64" s="79">
        <v>2.41</v>
      </c>
      <c r="K64" s="79">
        <v>1484.23</v>
      </c>
      <c r="L64" s="79">
        <v>101.76</v>
      </c>
      <c r="M64" s="79">
        <v>1.5103524479999999</v>
      </c>
      <c r="N64" s="79">
        <v>0.1</v>
      </c>
      <c r="O64" s="79">
        <v>0</v>
      </c>
    </row>
    <row r="65" spans="2:15">
      <c r="B65" t="s">
        <v>1623</v>
      </c>
      <c r="C65" t="s">
        <v>1536</v>
      </c>
      <c r="D65" t="s">
        <v>1625</v>
      </c>
      <c r="E65" t="s">
        <v>575</v>
      </c>
      <c r="F65" t="s">
        <v>157</v>
      </c>
      <c r="G65" s="79">
        <v>2.56</v>
      </c>
      <c r="H65" t="s">
        <v>108</v>
      </c>
      <c r="I65" s="79">
        <v>4.4000000000000004</v>
      </c>
      <c r="J65" s="79">
        <v>3.79</v>
      </c>
      <c r="K65" s="79">
        <v>1773.28</v>
      </c>
      <c r="L65" s="79">
        <v>101.76</v>
      </c>
      <c r="M65" s="79">
        <v>1.8044897280000001</v>
      </c>
      <c r="N65" s="79">
        <v>0.12</v>
      </c>
      <c r="O65" s="79">
        <v>0</v>
      </c>
    </row>
    <row r="66" spans="2:15">
      <c r="B66" t="s">
        <v>1626</v>
      </c>
      <c r="C66" t="s">
        <v>1536</v>
      </c>
      <c r="D66" t="s">
        <v>1627</v>
      </c>
      <c r="E66" t="s">
        <v>575</v>
      </c>
      <c r="F66" t="s">
        <v>157</v>
      </c>
      <c r="G66" s="79">
        <v>3.73</v>
      </c>
      <c r="H66" t="s">
        <v>108</v>
      </c>
      <c r="I66" s="79">
        <v>3</v>
      </c>
      <c r="J66" s="79">
        <v>2.04</v>
      </c>
      <c r="K66" s="79">
        <v>2473.9699999999998</v>
      </c>
      <c r="L66" s="79">
        <v>103.3</v>
      </c>
      <c r="M66" s="79">
        <v>2.5556110099999998</v>
      </c>
      <c r="N66" s="79">
        <v>0.17</v>
      </c>
      <c r="O66" s="79">
        <v>0.01</v>
      </c>
    </row>
    <row r="67" spans="2:15">
      <c r="B67" t="s">
        <v>1626</v>
      </c>
      <c r="C67" t="s">
        <v>1536</v>
      </c>
      <c r="D67" t="s">
        <v>1628</v>
      </c>
      <c r="E67" t="s">
        <v>575</v>
      </c>
      <c r="F67" t="s">
        <v>157</v>
      </c>
      <c r="G67" s="79">
        <v>3.7</v>
      </c>
      <c r="H67" t="s">
        <v>108</v>
      </c>
      <c r="I67" s="79">
        <v>3</v>
      </c>
      <c r="J67" s="79">
        <v>2.56</v>
      </c>
      <c r="K67" s="79">
        <v>2427.6999999999998</v>
      </c>
      <c r="L67" s="79">
        <v>103.3</v>
      </c>
      <c r="M67" s="79">
        <v>2.5078141</v>
      </c>
      <c r="N67" s="79">
        <v>0.16</v>
      </c>
      <c r="O67" s="79">
        <v>0.01</v>
      </c>
    </row>
    <row r="68" spans="2:15">
      <c r="B68" t="s">
        <v>1629</v>
      </c>
      <c r="C68" t="s">
        <v>1536</v>
      </c>
      <c r="D68" t="s">
        <v>1630</v>
      </c>
      <c r="E68" t="s">
        <v>575</v>
      </c>
      <c r="F68" t="s">
        <v>157</v>
      </c>
      <c r="G68" s="79">
        <v>6.52</v>
      </c>
      <c r="H68" t="s">
        <v>108</v>
      </c>
      <c r="I68" s="79">
        <v>2.98</v>
      </c>
      <c r="J68" s="79">
        <v>2.4500000000000002</v>
      </c>
      <c r="K68" s="79">
        <v>26899.439999999999</v>
      </c>
      <c r="L68" s="79">
        <v>106.35</v>
      </c>
      <c r="M68" s="79">
        <v>28.607554440000001</v>
      </c>
      <c r="N68" s="79">
        <v>1.88</v>
      </c>
      <c r="O68" s="79">
        <v>0.08</v>
      </c>
    </row>
    <row r="69" spans="2:15">
      <c r="B69" t="s">
        <v>1631</v>
      </c>
      <c r="C69" t="s">
        <v>1536</v>
      </c>
      <c r="D69" t="s">
        <v>1632</v>
      </c>
      <c r="E69" t="s">
        <v>575</v>
      </c>
      <c r="F69" t="s">
        <v>157</v>
      </c>
      <c r="G69" s="79">
        <v>3.28</v>
      </c>
      <c r="H69" t="s">
        <v>108</v>
      </c>
      <c r="I69" s="79">
        <v>3.7</v>
      </c>
      <c r="J69" s="79">
        <v>1.77</v>
      </c>
      <c r="K69" s="79">
        <v>83118.31</v>
      </c>
      <c r="L69" s="79">
        <v>108.31</v>
      </c>
      <c r="M69" s="79">
        <v>90.025441560999994</v>
      </c>
      <c r="N69" s="79">
        <v>5.92</v>
      </c>
      <c r="O69" s="79">
        <v>0.24</v>
      </c>
    </row>
    <row r="70" spans="2:15">
      <c r="B70" t="s">
        <v>1633</v>
      </c>
      <c r="C70" t="s">
        <v>1536</v>
      </c>
      <c r="D70" t="s">
        <v>1634</v>
      </c>
      <c r="E70" t="s">
        <v>575</v>
      </c>
      <c r="F70" t="s">
        <v>157</v>
      </c>
      <c r="G70" s="79">
        <v>5.16</v>
      </c>
      <c r="H70" t="s">
        <v>108</v>
      </c>
      <c r="I70" s="79">
        <v>3.7</v>
      </c>
      <c r="J70" s="79">
        <v>-1.78</v>
      </c>
      <c r="K70" s="79">
        <v>28910.37</v>
      </c>
      <c r="L70" s="79">
        <v>109.12</v>
      </c>
      <c r="M70" s="79">
        <v>31.546995744</v>
      </c>
      <c r="N70" s="79">
        <v>2.0699999999999998</v>
      </c>
      <c r="O70" s="79">
        <v>0.08</v>
      </c>
    </row>
    <row r="71" spans="2:15">
      <c r="B71" t="s">
        <v>1635</v>
      </c>
      <c r="C71" t="s">
        <v>1536</v>
      </c>
      <c r="D71" t="s">
        <v>1636</v>
      </c>
      <c r="E71" t="s">
        <v>575</v>
      </c>
      <c r="F71" t="s">
        <v>157</v>
      </c>
      <c r="G71" s="79">
        <v>3.28</v>
      </c>
      <c r="H71" t="s">
        <v>108</v>
      </c>
      <c r="I71" s="79">
        <v>3.4</v>
      </c>
      <c r="J71" s="79">
        <v>1.87</v>
      </c>
      <c r="K71" s="79">
        <v>7053.15</v>
      </c>
      <c r="L71" s="79">
        <v>103.18</v>
      </c>
      <c r="M71" s="79">
        <v>7.2774401700000002</v>
      </c>
      <c r="N71" s="79">
        <v>0.48</v>
      </c>
      <c r="O71" s="79">
        <v>0.02</v>
      </c>
    </row>
    <row r="72" spans="2:15">
      <c r="B72" t="s">
        <v>1635</v>
      </c>
      <c r="C72" t="s">
        <v>1536</v>
      </c>
      <c r="D72" t="s">
        <v>1637</v>
      </c>
      <c r="E72" t="s">
        <v>575</v>
      </c>
      <c r="F72" t="s">
        <v>157</v>
      </c>
      <c r="G72" s="79">
        <v>3.25</v>
      </c>
      <c r="H72" t="s">
        <v>108</v>
      </c>
      <c r="I72" s="79">
        <v>3.4</v>
      </c>
      <c r="J72" s="79">
        <v>2.84</v>
      </c>
      <c r="K72" s="79">
        <v>7756.09</v>
      </c>
      <c r="L72" s="79">
        <v>103.18</v>
      </c>
      <c r="M72" s="79">
        <v>8.0027336620000007</v>
      </c>
      <c r="N72" s="79">
        <v>0.53</v>
      </c>
      <c r="O72" s="79">
        <v>0.02</v>
      </c>
    </row>
    <row r="73" spans="2:15">
      <c r="B73" t="s">
        <v>1638</v>
      </c>
      <c r="C73" t="s">
        <v>1536</v>
      </c>
      <c r="D73" t="s">
        <v>1639</v>
      </c>
      <c r="E73" t="s">
        <v>575</v>
      </c>
      <c r="F73" t="s">
        <v>157</v>
      </c>
      <c r="G73" s="79">
        <v>2.59</v>
      </c>
      <c r="H73" t="s">
        <v>108</v>
      </c>
      <c r="I73" s="79">
        <v>4.4000000000000004</v>
      </c>
      <c r="J73" s="79">
        <v>2.41</v>
      </c>
      <c r="K73" s="79">
        <v>3339.73</v>
      </c>
      <c r="L73" s="79">
        <v>101.76</v>
      </c>
      <c r="M73" s="79">
        <v>3.3985092479999999</v>
      </c>
      <c r="N73" s="79">
        <v>0.22</v>
      </c>
      <c r="O73" s="79">
        <v>0.01</v>
      </c>
    </row>
    <row r="74" spans="2:15">
      <c r="B74" t="s">
        <v>1638</v>
      </c>
      <c r="C74" t="s">
        <v>1536</v>
      </c>
      <c r="D74" t="s">
        <v>1640</v>
      </c>
      <c r="E74" t="s">
        <v>575</v>
      </c>
      <c r="F74" t="s">
        <v>157</v>
      </c>
      <c r="G74" s="79">
        <v>2.56</v>
      </c>
      <c r="H74" t="s">
        <v>108</v>
      </c>
      <c r="I74" s="79">
        <v>4.4000000000000004</v>
      </c>
      <c r="J74" s="79">
        <v>3.79</v>
      </c>
      <c r="K74" s="79">
        <v>3989.88</v>
      </c>
      <c r="L74" s="79">
        <v>101.76</v>
      </c>
      <c r="M74" s="79">
        <v>4.0601018880000002</v>
      </c>
      <c r="N74" s="79">
        <v>0.27</v>
      </c>
      <c r="O74" s="79">
        <v>0.01</v>
      </c>
    </row>
    <row r="75" spans="2:15">
      <c r="B75" t="s">
        <v>1641</v>
      </c>
      <c r="C75" t="s">
        <v>1536</v>
      </c>
      <c r="D75" t="s">
        <v>1642</v>
      </c>
      <c r="E75" t="s">
        <v>575</v>
      </c>
      <c r="F75" t="s">
        <v>157</v>
      </c>
      <c r="G75" s="79">
        <v>0.24</v>
      </c>
      <c r="H75" t="s">
        <v>108</v>
      </c>
      <c r="I75" s="79">
        <v>3.35</v>
      </c>
      <c r="J75" s="79">
        <v>2.97</v>
      </c>
      <c r="K75" s="79">
        <v>1412</v>
      </c>
      <c r="L75" s="79">
        <v>100.58</v>
      </c>
      <c r="M75" s="79">
        <v>1.4201896000000001</v>
      </c>
      <c r="N75" s="79">
        <v>0.09</v>
      </c>
      <c r="O75" s="79">
        <v>0</v>
      </c>
    </row>
    <row r="76" spans="2:15">
      <c r="B76" t="s">
        <v>1643</v>
      </c>
      <c r="C76" t="s">
        <v>1536</v>
      </c>
      <c r="D76" t="s">
        <v>1644</v>
      </c>
      <c r="E76" t="s">
        <v>575</v>
      </c>
      <c r="F76" t="s">
        <v>157</v>
      </c>
      <c r="G76" s="79">
        <v>0.24</v>
      </c>
      <c r="H76" t="s">
        <v>108</v>
      </c>
      <c r="I76" s="79">
        <v>3.4</v>
      </c>
      <c r="J76" s="79">
        <v>2.4</v>
      </c>
      <c r="K76" s="79">
        <v>1069.18</v>
      </c>
      <c r="L76" s="79">
        <v>101.27</v>
      </c>
      <c r="M76" s="79">
        <v>1.082758586</v>
      </c>
      <c r="N76" s="79">
        <v>7.0000000000000007E-2</v>
      </c>
      <c r="O76" s="79">
        <v>0</v>
      </c>
    </row>
    <row r="77" spans="2:15">
      <c r="B77" t="s">
        <v>1643</v>
      </c>
      <c r="C77" t="s">
        <v>1536</v>
      </c>
      <c r="D77" t="s">
        <v>1645</v>
      </c>
      <c r="E77" t="s">
        <v>575</v>
      </c>
      <c r="F77" t="s">
        <v>157</v>
      </c>
      <c r="G77" s="79">
        <v>0.24</v>
      </c>
      <c r="H77" t="s">
        <v>108</v>
      </c>
      <c r="I77" s="79">
        <v>3.4</v>
      </c>
      <c r="J77" s="79">
        <v>2.4</v>
      </c>
      <c r="K77" s="79">
        <v>1048.76</v>
      </c>
      <c r="L77" s="79">
        <v>101.27</v>
      </c>
      <c r="M77" s="79">
        <v>1.062079252</v>
      </c>
      <c r="N77" s="79">
        <v>7.0000000000000007E-2</v>
      </c>
      <c r="O77" s="79">
        <v>0</v>
      </c>
    </row>
    <row r="78" spans="2:15">
      <c r="B78" t="s">
        <v>1646</v>
      </c>
      <c r="C78" t="s">
        <v>1536</v>
      </c>
      <c r="D78" t="s">
        <v>1647</v>
      </c>
      <c r="E78" t="s">
        <v>575</v>
      </c>
      <c r="F78" t="s">
        <v>157</v>
      </c>
      <c r="G78" s="79">
        <v>0.74</v>
      </c>
      <c r="H78" t="s">
        <v>108</v>
      </c>
      <c r="I78" s="79">
        <v>3.45</v>
      </c>
      <c r="J78" s="79">
        <v>1.52</v>
      </c>
      <c r="K78" s="79">
        <v>1855</v>
      </c>
      <c r="L78" s="79">
        <v>100.9</v>
      </c>
      <c r="M78" s="79">
        <v>1.8716950000000001</v>
      </c>
      <c r="N78" s="79">
        <v>0.12</v>
      </c>
      <c r="O78" s="79">
        <v>0</v>
      </c>
    </row>
    <row r="79" spans="2:15">
      <c r="B79" t="s">
        <v>1646</v>
      </c>
      <c r="C79" t="s">
        <v>1536</v>
      </c>
      <c r="D79" t="s">
        <v>1648</v>
      </c>
      <c r="E79" t="s">
        <v>575</v>
      </c>
      <c r="F79" t="s">
        <v>157</v>
      </c>
      <c r="G79" s="79">
        <v>0.74</v>
      </c>
      <c r="H79" t="s">
        <v>108</v>
      </c>
      <c r="I79" s="79">
        <v>3.45</v>
      </c>
      <c r="J79" s="79">
        <v>0.14000000000000001</v>
      </c>
      <c r="K79" s="79">
        <v>1820.78</v>
      </c>
      <c r="L79" s="79">
        <v>100.9</v>
      </c>
      <c r="M79" s="79">
        <v>1.8371670200000001</v>
      </c>
      <c r="N79" s="79">
        <v>0.12</v>
      </c>
      <c r="O79" s="79">
        <v>0</v>
      </c>
    </row>
    <row r="80" spans="2:15">
      <c r="B80" t="s">
        <v>1649</v>
      </c>
      <c r="C80" t="s">
        <v>1536</v>
      </c>
      <c r="D80" t="s">
        <v>1650</v>
      </c>
      <c r="E80" t="s">
        <v>575</v>
      </c>
      <c r="F80" t="s">
        <v>157</v>
      </c>
      <c r="G80" s="79">
        <v>0.24</v>
      </c>
      <c r="H80" t="s">
        <v>108</v>
      </c>
      <c r="I80" s="79">
        <v>1.45</v>
      </c>
      <c r="J80" s="79">
        <v>1.76</v>
      </c>
      <c r="K80" s="79">
        <v>4255.2299999999996</v>
      </c>
      <c r="L80" s="79">
        <v>100.22</v>
      </c>
      <c r="M80" s="79">
        <v>4.2645915060000004</v>
      </c>
      <c r="N80" s="79">
        <v>0.28000000000000003</v>
      </c>
      <c r="O80" s="79">
        <v>0.01</v>
      </c>
    </row>
    <row r="81" spans="2:15">
      <c r="B81" t="s">
        <v>1649</v>
      </c>
      <c r="C81" t="s">
        <v>1536</v>
      </c>
      <c r="D81" t="s">
        <v>1651</v>
      </c>
      <c r="E81" t="s">
        <v>575</v>
      </c>
      <c r="F81" t="s">
        <v>157</v>
      </c>
      <c r="G81" s="79">
        <v>0.24</v>
      </c>
      <c r="H81" t="s">
        <v>108</v>
      </c>
      <c r="I81" s="79">
        <v>1.45</v>
      </c>
      <c r="J81" s="79">
        <v>0.44</v>
      </c>
      <c r="K81" s="79">
        <v>4175.6499999999996</v>
      </c>
      <c r="L81" s="79">
        <v>100.22</v>
      </c>
      <c r="M81" s="79">
        <v>4.1848364299999998</v>
      </c>
      <c r="N81" s="79">
        <v>0.28000000000000003</v>
      </c>
      <c r="O81" s="79">
        <v>0.01</v>
      </c>
    </row>
    <row r="82" spans="2:15">
      <c r="B82" t="s">
        <v>1652</v>
      </c>
      <c r="C82" t="s">
        <v>1536</v>
      </c>
      <c r="D82" t="s">
        <v>1653</v>
      </c>
      <c r="E82" t="s">
        <v>575</v>
      </c>
      <c r="F82" t="s">
        <v>157</v>
      </c>
      <c r="G82" s="79">
        <v>6.51</v>
      </c>
      <c r="H82" t="s">
        <v>108</v>
      </c>
      <c r="I82" s="79">
        <v>2.98</v>
      </c>
      <c r="J82" s="79">
        <v>2.4500000000000002</v>
      </c>
      <c r="K82" s="79">
        <v>14340.48</v>
      </c>
      <c r="L82" s="79">
        <v>106.33</v>
      </c>
      <c r="M82" s="79">
        <v>15.248232384</v>
      </c>
      <c r="N82" s="79">
        <v>1</v>
      </c>
      <c r="O82" s="79">
        <v>0.04</v>
      </c>
    </row>
    <row r="83" spans="2:15">
      <c r="B83" t="s">
        <v>1654</v>
      </c>
      <c r="C83" t="s">
        <v>1536</v>
      </c>
      <c r="D83" t="s">
        <v>1655</v>
      </c>
      <c r="E83" t="s">
        <v>575</v>
      </c>
      <c r="F83" t="s">
        <v>157</v>
      </c>
      <c r="G83" s="79">
        <v>6.51</v>
      </c>
      <c r="H83" t="s">
        <v>108</v>
      </c>
      <c r="I83" s="79">
        <v>2.98</v>
      </c>
      <c r="J83" s="79">
        <v>2.4500000000000002</v>
      </c>
      <c r="K83" s="79">
        <v>405.56</v>
      </c>
      <c r="L83" s="79">
        <v>106.25</v>
      </c>
      <c r="M83" s="79">
        <v>0.4309075</v>
      </c>
      <c r="N83" s="79">
        <v>0.03</v>
      </c>
      <c r="O83" s="79">
        <v>0</v>
      </c>
    </row>
    <row r="84" spans="2:15">
      <c r="B84" t="s">
        <v>1550</v>
      </c>
      <c r="C84" t="s">
        <v>1536</v>
      </c>
      <c r="D84" t="s">
        <v>1656</v>
      </c>
      <c r="E84" t="s">
        <v>575</v>
      </c>
      <c r="F84" t="s">
        <v>157</v>
      </c>
      <c r="G84" s="79">
        <v>10.34</v>
      </c>
      <c r="H84" t="s">
        <v>108</v>
      </c>
      <c r="I84" s="79">
        <v>6</v>
      </c>
      <c r="J84" s="79">
        <v>2.5</v>
      </c>
      <c r="K84" s="79">
        <v>60514.94</v>
      </c>
      <c r="L84" s="79">
        <v>146.85</v>
      </c>
      <c r="M84" s="79">
        <v>88.866189390000002</v>
      </c>
      <c r="N84" s="79">
        <v>5.84</v>
      </c>
      <c r="O84" s="79">
        <v>0.23</v>
      </c>
    </row>
    <row r="85" spans="2:15">
      <c r="B85" t="s">
        <v>1657</v>
      </c>
      <c r="C85" t="s">
        <v>1536</v>
      </c>
      <c r="D85" t="s">
        <v>1658</v>
      </c>
      <c r="E85" t="s">
        <v>575</v>
      </c>
      <c r="F85" t="s">
        <v>157</v>
      </c>
      <c r="G85" s="79">
        <v>6.49</v>
      </c>
      <c r="H85" t="s">
        <v>108</v>
      </c>
      <c r="I85" s="79">
        <v>2.98</v>
      </c>
      <c r="J85" s="79">
        <v>2.4500000000000002</v>
      </c>
      <c r="K85" s="79">
        <v>16329.07</v>
      </c>
      <c r="L85" s="79">
        <v>106.33</v>
      </c>
      <c r="M85" s="79">
        <v>17.362700131</v>
      </c>
      <c r="N85" s="79">
        <v>1.1399999999999999</v>
      </c>
      <c r="O85" s="79">
        <v>0.05</v>
      </c>
    </row>
    <row r="86" spans="2:15">
      <c r="B86" t="s">
        <v>1659</v>
      </c>
      <c r="C86" t="s">
        <v>1536</v>
      </c>
      <c r="D86" t="s">
        <v>1660</v>
      </c>
      <c r="E86" t="s">
        <v>633</v>
      </c>
      <c r="F86" t="s">
        <v>157</v>
      </c>
      <c r="G86" s="79">
        <v>1.79</v>
      </c>
      <c r="H86" t="s">
        <v>108</v>
      </c>
      <c r="I86" s="79">
        <v>3.61</v>
      </c>
      <c r="J86" s="79">
        <v>2.2599999999999998</v>
      </c>
      <c r="K86" s="79">
        <v>21840.67</v>
      </c>
      <c r="L86" s="79">
        <v>102.48</v>
      </c>
      <c r="M86" s="79">
        <v>22.382318615999999</v>
      </c>
      <c r="N86" s="79">
        <v>1.47</v>
      </c>
      <c r="O86" s="79">
        <v>0.06</v>
      </c>
    </row>
    <row r="87" spans="2:15">
      <c r="B87" t="s">
        <v>1661</v>
      </c>
      <c r="C87" t="s">
        <v>1536</v>
      </c>
      <c r="D87" t="s">
        <v>1662</v>
      </c>
      <c r="E87" t="s">
        <v>628</v>
      </c>
      <c r="F87" t="s">
        <v>156</v>
      </c>
      <c r="G87" s="79">
        <v>9.48</v>
      </c>
      <c r="H87" t="s">
        <v>108</v>
      </c>
      <c r="I87" s="79">
        <v>3.4</v>
      </c>
      <c r="J87" s="79">
        <v>4.6900000000000004</v>
      </c>
      <c r="K87" s="79">
        <v>1766.25</v>
      </c>
      <c r="L87" s="79">
        <v>114.07</v>
      </c>
      <c r="M87" s="79">
        <v>2.014761375</v>
      </c>
      <c r="N87" s="79">
        <v>0.13</v>
      </c>
      <c r="O87" s="79">
        <v>0.01</v>
      </c>
    </row>
    <row r="88" spans="2:15">
      <c r="B88" t="s">
        <v>1663</v>
      </c>
      <c r="C88" t="s">
        <v>1536</v>
      </c>
      <c r="D88" t="s">
        <v>1664</v>
      </c>
      <c r="E88" t="s">
        <v>628</v>
      </c>
      <c r="F88" t="s">
        <v>156</v>
      </c>
      <c r="G88" s="79">
        <v>1.95</v>
      </c>
      <c r="H88" t="s">
        <v>108</v>
      </c>
      <c r="I88" s="79">
        <v>3.3</v>
      </c>
      <c r="J88" s="79">
        <v>2.1800000000000002</v>
      </c>
      <c r="K88" s="79">
        <v>793.53</v>
      </c>
      <c r="L88" s="79">
        <v>114.13</v>
      </c>
      <c r="M88" s="79">
        <v>0.90565578899999999</v>
      </c>
      <c r="N88" s="79">
        <v>0.06</v>
      </c>
      <c r="O88" s="79">
        <v>0</v>
      </c>
    </row>
    <row r="89" spans="2:15">
      <c r="B89" t="s">
        <v>1665</v>
      </c>
      <c r="C89" t="s">
        <v>1536</v>
      </c>
      <c r="D89" t="s">
        <v>1666</v>
      </c>
      <c r="E89" t="s">
        <v>628</v>
      </c>
      <c r="F89" t="s">
        <v>156</v>
      </c>
      <c r="G89" s="79">
        <v>2.02</v>
      </c>
      <c r="H89" t="s">
        <v>108</v>
      </c>
      <c r="I89" s="79">
        <v>3.3</v>
      </c>
      <c r="J89" s="79">
        <v>2.98</v>
      </c>
      <c r="K89" s="79">
        <v>3337.83</v>
      </c>
      <c r="L89" s="79">
        <v>104.08</v>
      </c>
      <c r="M89" s="79">
        <v>3.474013464</v>
      </c>
      <c r="N89" s="79">
        <v>0.23</v>
      </c>
      <c r="O89" s="79">
        <v>0.01</v>
      </c>
    </row>
    <row r="90" spans="2:15">
      <c r="B90" t="s">
        <v>1667</v>
      </c>
      <c r="C90" t="s">
        <v>1536</v>
      </c>
      <c r="D90" t="s">
        <v>1668</v>
      </c>
      <c r="E90" t="s">
        <v>628</v>
      </c>
      <c r="F90" t="s">
        <v>156</v>
      </c>
      <c r="G90" s="79">
        <v>1.96</v>
      </c>
      <c r="H90" t="s">
        <v>108</v>
      </c>
      <c r="I90" s="79">
        <v>3.4</v>
      </c>
      <c r="J90" s="79">
        <v>3.76</v>
      </c>
      <c r="K90" s="79">
        <v>2139</v>
      </c>
      <c r="L90" s="79">
        <v>101.93</v>
      </c>
      <c r="M90" s="79">
        <v>2.1802826999999998</v>
      </c>
      <c r="N90" s="79">
        <v>0.14000000000000001</v>
      </c>
      <c r="O90" s="79">
        <v>0.01</v>
      </c>
    </row>
    <row r="91" spans="2:15">
      <c r="B91" t="s">
        <v>1669</v>
      </c>
      <c r="C91" t="s">
        <v>1536</v>
      </c>
      <c r="D91" t="s">
        <v>1670</v>
      </c>
      <c r="E91" t="s">
        <v>628</v>
      </c>
      <c r="F91" t="s">
        <v>156</v>
      </c>
      <c r="G91" s="79">
        <v>9.18</v>
      </c>
      <c r="H91" t="s">
        <v>108</v>
      </c>
      <c r="I91" s="79">
        <v>3.4</v>
      </c>
      <c r="J91" s="79">
        <v>5.69</v>
      </c>
      <c r="K91" s="79">
        <v>7429.34</v>
      </c>
      <c r="L91" s="79">
        <v>103.3</v>
      </c>
      <c r="M91" s="79">
        <v>7.6745082199999999</v>
      </c>
      <c r="N91" s="79">
        <v>0.5</v>
      </c>
      <c r="O91" s="79">
        <v>0.02</v>
      </c>
    </row>
    <row r="92" spans="2:15">
      <c r="B92" t="s">
        <v>1671</v>
      </c>
      <c r="C92" t="s">
        <v>1536</v>
      </c>
      <c r="D92" t="s">
        <v>1672</v>
      </c>
      <c r="E92" t="s">
        <v>628</v>
      </c>
      <c r="F92" t="s">
        <v>156</v>
      </c>
      <c r="G92" s="79">
        <v>9.32</v>
      </c>
      <c r="H92" t="s">
        <v>108</v>
      </c>
      <c r="I92" s="79">
        <v>3.4</v>
      </c>
      <c r="J92" s="79">
        <v>5.35</v>
      </c>
      <c r="K92" s="79">
        <v>6814.97</v>
      </c>
      <c r="L92" s="79">
        <v>103.89</v>
      </c>
      <c r="M92" s="79">
        <v>7.0800723330000004</v>
      </c>
      <c r="N92" s="79">
        <v>0.47</v>
      </c>
      <c r="O92" s="79">
        <v>0.02</v>
      </c>
    </row>
    <row r="93" spans="2:15">
      <c r="B93" t="s">
        <v>1673</v>
      </c>
      <c r="C93" t="s">
        <v>1536</v>
      </c>
      <c r="D93" t="s">
        <v>1674</v>
      </c>
      <c r="E93" t="s">
        <v>628</v>
      </c>
      <c r="F93" t="s">
        <v>156</v>
      </c>
      <c r="G93" s="79">
        <v>9.32</v>
      </c>
      <c r="H93" t="s">
        <v>108</v>
      </c>
      <c r="I93" s="79">
        <v>3.4</v>
      </c>
      <c r="J93" s="79">
        <v>5.35</v>
      </c>
      <c r="K93" s="79">
        <v>3061.81</v>
      </c>
      <c r="L93" s="79">
        <v>105.39</v>
      </c>
      <c r="M93" s="79">
        <v>3.2268415589999999</v>
      </c>
      <c r="N93" s="79">
        <v>0.21</v>
      </c>
      <c r="O93" s="79">
        <v>0.01</v>
      </c>
    </row>
    <row r="94" spans="2:15">
      <c r="B94" t="s">
        <v>1673</v>
      </c>
      <c r="C94" t="s">
        <v>1536</v>
      </c>
      <c r="D94" t="s">
        <v>1675</v>
      </c>
      <c r="E94" t="s">
        <v>628</v>
      </c>
      <c r="F94" t="s">
        <v>156</v>
      </c>
      <c r="G94" s="79">
        <v>9.2200000000000006</v>
      </c>
      <c r="H94" t="s">
        <v>108</v>
      </c>
      <c r="I94" s="79">
        <v>3.4</v>
      </c>
      <c r="J94" s="79">
        <v>5.66</v>
      </c>
      <c r="K94" s="79">
        <v>4761</v>
      </c>
      <c r="L94" s="79">
        <v>102.07</v>
      </c>
      <c r="M94" s="79">
        <v>4.8595527000000001</v>
      </c>
      <c r="N94" s="79">
        <v>0.32</v>
      </c>
      <c r="O94" s="79">
        <v>0.01</v>
      </c>
    </row>
    <row r="95" spans="2:15">
      <c r="B95" t="s">
        <v>1676</v>
      </c>
      <c r="C95" t="s">
        <v>1536</v>
      </c>
      <c r="D95" t="s">
        <v>1677</v>
      </c>
      <c r="E95" t="s">
        <v>633</v>
      </c>
      <c r="F95" t="s">
        <v>157</v>
      </c>
      <c r="G95" s="79">
        <v>1.68</v>
      </c>
      <c r="H95" t="s">
        <v>116</v>
      </c>
      <c r="I95" s="79">
        <v>3.59</v>
      </c>
      <c r="J95" s="79">
        <v>1.81</v>
      </c>
      <c r="K95" s="79">
        <v>3952.4500000000003</v>
      </c>
      <c r="L95" s="79">
        <v>103.87</v>
      </c>
      <c r="M95" s="79">
        <v>18.059795558679699</v>
      </c>
      <c r="N95" s="79">
        <v>1.19</v>
      </c>
      <c r="O95" s="79">
        <v>0.05</v>
      </c>
    </row>
    <row r="96" spans="2:15">
      <c r="B96" t="s">
        <v>1678</v>
      </c>
      <c r="C96" t="s">
        <v>1536</v>
      </c>
      <c r="D96" t="s">
        <v>1679</v>
      </c>
      <c r="E96" t="s">
        <v>633</v>
      </c>
      <c r="F96" t="s">
        <v>157</v>
      </c>
      <c r="G96" s="79">
        <v>1.65</v>
      </c>
      <c r="H96" t="s">
        <v>112</v>
      </c>
      <c r="I96" s="79">
        <v>5.0599999999999996</v>
      </c>
      <c r="J96" s="79">
        <v>3.54</v>
      </c>
      <c r="K96" s="79">
        <v>4715.8</v>
      </c>
      <c r="L96" s="79">
        <v>103.94</v>
      </c>
      <c r="M96" s="79">
        <v>18.841760086880001</v>
      </c>
      <c r="N96" s="79">
        <v>1.24</v>
      </c>
      <c r="O96" s="79">
        <v>0.05</v>
      </c>
    </row>
    <row r="97" spans="2:15">
      <c r="B97" t="s">
        <v>1680</v>
      </c>
      <c r="C97" t="s">
        <v>1536</v>
      </c>
      <c r="D97" t="s">
        <v>1681</v>
      </c>
      <c r="E97" t="s">
        <v>633</v>
      </c>
      <c r="F97" t="s">
        <v>157</v>
      </c>
      <c r="G97" s="79">
        <v>9.48</v>
      </c>
      <c r="H97" t="s">
        <v>108</v>
      </c>
      <c r="I97" s="79">
        <v>4.5</v>
      </c>
      <c r="J97" s="79">
        <v>2.77</v>
      </c>
      <c r="K97" s="79">
        <v>1289.3399999999999</v>
      </c>
      <c r="L97" s="79">
        <v>117.6</v>
      </c>
      <c r="M97" s="79">
        <v>1.5162638399999999</v>
      </c>
      <c r="N97" s="79">
        <v>0.1</v>
      </c>
      <c r="O97" s="79">
        <v>0</v>
      </c>
    </row>
    <row r="98" spans="2:15">
      <c r="B98" t="s">
        <v>1682</v>
      </c>
      <c r="C98" t="s">
        <v>1536</v>
      </c>
      <c r="D98" t="s">
        <v>1683</v>
      </c>
      <c r="E98" t="s">
        <v>633</v>
      </c>
      <c r="F98" t="s">
        <v>157</v>
      </c>
      <c r="G98" s="79">
        <v>9.4499999999999993</v>
      </c>
      <c r="H98" t="s">
        <v>108</v>
      </c>
      <c r="I98" s="79">
        <v>4.5</v>
      </c>
      <c r="J98" s="79">
        <v>2.91</v>
      </c>
      <c r="K98" s="79">
        <v>4721.8</v>
      </c>
      <c r="L98" s="79">
        <v>116.07</v>
      </c>
      <c r="M98" s="79">
        <v>5.48059326</v>
      </c>
      <c r="N98" s="79">
        <v>0.36</v>
      </c>
      <c r="O98" s="79">
        <v>0.01</v>
      </c>
    </row>
    <row r="99" spans="2:15">
      <c r="B99" t="s">
        <v>1684</v>
      </c>
      <c r="C99" t="s">
        <v>1536</v>
      </c>
      <c r="D99" t="s">
        <v>1685</v>
      </c>
      <c r="E99" t="s">
        <v>633</v>
      </c>
      <c r="F99" t="s">
        <v>157</v>
      </c>
      <c r="G99" s="79">
        <v>12.77</v>
      </c>
      <c r="H99" t="s">
        <v>108</v>
      </c>
      <c r="I99" s="79">
        <v>4.5</v>
      </c>
      <c r="J99" s="79">
        <v>4.6100000000000003</v>
      </c>
      <c r="K99" s="79">
        <v>1830.01</v>
      </c>
      <c r="L99" s="79">
        <v>99.92</v>
      </c>
      <c r="M99" s="79">
        <v>1.828545992</v>
      </c>
      <c r="N99" s="79">
        <v>0.12</v>
      </c>
      <c r="O99" s="79">
        <v>0</v>
      </c>
    </row>
    <row r="100" spans="2:15">
      <c r="B100" t="s">
        <v>1686</v>
      </c>
      <c r="C100" t="s">
        <v>1536</v>
      </c>
      <c r="D100" t="s">
        <v>1687</v>
      </c>
      <c r="E100" t="s">
        <v>633</v>
      </c>
      <c r="F100" t="s">
        <v>157</v>
      </c>
      <c r="G100" s="79">
        <v>9.4700000000000006</v>
      </c>
      <c r="H100" t="s">
        <v>108</v>
      </c>
      <c r="I100" s="79">
        <v>4.5</v>
      </c>
      <c r="J100" s="79">
        <v>2.82</v>
      </c>
      <c r="K100" s="79">
        <v>4442.6899999999996</v>
      </c>
      <c r="L100" s="79">
        <v>116.68</v>
      </c>
      <c r="M100" s="79">
        <v>5.1837306920000001</v>
      </c>
      <c r="N100" s="79">
        <v>0.34</v>
      </c>
      <c r="O100" s="79">
        <v>0.01</v>
      </c>
    </row>
    <row r="101" spans="2:15">
      <c r="B101" t="s">
        <v>1688</v>
      </c>
      <c r="C101" t="s">
        <v>1536</v>
      </c>
      <c r="D101" t="s">
        <v>1689</v>
      </c>
      <c r="E101" t="s">
        <v>633</v>
      </c>
      <c r="F101" t="s">
        <v>157</v>
      </c>
      <c r="G101" s="79">
        <v>9.4600000000000009</v>
      </c>
      <c r="H101" t="s">
        <v>108</v>
      </c>
      <c r="I101" s="79">
        <v>4.5</v>
      </c>
      <c r="J101" s="79">
        <v>2.87</v>
      </c>
      <c r="K101" s="79">
        <v>2360.86</v>
      </c>
      <c r="L101" s="79">
        <v>116.52</v>
      </c>
      <c r="M101" s="79">
        <v>2.7508740719999998</v>
      </c>
      <c r="N101" s="79">
        <v>0.18</v>
      </c>
      <c r="O101" s="79">
        <v>0.01</v>
      </c>
    </row>
    <row r="102" spans="2:15">
      <c r="B102" t="s">
        <v>1690</v>
      </c>
      <c r="C102" t="s">
        <v>1536</v>
      </c>
      <c r="D102" t="s">
        <v>1691</v>
      </c>
      <c r="E102" t="s">
        <v>633</v>
      </c>
      <c r="F102" t="s">
        <v>157</v>
      </c>
      <c r="G102" s="79">
        <v>13.03</v>
      </c>
      <c r="H102" t="s">
        <v>108</v>
      </c>
      <c r="I102" s="79">
        <v>4.5</v>
      </c>
      <c r="J102" s="79">
        <v>3.17</v>
      </c>
      <c r="K102" s="79">
        <v>4088.29</v>
      </c>
      <c r="L102" s="79">
        <v>115.05</v>
      </c>
      <c r="M102" s="79">
        <v>4.7035776450000002</v>
      </c>
      <c r="N102" s="79">
        <v>0.31</v>
      </c>
      <c r="O102" s="79">
        <v>0.01</v>
      </c>
    </row>
    <row r="103" spans="2:15">
      <c r="B103" t="s">
        <v>1692</v>
      </c>
      <c r="C103" t="s">
        <v>1536</v>
      </c>
      <c r="D103" t="s">
        <v>1693</v>
      </c>
      <c r="E103" t="s">
        <v>633</v>
      </c>
      <c r="F103" t="s">
        <v>157</v>
      </c>
      <c r="G103" s="79">
        <v>12.92</v>
      </c>
      <c r="H103" t="s">
        <v>108</v>
      </c>
      <c r="I103" s="79">
        <v>4.5</v>
      </c>
      <c r="J103" s="79">
        <v>3.43</v>
      </c>
      <c r="K103" s="79">
        <v>4855.6000000000004</v>
      </c>
      <c r="L103" s="79">
        <v>112.92</v>
      </c>
      <c r="M103" s="79">
        <v>5.4829435200000001</v>
      </c>
      <c r="N103" s="79">
        <v>0.36</v>
      </c>
      <c r="O103" s="79">
        <v>0.01</v>
      </c>
    </row>
    <row r="104" spans="2:15">
      <c r="B104" t="s">
        <v>1694</v>
      </c>
      <c r="C104" t="s">
        <v>1536</v>
      </c>
      <c r="D104" t="s">
        <v>1695</v>
      </c>
      <c r="E104" t="s">
        <v>633</v>
      </c>
      <c r="F104" t="s">
        <v>157</v>
      </c>
      <c r="G104" s="79">
        <v>12.9</v>
      </c>
      <c r="H104" t="s">
        <v>108</v>
      </c>
      <c r="I104" s="79">
        <v>4.5</v>
      </c>
      <c r="J104" s="79">
        <v>4.07</v>
      </c>
      <c r="K104" s="79">
        <v>3415.37</v>
      </c>
      <c r="L104" s="79">
        <v>104.44</v>
      </c>
      <c r="M104" s="79">
        <v>3.567012428</v>
      </c>
      <c r="N104" s="79">
        <v>0.23</v>
      </c>
      <c r="O104" s="79">
        <v>0.01</v>
      </c>
    </row>
    <row r="105" spans="2:15">
      <c r="B105" t="s">
        <v>1696</v>
      </c>
      <c r="C105" t="s">
        <v>1536</v>
      </c>
      <c r="D105" t="s">
        <v>1697</v>
      </c>
      <c r="E105" t="s">
        <v>633</v>
      </c>
      <c r="F105" t="s">
        <v>157</v>
      </c>
      <c r="G105" s="79">
        <v>0.19</v>
      </c>
      <c r="H105" t="s">
        <v>108</v>
      </c>
      <c r="I105" s="79">
        <v>1.1000000000000001</v>
      </c>
      <c r="J105" s="79">
        <v>1.18</v>
      </c>
      <c r="K105" s="79">
        <v>3520.56</v>
      </c>
      <c r="L105" s="79">
        <v>100.14</v>
      </c>
      <c r="M105" s="79">
        <v>3.5254887840000002</v>
      </c>
      <c r="N105" s="79">
        <v>0.23</v>
      </c>
      <c r="O105" s="79">
        <v>0.01</v>
      </c>
    </row>
    <row r="106" spans="2:15">
      <c r="B106" t="s">
        <v>1696</v>
      </c>
      <c r="C106" t="s">
        <v>1536</v>
      </c>
      <c r="D106" t="s">
        <v>1698</v>
      </c>
      <c r="E106" t="s">
        <v>633</v>
      </c>
      <c r="F106" t="s">
        <v>157</v>
      </c>
      <c r="G106" s="79">
        <v>13.02</v>
      </c>
      <c r="H106" t="s">
        <v>108</v>
      </c>
      <c r="I106" s="79">
        <v>4.5</v>
      </c>
      <c r="J106" s="79">
        <v>4.2699999999999996</v>
      </c>
      <c r="K106" s="79">
        <v>1384.51</v>
      </c>
      <c r="L106" s="79">
        <v>102.89</v>
      </c>
      <c r="M106" s="79">
        <v>1.4245223389999999</v>
      </c>
      <c r="N106" s="79">
        <v>0.09</v>
      </c>
      <c r="O106" s="79">
        <v>0</v>
      </c>
    </row>
    <row r="107" spans="2:15">
      <c r="B107" t="s">
        <v>1699</v>
      </c>
      <c r="C107" t="s">
        <v>1536</v>
      </c>
      <c r="D107" t="s">
        <v>1700</v>
      </c>
      <c r="E107" t="s">
        <v>633</v>
      </c>
      <c r="F107" t="s">
        <v>157</v>
      </c>
      <c r="G107" s="79">
        <v>12.74</v>
      </c>
      <c r="H107" t="s">
        <v>108</v>
      </c>
      <c r="I107" s="79">
        <v>4.5</v>
      </c>
      <c r="J107" s="79">
        <v>4.62</v>
      </c>
      <c r="K107" s="79">
        <v>4466.1899999999996</v>
      </c>
      <c r="L107" s="79">
        <v>99.94</v>
      </c>
      <c r="M107" s="79">
        <v>4.463510286</v>
      </c>
      <c r="N107" s="79">
        <v>0.28999999999999998</v>
      </c>
      <c r="O107" s="79">
        <v>0.01</v>
      </c>
    </row>
    <row r="108" spans="2:15">
      <c r="B108" t="s">
        <v>1701</v>
      </c>
      <c r="C108" t="s">
        <v>1536</v>
      </c>
      <c r="D108" t="s">
        <v>1702</v>
      </c>
      <c r="E108" t="s">
        <v>633</v>
      </c>
      <c r="F108" t="s">
        <v>157</v>
      </c>
      <c r="G108" s="79">
        <v>9.74</v>
      </c>
      <c r="H108" t="s">
        <v>108</v>
      </c>
      <c r="I108" s="79">
        <v>4.5</v>
      </c>
      <c r="J108" s="79">
        <v>2.84</v>
      </c>
      <c r="K108" s="79">
        <v>6571.92</v>
      </c>
      <c r="L108" s="79">
        <v>116.88</v>
      </c>
      <c r="M108" s="79">
        <v>7.6812600959999999</v>
      </c>
      <c r="N108" s="79">
        <v>0.51</v>
      </c>
      <c r="O108" s="79">
        <v>0.02</v>
      </c>
    </row>
    <row r="109" spans="2:15">
      <c r="B109" t="s">
        <v>1703</v>
      </c>
      <c r="C109" t="s">
        <v>1536</v>
      </c>
      <c r="D109" t="s">
        <v>1704</v>
      </c>
      <c r="E109" t="s">
        <v>680</v>
      </c>
      <c r="F109" t="s">
        <v>157</v>
      </c>
      <c r="G109" s="79">
        <v>14.93</v>
      </c>
      <c r="H109" t="s">
        <v>108</v>
      </c>
      <c r="I109" s="79">
        <v>6.7</v>
      </c>
      <c r="J109" s="79">
        <v>1.32</v>
      </c>
      <c r="K109" s="79">
        <v>23094.97</v>
      </c>
      <c r="L109" s="79">
        <v>127.35</v>
      </c>
      <c r="M109" s="79">
        <v>29.411444294999999</v>
      </c>
      <c r="N109" s="79">
        <v>1.93</v>
      </c>
      <c r="O109" s="79">
        <v>0.08</v>
      </c>
    </row>
    <row r="110" spans="2:15">
      <c r="B110" t="s">
        <v>1705</v>
      </c>
      <c r="C110" t="s">
        <v>1536</v>
      </c>
      <c r="D110" t="s">
        <v>1706</v>
      </c>
      <c r="E110" t="s">
        <v>1707</v>
      </c>
      <c r="F110" t="s">
        <v>157</v>
      </c>
      <c r="G110" s="79">
        <v>2.35</v>
      </c>
      <c r="H110" t="s">
        <v>108</v>
      </c>
      <c r="I110" s="79">
        <v>6.2</v>
      </c>
      <c r="J110" s="79">
        <v>2.2999999999999998</v>
      </c>
      <c r="K110" s="79">
        <v>45255.519999999997</v>
      </c>
      <c r="L110" s="79">
        <v>40.869999999999997</v>
      </c>
      <c r="M110" s="79">
        <v>18.495931024000001</v>
      </c>
      <c r="N110" s="79">
        <v>1.22</v>
      </c>
      <c r="O110" s="79">
        <v>0.05</v>
      </c>
    </row>
    <row r="111" spans="2:15">
      <c r="B111" s="80" t="s">
        <v>1708</v>
      </c>
      <c r="G111" s="81">
        <v>1.03</v>
      </c>
      <c r="J111" s="81">
        <v>2.61</v>
      </c>
      <c r="K111" s="81">
        <v>23710.04</v>
      </c>
      <c r="M111" s="81">
        <v>24.212506443999999</v>
      </c>
      <c r="N111" s="81">
        <v>1.59</v>
      </c>
      <c r="O111" s="81">
        <v>0.06</v>
      </c>
    </row>
    <row r="112" spans="2:15">
      <c r="B112" t="s">
        <v>1709</v>
      </c>
      <c r="C112" t="s">
        <v>1536</v>
      </c>
      <c r="D112" t="s">
        <v>1710</v>
      </c>
      <c r="E112" t="s">
        <v>633</v>
      </c>
      <c r="F112" t="s">
        <v>157</v>
      </c>
      <c r="G112" s="79">
        <v>0.73</v>
      </c>
      <c r="H112" t="s">
        <v>108</v>
      </c>
      <c r="I112" s="79">
        <v>4.25</v>
      </c>
      <c r="J112" s="79">
        <v>3.02</v>
      </c>
      <c r="K112" s="79">
        <v>8767.14</v>
      </c>
      <c r="L112" s="79">
        <v>101.01</v>
      </c>
      <c r="M112" s="79">
        <v>8.8556881139999994</v>
      </c>
      <c r="N112" s="79">
        <v>0.57999999999999996</v>
      </c>
      <c r="O112" s="79">
        <v>0.02</v>
      </c>
    </row>
    <row r="113" spans="2:15">
      <c r="B113" t="s">
        <v>1711</v>
      </c>
      <c r="C113" t="s">
        <v>1536</v>
      </c>
      <c r="D113" t="s">
        <v>1712</v>
      </c>
      <c r="E113" t="s">
        <v>680</v>
      </c>
      <c r="F113" t="s">
        <v>157</v>
      </c>
      <c r="G113" s="79">
        <v>1.2</v>
      </c>
      <c r="H113" t="s">
        <v>108</v>
      </c>
      <c r="I113" s="79">
        <v>4.5</v>
      </c>
      <c r="J113" s="79">
        <v>2.37</v>
      </c>
      <c r="K113" s="79">
        <v>14942.9</v>
      </c>
      <c r="L113" s="79">
        <v>102.77</v>
      </c>
      <c r="M113" s="79">
        <v>15.356818329999999</v>
      </c>
      <c r="N113" s="79">
        <v>1.01</v>
      </c>
      <c r="O113" s="79">
        <v>0.04</v>
      </c>
    </row>
    <row r="114" spans="2:15">
      <c r="B114" s="80" t="s">
        <v>1713</v>
      </c>
      <c r="G114" s="81">
        <v>0</v>
      </c>
      <c r="J114" s="81">
        <v>0</v>
      </c>
      <c r="K114" s="81">
        <v>0</v>
      </c>
      <c r="M114" s="81">
        <v>0</v>
      </c>
      <c r="N114" s="81">
        <v>0</v>
      </c>
      <c r="O114" s="81">
        <v>0</v>
      </c>
    </row>
    <row r="115" spans="2:15">
      <c r="B115" s="80" t="s">
        <v>1714</v>
      </c>
      <c r="G115" s="81">
        <v>0</v>
      </c>
      <c r="J115" s="81">
        <v>0</v>
      </c>
      <c r="K115" s="81">
        <v>0</v>
      </c>
      <c r="M115" s="81">
        <v>0</v>
      </c>
      <c r="N115" s="81">
        <v>0</v>
      </c>
      <c r="O115" s="81">
        <v>0</v>
      </c>
    </row>
    <row r="116" spans="2:15">
      <c r="B116" t="s">
        <v>229</v>
      </c>
      <c r="D116" t="s">
        <v>229</v>
      </c>
      <c r="E116" t="s">
        <v>229</v>
      </c>
      <c r="G116" s="79">
        <v>0</v>
      </c>
      <c r="H116" t="s">
        <v>229</v>
      </c>
      <c r="I116" s="79">
        <v>0</v>
      </c>
      <c r="J116" s="79">
        <v>0</v>
      </c>
      <c r="K116" s="79">
        <v>0</v>
      </c>
      <c r="L116" s="79">
        <v>0</v>
      </c>
      <c r="M116" s="79">
        <v>0</v>
      </c>
      <c r="N116" s="79">
        <v>0</v>
      </c>
      <c r="O116" s="79">
        <v>0</v>
      </c>
    </row>
    <row r="117" spans="2:15">
      <c r="B117" s="80" t="s">
        <v>1715</v>
      </c>
      <c r="G117" s="81">
        <v>0</v>
      </c>
      <c r="J117" s="81">
        <v>0</v>
      </c>
      <c r="K117" s="81">
        <v>0</v>
      </c>
      <c r="M117" s="81">
        <v>0</v>
      </c>
      <c r="N117" s="81">
        <v>0</v>
      </c>
      <c r="O117" s="81">
        <v>0</v>
      </c>
    </row>
    <row r="118" spans="2:15">
      <c r="B118" t="s">
        <v>229</v>
      </c>
      <c r="D118" t="s">
        <v>229</v>
      </c>
      <c r="E118" t="s">
        <v>229</v>
      </c>
      <c r="G118" s="79">
        <v>0</v>
      </c>
      <c r="H118" t="s">
        <v>229</v>
      </c>
      <c r="I118" s="79">
        <v>0</v>
      </c>
      <c r="J118" s="79">
        <v>0</v>
      </c>
      <c r="K118" s="79">
        <v>0</v>
      </c>
      <c r="L118" s="79">
        <v>0</v>
      </c>
      <c r="M118" s="79">
        <v>0</v>
      </c>
      <c r="N118" s="79">
        <v>0</v>
      </c>
      <c r="O118" s="79">
        <v>0</v>
      </c>
    </row>
    <row r="119" spans="2:15">
      <c r="B119" s="80" t="s">
        <v>1716</v>
      </c>
      <c r="G119" s="81">
        <v>0</v>
      </c>
      <c r="J119" s="81">
        <v>0</v>
      </c>
      <c r="K119" s="81">
        <v>0</v>
      </c>
      <c r="M119" s="81">
        <v>0</v>
      </c>
      <c r="N119" s="81">
        <v>0</v>
      </c>
      <c r="O119" s="81">
        <v>0</v>
      </c>
    </row>
    <row r="120" spans="2:15">
      <c r="B120" t="s">
        <v>229</v>
      </c>
      <c r="D120" t="s">
        <v>229</v>
      </c>
      <c r="E120" t="s">
        <v>229</v>
      </c>
      <c r="G120" s="79">
        <v>0</v>
      </c>
      <c r="H120" t="s">
        <v>229</v>
      </c>
      <c r="I120" s="79">
        <v>0</v>
      </c>
      <c r="J120" s="79">
        <v>0</v>
      </c>
      <c r="K120" s="79">
        <v>0</v>
      </c>
      <c r="L120" s="79">
        <v>0</v>
      </c>
      <c r="M120" s="79">
        <v>0</v>
      </c>
      <c r="N120" s="79">
        <v>0</v>
      </c>
      <c r="O120" s="79">
        <v>0</v>
      </c>
    </row>
    <row r="121" spans="2:15">
      <c r="B121" s="80" t="s">
        <v>1717</v>
      </c>
      <c r="G121" s="81">
        <v>0</v>
      </c>
      <c r="J121" s="81">
        <v>0</v>
      </c>
      <c r="K121" s="81">
        <v>0</v>
      </c>
      <c r="M121" s="81">
        <v>0</v>
      </c>
      <c r="N121" s="81">
        <v>0</v>
      </c>
      <c r="O121" s="81">
        <v>0</v>
      </c>
    </row>
    <row r="122" spans="2:15">
      <c r="B122" t="s">
        <v>229</v>
      </c>
      <c r="D122" t="s">
        <v>229</v>
      </c>
      <c r="E122" t="s">
        <v>229</v>
      </c>
      <c r="G122" s="79">
        <v>0</v>
      </c>
      <c r="H122" t="s">
        <v>229</v>
      </c>
      <c r="I122" s="79">
        <v>0</v>
      </c>
      <c r="J122" s="79">
        <v>0</v>
      </c>
      <c r="K122" s="79">
        <v>0</v>
      </c>
      <c r="L122" s="79">
        <v>0</v>
      </c>
      <c r="M122" s="79">
        <v>0</v>
      </c>
      <c r="N122" s="79">
        <v>0</v>
      </c>
      <c r="O122" s="79">
        <v>0</v>
      </c>
    </row>
    <row r="123" spans="2:15">
      <c r="B123" s="80" t="s">
        <v>234</v>
      </c>
      <c r="G123" s="81">
        <v>4.37</v>
      </c>
      <c r="J123" s="81">
        <v>4.93</v>
      </c>
      <c r="K123" s="81">
        <v>28135.88</v>
      </c>
      <c r="M123" s="81">
        <v>111.970128925064</v>
      </c>
      <c r="N123" s="81">
        <v>7.36</v>
      </c>
      <c r="O123" s="81">
        <v>0.3</v>
      </c>
    </row>
    <row r="124" spans="2:15">
      <c r="B124" s="80" t="s">
        <v>1718</v>
      </c>
      <c r="G124" s="81">
        <v>0</v>
      </c>
      <c r="J124" s="81">
        <v>0</v>
      </c>
      <c r="K124" s="81">
        <v>0</v>
      </c>
      <c r="M124" s="81">
        <v>0</v>
      </c>
      <c r="N124" s="81">
        <v>0</v>
      </c>
      <c r="O124" s="81">
        <v>0</v>
      </c>
    </row>
    <row r="125" spans="2:15">
      <c r="B125" t="s">
        <v>229</v>
      </c>
      <c r="D125" t="s">
        <v>229</v>
      </c>
      <c r="E125" t="s">
        <v>229</v>
      </c>
      <c r="G125" s="79">
        <v>0</v>
      </c>
      <c r="H125" t="s">
        <v>229</v>
      </c>
      <c r="I125" s="79">
        <v>0</v>
      </c>
      <c r="J125" s="79">
        <v>0</v>
      </c>
      <c r="K125" s="79">
        <v>0</v>
      </c>
      <c r="L125" s="79">
        <v>0</v>
      </c>
      <c r="M125" s="79">
        <v>0</v>
      </c>
      <c r="N125" s="79">
        <v>0</v>
      </c>
      <c r="O125" s="79">
        <v>0</v>
      </c>
    </row>
    <row r="126" spans="2:15">
      <c r="B126" s="80" t="s">
        <v>1533</v>
      </c>
      <c r="G126" s="81">
        <v>0</v>
      </c>
      <c r="J126" s="81">
        <v>0</v>
      </c>
      <c r="K126" s="81">
        <v>0</v>
      </c>
      <c r="M126" s="81">
        <v>0</v>
      </c>
      <c r="N126" s="81">
        <v>0</v>
      </c>
      <c r="O126" s="81">
        <v>0</v>
      </c>
    </row>
    <row r="127" spans="2:15">
      <c r="B127" t="s">
        <v>229</v>
      </c>
      <c r="D127" t="s">
        <v>229</v>
      </c>
      <c r="E127" t="s">
        <v>229</v>
      </c>
      <c r="G127" s="79">
        <v>0</v>
      </c>
      <c r="H127" t="s">
        <v>229</v>
      </c>
      <c r="I127" s="79">
        <v>0</v>
      </c>
      <c r="J127" s="79">
        <v>0</v>
      </c>
      <c r="K127" s="79">
        <v>0</v>
      </c>
      <c r="L127" s="79">
        <v>0</v>
      </c>
      <c r="M127" s="79">
        <v>0</v>
      </c>
      <c r="N127" s="79">
        <v>0</v>
      </c>
      <c r="O127" s="79">
        <v>0</v>
      </c>
    </row>
    <row r="128" spans="2:15">
      <c r="B128" s="80" t="s">
        <v>1534</v>
      </c>
      <c r="G128" s="81">
        <v>4.37</v>
      </c>
      <c r="J128" s="81">
        <v>4.93</v>
      </c>
      <c r="K128" s="81">
        <v>28135.88</v>
      </c>
      <c r="M128" s="81">
        <v>111.970128925064</v>
      </c>
      <c r="N128" s="81">
        <v>7.36</v>
      </c>
      <c r="O128" s="81">
        <v>0.3</v>
      </c>
    </row>
    <row r="129" spans="2:15">
      <c r="B129" t="s">
        <v>1719</v>
      </c>
      <c r="C129" t="s">
        <v>1536</v>
      </c>
      <c r="D129" t="s">
        <v>1720</v>
      </c>
      <c r="E129" t="s">
        <v>575</v>
      </c>
      <c r="F129" t="s">
        <v>157</v>
      </c>
      <c r="G129" s="79">
        <v>4.2699999999999996</v>
      </c>
      <c r="H129" t="s">
        <v>112</v>
      </c>
      <c r="I129" s="79">
        <v>3.67</v>
      </c>
      <c r="J129" s="79">
        <v>5.27</v>
      </c>
      <c r="K129" s="79">
        <v>13569.52</v>
      </c>
      <c r="L129" s="79">
        <v>101.89</v>
      </c>
      <c r="M129" s="79">
        <v>53.147082219231997</v>
      </c>
      <c r="N129" s="79">
        <v>3.49</v>
      </c>
      <c r="O129" s="79">
        <v>0.14000000000000001</v>
      </c>
    </row>
    <row r="130" spans="2:15">
      <c r="B130" t="s">
        <v>1721</v>
      </c>
      <c r="C130" t="s">
        <v>1536</v>
      </c>
      <c r="D130" t="s">
        <v>1722</v>
      </c>
      <c r="E130" t="s">
        <v>633</v>
      </c>
      <c r="F130" t="s">
        <v>1488</v>
      </c>
      <c r="G130" s="79">
        <v>3.38</v>
      </c>
      <c r="H130" t="s">
        <v>112</v>
      </c>
      <c r="I130" s="79">
        <v>6</v>
      </c>
      <c r="J130" s="79">
        <v>4.97</v>
      </c>
      <c r="K130" s="79">
        <v>2027.21</v>
      </c>
      <c r="L130" s="79">
        <v>106.93</v>
      </c>
      <c r="M130" s="79">
        <v>8.3326220901320003</v>
      </c>
      <c r="N130" s="79">
        <v>0.55000000000000004</v>
      </c>
      <c r="O130" s="79">
        <v>0.02</v>
      </c>
    </row>
    <row r="131" spans="2:15">
      <c r="B131" t="s">
        <v>1723</v>
      </c>
      <c r="C131" t="s">
        <v>1536</v>
      </c>
      <c r="D131" t="s">
        <v>1724</v>
      </c>
      <c r="E131" t="s">
        <v>633</v>
      </c>
      <c r="F131" t="s">
        <v>1488</v>
      </c>
      <c r="G131" s="79">
        <v>4.6500000000000004</v>
      </c>
      <c r="H131" t="s">
        <v>112</v>
      </c>
      <c r="I131" s="79">
        <v>7</v>
      </c>
      <c r="J131" s="79">
        <v>6.94</v>
      </c>
      <c r="K131" s="79">
        <v>675</v>
      </c>
      <c r="L131" s="79">
        <v>107.76</v>
      </c>
      <c r="M131" s="79">
        <v>2.7960487199999999</v>
      </c>
      <c r="N131" s="79">
        <v>0.18</v>
      </c>
      <c r="O131" s="79">
        <v>0.01</v>
      </c>
    </row>
    <row r="132" spans="2:15">
      <c r="B132" t="s">
        <v>1725</v>
      </c>
      <c r="C132" t="s">
        <v>1536</v>
      </c>
      <c r="D132" t="s">
        <v>1726</v>
      </c>
      <c r="E132" t="s">
        <v>633</v>
      </c>
      <c r="F132" t="s">
        <v>157</v>
      </c>
      <c r="G132" s="79">
        <v>2.37</v>
      </c>
      <c r="H132" t="s">
        <v>112</v>
      </c>
      <c r="I132" s="79">
        <v>4.82</v>
      </c>
      <c r="J132" s="79">
        <v>3.74</v>
      </c>
      <c r="K132" s="79">
        <v>5377.15</v>
      </c>
      <c r="L132" s="79">
        <v>104.35</v>
      </c>
      <c r="M132" s="79">
        <v>21.568899360100001</v>
      </c>
      <c r="N132" s="79">
        <v>1.42</v>
      </c>
      <c r="O132" s="79">
        <v>0.06</v>
      </c>
    </row>
    <row r="133" spans="2:15">
      <c r="B133" t="s">
        <v>1727</v>
      </c>
      <c r="C133" t="s">
        <v>1536</v>
      </c>
      <c r="D133" t="s">
        <v>1728</v>
      </c>
      <c r="E133" t="s">
        <v>746</v>
      </c>
      <c r="F133" t="s">
        <v>1488</v>
      </c>
      <c r="G133" s="79">
        <v>6.49</v>
      </c>
      <c r="H133" t="s">
        <v>112</v>
      </c>
      <c r="I133" s="79">
        <v>5.0199999999999996</v>
      </c>
      <c r="J133" s="79">
        <v>5</v>
      </c>
      <c r="K133" s="79">
        <v>6487</v>
      </c>
      <c r="L133" s="79">
        <v>104.77</v>
      </c>
      <c r="M133" s="79">
        <v>26.125476535600001</v>
      </c>
      <c r="N133" s="79">
        <v>1.72</v>
      </c>
      <c r="O133" s="79">
        <v>7.0000000000000007E-2</v>
      </c>
    </row>
    <row r="134" spans="2:15">
      <c r="B134" s="80" t="s">
        <v>1717</v>
      </c>
      <c r="G134" s="81">
        <v>0</v>
      </c>
      <c r="J134" s="81">
        <v>0</v>
      </c>
      <c r="K134" s="81">
        <v>0</v>
      </c>
      <c r="M134" s="81">
        <v>0</v>
      </c>
      <c r="N134" s="81">
        <v>0</v>
      </c>
      <c r="O134" s="81">
        <v>0</v>
      </c>
    </row>
    <row r="135" spans="2:15">
      <c r="B135" t="s">
        <v>229</v>
      </c>
      <c r="D135" t="s">
        <v>229</v>
      </c>
      <c r="E135" t="s">
        <v>229</v>
      </c>
      <c r="G135" s="79">
        <v>0</v>
      </c>
      <c r="H135" t="s">
        <v>229</v>
      </c>
      <c r="I135" s="79">
        <v>0</v>
      </c>
      <c r="J135" s="79">
        <v>0</v>
      </c>
      <c r="K135" s="79">
        <v>0</v>
      </c>
      <c r="L135" s="79">
        <v>0</v>
      </c>
      <c r="M135" s="79">
        <v>0</v>
      </c>
      <c r="N135" s="79">
        <v>0</v>
      </c>
      <c r="O135" s="79">
        <v>0</v>
      </c>
    </row>
    <row r="136" spans="2:15">
      <c r="B136" t="s">
        <v>237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1857</v>
      </c>
    </row>
    <row r="3" spans="2:64">
      <c r="B3" s="2" t="s">
        <v>2</v>
      </c>
      <c r="C3" s="82" t="s">
        <v>1858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1454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229</v>
      </c>
      <c r="C14" t="s">
        <v>229</v>
      </c>
      <c r="E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1455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229</v>
      </c>
      <c r="C16" t="s">
        <v>229</v>
      </c>
      <c r="E16" t="s">
        <v>229</v>
      </c>
      <c r="G16" s="79">
        <v>0</v>
      </c>
      <c r="H16" t="s">
        <v>229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1729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229</v>
      </c>
      <c r="C18" t="s">
        <v>229</v>
      </c>
      <c r="E18" t="s">
        <v>229</v>
      </c>
      <c r="G18" s="79">
        <v>0</v>
      </c>
      <c r="H18" t="s">
        <v>229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1730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229</v>
      </c>
      <c r="C20" t="s">
        <v>229</v>
      </c>
      <c r="E20" t="s">
        <v>229</v>
      </c>
      <c r="G20" s="79">
        <v>0</v>
      </c>
      <c r="H20" t="s">
        <v>229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951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229</v>
      </c>
      <c r="C22" t="s">
        <v>229</v>
      </c>
      <c r="E22" t="s">
        <v>229</v>
      </c>
      <c r="G22" s="79">
        <v>0</v>
      </c>
      <c r="H22" t="s">
        <v>229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229</v>
      </c>
      <c r="C24" t="s">
        <v>229</v>
      </c>
      <c r="E24" t="s">
        <v>229</v>
      </c>
      <c r="G24" s="79">
        <v>0</v>
      </c>
      <c r="H24" t="s">
        <v>229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1857</v>
      </c>
    </row>
    <row r="3" spans="2:55">
      <c r="B3" s="2" t="s">
        <v>2</v>
      </c>
      <c r="C3" s="82" t="s">
        <v>1858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1731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229</v>
      </c>
      <c r="D14" t="s">
        <v>229</v>
      </c>
      <c r="E14" s="79">
        <v>0</v>
      </c>
      <c r="F14" t="s">
        <v>229</v>
      </c>
      <c r="G14" s="79">
        <v>0</v>
      </c>
      <c r="H14" s="79">
        <v>0</v>
      </c>
      <c r="I14" s="79">
        <v>0</v>
      </c>
    </row>
    <row r="15" spans="2:55">
      <c r="B15" s="80" t="s">
        <v>1732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229</v>
      </c>
      <c r="D16" t="s">
        <v>229</v>
      </c>
      <c r="E16" s="79">
        <v>0</v>
      </c>
      <c r="F16" t="s">
        <v>229</v>
      </c>
      <c r="G16" s="79">
        <v>0</v>
      </c>
      <c r="H16" s="79">
        <v>0</v>
      </c>
      <c r="I16" s="79">
        <v>0</v>
      </c>
    </row>
    <row r="17" spans="2:9">
      <c r="B17" s="80" t="s">
        <v>234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1731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229</v>
      </c>
      <c r="D19" t="s">
        <v>229</v>
      </c>
      <c r="E19" s="79">
        <v>0</v>
      </c>
      <c r="F19" t="s">
        <v>229</v>
      </c>
      <c r="G19" s="79">
        <v>0</v>
      </c>
      <c r="H19" s="79">
        <v>0</v>
      </c>
      <c r="I19" s="79">
        <v>0</v>
      </c>
    </row>
    <row r="20" spans="2:9">
      <c r="B20" s="80" t="s">
        <v>1732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229</v>
      </c>
      <c r="D21" t="s">
        <v>229</v>
      </c>
      <c r="E21" s="79">
        <v>0</v>
      </c>
      <c r="F21" t="s">
        <v>229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1857</v>
      </c>
    </row>
    <row r="3" spans="2:60">
      <c r="B3" s="2" t="s">
        <v>2</v>
      </c>
      <c r="C3" s="82" t="s">
        <v>1858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229</v>
      </c>
      <c r="D13" t="s">
        <v>229</v>
      </c>
      <c r="E13" s="19"/>
      <c r="F13" s="79">
        <v>0</v>
      </c>
      <c r="G13" t="s">
        <v>229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234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229</v>
      </c>
      <c r="D15" t="s">
        <v>229</v>
      </c>
      <c r="E15" s="19"/>
      <c r="F15" s="79">
        <v>0</v>
      </c>
      <c r="G15" t="s">
        <v>229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1857</v>
      </c>
    </row>
    <row r="3" spans="2:60">
      <c r="B3" s="2" t="s">
        <v>2</v>
      </c>
      <c r="C3" s="82" t="s">
        <v>1858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108.11613595999999</v>
      </c>
      <c r="J11" s="78">
        <v>100</v>
      </c>
      <c r="K11" s="78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107.76983</v>
      </c>
      <c r="J12" s="81">
        <v>99.68</v>
      </c>
      <c r="K12" s="81">
        <v>0.28000000000000003</v>
      </c>
    </row>
    <row r="13" spans="2:60">
      <c r="B13" t="s">
        <v>1733</v>
      </c>
      <c r="C13" t="s">
        <v>1734</v>
      </c>
      <c r="D13" t="s">
        <v>229</v>
      </c>
      <c r="E13" t="s">
        <v>772</v>
      </c>
      <c r="F13" s="79">
        <v>0</v>
      </c>
      <c r="G13" t="s">
        <v>108</v>
      </c>
      <c r="H13" s="79">
        <v>0</v>
      </c>
      <c r="I13" s="79">
        <v>-12.962759999999999</v>
      </c>
      <c r="J13" s="79">
        <v>-11.99</v>
      </c>
      <c r="K13" s="79">
        <v>-0.03</v>
      </c>
    </row>
    <row r="14" spans="2:60">
      <c r="B14" t="s">
        <v>1735</v>
      </c>
      <c r="C14" t="s">
        <v>1736</v>
      </c>
      <c r="D14" t="s">
        <v>229</v>
      </c>
      <c r="E14" t="s">
        <v>772</v>
      </c>
      <c r="F14" s="79">
        <v>0</v>
      </c>
      <c r="G14" t="s">
        <v>108</v>
      </c>
      <c r="H14" s="79">
        <v>0</v>
      </c>
      <c r="I14" s="79">
        <v>-2.0000000000000002E-5</v>
      </c>
      <c r="J14" s="79">
        <v>0</v>
      </c>
      <c r="K14" s="79">
        <v>0</v>
      </c>
    </row>
    <row r="15" spans="2:60">
      <c r="B15" t="s">
        <v>1737</v>
      </c>
      <c r="C15" t="s">
        <v>1738</v>
      </c>
      <c r="D15" t="s">
        <v>229</v>
      </c>
      <c r="E15" t="s">
        <v>772</v>
      </c>
      <c r="F15" s="79">
        <v>0</v>
      </c>
      <c r="G15" t="s">
        <v>108</v>
      </c>
      <c r="H15" s="79">
        <v>0</v>
      </c>
      <c r="I15" s="79">
        <v>8.2126699999999992</v>
      </c>
      <c r="J15" s="79">
        <v>7.6</v>
      </c>
      <c r="K15" s="79">
        <v>0.02</v>
      </c>
    </row>
    <row r="16" spans="2:60">
      <c r="B16" t="s">
        <v>1739</v>
      </c>
      <c r="C16" t="s">
        <v>1740</v>
      </c>
      <c r="D16" t="s">
        <v>229</v>
      </c>
      <c r="E16" t="s">
        <v>155</v>
      </c>
      <c r="F16" s="79">
        <v>0</v>
      </c>
      <c r="G16" t="s">
        <v>108</v>
      </c>
      <c r="H16" s="79">
        <v>0</v>
      </c>
      <c r="I16" s="79">
        <v>0.98177999999999999</v>
      </c>
      <c r="J16" s="79">
        <v>0.91</v>
      </c>
      <c r="K16" s="79">
        <v>0</v>
      </c>
    </row>
    <row r="17" spans="2:11">
      <c r="B17" t="s">
        <v>1741</v>
      </c>
      <c r="C17" t="s">
        <v>1740</v>
      </c>
      <c r="D17" t="s">
        <v>229</v>
      </c>
      <c r="E17" t="s">
        <v>155</v>
      </c>
      <c r="F17" s="79">
        <v>0</v>
      </c>
      <c r="G17" t="s">
        <v>108</v>
      </c>
      <c r="H17" s="79">
        <v>0</v>
      </c>
      <c r="I17" s="79">
        <v>-3.1955200000000001</v>
      </c>
      <c r="J17" s="79">
        <v>-2.96</v>
      </c>
      <c r="K17" s="79">
        <v>-0.01</v>
      </c>
    </row>
    <row r="18" spans="2:11">
      <c r="B18" t="s">
        <v>1742</v>
      </c>
      <c r="C18" t="s">
        <v>420</v>
      </c>
      <c r="D18" t="s">
        <v>229</v>
      </c>
      <c r="E18" t="s">
        <v>155</v>
      </c>
      <c r="F18" s="79">
        <v>0</v>
      </c>
      <c r="G18" t="s">
        <v>108</v>
      </c>
      <c r="H18" s="79">
        <v>0</v>
      </c>
      <c r="I18" s="79">
        <v>0.16086</v>
      </c>
      <c r="J18" s="79">
        <v>0.15</v>
      </c>
      <c r="K18" s="79">
        <v>0</v>
      </c>
    </row>
    <row r="19" spans="2:11">
      <c r="B19" t="s">
        <v>1743</v>
      </c>
      <c r="C19" t="s">
        <v>420</v>
      </c>
      <c r="D19" t="s">
        <v>229</v>
      </c>
      <c r="E19" t="s">
        <v>155</v>
      </c>
      <c r="F19" s="79">
        <v>0</v>
      </c>
      <c r="G19" t="s">
        <v>108</v>
      </c>
      <c r="H19" s="79">
        <v>0</v>
      </c>
      <c r="I19" s="79">
        <v>4.4880000000000003E-2</v>
      </c>
      <c r="J19" s="79">
        <v>0.04</v>
      </c>
      <c r="K19" s="79">
        <v>0</v>
      </c>
    </row>
    <row r="20" spans="2:11">
      <c r="B20" t="s">
        <v>1744</v>
      </c>
      <c r="C20" t="s">
        <v>825</v>
      </c>
      <c r="D20" t="s">
        <v>229</v>
      </c>
      <c r="E20" t="s">
        <v>155</v>
      </c>
      <c r="F20" s="79">
        <v>0</v>
      </c>
      <c r="G20" t="s">
        <v>108</v>
      </c>
      <c r="H20" s="79">
        <v>0</v>
      </c>
      <c r="I20" s="79">
        <v>0.47922999999999999</v>
      </c>
      <c r="J20" s="79">
        <v>0.44</v>
      </c>
      <c r="K20" s="79">
        <v>0</v>
      </c>
    </row>
    <row r="21" spans="2:11">
      <c r="B21" t="s">
        <v>1745</v>
      </c>
      <c r="C21" t="s">
        <v>828</v>
      </c>
      <c r="D21" t="s">
        <v>229</v>
      </c>
      <c r="E21" t="s">
        <v>155</v>
      </c>
      <c r="F21" s="79">
        <v>0</v>
      </c>
      <c r="G21" t="s">
        <v>108</v>
      </c>
      <c r="H21" s="79">
        <v>0</v>
      </c>
      <c r="I21" s="79">
        <v>0.13197</v>
      </c>
      <c r="J21" s="79">
        <v>0.12</v>
      </c>
      <c r="K21" s="79">
        <v>0</v>
      </c>
    </row>
    <row r="22" spans="2:11">
      <c r="B22" t="s">
        <v>1746</v>
      </c>
      <c r="C22" t="s">
        <v>781</v>
      </c>
      <c r="D22" t="s">
        <v>229</v>
      </c>
      <c r="E22" t="s">
        <v>156</v>
      </c>
      <c r="F22" s="79">
        <v>0</v>
      </c>
      <c r="G22" t="s">
        <v>108</v>
      </c>
      <c r="H22" s="79">
        <v>0</v>
      </c>
      <c r="I22" s="79">
        <v>4.1700000000000001E-3</v>
      </c>
      <c r="J22" s="79">
        <v>0</v>
      </c>
      <c r="K22" s="79">
        <v>0</v>
      </c>
    </row>
    <row r="23" spans="2:11">
      <c r="B23" t="s">
        <v>1747</v>
      </c>
      <c r="C23" t="s">
        <v>704</v>
      </c>
      <c r="D23" t="s">
        <v>229</v>
      </c>
      <c r="E23" t="s">
        <v>155</v>
      </c>
      <c r="F23" s="79">
        <v>0</v>
      </c>
      <c r="G23" t="s">
        <v>108</v>
      </c>
      <c r="H23" s="79">
        <v>0</v>
      </c>
      <c r="I23" s="79">
        <v>1.57151</v>
      </c>
      <c r="J23" s="79">
        <v>1.45</v>
      </c>
      <c r="K23" s="79">
        <v>0</v>
      </c>
    </row>
    <row r="24" spans="2:11">
      <c r="B24" t="s">
        <v>1748</v>
      </c>
      <c r="C24" t="s">
        <v>328</v>
      </c>
      <c r="D24" t="s">
        <v>229</v>
      </c>
      <c r="E24" t="s">
        <v>155</v>
      </c>
      <c r="F24" s="79">
        <v>0</v>
      </c>
      <c r="G24" t="s">
        <v>108</v>
      </c>
      <c r="H24" s="79">
        <v>0</v>
      </c>
      <c r="I24" s="79">
        <v>0.62353999999999998</v>
      </c>
      <c r="J24" s="79">
        <v>0.57999999999999996</v>
      </c>
      <c r="K24" s="79">
        <v>0</v>
      </c>
    </row>
    <row r="25" spans="2:11">
      <c r="B25" t="s">
        <v>1749</v>
      </c>
      <c r="C25" t="s">
        <v>600</v>
      </c>
      <c r="D25" t="s">
        <v>229</v>
      </c>
      <c r="E25" t="s">
        <v>155</v>
      </c>
      <c r="F25" s="79">
        <v>0</v>
      </c>
      <c r="G25" t="s">
        <v>108</v>
      </c>
      <c r="H25" s="79">
        <v>0</v>
      </c>
      <c r="I25" s="79">
        <v>0.98514000000000002</v>
      </c>
      <c r="J25" s="79">
        <v>0.91</v>
      </c>
      <c r="K25" s="79">
        <v>0</v>
      </c>
    </row>
    <row r="26" spans="2:11">
      <c r="B26" t="s">
        <v>1750</v>
      </c>
      <c r="C26" t="s">
        <v>821</v>
      </c>
      <c r="D26" t="s">
        <v>229</v>
      </c>
      <c r="E26" t="s">
        <v>155</v>
      </c>
      <c r="F26" s="79">
        <v>0</v>
      </c>
      <c r="G26" t="s">
        <v>108</v>
      </c>
      <c r="H26" s="79">
        <v>0</v>
      </c>
      <c r="I26" s="79">
        <v>2.938E-2</v>
      </c>
      <c r="J26" s="79">
        <v>0.03</v>
      </c>
      <c r="K26" s="79">
        <v>0</v>
      </c>
    </row>
    <row r="27" spans="2:11">
      <c r="B27" t="s">
        <v>1751</v>
      </c>
      <c r="C27" t="s">
        <v>823</v>
      </c>
      <c r="D27" t="s">
        <v>229</v>
      </c>
      <c r="E27" t="s">
        <v>155</v>
      </c>
      <c r="F27" s="79">
        <v>0</v>
      </c>
      <c r="G27" t="s">
        <v>108</v>
      </c>
      <c r="H27" s="79">
        <v>0</v>
      </c>
      <c r="I27" s="79">
        <v>3.6589999999999998E-2</v>
      </c>
      <c r="J27" s="79">
        <v>0.03</v>
      </c>
      <c r="K27" s="79">
        <v>0</v>
      </c>
    </row>
    <row r="28" spans="2:11">
      <c r="B28" t="s">
        <v>1752</v>
      </c>
      <c r="C28" t="s">
        <v>437</v>
      </c>
      <c r="D28" t="s">
        <v>229</v>
      </c>
      <c r="E28" t="s">
        <v>155</v>
      </c>
      <c r="F28" s="79">
        <v>0</v>
      </c>
      <c r="G28" t="s">
        <v>108</v>
      </c>
      <c r="H28" s="79">
        <v>0</v>
      </c>
      <c r="I28" s="79">
        <v>1.5393600000000001</v>
      </c>
      <c r="J28" s="79">
        <v>1.42</v>
      </c>
      <c r="K28" s="79">
        <v>0</v>
      </c>
    </row>
    <row r="29" spans="2:11">
      <c r="B29" t="s">
        <v>1753</v>
      </c>
      <c r="C29" t="s">
        <v>706</v>
      </c>
      <c r="D29" t="s">
        <v>229</v>
      </c>
      <c r="E29" t="s">
        <v>155</v>
      </c>
      <c r="F29" s="79">
        <v>0</v>
      </c>
      <c r="G29" t="s">
        <v>108</v>
      </c>
      <c r="H29" s="79">
        <v>0</v>
      </c>
      <c r="I29" s="79">
        <v>6.3920000000000005E-2</v>
      </c>
      <c r="J29" s="79">
        <v>0.06</v>
      </c>
      <c r="K29" s="79">
        <v>0</v>
      </c>
    </row>
    <row r="30" spans="2:11">
      <c r="B30" t="s">
        <v>1754</v>
      </c>
      <c r="C30" t="s">
        <v>592</v>
      </c>
      <c r="D30" t="s">
        <v>229</v>
      </c>
      <c r="E30" t="s">
        <v>155</v>
      </c>
      <c r="F30" s="79">
        <v>0</v>
      </c>
      <c r="G30" t="s">
        <v>108</v>
      </c>
      <c r="H30" s="79">
        <v>0</v>
      </c>
      <c r="I30" s="79">
        <v>1.5088699999999999</v>
      </c>
      <c r="J30" s="79">
        <v>1.4</v>
      </c>
      <c r="K30" s="79">
        <v>0</v>
      </c>
    </row>
    <row r="31" spans="2:11">
      <c r="B31" t="s">
        <v>1755</v>
      </c>
      <c r="C31" t="s">
        <v>1047</v>
      </c>
      <c r="D31" t="s">
        <v>229</v>
      </c>
      <c r="E31" t="s">
        <v>155</v>
      </c>
      <c r="F31" s="79">
        <v>0</v>
      </c>
      <c r="G31" t="s">
        <v>108</v>
      </c>
      <c r="H31" s="79">
        <v>0</v>
      </c>
      <c r="I31" s="79">
        <v>0.81291999999999998</v>
      </c>
      <c r="J31" s="79">
        <v>0.75</v>
      </c>
      <c r="K31" s="79">
        <v>0</v>
      </c>
    </row>
    <row r="32" spans="2:11">
      <c r="B32" t="s">
        <v>1756</v>
      </c>
      <c r="C32" t="s">
        <v>728</v>
      </c>
      <c r="D32" t="s">
        <v>229</v>
      </c>
      <c r="E32" t="s">
        <v>155</v>
      </c>
      <c r="F32" s="79">
        <v>0</v>
      </c>
      <c r="G32" t="s">
        <v>108</v>
      </c>
      <c r="H32" s="79">
        <v>0</v>
      </c>
      <c r="I32" s="79">
        <v>1.1E-4</v>
      </c>
      <c r="J32" s="79">
        <v>0</v>
      </c>
      <c r="K32" s="79">
        <v>0</v>
      </c>
    </row>
    <row r="33" spans="2:11">
      <c r="B33" t="s">
        <v>1757</v>
      </c>
      <c r="C33" t="s">
        <v>943</v>
      </c>
      <c r="D33" t="s">
        <v>229</v>
      </c>
      <c r="E33" t="s">
        <v>155</v>
      </c>
      <c r="F33" s="79">
        <v>0</v>
      </c>
      <c r="G33" t="s">
        <v>108</v>
      </c>
      <c r="H33" s="79">
        <v>0</v>
      </c>
      <c r="I33" s="79">
        <v>5.0000000000000001E-4</v>
      </c>
      <c r="J33" s="79">
        <v>0</v>
      </c>
      <c r="K33" s="79">
        <v>0</v>
      </c>
    </row>
    <row r="34" spans="2:11">
      <c r="B34" t="s">
        <v>1758</v>
      </c>
      <c r="C34" t="s">
        <v>943</v>
      </c>
      <c r="D34" t="s">
        <v>229</v>
      </c>
      <c r="E34" t="s">
        <v>155</v>
      </c>
      <c r="F34" s="79">
        <v>0</v>
      </c>
      <c r="G34" t="s">
        <v>108</v>
      </c>
      <c r="H34" s="79">
        <v>0</v>
      </c>
      <c r="I34" s="79">
        <v>6.0000000000000002E-5</v>
      </c>
      <c r="J34" s="79">
        <v>0</v>
      </c>
      <c r="K34" s="79">
        <v>0</v>
      </c>
    </row>
    <row r="35" spans="2:11">
      <c r="B35" t="s">
        <v>1759</v>
      </c>
      <c r="C35" t="s">
        <v>808</v>
      </c>
      <c r="D35" t="s">
        <v>229</v>
      </c>
      <c r="E35" t="s">
        <v>155</v>
      </c>
      <c r="F35" s="79">
        <v>0</v>
      </c>
      <c r="G35" t="s">
        <v>108</v>
      </c>
      <c r="H35" s="79">
        <v>0</v>
      </c>
      <c r="I35" s="79">
        <v>0.33511000000000002</v>
      </c>
      <c r="J35" s="79">
        <v>0.31</v>
      </c>
      <c r="K35" s="79">
        <v>0</v>
      </c>
    </row>
    <row r="36" spans="2:11">
      <c r="B36" t="s">
        <v>1760</v>
      </c>
      <c r="C36" t="s">
        <v>972</v>
      </c>
      <c r="D36" t="s">
        <v>229</v>
      </c>
      <c r="E36" t="s">
        <v>155</v>
      </c>
      <c r="F36" s="79">
        <v>0</v>
      </c>
      <c r="G36" t="s">
        <v>108</v>
      </c>
      <c r="H36" s="79">
        <v>0</v>
      </c>
      <c r="I36" s="79">
        <v>5.7050900000000002</v>
      </c>
      <c r="J36" s="79">
        <v>5.28</v>
      </c>
      <c r="K36" s="79">
        <v>0.02</v>
      </c>
    </row>
    <row r="37" spans="2:11">
      <c r="B37" t="s">
        <v>1761</v>
      </c>
      <c r="C37" t="s">
        <v>719</v>
      </c>
      <c r="D37" t="s">
        <v>229</v>
      </c>
      <c r="E37" t="s">
        <v>155</v>
      </c>
      <c r="F37" s="79">
        <v>0</v>
      </c>
      <c r="G37" t="s">
        <v>108</v>
      </c>
      <c r="H37" s="79">
        <v>0</v>
      </c>
      <c r="I37" s="79">
        <v>5.9173099999999996</v>
      </c>
      <c r="J37" s="79">
        <v>5.47</v>
      </c>
      <c r="K37" s="79">
        <v>0.02</v>
      </c>
    </row>
    <row r="38" spans="2:11">
      <c r="B38" t="s">
        <v>1762</v>
      </c>
      <c r="C38" t="s">
        <v>719</v>
      </c>
      <c r="D38" t="s">
        <v>229</v>
      </c>
      <c r="E38" t="s">
        <v>155</v>
      </c>
      <c r="F38" s="79">
        <v>0</v>
      </c>
      <c r="G38" t="s">
        <v>108</v>
      </c>
      <c r="H38" s="79">
        <v>0</v>
      </c>
      <c r="I38" s="79">
        <v>1.1361300000000001</v>
      </c>
      <c r="J38" s="79">
        <v>1.05</v>
      </c>
      <c r="K38" s="79">
        <v>0</v>
      </c>
    </row>
    <row r="39" spans="2:11">
      <c r="B39" t="s">
        <v>1763</v>
      </c>
      <c r="C39" t="s">
        <v>931</v>
      </c>
      <c r="D39" t="s">
        <v>229</v>
      </c>
      <c r="E39" t="s">
        <v>155</v>
      </c>
      <c r="F39" s="79">
        <v>0</v>
      </c>
      <c r="G39" t="s">
        <v>108</v>
      </c>
      <c r="H39" s="79">
        <v>0</v>
      </c>
      <c r="I39" s="79">
        <v>3.0350999999999999</v>
      </c>
      <c r="J39" s="79">
        <v>2.81</v>
      </c>
      <c r="K39" s="79">
        <v>0.01</v>
      </c>
    </row>
    <row r="40" spans="2:11">
      <c r="B40" t="s">
        <v>1764</v>
      </c>
      <c r="C40" t="s">
        <v>931</v>
      </c>
      <c r="D40" t="s">
        <v>229</v>
      </c>
      <c r="E40" t="s">
        <v>155</v>
      </c>
      <c r="F40" s="79">
        <v>0</v>
      </c>
      <c r="G40" t="s">
        <v>108</v>
      </c>
      <c r="H40" s="79">
        <v>0</v>
      </c>
      <c r="I40" s="79">
        <v>0.91052999999999995</v>
      </c>
      <c r="J40" s="79">
        <v>0.84</v>
      </c>
      <c r="K40" s="79">
        <v>0</v>
      </c>
    </row>
    <row r="41" spans="2:11">
      <c r="B41" t="s">
        <v>1765</v>
      </c>
      <c r="C41" t="s">
        <v>933</v>
      </c>
      <c r="D41" t="s">
        <v>229</v>
      </c>
      <c r="E41" t="s">
        <v>155</v>
      </c>
      <c r="F41" s="79">
        <v>0</v>
      </c>
      <c r="G41" t="s">
        <v>108</v>
      </c>
      <c r="H41" s="79">
        <v>0</v>
      </c>
      <c r="I41" s="79">
        <v>0.42864000000000002</v>
      </c>
      <c r="J41" s="79">
        <v>0.4</v>
      </c>
      <c r="K41" s="79">
        <v>0</v>
      </c>
    </row>
    <row r="42" spans="2:11">
      <c r="B42" t="s">
        <v>1766</v>
      </c>
      <c r="C42" t="s">
        <v>949</v>
      </c>
      <c r="D42" t="s">
        <v>229</v>
      </c>
      <c r="E42" t="s">
        <v>155</v>
      </c>
      <c r="F42" s="79">
        <v>0</v>
      </c>
      <c r="G42" t="s">
        <v>108</v>
      </c>
      <c r="H42" s="79">
        <v>0</v>
      </c>
      <c r="I42" s="79">
        <v>0.93171000000000004</v>
      </c>
      <c r="J42" s="79">
        <v>0.86</v>
      </c>
      <c r="K42" s="79">
        <v>0</v>
      </c>
    </row>
    <row r="43" spans="2:11">
      <c r="B43" t="s">
        <v>1767</v>
      </c>
      <c r="C43" t="s">
        <v>987</v>
      </c>
      <c r="D43" t="s">
        <v>229</v>
      </c>
      <c r="E43" t="s">
        <v>155</v>
      </c>
      <c r="F43" s="79">
        <v>0</v>
      </c>
      <c r="G43" t="s">
        <v>108</v>
      </c>
      <c r="H43" s="79">
        <v>0</v>
      </c>
      <c r="I43" s="79">
        <v>2.02718</v>
      </c>
      <c r="J43" s="79">
        <v>1.88</v>
      </c>
      <c r="K43" s="79">
        <v>0.01</v>
      </c>
    </row>
    <row r="44" spans="2:11">
      <c r="B44" t="s">
        <v>1768</v>
      </c>
      <c r="C44" t="s">
        <v>1210</v>
      </c>
      <c r="D44" t="s">
        <v>229</v>
      </c>
      <c r="E44" t="s">
        <v>772</v>
      </c>
      <c r="F44" s="79">
        <v>0</v>
      </c>
      <c r="G44" t="s">
        <v>108</v>
      </c>
      <c r="H44" s="79">
        <v>0</v>
      </c>
      <c r="I44" s="79">
        <v>0.44817000000000001</v>
      </c>
      <c r="J44" s="79">
        <v>0.41</v>
      </c>
      <c r="K44" s="79">
        <v>0</v>
      </c>
    </row>
    <row r="45" spans="2:11">
      <c r="B45" t="s">
        <v>1769</v>
      </c>
      <c r="C45" t="s">
        <v>1077</v>
      </c>
      <c r="D45" t="s">
        <v>229</v>
      </c>
      <c r="E45" t="s">
        <v>772</v>
      </c>
      <c r="F45" s="79">
        <v>0</v>
      </c>
      <c r="G45" t="s">
        <v>108</v>
      </c>
      <c r="H45" s="79">
        <v>0</v>
      </c>
      <c r="I45" s="79">
        <v>0.94379999999999997</v>
      </c>
      <c r="J45" s="79">
        <v>0.87</v>
      </c>
      <c r="K45" s="79">
        <v>0</v>
      </c>
    </row>
    <row r="46" spans="2:11">
      <c r="B46" t="s">
        <v>1770</v>
      </c>
      <c r="C46" t="s">
        <v>686</v>
      </c>
      <c r="D46" t="s">
        <v>229</v>
      </c>
      <c r="E46" t="s">
        <v>156</v>
      </c>
      <c r="F46" s="79">
        <v>0</v>
      </c>
      <c r="G46" t="s">
        <v>108</v>
      </c>
      <c r="H46" s="79">
        <v>0</v>
      </c>
      <c r="I46" s="79">
        <v>3.1940300000000001</v>
      </c>
      <c r="J46" s="79">
        <v>2.95</v>
      </c>
      <c r="K46" s="79">
        <v>0.01</v>
      </c>
    </row>
    <row r="47" spans="2:11">
      <c r="B47" t="s">
        <v>1771</v>
      </c>
      <c r="C47" t="s">
        <v>686</v>
      </c>
      <c r="D47" t="s">
        <v>229</v>
      </c>
      <c r="E47" t="s">
        <v>156</v>
      </c>
      <c r="F47" s="79">
        <v>0</v>
      </c>
      <c r="G47" t="s">
        <v>108</v>
      </c>
      <c r="H47" s="79">
        <v>0</v>
      </c>
      <c r="I47" s="79">
        <v>0.35772999999999999</v>
      </c>
      <c r="J47" s="79">
        <v>0.33</v>
      </c>
      <c r="K47" s="79">
        <v>0</v>
      </c>
    </row>
    <row r="48" spans="2:11">
      <c r="B48" t="s">
        <v>1772</v>
      </c>
      <c r="C48" t="s">
        <v>754</v>
      </c>
      <c r="D48" t="s">
        <v>229</v>
      </c>
      <c r="E48" t="s">
        <v>155</v>
      </c>
      <c r="F48" s="79">
        <v>0</v>
      </c>
      <c r="G48" t="s">
        <v>108</v>
      </c>
      <c r="H48" s="79">
        <v>0</v>
      </c>
      <c r="I48" s="79">
        <v>0.20205999999999999</v>
      </c>
      <c r="J48" s="79">
        <v>0.19</v>
      </c>
      <c r="K48" s="79">
        <v>0</v>
      </c>
    </row>
    <row r="49" spans="2:11">
      <c r="B49" t="s">
        <v>1773</v>
      </c>
      <c r="C49" t="s">
        <v>895</v>
      </c>
      <c r="D49" t="s">
        <v>229</v>
      </c>
      <c r="E49" t="s">
        <v>156</v>
      </c>
      <c r="F49" s="79">
        <v>0</v>
      </c>
      <c r="G49" t="s">
        <v>108</v>
      </c>
      <c r="H49" s="79">
        <v>0</v>
      </c>
      <c r="I49" s="79">
        <v>3.2169099999999999</v>
      </c>
      <c r="J49" s="79">
        <v>2.98</v>
      </c>
      <c r="K49" s="79">
        <v>0.01</v>
      </c>
    </row>
    <row r="50" spans="2:11">
      <c r="B50" t="s">
        <v>1774</v>
      </c>
      <c r="C50" t="s">
        <v>895</v>
      </c>
      <c r="D50" t="s">
        <v>229</v>
      </c>
      <c r="E50" t="s">
        <v>156</v>
      </c>
      <c r="F50" s="79">
        <v>0</v>
      </c>
      <c r="G50" t="s">
        <v>108</v>
      </c>
      <c r="H50" s="79">
        <v>0</v>
      </c>
      <c r="I50" s="79">
        <v>0.47308</v>
      </c>
      <c r="J50" s="79">
        <v>0.44</v>
      </c>
      <c r="K50" s="79">
        <v>0</v>
      </c>
    </row>
    <row r="51" spans="2:11">
      <c r="B51" t="s">
        <v>1775</v>
      </c>
      <c r="C51" t="s">
        <v>898</v>
      </c>
      <c r="D51" t="s">
        <v>229</v>
      </c>
      <c r="E51" t="s">
        <v>156</v>
      </c>
      <c r="F51" s="79">
        <v>0</v>
      </c>
      <c r="G51" t="s">
        <v>108</v>
      </c>
      <c r="H51" s="79">
        <v>0</v>
      </c>
      <c r="I51" s="79">
        <v>0.38647999999999999</v>
      </c>
      <c r="J51" s="79">
        <v>0.36</v>
      </c>
      <c r="K51" s="79">
        <v>0</v>
      </c>
    </row>
    <row r="52" spans="2:11">
      <c r="B52" t="s">
        <v>1776</v>
      </c>
      <c r="C52" t="s">
        <v>626</v>
      </c>
      <c r="D52" t="s">
        <v>229</v>
      </c>
      <c r="E52" t="s">
        <v>156</v>
      </c>
      <c r="F52" s="79">
        <v>0</v>
      </c>
      <c r="G52" t="s">
        <v>108</v>
      </c>
      <c r="H52" s="79">
        <v>0</v>
      </c>
      <c r="I52" s="79">
        <v>2.91256</v>
      </c>
      <c r="J52" s="79">
        <v>2.69</v>
      </c>
      <c r="K52" s="79">
        <v>0.01</v>
      </c>
    </row>
    <row r="53" spans="2:11">
      <c r="B53" t="s">
        <v>1777</v>
      </c>
      <c r="C53" t="s">
        <v>626</v>
      </c>
      <c r="D53" t="s">
        <v>229</v>
      </c>
      <c r="E53" t="s">
        <v>156</v>
      </c>
      <c r="F53" s="79">
        <v>0</v>
      </c>
      <c r="G53" t="s">
        <v>108</v>
      </c>
      <c r="H53" s="79">
        <v>0</v>
      </c>
      <c r="I53" s="79">
        <v>0.46747</v>
      </c>
      <c r="J53" s="79">
        <v>0.43</v>
      </c>
      <c r="K53" s="79">
        <v>0</v>
      </c>
    </row>
    <row r="54" spans="2:11">
      <c r="B54" t="s">
        <v>1778</v>
      </c>
      <c r="C54" t="s">
        <v>679</v>
      </c>
      <c r="D54" t="s">
        <v>229</v>
      </c>
      <c r="E54" t="s">
        <v>155</v>
      </c>
      <c r="F54" s="79">
        <v>0</v>
      </c>
      <c r="G54" t="s">
        <v>108</v>
      </c>
      <c r="H54" s="79">
        <v>0</v>
      </c>
      <c r="I54" s="79">
        <v>4.5383399999999998</v>
      </c>
      <c r="J54" s="79">
        <v>4.2</v>
      </c>
      <c r="K54" s="79">
        <v>0.01</v>
      </c>
    </row>
    <row r="55" spans="2:11">
      <c r="B55" t="s">
        <v>1779</v>
      </c>
      <c r="C55" t="s">
        <v>679</v>
      </c>
      <c r="D55" t="s">
        <v>229</v>
      </c>
      <c r="E55" t="s">
        <v>155</v>
      </c>
      <c r="F55" s="79">
        <v>0</v>
      </c>
      <c r="G55" t="s">
        <v>108</v>
      </c>
      <c r="H55" s="79">
        <v>0</v>
      </c>
      <c r="I55" s="79">
        <v>0.24961</v>
      </c>
      <c r="J55" s="79">
        <v>0.23</v>
      </c>
      <c r="K55" s="79">
        <v>0</v>
      </c>
    </row>
    <row r="56" spans="2:11">
      <c r="B56" t="s">
        <v>1780</v>
      </c>
      <c r="C56" t="s">
        <v>448</v>
      </c>
      <c r="D56" t="s">
        <v>229</v>
      </c>
      <c r="E56" t="s">
        <v>155</v>
      </c>
      <c r="F56" s="79">
        <v>0</v>
      </c>
      <c r="G56" t="s">
        <v>108</v>
      </c>
      <c r="H56" s="79">
        <v>0</v>
      </c>
      <c r="I56" s="79">
        <v>3.7250000000000001</v>
      </c>
      <c r="J56" s="79">
        <v>3.45</v>
      </c>
      <c r="K56" s="79">
        <v>0.01</v>
      </c>
    </row>
    <row r="57" spans="2:11">
      <c r="B57" t="s">
        <v>1781</v>
      </c>
      <c r="C57" t="s">
        <v>448</v>
      </c>
      <c r="D57" t="s">
        <v>229</v>
      </c>
      <c r="E57" t="s">
        <v>155</v>
      </c>
      <c r="F57" s="79">
        <v>0</v>
      </c>
      <c r="G57" t="s">
        <v>108</v>
      </c>
      <c r="H57" s="79">
        <v>0</v>
      </c>
      <c r="I57" s="79">
        <v>0.91263000000000005</v>
      </c>
      <c r="J57" s="79">
        <v>0.84</v>
      </c>
      <c r="K57" s="79">
        <v>0</v>
      </c>
    </row>
    <row r="58" spans="2:11">
      <c r="B58" t="s">
        <v>1782</v>
      </c>
      <c r="C58" t="s">
        <v>692</v>
      </c>
      <c r="D58" t="s">
        <v>229</v>
      </c>
      <c r="E58" t="s">
        <v>156</v>
      </c>
      <c r="F58" s="79">
        <v>0</v>
      </c>
      <c r="G58" t="s">
        <v>108</v>
      </c>
      <c r="H58" s="79">
        <v>0</v>
      </c>
      <c r="I58" s="79">
        <v>2.1</v>
      </c>
      <c r="J58" s="79">
        <v>1.94</v>
      </c>
      <c r="K58" s="79">
        <v>0.01</v>
      </c>
    </row>
    <row r="59" spans="2:11">
      <c r="B59" t="s">
        <v>1783</v>
      </c>
      <c r="C59" t="s">
        <v>692</v>
      </c>
      <c r="D59" t="s">
        <v>229</v>
      </c>
      <c r="E59" t="s">
        <v>156</v>
      </c>
      <c r="F59" s="79">
        <v>0</v>
      </c>
      <c r="G59" t="s">
        <v>108</v>
      </c>
      <c r="H59" s="79">
        <v>0</v>
      </c>
      <c r="I59" s="79">
        <v>0.33600000000000002</v>
      </c>
      <c r="J59" s="79">
        <v>0.31</v>
      </c>
      <c r="K59" s="79">
        <v>0</v>
      </c>
    </row>
    <row r="60" spans="2:11">
      <c r="B60" t="s">
        <v>1784</v>
      </c>
      <c r="C60" t="s">
        <v>640</v>
      </c>
      <c r="D60" t="s">
        <v>229</v>
      </c>
      <c r="E60" t="s">
        <v>155</v>
      </c>
      <c r="F60" s="79">
        <v>0</v>
      </c>
      <c r="G60" t="s">
        <v>108</v>
      </c>
      <c r="H60" s="79">
        <v>0</v>
      </c>
      <c r="I60" s="79">
        <v>8.7050000000000002E-2</v>
      </c>
      <c r="J60" s="79">
        <v>0.08</v>
      </c>
      <c r="K60" s="79">
        <v>0</v>
      </c>
    </row>
    <row r="61" spans="2:11">
      <c r="B61" t="s">
        <v>1785</v>
      </c>
      <c r="C61" t="s">
        <v>640</v>
      </c>
      <c r="D61" t="s">
        <v>229</v>
      </c>
      <c r="E61" t="s">
        <v>155</v>
      </c>
      <c r="F61" s="79">
        <v>0</v>
      </c>
      <c r="G61" t="s">
        <v>108</v>
      </c>
      <c r="H61" s="79">
        <v>0</v>
      </c>
      <c r="I61" s="79">
        <v>1.8499999999999999E-2</v>
      </c>
      <c r="J61" s="79">
        <v>0.02</v>
      </c>
      <c r="K61" s="79">
        <v>0</v>
      </c>
    </row>
    <row r="62" spans="2:11">
      <c r="B62" t="s">
        <v>1786</v>
      </c>
      <c r="C62" t="s">
        <v>645</v>
      </c>
      <c r="D62" t="s">
        <v>229</v>
      </c>
      <c r="E62" t="s">
        <v>155</v>
      </c>
      <c r="F62" s="79">
        <v>0</v>
      </c>
      <c r="G62" t="s">
        <v>108</v>
      </c>
      <c r="H62" s="79">
        <v>0</v>
      </c>
      <c r="I62" s="79">
        <v>8.8550000000000004E-2</v>
      </c>
      <c r="J62" s="79">
        <v>0.08</v>
      </c>
      <c r="K62" s="79">
        <v>0</v>
      </c>
    </row>
    <row r="63" spans="2:11">
      <c r="B63" t="s">
        <v>1787</v>
      </c>
      <c r="C63" t="s">
        <v>578</v>
      </c>
      <c r="D63" t="s">
        <v>229</v>
      </c>
      <c r="E63" t="s">
        <v>155</v>
      </c>
      <c r="F63" s="79">
        <v>0</v>
      </c>
      <c r="G63" t="s">
        <v>108</v>
      </c>
      <c r="H63" s="79">
        <v>0</v>
      </c>
      <c r="I63" s="79">
        <v>6.18506</v>
      </c>
      <c r="J63" s="79">
        <v>5.72</v>
      </c>
      <c r="K63" s="79">
        <v>0.02</v>
      </c>
    </row>
    <row r="64" spans="2:11">
      <c r="B64" t="s">
        <v>1788</v>
      </c>
      <c r="C64" t="s">
        <v>578</v>
      </c>
      <c r="D64" t="s">
        <v>229</v>
      </c>
      <c r="E64" t="s">
        <v>155</v>
      </c>
      <c r="F64" s="79">
        <v>0</v>
      </c>
      <c r="G64" t="s">
        <v>108</v>
      </c>
      <c r="H64" s="79">
        <v>0</v>
      </c>
      <c r="I64" s="79">
        <v>2.2151800000000001</v>
      </c>
      <c r="J64" s="79">
        <v>2.0499999999999998</v>
      </c>
      <c r="K64" s="79">
        <v>0.01</v>
      </c>
    </row>
    <row r="65" spans="2:11">
      <c r="B65" t="s">
        <v>1789</v>
      </c>
      <c r="C65" t="s">
        <v>847</v>
      </c>
      <c r="D65" t="s">
        <v>229</v>
      </c>
      <c r="E65" t="s">
        <v>155</v>
      </c>
      <c r="F65" s="79">
        <v>0</v>
      </c>
      <c r="G65" t="s">
        <v>108</v>
      </c>
      <c r="H65" s="79">
        <v>0</v>
      </c>
      <c r="I65" s="79">
        <v>0.17324999999999999</v>
      </c>
      <c r="J65" s="79">
        <v>0.16</v>
      </c>
      <c r="K65" s="79">
        <v>0</v>
      </c>
    </row>
    <row r="66" spans="2:11">
      <c r="B66" t="s">
        <v>1790</v>
      </c>
      <c r="C66" t="s">
        <v>509</v>
      </c>
      <c r="D66" t="s">
        <v>229</v>
      </c>
      <c r="E66" t="s">
        <v>155</v>
      </c>
      <c r="F66" s="79">
        <v>0</v>
      </c>
      <c r="G66" t="s">
        <v>108</v>
      </c>
      <c r="H66" s="79">
        <v>0</v>
      </c>
      <c r="I66" s="79">
        <v>0.89600000000000002</v>
      </c>
      <c r="J66" s="79">
        <v>0.83</v>
      </c>
      <c r="K66" s="79">
        <v>0</v>
      </c>
    </row>
    <row r="67" spans="2:11">
      <c r="B67" t="s">
        <v>1791</v>
      </c>
      <c r="C67" t="s">
        <v>509</v>
      </c>
      <c r="D67" t="s">
        <v>229</v>
      </c>
      <c r="E67" t="s">
        <v>155</v>
      </c>
      <c r="F67" s="79">
        <v>0</v>
      </c>
      <c r="G67" t="s">
        <v>108</v>
      </c>
      <c r="H67" s="79">
        <v>0</v>
      </c>
      <c r="I67" s="79">
        <v>0.32425999999999999</v>
      </c>
      <c r="J67" s="79">
        <v>0.3</v>
      </c>
      <c r="K67" s="79">
        <v>0</v>
      </c>
    </row>
    <row r="68" spans="2:11">
      <c r="B68" t="s">
        <v>1792</v>
      </c>
      <c r="C68" t="s">
        <v>512</v>
      </c>
      <c r="D68" t="s">
        <v>229</v>
      </c>
      <c r="E68" t="s">
        <v>155</v>
      </c>
      <c r="F68" s="79">
        <v>0</v>
      </c>
      <c r="G68" t="s">
        <v>108</v>
      </c>
      <c r="H68" s="79">
        <v>0</v>
      </c>
      <c r="I68" s="79">
        <v>8.2150000000000001E-2</v>
      </c>
      <c r="J68" s="79">
        <v>0.08</v>
      </c>
      <c r="K68" s="79">
        <v>0</v>
      </c>
    </row>
    <row r="69" spans="2:11">
      <c r="B69" t="s">
        <v>1793</v>
      </c>
      <c r="C69" t="s">
        <v>813</v>
      </c>
      <c r="D69" t="s">
        <v>229</v>
      </c>
      <c r="E69" t="s">
        <v>155</v>
      </c>
      <c r="F69" s="79">
        <v>0</v>
      </c>
      <c r="G69" t="s">
        <v>108</v>
      </c>
      <c r="H69" s="79">
        <v>0</v>
      </c>
      <c r="I69" s="79">
        <v>6.5960000000000005E-2</v>
      </c>
      <c r="J69" s="79">
        <v>0.06</v>
      </c>
      <c r="K69" s="79">
        <v>0</v>
      </c>
    </row>
    <row r="70" spans="2:11">
      <c r="B70" t="s">
        <v>1794</v>
      </c>
      <c r="C70" t="s">
        <v>517</v>
      </c>
      <c r="D70" t="s">
        <v>229</v>
      </c>
      <c r="E70" t="s">
        <v>155</v>
      </c>
      <c r="F70" s="79">
        <v>0</v>
      </c>
      <c r="G70" t="s">
        <v>108</v>
      </c>
      <c r="H70" s="79">
        <v>0</v>
      </c>
      <c r="I70" s="79">
        <v>0.27246999999999999</v>
      </c>
      <c r="J70" s="79">
        <v>0.25</v>
      </c>
      <c r="K70" s="79">
        <v>0</v>
      </c>
    </row>
    <row r="71" spans="2:11">
      <c r="B71" t="s">
        <v>1795</v>
      </c>
      <c r="C71" t="s">
        <v>648</v>
      </c>
      <c r="D71" t="s">
        <v>229</v>
      </c>
      <c r="E71" t="s">
        <v>156</v>
      </c>
      <c r="F71" s="79">
        <v>0</v>
      </c>
      <c r="G71" t="s">
        <v>108</v>
      </c>
      <c r="H71" s="79">
        <v>0</v>
      </c>
      <c r="I71" s="79">
        <v>0.75</v>
      </c>
      <c r="J71" s="79">
        <v>0.69</v>
      </c>
      <c r="K71" s="79">
        <v>0</v>
      </c>
    </row>
    <row r="72" spans="2:11">
      <c r="B72" t="s">
        <v>1796</v>
      </c>
      <c r="C72" t="s">
        <v>648</v>
      </c>
      <c r="D72" t="s">
        <v>229</v>
      </c>
      <c r="E72" t="s">
        <v>156</v>
      </c>
      <c r="F72" s="79">
        <v>0</v>
      </c>
      <c r="G72" t="s">
        <v>108</v>
      </c>
      <c r="H72" s="79">
        <v>0</v>
      </c>
      <c r="I72" s="79">
        <v>0.21937999999999999</v>
      </c>
      <c r="J72" s="79">
        <v>0.2</v>
      </c>
      <c r="K72" s="79">
        <v>0</v>
      </c>
    </row>
    <row r="73" spans="2:11">
      <c r="B73" t="s">
        <v>1797</v>
      </c>
      <c r="C73" t="s">
        <v>864</v>
      </c>
      <c r="D73" t="s">
        <v>229</v>
      </c>
      <c r="E73" t="s">
        <v>156</v>
      </c>
      <c r="F73" s="79">
        <v>0</v>
      </c>
      <c r="G73" t="s">
        <v>108</v>
      </c>
      <c r="H73" s="79">
        <v>0</v>
      </c>
      <c r="I73" s="79">
        <v>3.3E-3</v>
      </c>
      <c r="J73" s="79">
        <v>0</v>
      </c>
      <c r="K73" s="79">
        <v>0</v>
      </c>
    </row>
    <row r="74" spans="2:11">
      <c r="B74" t="s">
        <v>1798</v>
      </c>
      <c r="C74" t="s">
        <v>864</v>
      </c>
      <c r="D74" t="s">
        <v>229</v>
      </c>
      <c r="E74" t="s">
        <v>156</v>
      </c>
      <c r="F74" s="79">
        <v>0</v>
      </c>
      <c r="G74" t="s">
        <v>108</v>
      </c>
      <c r="H74" s="79">
        <v>0</v>
      </c>
      <c r="I74" s="79">
        <v>1.0499999999999999E-3</v>
      </c>
      <c r="J74" s="79">
        <v>0</v>
      </c>
      <c r="K74" s="79">
        <v>0</v>
      </c>
    </row>
    <row r="75" spans="2:11">
      <c r="B75" t="s">
        <v>1799</v>
      </c>
      <c r="C75" t="s">
        <v>603</v>
      </c>
      <c r="D75" t="s">
        <v>229</v>
      </c>
      <c r="E75" t="s">
        <v>156</v>
      </c>
      <c r="F75" s="79">
        <v>0</v>
      </c>
      <c r="G75" t="s">
        <v>108</v>
      </c>
      <c r="H75" s="79">
        <v>0</v>
      </c>
      <c r="I75" s="79">
        <v>2.2256900000000002</v>
      </c>
      <c r="J75" s="79">
        <v>2.06</v>
      </c>
      <c r="K75" s="79">
        <v>0.01</v>
      </c>
    </row>
    <row r="76" spans="2:11">
      <c r="B76" t="s">
        <v>1800</v>
      </c>
      <c r="C76" t="s">
        <v>603</v>
      </c>
      <c r="D76" t="s">
        <v>229</v>
      </c>
      <c r="E76" t="s">
        <v>156</v>
      </c>
      <c r="F76" s="79">
        <v>0</v>
      </c>
      <c r="G76" t="s">
        <v>108</v>
      </c>
      <c r="H76" s="79">
        <v>0</v>
      </c>
      <c r="I76" s="79">
        <v>0.49576999999999999</v>
      </c>
      <c r="J76" s="79">
        <v>0.46</v>
      </c>
      <c r="K76" s="79">
        <v>0</v>
      </c>
    </row>
    <row r="77" spans="2:11">
      <c r="B77" t="s">
        <v>1801</v>
      </c>
      <c r="C77" t="s">
        <v>667</v>
      </c>
      <c r="D77" t="s">
        <v>229</v>
      </c>
      <c r="E77" t="s">
        <v>155</v>
      </c>
      <c r="F77" s="79">
        <v>0</v>
      </c>
      <c r="G77" t="s">
        <v>108</v>
      </c>
      <c r="H77" s="79">
        <v>0</v>
      </c>
      <c r="I77" s="79">
        <v>0.16563</v>
      </c>
      <c r="J77" s="79">
        <v>0.15</v>
      </c>
      <c r="K77" s="79">
        <v>0</v>
      </c>
    </row>
    <row r="78" spans="2:11">
      <c r="B78" t="s">
        <v>1802</v>
      </c>
      <c r="C78" t="s">
        <v>657</v>
      </c>
      <c r="D78" t="s">
        <v>229</v>
      </c>
      <c r="E78" t="s">
        <v>155</v>
      </c>
      <c r="F78" s="79">
        <v>0</v>
      </c>
      <c r="G78" t="s">
        <v>108</v>
      </c>
      <c r="H78" s="79">
        <v>0</v>
      </c>
      <c r="I78" s="79">
        <v>3.4368599999999998</v>
      </c>
      <c r="J78" s="79">
        <v>3.18</v>
      </c>
      <c r="K78" s="79">
        <v>0.01</v>
      </c>
    </row>
    <row r="79" spans="2:11">
      <c r="B79" t="s">
        <v>1803</v>
      </c>
      <c r="C79" t="s">
        <v>657</v>
      </c>
      <c r="D79" t="s">
        <v>229</v>
      </c>
      <c r="E79" t="s">
        <v>155</v>
      </c>
      <c r="F79" s="79">
        <v>0</v>
      </c>
      <c r="G79" t="s">
        <v>108</v>
      </c>
      <c r="H79" s="79">
        <v>0</v>
      </c>
      <c r="I79" s="79">
        <v>0.46399000000000001</v>
      </c>
      <c r="J79" s="79">
        <v>0.43</v>
      </c>
      <c r="K79" s="79">
        <v>0</v>
      </c>
    </row>
    <row r="80" spans="2:11">
      <c r="B80" t="s">
        <v>1804</v>
      </c>
      <c r="C80" t="s">
        <v>731</v>
      </c>
      <c r="D80" t="s">
        <v>229</v>
      </c>
      <c r="E80" t="s">
        <v>156</v>
      </c>
      <c r="F80" s="79">
        <v>0</v>
      </c>
      <c r="G80" t="s">
        <v>108</v>
      </c>
      <c r="H80" s="79">
        <v>0</v>
      </c>
      <c r="I80" s="79">
        <v>2.3962500000000002</v>
      </c>
      <c r="J80" s="79">
        <v>2.2200000000000002</v>
      </c>
      <c r="K80" s="79">
        <v>0.01</v>
      </c>
    </row>
    <row r="81" spans="2:11">
      <c r="B81" t="s">
        <v>1805</v>
      </c>
      <c r="C81" t="s">
        <v>731</v>
      </c>
      <c r="D81" t="s">
        <v>229</v>
      </c>
      <c r="E81" t="s">
        <v>156</v>
      </c>
      <c r="F81" s="79">
        <v>0</v>
      </c>
      <c r="G81" t="s">
        <v>108</v>
      </c>
      <c r="H81" s="79">
        <v>0</v>
      </c>
      <c r="I81" s="79">
        <v>0.25640000000000002</v>
      </c>
      <c r="J81" s="79">
        <v>0.24</v>
      </c>
      <c r="K81" s="79">
        <v>0</v>
      </c>
    </row>
    <row r="82" spans="2:11">
      <c r="B82" t="s">
        <v>1806</v>
      </c>
      <c r="C82" t="s">
        <v>712</v>
      </c>
      <c r="D82" t="s">
        <v>229</v>
      </c>
      <c r="E82" t="s">
        <v>155</v>
      </c>
      <c r="F82" s="79">
        <v>0</v>
      </c>
      <c r="G82" t="s">
        <v>108</v>
      </c>
      <c r="H82" s="79">
        <v>0</v>
      </c>
      <c r="I82" s="79">
        <v>4.6993799999999997</v>
      </c>
      <c r="J82" s="79">
        <v>4.3499999999999996</v>
      </c>
      <c r="K82" s="79">
        <v>0.01</v>
      </c>
    </row>
    <row r="83" spans="2:11">
      <c r="B83" t="s">
        <v>1807</v>
      </c>
      <c r="C83" t="s">
        <v>712</v>
      </c>
      <c r="D83" t="s">
        <v>229</v>
      </c>
      <c r="E83" t="s">
        <v>155</v>
      </c>
      <c r="F83" s="79">
        <v>0</v>
      </c>
      <c r="G83" t="s">
        <v>108</v>
      </c>
      <c r="H83" s="79">
        <v>0</v>
      </c>
      <c r="I83" s="79">
        <v>0.47464000000000001</v>
      </c>
      <c r="J83" s="79">
        <v>0.44</v>
      </c>
      <c r="K83" s="79">
        <v>0</v>
      </c>
    </row>
    <row r="84" spans="2:11">
      <c r="B84" t="s">
        <v>1808</v>
      </c>
      <c r="C84" t="s">
        <v>903</v>
      </c>
      <c r="D84" t="s">
        <v>229</v>
      </c>
      <c r="E84" t="s">
        <v>155</v>
      </c>
      <c r="F84" s="79">
        <v>0</v>
      </c>
      <c r="G84" t="s">
        <v>108</v>
      </c>
      <c r="H84" s="79">
        <v>0</v>
      </c>
      <c r="I84" s="79">
        <v>0.25835000000000002</v>
      </c>
      <c r="J84" s="79">
        <v>0.24</v>
      </c>
      <c r="K84" s="79">
        <v>0</v>
      </c>
    </row>
    <row r="85" spans="2:11">
      <c r="B85" t="s">
        <v>1809</v>
      </c>
      <c r="C85" t="s">
        <v>903</v>
      </c>
      <c r="D85" t="s">
        <v>229</v>
      </c>
      <c r="E85" t="s">
        <v>155</v>
      </c>
      <c r="F85" s="79">
        <v>0</v>
      </c>
      <c r="G85" t="s">
        <v>108</v>
      </c>
      <c r="H85" s="79">
        <v>0</v>
      </c>
      <c r="I85" s="79">
        <v>0.10993</v>
      </c>
      <c r="J85" s="79">
        <v>0.1</v>
      </c>
      <c r="K85" s="79">
        <v>0</v>
      </c>
    </row>
    <row r="86" spans="2:11">
      <c r="B86" t="s">
        <v>1810</v>
      </c>
      <c r="C86" t="s">
        <v>661</v>
      </c>
      <c r="D86" t="s">
        <v>229</v>
      </c>
      <c r="E86" t="s">
        <v>155</v>
      </c>
      <c r="F86" s="79">
        <v>0</v>
      </c>
      <c r="G86" t="s">
        <v>108</v>
      </c>
      <c r="H86" s="79">
        <v>0</v>
      </c>
      <c r="I86" s="79">
        <v>0.52817000000000003</v>
      </c>
      <c r="J86" s="79">
        <v>0.49</v>
      </c>
      <c r="K86" s="79">
        <v>0</v>
      </c>
    </row>
    <row r="87" spans="2:11">
      <c r="B87" t="s">
        <v>1811</v>
      </c>
      <c r="C87" t="s">
        <v>661</v>
      </c>
      <c r="D87" t="s">
        <v>229</v>
      </c>
      <c r="E87" t="s">
        <v>155</v>
      </c>
      <c r="F87" s="79">
        <v>0</v>
      </c>
      <c r="G87" t="s">
        <v>108</v>
      </c>
      <c r="H87" s="79">
        <v>0</v>
      </c>
      <c r="I87" s="79">
        <v>0.36408000000000001</v>
      </c>
      <c r="J87" s="79">
        <v>0.34</v>
      </c>
      <c r="K87" s="79">
        <v>0</v>
      </c>
    </row>
    <row r="88" spans="2:11">
      <c r="B88" t="s">
        <v>1812</v>
      </c>
      <c r="C88" t="s">
        <v>836</v>
      </c>
      <c r="D88" t="s">
        <v>229</v>
      </c>
      <c r="E88" t="s">
        <v>156</v>
      </c>
      <c r="F88" s="79">
        <v>0</v>
      </c>
      <c r="G88" t="s">
        <v>108</v>
      </c>
      <c r="H88" s="79">
        <v>0</v>
      </c>
      <c r="I88" s="79">
        <v>1.34562</v>
      </c>
      <c r="J88" s="79">
        <v>1.24</v>
      </c>
      <c r="K88" s="79">
        <v>0</v>
      </c>
    </row>
    <row r="89" spans="2:11">
      <c r="B89" t="s">
        <v>1813</v>
      </c>
      <c r="C89" t="s">
        <v>464</v>
      </c>
      <c r="D89" t="s">
        <v>229</v>
      </c>
      <c r="E89" t="s">
        <v>155</v>
      </c>
      <c r="F89" s="79">
        <v>0</v>
      </c>
      <c r="G89" t="s">
        <v>108</v>
      </c>
      <c r="H89" s="79">
        <v>0</v>
      </c>
      <c r="I89" s="79">
        <v>0.25041000000000002</v>
      </c>
      <c r="J89" s="79">
        <v>0.23</v>
      </c>
      <c r="K89" s="79">
        <v>0</v>
      </c>
    </row>
    <row r="90" spans="2:11">
      <c r="B90" t="s">
        <v>1814</v>
      </c>
      <c r="C90" t="s">
        <v>464</v>
      </c>
      <c r="D90" t="s">
        <v>229</v>
      </c>
      <c r="E90" t="s">
        <v>155</v>
      </c>
      <c r="F90" s="79">
        <v>0</v>
      </c>
      <c r="G90" t="s">
        <v>108</v>
      </c>
      <c r="H90" s="79">
        <v>0</v>
      </c>
      <c r="I90" s="79">
        <v>0.30012</v>
      </c>
      <c r="J90" s="79">
        <v>0.28000000000000003</v>
      </c>
      <c r="K90" s="79">
        <v>0</v>
      </c>
    </row>
    <row r="91" spans="2:11">
      <c r="B91" t="s">
        <v>1815</v>
      </c>
      <c r="C91" t="s">
        <v>473</v>
      </c>
      <c r="D91" t="s">
        <v>229</v>
      </c>
      <c r="E91" t="s">
        <v>155</v>
      </c>
      <c r="F91" s="79">
        <v>0</v>
      </c>
      <c r="G91" t="s">
        <v>108</v>
      </c>
      <c r="H91" s="79">
        <v>0</v>
      </c>
      <c r="I91" s="79">
        <v>0.87904000000000004</v>
      </c>
      <c r="J91" s="79">
        <v>0.81</v>
      </c>
      <c r="K91" s="79">
        <v>0</v>
      </c>
    </row>
    <row r="92" spans="2:11">
      <c r="B92" t="s">
        <v>1816</v>
      </c>
      <c r="C92" t="s">
        <v>473</v>
      </c>
      <c r="D92" t="s">
        <v>229</v>
      </c>
      <c r="E92" t="s">
        <v>155</v>
      </c>
      <c r="F92" s="79">
        <v>0</v>
      </c>
      <c r="G92" t="s">
        <v>108</v>
      </c>
      <c r="H92" s="79">
        <v>0</v>
      </c>
      <c r="I92" s="79">
        <v>1.92774</v>
      </c>
      <c r="J92" s="79">
        <v>1.78</v>
      </c>
      <c r="K92" s="79">
        <v>0.01</v>
      </c>
    </row>
    <row r="93" spans="2:11">
      <c r="B93" t="s">
        <v>1817</v>
      </c>
      <c r="C93" t="s">
        <v>479</v>
      </c>
      <c r="D93" t="s">
        <v>229</v>
      </c>
      <c r="E93" t="s">
        <v>155</v>
      </c>
      <c r="F93" s="79">
        <v>0</v>
      </c>
      <c r="G93" t="s">
        <v>108</v>
      </c>
      <c r="H93" s="79">
        <v>0</v>
      </c>
      <c r="I93" s="79">
        <v>0.19774</v>
      </c>
      <c r="J93" s="79">
        <v>0.18</v>
      </c>
      <c r="K93" s="79">
        <v>0</v>
      </c>
    </row>
    <row r="94" spans="2:11">
      <c r="B94" t="s">
        <v>1818</v>
      </c>
      <c r="C94" t="s">
        <v>479</v>
      </c>
      <c r="D94" t="s">
        <v>229</v>
      </c>
      <c r="E94" t="s">
        <v>155</v>
      </c>
      <c r="F94" s="79">
        <v>0</v>
      </c>
      <c r="G94" t="s">
        <v>108</v>
      </c>
      <c r="H94" s="79">
        <v>0</v>
      </c>
      <c r="I94" s="79">
        <v>0.22284999999999999</v>
      </c>
      <c r="J94" s="79">
        <v>0.21</v>
      </c>
      <c r="K94" s="79">
        <v>0</v>
      </c>
    </row>
    <row r="95" spans="2:11">
      <c r="B95" t="s">
        <v>1819</v>
      </c>
      <c r="C95" t="s">
        <v>361</v>
      </c>
      <c r="D95" t="s">
        <v>229</v>
      </c>
      <c r="E95" t="s">
        <v>155</v>
      </c>
      <c r="F95" s="79">
        <v>0</v>
      </c>
      <c r="G95" t="s">
        <v>108</v>
      </c>
      <c r="H95" s="79">
        <v>0</v>
      </c>
      <c r="I95" s="79">
        <v>0.29274</v>
      </c>
      <c r="J95" s="79">
        <v>0.27</v>
      </c>
      <c r="K95" s="79">
        <v>0</v>
      </c>
    </row>
    <row r="96" spans="2:11">
      <c r="B96" t="s">
        <v>1820</v>
      </c>
      <c r="C96" t="s">
        <v>675</v>
      </c>
      <c r="D96" t="s">
        <v>229</v>
      </c>
      <c r="E96" t="s">
        <v>156</v>
      </c>
      <c r="F96" s="79">
        <v>0</v>
      </c>
      <c r="G96" t="s">
        <v>108</v>
      </c>
      <c r="H96" s="79">
        <v>0</v>
      </c>
      <c r="I96" s="79">
        <v>0.75512000000000001</v>
      </c>
      <c r="J96" s="79">
        <v>0.7</v>
      </c>
      <c r="K96" s="79">
        <v>0</v>
      </c>
    </row>
    <row r="97" spans="2:11">
      <c r="B97" t="s">
        <v>1821</v>
      </c>
      <c r="C97" t="s">
        <v>886</v>
      </c>
      <c r="D97" t="s">
        <v>229</v>
      </c>
      <c r="E97" t="s">
        <v>155</v>
      </c>
      <c r="F97" s="79">
        <v>0</v>
      </c>
      <c r="G97" t="s">
        <v>108</v>
      </c>
      <c r="H97" s="79">
        <v>0</v>
      </c>
      <c r="I97" s="79">
        <v>0.54149999999999998</v>
      </c>
      <c r="J97" s="79">
        <v>0.5</v>
      </c>
      <c r="K97" s="79">
        <v>0</v>
      </c>
    </row>
    <row r="98" spans="2:11">
      <c r="B98" t="s">
        <v>1822</v>
      </c>
      <c r="C98" t="s">
        <v>891</v>
      </c>
      <c r="D98" t="s">
        <v>229</v>
      </c>
      <c r="E98" t="s">
        <v>155</v>
      </c>
      <c r="F98" s="79">
        <v>0</v>
      </c>
      <c r="G98" t="s">
        <v>108</v>
      </c>
      <c r="H98" s="79">
        <v>0</v>
      </c>
      <c r="I98" s="79">
        <v>7.5</v>
      </c>
      <c r="J98" s="79">
        <v>6.94</v>
      </c>
      <c r="K98" s="79">
        <v>0.02</v>
      </c>
    </row>
    <row r="99" spans="2:11">
      <c r="B99" t="s">
        <v>1823</v>
      </c>
      <c r="C99" t="s">
        <v>891</v>
      </c>
      <c r="D99" t="s">
        <v>229</v>
      </c>
      <c r="E99" t="s">
        <v>155</v>
      </c>
      <c r="F99" s="79">
        <v>0</v>
      </c>
      <c r="G99" t="s">
        <v>108</v>
      </c>
      <c r="H99" s="79">
        <v>0</v>
      </c>
      <c r="I99" s="79">
        <v>0.70874999999999999</v>
      </c>
      <c r="J99" s="79">
        <v>0.66</v>
      </c>
      <c r="K99" s="79">
        <v>0</v>
      </c>
    </row>
    <row r="100" spans="2:11">
      <c r="B100" t="s">
        <v>1824</v>
      </c>
      <c r="C100" t="s">
        <v>861</v>
      </c>
      <c r="D100" t="s">
        <v>229</v>
      </c>
      <c r="E100" t="s">
        <v>155</v>
      </c>
      <c r="F100" s="79">
        <v>0</v>
      </c>
      <c r="G100" t="s">
        <v>108</v>
      </c>
      <c r="H100" s="79">
        <v>0</v>
      </c>
      <c r="I100" s="79">
        <v>1.35294</v>
      </c>
      <c r="J100" s="79">
        <v>1.25</v>
      </c>
      <c r="K100" s="79">
        <v>0</v>
      </c>
    </row>
    <row r="101" spans="2:11">
      <c r="B101" t="s">
        <v>1825</v>
      </c>
      <c r="C101" t="s">
        <v>861</v>
      </c>
      <c r="D101" t="s">
        <v>229</v>
      </c>
      <c r="E101" t="s">
        <v>155</v>
      </c>
      <c r="F101" s="79">
        <v>0</v>
      </c>
      <c r="G101" t="s">
        <v>108</v>
      </c>
      <c r="H101" s="79">
        <v>0</v>
      </c>
      <c r="I101" s="79">
        <v>0.33925</v>
      </c>
      <c r="J101" s="79">
        <v>0.31</v>
      </c>
      <c r="K101" s="79">
        <v>0</v>
      </c>
    </row>
    <row r="102" spans="2:11">
      <c r="B102" t="s">
        <v>1826</v>
      </c>
      <c r="C102" t="s">
        <v>621</v>
      </c>
      <c r="D102" t="s">
        <v>229</v>
      </c>
      <c r="E102" t="s">
        <v>155</v>
      </c>
      <c r="F102" s="79">
        <v>0</v>
      </c>
      <c r="G102" t="s">
        <v>108</v>
      </c>
      <c r="H102" s="79">
        <v>0</v>
      </c>
      <c r="I102" s="79">
        <v>13.229179999999999</v>
      </c>
      <c r="J102" s="79">
        <v>12.24</v>
      </c>
      <c r="K102" s="79">
        <v>0.03</v>
      </c>
    </row>
    <row r="103" spans="2:11">
      <c r="B103" t="s">
        <v>1827</v>
      </c>
      <c r="C103" t="s">
        <v>621</v>
      </c>
      <c r="D103" t="s">
        <v>229</v>
      </c>
      <c r="E103" t="s">
        <v>155</v>
      </c>
      <c r="F103" s="79">
        <v>0</v>
      </c>
      <c r="G103" t="s">
        <v>108</v>
      </c>
      <c r="H103" s="79">
        <v>0</v>
      </c>
      <c r="I103" s="79">
        <v>0.66476999999999997</v>
      </c>
      <c r="J103" s="79">
        <v>0.61</v>
      </c>
      <c r="K103" s="79">
        <v>0</v>
      </c>
    </row>
    <row r="104" spans="2:11">
      <c r="B104" t="s">
        <v>1828</v>
      </c>
      <c r="C104" t="s">
        <v>870</v>
      </c>
      <c r="D104" t="s">
        <v>229</v>
      </c>
      <c r="E104" t="s">
        <v>155</v>
      </c>
      <c r="F104" s="79">
        <v>0</v>
      </c>
      <c r="G104" t="s">
        <v>108</v>
      </c>
      <c r="H104" s="79">
        <v>0</v>
      </c>
      <c r="I104" s="79">
        <v>0.31714999999999999</v>
      </c>
      <c r="J104" s="79">
        <v>0.28999999999999998</v>
      </c>
      <c r="K104" s="79">
        <v>0</v>
      </c>
    </row>
    <row r="105" spans="2:11">
      <c r="B105" t="s">
        <v>1829</v>
      </c>
      <c r="C105" t="s">
        <v>872</v>
      </c>
      <c r="D105" t="s">
        <v>229</v>
      </c>
      <c r="E105" t="s">
        <v>155</v>
      </c>
      <c r="F105" s="79">
        <v>0</v>
      </c>
      <c r="G105" t="s">
        <v>108</v>
      </c>
      <c r="H105" s="79">
        <v>0</v>
      </c>
      <c r="I105" s="79">
        <v>2.1</v>
      </c>
      <c r="J105" s="79">
        <v>1.94</v>
      </c>
      <c r="K105" s="79">
        <v>0.01</v>
      </c>
    </row>
    <row r="106" spans="2:11">
      <c r="B106" t="s">
        <v>1830</v>
      </c>
      <c r="C106" t="s">
        <v>872</v>
      </c>
      <c r="D106" t="s">
        <v>229</v>
      </c>
      <c r="E106" t="s">
        <v>155</v>
      </c>
      <c r="F106" s="79">
        <v>0</v>
      </c>
      <c r="G106" t="s">
        <v>108</v>
      </c>
      <c r="H106" s="79">
        <v>0</v>
      </c>
      <c r="I106" s="79">
        <v>0.11550000000000001</v>
      </c>
      <c r="J106" s="79">
        <v>0.11</v>
      </c>
      <c r="K106" s="79">
        <v>0</v>
      </c>
    </row>
    <row r="107" spans="2:11">
      <c r="B107" t="s">
        <v>1831</v>
      </c>
      <c r="C107" t="s">
        <v>770</v>
      </c>
      <c r="D107" t="s">
        <v>229</v>
      </c>
      <c r="E107" t="s">
        <v>772</v>
      </c>
      <c r="F107" s="79">
        <v>0</v>
      </c>
      <c r="G107" t="s">
        <v>108</v>
      </c>
      <c r="H107" s="79">
        <v>0</v>
      </c>
      <c r="I107" s="79">
        <v>0.28875000000000001</v>
      </c>
      <c r="J107" s="79">
        <v>0.27</v>
      </c>
      <c r="K107" s="79">
        <v>0</v>
      </c>
    </row>
    <row r="108" spans="2:11">
      <c r="B108" t="s">
        <v>1832</v>
      </c>
      <c r="C108" t="s">
        <v>616</v>
      </c>
      <c r="D108" t="s">
        <v>229</v>
      </c>
      <c r="E108" t="s">
        <v>155</v>
      </c>
      <c r="F108" s="79">
        <v>0</v>
      </c>
      <c r="G108" t="s">
        <v>108</v>
      </c>
      <c r="H108" s="79">
        <v>0</v>
      </c>
      <c r="I108" s="79">
        <v>0.20877999999999999</v>
      </c>
      <c r="J108" s="79">
        <v>0.19</v>
      </c>
      <c r="K108" s="79">
        <v>0</v>
      </c>
    </row>
    <row r="109" spans="2:11">
      <c r="B109" t="s">
        <v>1833</v>
      </c>
      <c r="C109" t="s">
        <v>616</v>
      </c>
      <c r="D109" t="s">
        <v>229</v>
      </c>
      <c r="E109" t="s">
        <v>155</v>
      </c>
      <c r="F109" s="79">
        <v>0</v>
      </c>
      <c r="G109" t="s">
        <v>108</v>
      </c>
      <c r="H109" s="79">
        <v>0</v>
      </c>
      <c r="I109" s="79">
        <v>4.802E-2</v>
      </c>
      <c r="J109" s="79">
        <v>0.04</v>
      </c>
      <c r="K109" s="79">
        <v>0</v>
      </c>
    </row>
    <row r="110" spans="2:11">
      <c r="B110" t="s">
        <v>1834</v>
      </c>
      <c r="C110" t="s">
        <v>618</v>
      </c>
      <c r="D110" t="s">
        <v>229</v>
      </c>
      <c r="E110" t="s">
        <v>155</v>
      </c>
      <c r="F110" s="79">
        <v>0</v>
      </c>
      <c r="G110" t="s">
        <v>108</v>
      </c>
      <c r="H110" s="79">
        <v>0</v>
      </c>
      <c r="I110" s="79">
        <v>0.48037000000000002</v>
      </c>
      <c r="J110" s="79">
        <v>0.44</v>
      </c>
      <c r="K110" s="79">
        <v>0</v>
      </c>
    </row>
    <row r="111" spans="2:11">
      <c r="B111" t="s">
        <v>1835</v>
      </c>
      <c r="C111" t="s">
        <v>868</v>
      </c>
      <c r="D111" t="s">
        <v>229</v>
      </c>
      <c r="E111" t="s">
        <v>155</v>
      </c>
      <c r="F111" s="79">
        <v>0</v>
      </c>
      <c r="G111" t="s">
        <v>108</v>
      </c>
      <c r="H111" s="79">
        <v>0</v>
      </c>
      <c r="I111" s="79">
        <v>0.52636000000000005</v>
      </c>
      <c r="J111" s="79">
        <v>0.49</v>
      </c>
      <c r="K111" s="79">
        <v>0</v>
      </c>
    </row>
    <row r="112" spans="2:11">
      <c r="B112" s="80" t="s">
        <v>234</v>
      </c>
      <c r="D112" s="19"/>
      <c r="E112" s="19"/>
      <c r="F112" s="19"/>
      <c r="G112" s="19"/>
      <c r="H112" s="81">
        <v>0</v>
      </c>
      <c r="I112" s="81">
        <v>0.34630596000000002</v>
      </c>
      <c r="J112" s="81">
        <v>0.32</v>
      </c>
      <c r="K112" s="81">
        <v>0</v>
      </c>
    </row>
    <row r="113" spans="2:11">
      <c r="B113" t="s">
        <v>1836</v>
      </c>
      <c r="C113" t="s">
        <v>1837</v>
      </c>
      <c r="D113" t="s">
        <v>229</v>
      </c>
      <c r="E113" t="s">
        <v>772</v>
      </c>
      <c r="F113" s="79">
        <v>0</v>
      </c>
      <c r="G113" t="s">
        <v>112</v>
      </c>
      <c r="H113" s="79">
        <v>0</v>
      </c>
      <c r="I113" s="79">
        <v>0.13334836</v>
      </c>
      <c r="J113" s="79">
        <v>0.12</v>
      </c>
      <c r="K113" s="79">
        <v>0</v>
      </c>
    </row>
    <row r="114" spans="2:11">
      <c r="B114" t="s">
        <v>1838</v>
      </c>
      <c r="C114" t="s">
        <v>1839</v>
      </c>
      <c r="D114" t="s">
        <v>229</v>
      </c>
      <c r="E114" t="s">
        <v>772</v>
      </c>
      <c r="F114" s="79">
        <v>0</v>
      </c>
      <c r="G114" t="s">
        <v>112</v>
      </c>
      <c r="H114" s="79">
        <v>0</v>
      </c>
      <c r="I114" s="79">
        <v>0.2129576</v>
      </c>
      <c r="J114" s="79">
        <v>0.2</v>
      </c>
      <c r="K114" s="79">
        <v>0</v>
      </c>
    </row>
    <row r="115" spans="2:11">
      <c r="B115" t="s">
        <v>237</v>
      </c>
      <c r="D115" s="19"/>
      <c r="E115" s="19"/>
      <c r="F115" s="19"/>
      <c r="G115" s="19"/>
      <c r="H115" s="19"/>
    </row>
    <row r="116" spans="2:11">
      <c r="D116" s="19"/>
      <c r="E116" s="19"/>
      <c r="F116" s="19"/>
      <c r="G116" s="19"/>
      <c r="H116" s="19"/>
    </row>
    <row r="117" spans="2:11">
      <c r="D117" s="19"/>
      <c r="E117" s="19"/>
      <c r="F117" s="19"/>
      <c r="G117" s="19"/>
      <c r="H117" s="19"/>
    </row>
    <row r="118" spans="2:11">
      <c r="D118" s="19"/>
      <c r="E118" s="19"/>
      <c r="F118" s="19"/>
      <c r="G118" s="19"/>
      <c r="H118" s="19"/>
    </row>
    <row r="119" spans="2:11">
      <c r="D119" s="19"/>
      <c r="E119" s="19"/>
      <c r="F119" s="19"/>
      <c r="G119" s="19"/>
      <c r="H119" s="19"/>
    </row>
    <row r="120" spans="2:11">
      <c r="D120" s="19"/>
      <c r="E120" s="19"/>
      <c r="F120" s="19"/>
      <c r="G120" s="19"/>
      <c r="H120" s="19"/>
    </row>
    <row r="121" spans="2:11">
      <c r="D121" s="19"/>
      <c r="E121" s="19"/>
      <c r="F121" s="19"/>
      <c r="G121" s="19"/>
      <c r="H121" s="19"/>
    </row>
    <row r="122" spans="2:11">
      <c r="D122" s="19"/>
      <c r="E122" s="19"/>
      <c r="F122" s="19"/>
      <c r="G122" s="19"/>
      <c r="H122" s="19"/>
    </row>
    <row r="123" spans="2:11"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1857</v>
      </c>
    </row>
    <row r="3" spans="2:17">
      <c r="B3" s="2" t="s">
        <v>2</v>
      </c>
      <c r="C3" s="82" t="s">
        <v>1858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C12+C25</f>
        <v>285.14139052025047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SUM(C13:C24)</f>
        <v>253.96298214377987</v>
      </c>
    </row>
    <row r="13" spans="2:17">
      <c r="B13" t="s">
        <v>1852</v>
      </c>
      <c r="C13" s="79">
        <v>54.064</v>
      </c>
      <c r="D13" s="83">
        <v>42901</v>
      </c>
    </row>
    <row r="14" spans="2:17">
      <c r="B14" t="s">
        <v>1856</v>
      </c>
      <c r="C14" s="79">
        <v>62.737301038793625</v>
      </c>
      <c r="D14" s="83">
        <v>42973</v>
      </c>
    </row>
    <row r="15" spans="2:17">
      <c r="B15" t="s">
        <v>1853</v>
      </c>
      <c r="C15" s="79">
        <v>19.105092319740354</v>
      </c>
      <c r="D15" s="83">
        <v>43297</v>
      </c>
    </row>
    <row r="16" spans="2:17">
      <c r="B16" t="s">
        <v>1854</v>
      </c>
      <c r="C16" s="79">
        <v>8.5834194631021923</v>
      </c>
      <c r="D16" s="83">
        <v>43297</v>
      </c>
    </row>
    <row r="17" spans="2:4">
      <c r="B17" t="s">
        <v>1846</v>
      </c>
      <c r="C17" s="79">
        <v>21.819969392677507</v>
      </c>
      <c r="D17" s="83">
        <v>43404</v>
      </c>
    </row>
    <row r="18" spans="2:4">
      <c r="B18" t="s">
        <v>1847</v>
      </c>
      <c r="C18" s="79">
        <v>1.2768704900305032</v>
      </c>
      <c r="D18" s="83">
        <v>43404</v>
      </c>
    </row>
    <row r="19" spans="2:4">
      <c r="B19" t="s">
        <v>1848</v>
      </c>
      <c r="C19" s="79">
        <v>3.3824692388128459</v>
      </c>
      <c r="D19" s="83">
        <v>43404</v>
      </c>
    </row>
    <row r="20" spans="2:4">
      <c r="B20" t="s">
        <v>1851</v>
      </c>
      <c r="C20" s="79">
        <v>38.173160000000003</v>
      </c>
      <c r="D20" s="83">
        <v>43908</v>
      </c>
    </row>
    <row r="21" spans="2:4">
      <c r="B21" t="s">
        <v>1850</v>
      </c>
      <c r="C21" s="79">
        <v>2.2176</v>
      </c>
      <c r="D21" s="83">
        <v>43948</v>
      </c>
    </row>
    <row r="22" spans="2:4">
      <c r="B22" t="s">
        <v>1849</v>
      </c>
      <c r="C22" s="79">
        <v>1.8176113110080732</v>
      </c>
      <c r="D22" s="83">
        <v>45143</v>
      </c>
    </row>
    <row r="23" spans="2:4">
      <c r="B23" t="s">
        <v>1855</v>
      </c>
      <c r="C23" s="79">
        <v>40.785488889614747</v>
      </c>
      <c r="D23" s="83">
        <v>49485</v>
      </c>
    </row>
    <row r="24" spans="2:4">
      <c r="B24"/>
      <c r="C24" s="79"/>
    </row>
    <row r="25" spans="2:4">
      <c r="B25" s="80" t="s">
        <v>234</v>
      </c>
      <c r="C25" s="81">
        <f>SUM(C26:C27)</f>
        <v>31.178408376470589</v>
      </c>
    </row>
    <row r="26" spans="2:4">
      <c r="B26" t="s">
        <v>1721</v>
      </c>
      <c r="C26" s="79">
        <v>31.178408376470589</v>
      </c>
      <c r="D26" s="83">
        <v>44678</v>
      </c>
    </row>
    <row r="27" spans="2:4">
      <c r="B27"/>
      <c r="C27" s="79"/>
    </row>
  </sheetData>
  <sheetProtection sheet="1" objects="1" scenarios="1"/>
  <sortState ref="A13:AF23">
    <sortCondition ref="D13:D23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1857</v>
      </c>
    </row>
    <row r="3" spans="2:18">
      <c r="B3" s="2" t="s">
        <v>2</v>
      </c>
      <c r="C3" s="82" t="s">
        <v>1858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1857</v>
      </c>
    </row>
    <row r="3" spans="2:18">
      <c r="B3" s="2" t="s">
        <v>2</v>
      </c>
      <c r="C3" s="82" t="s">
        <v>1858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1454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1455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1483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1484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1857</v>
      </c>
    </row>
    <row r="3" spans="2:52">
      <c r="B3" s="2" t="s">
        <v>2</v>
      </c>
      <c r="C3" s="82" t="s">
        <v>1858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5.07</v>
      </c>
      <c r="I11" s="7"/>
      <c r="J11" s="7"/>
      <c r="K11" s="78">
        <v>0.71</v>
      </c>
      <c r="L11" s="78">
        <v>7756784</v>
      </c>
      <c r="M11" s="7"/>
      <c r="N11" s="78">
        <v>9321.4773893000001</v>
      </c>
      <c r="O11" s="7"/>
      <c r="P11" s="78">
        <v>100</v>
      </c>
      <c r="Q11" s="78">
        <v>24.64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5.07</v>
      </c>
      <c r="K12" s="81">
        <v>0.71</v>
      </c>
      <c r="L12" s="81">
        <v>7756784</v>
      </c>
      <c r="N12" s="81">
        <v>9321.4773893000001</v>
      </c>
      <c r="P12" s="81">
        <v>100</v>
      </c>
      <c r="Q12" s="81">
        <v>24.64</v>
      </c>
    </row>
    <row r="13" spans="2:52">
      <c r="B13" s="80" t="s">
        <v>238</v>
      </c>
      <c r="C13" s="16"/>
      <c r="D13" s="16"/>
      <c r="H13" s="81">
        <v>5.52</v>
      </c>
      <c r="K13" s="81">
        <v>0.49</v>
      </c>
      <c r="L13" s="81">
        <v>3557000</v>
      </c>
      <c r="N13" s="81">
        <v>4831.5210152</v>
      </c>
      <c r="P13" s="81">
        <v>51.83</v>
      </c>
      <c r="Q13" s="81">
        <v>12.77</v>
      </c>
    </row>
    <row r="14" spans="2:52">
      <c r="B14" s="80" t="s">
        <v>239</v>
      </c>
      <c r="C14" s="16"/>
      <c r="D14" s="16"/>
      <c r="H14" s="81">
        <v>5.52</v>
      </c>
      <c r="K14" s="81">
        <v>0.49</v>
      </c>
      <c r="L14" s="81">
        <v>3557000</v>
      </c>
      <c r="N14" s="81">
        <v>4831.5210152</v>
      </c>
      <c r="P14" s="81">
        <v>51.83</v>
      </c>
      <c r="Q14" s="81">
        <v>12.77</v>
      </c>
    </row>
    <row r="15" spans="2:52">
      <c r="B15" t="s">
        <v>240</v>
      </c>
      <c r="C15" t="s">
        <v>241</v>
      </c>
      <c r="D15" t="s">
        <v>106</v>
      </c>
      <c r="E15" t="s">
        <v>242</v>
      </c>
      <c r="F15" t="s">
        <v>157</v>
      </c>
      <c r="G15" t="s">
        <v>243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617861</v>
      </c>
      <c r="M15" s="79">
        <v>154.33000000000001</v>
      </c>
      <c r="N15" s="79">
        <v>953.54488130000004</v>
      </c>
      <c r="O15" s="79">
        <v>3.9700000000000004E-3</v>
      </c>
      <c r="P15" s="79">
        <v>10.23</v>
      </c>
      <c r="Q15" s="79">
        <v>2.52</v>
      </c>
    </row>
    <row r="16" spans="2:52">
      <c r="B16" t="s">
        <v>244</v>
      </c>
      <c r="C16" t="s">
        <v>245</v>
      </c>
      <c r="D16" t="s">
        <v>106</v>
      </c>
      <c r="E16" t="s">
        <v>242</v>
      </c>
      <c r="F16" t="s">
        <v>157</v>
      </c>
      <c r="G16" t="s">
        <v>243</v>
      </c>
      <c r="H16" s="79">
        <v>6.71</v>
      </c>
      <c r="I16" t="s">
        <v>108</v>
      </c>
      <c r="J16" s="79">
        <v>4</v>
      </c>
      <c r="K16" s="79">
        <v>0.49</v>
      </c>
      <c r="L16" s="79">
        <v>287038</v>
      </c>
      <c r="M16" s="79">
        <v>155.97999999999999</v>
      </c>
      <c r="N16" s="79">
        <v>447.7218724</v>
      </c>
      <c r="O16" s="79">
        <v>2.7200000000000002E-3</v>
      </c>
      <c r="P16" s="79">
        <v>4.8</v>
      </c>
      <c r="Q16" s="79">
        <v>1.18</v>
      </c>
    </row>
    <row r="17" spans="2:17">
      <c r="B17" t="s">
        <v>246</v>
      </c>
      <c r="C17" t="s">
        <v>247</v>
      </c>
      <c r="D17" t="s">
        <v>106</v>
      </c>
      <c r="E17" t="s">
        <v>242</v>
      </c>
      <c r="F17" t="s">
        <v>157</v>
      </c>
      <c r="G17" t="s">
        <v>243</v>
      </c>
      <c r="H17" s="79">
        <v>1.29</v>
      </c>
      <c r="I17" t="s">
        <v>108</v>
      </c>
      <c r="J17" s="79">
        <v>3.5</v>
      </c>
      <c r="K17" s="79">
        <v>0.3</v>
      </c>
      <c r="L17" s="79">
        <v>1224242</v>
      </c>
      <c r="M17" s="79">
        <v>123.8</v>
      </c>
      <c r="N17" s="79">
        <v>1515.611596</v>
      </c>
      <c r="O17" s="79">
        <v>6.2199999999999998E-3</v>
      </c>
      <c r="P17" s="79">
        <v>16.260000000000002</v>
      </c>
      <c r="Q17" s="79">
        <v>4.01</v>
      </c>
    </row>
    <row r="18" spans="2:17">
      <c r="B18" t="s">
        <v>248</v>
      </c>
      <c r="C18" t="s">
        <v>249</v>
      </c>
      <c r="D18" t="s">
        <v>106</v>
      </c>
      <c r="E18" t="s">
        <v>242</v>
      </c>
      <c r="F18" t="s">
        <v>157</v>
      </c>
      <c r="G18" t="s">
        <v>250</v>
      </c>
      <c r="H18" s="79">
        <v>6.41</v>
      </c>
      <c r="I18" t="s">
        <v>108</v>
      </c>
      <c r="J18" s="79">
        <v>1.75</v>
      </c>
      <c r="K18" s="79">
        <v>0.4</v>
      </c>
      <c r="L18" s="79">
        <v>162613</v>
      </c>
      <c r="M18" s="79">
        <v>110.03</v>
      </c>
      <c r="N18" s="79">
        <v>178.92308389999999</v>
      </c>
      <c r="O18" s="79">
        <v>1.17E-3</v>
      </c>
      <c r="P18" s="79">
        <v>1.92</v>
      </c>
      <c r="Q18" s="79">
        <v>0.47</v>
      </c>
    </row>
    <row r="19" spans="2:17">
      <c r="B19" t="s">
        <v>251</v>
      </c>
      <c r="C19" t="s">
        <v>252</v>
      </c>
      <c r="D19" t="s">
        <v>106</v>
      </c>
      <c r="E19" t="s">
        <v>242</v>
      </c>
      <c r="F19" t="s">
        <v>157</v>
      </c>
      <c r="G19" t="s">
        <v>243</v>
      </c>
      <c r="H19" s="79">
        <v>2.74</v>
      </c>
      <c r="I19" t="s">
        <v>108</v>
      </c>
      <c r="J19" s="79">
        <v>3</v>
      </c>
      <c r="K19" s="79">
        <v>-7.0000000000000007E-2</v>
      </c>
      <c r="L19" s="79">
        <v>57268</v>
      </c>
      <c r="M19" s="79">
        <v>118.92</v>
      </c>
      <c r="N19" s="79">
        <v>68.103105600000006</v>
      </c>
      <c r="O19" s="79">
        <v>3.6999999999999999E-4</v>
      </c>
      <c r="P19" s="79">
        <v>0.73</v>
      </c>
      <c r="Q19" s="79">
        <v>0.18</v>
      </c>
    </row>
    <row r="20" spans="2:17">
      <c r="B20" t="s">
        <v>253</v>
      </c>
      <c r="C20" t="s">
        <v>254</v>
      </c>
      <c r="D20" t="s">
        <v>106</v>
      </c>
      <c r="E20" t="s">
        <v>242</v>
      </c>
      <c r="F20" t="s">
        <v>157</v>
      </c>
      <c r="G20" t="s">
        <v>255</v>
      </c>
      <c r="H20" s="79">
        <v>8.57</v>
      </c>
      <c r="I20" t="s">
        <v>108</v>
      </c>
      <c r="J20" s="79">
        <v>0.75</v>
      </c>
      <c r="K20" s="79">
        <v>0.56999999999999995</v>
      </c>
      <c r="L20" s="79">
        <v>185</v>
      </c>
      <c r="M20" s="79">
        <v>100.95</v>
      </c>
      <c r="N20" s="79">
        <v>0.18675749999999999</v>
      </c>
      <c r="O20" s="79">
        <v>0</v>
      </c>
      <c r="P20" s="79">
        <v>0</v>
      </c>
      <c r="Q20" s="79">
        <v>0</v>
      </c>
    </row>
    <row r="21" spans="2:17">
      <c r="B21" t="s">
        <v>256</v>
      </c>
      <c r="C21" t="s">
        <v>257</v>
      </c>
      <c r="D21" t="s">
        <v>106</v>
      </c>
      <c r="E21" t="s">
        <v>242</v>
      </c>
      <c r="F21" t="s">
        <v>157</v>
      </c>
      <c r="G21" t="s">
        <v>258</v>
      </c>
      <c r="H21" s="79">
        <v>3.82</v>
      </c>
      <c r="I21" t="s">
        <v>108</v>
      </c>
      <c r="J21" s="79">
        <v>0.1</v>
      </c>
      <c r="K21" s="79">
        <v>0.01</v>
      </c>
      <c r="L21" s="79">
        <v>95000</v>
      </c>
      <c r="M21" s="79">
        <v>100.08</v>
      </c>
      <c r="N21" s="79">
        <v>95.075999999999993</v>
      </c>
      <c r="O21" s="79">
        <v>1.1899999999999999E-3</v>
      </c>
      <c r="P21" s="79">
        <v>1.02</v>
      </c>
      <c r="Q21" s="79">
        <v>0.25</v>
      </c>
    </row>
    <row r="22" spans="2:17">
      <c r="B22" t="s">
        <v>259</v>
      </c>
      <c r="C22" t="s">
        <v>260</v>
      </c>
      <c r="D22" t="s">
        <v>106</v>
      </c>
      <c r="E22" t="s">
        <v>242</v>
      </c>
      <c r="F22" t="s">
        <v>157</v>
      </c>
      <c r="G22" t="s">
        <v>261</v>
      </c>
      <c r="H22" s="79">
        <v>18.98</v>
      </c>
      <c r="I22" t="s">
        <v>108</v>
      </c>
      <c r="J22" s="79">
        <v>2.75</v>
      </c>
      <c r="K22" s="79">
        <v>1.35</v>
      </c>
      <c r="L22" s="79">
        <v>56661</v>
      </c>
      <c r="M22" s="79">
        <v>137.66999999999999</v>
      </c>
      <c r="N22" s="79">
        <v>78.005198699999994</v>
      </c>
      <c r="O22" s="79">
        <v>3.2000000000000003E-4</v>
      </c>
      <c r="P22" s="79">
        <v>0.84</v>
      </c>
      <c r="Q22" s="79">
        <v>0.21</v>
      </c>
    </row>
    <row r="23" spans="2:17">
      <c r="B23" t="s">
        <v>262</v>
      </c>
      <c r="C23" t="s">
        <v>263</v>
      </c>
      <c r="D23" t="s">
        <v>106</v>
      </c>
      <c r="E23" t="s">
        <v>242</v>
      </c>
      <c r="F23" t="s">
        <v>157</v>
      </c>
      <c r="G23" t="s">
        <v>243</v>
      </c>
      <c r="H23" s="79">
        <v>14.76</v>
      </c>
      <c r="I23" t="s">
        <v>108</v>
      </c>
      <c r="J23" s="79">
        <v>4</v>
      </c>
      <c r="K23" s="79">
        <v>1.1399999999999999</v>
      </c>
      <c r="L23" s="79">
        <v>527266</v>
      </c>
      <c r="M23" s="79">
        <v>178.62</v>
      </c>
      <c r="N23" s="79">
        <v>941.80252919999998</v>
      </c>
      <c r="O23" s="79">
        <v>3.2499999999999999E-3</v>
      </c>
      <c r="P23" s="79">
        <v>10.1</v>
      </c>
      <c r="Q23" s="79">
        <v>2.4900000000000002</v>
      </c>
    </row>
    <row r="24" spans="2:17">
      <c r="B24" t="s">
        <v>264</v>
      </c>
      <c r="C24" t="s">
        <v>265</v>
      </c>
      <c r="D24" t="s">
        <v>106</v>
      </c>
      <c r="E24" t="s">
        <v>242</v>
      </c>
      <c r="F24" t="s">
        <v>157</v>
      </c>
      <c r="G24" t="s">
        <v>243</v>
      </c>
      <c r="H24" s="79">
        <v>5.39</v>
      </c>
      <c r="I24" t="s">
        <v>108</v>
      </c>
      <c r="J24" s="79">
        <v>2.75</v>
      </c>
      <c r="K24" s="79">
        <v>0.23</v>
      </c>
      <c r="L24" s="79">
        <v>61124</v>
      </c>
      <c r="M24" s="79">
        <v>117.85</v>
      </c>
      <c r="N24" s="79">
        <v>72.034633999999997</v>
      </c>
      <c r="O24" s="79">
        <v>3.8000000000000002E-4</v>
      </c>
      <c r="P24" s="79">
        <v>0.77</v>
      </c>
      <c r="Q24" s="79">
        <v>0.19</v>
      </c>
    </row>
    <row r="25" spans="2:17">
      <c r="B25" t="s">
        <v>266</v>
      </c>
      <c r="C25" t="s">
        <v>267</v>
      </c>
      <c r="D25" t="s">
        <v>106</v>
      </c>
      <c r="E25" t="s">
        <v>242</v>
      </c>
      <c r="F25" t="s">
        <v>157</v>
      </c>
      <c r="G25" t="s">
        <v>243</v>
      </c>
      <c r="H25" s="79">
        <v>0.41</v>
      </c>
      <c r="I25" t="s">
        <v>108</v>
      </c>
      <c r="J25" s="79">
        <v>1</v>
      </c>
      <c r="K25" s="79">
        <v>0.79</v>
      </c>
      <c r="L25" s="79">
        <v>467742</v>
      </c>
      <c r="M25" s="79">
        <v>102.73</v>
      </c>
      <c r="N25" s="79">
        <v>480.5113566</v>
      </c>
      <c r="O25" s="79">
        <v>3.5400000000000002E-3</v>
      </c>
      <c r="P25" s="79">
        <v>5.15</v>
      </c>
      <c r="Q25" s="79">
        <v>1.27</v>
      </c>
    </row>
    <row r="26" spans="2:17">
      <c r="B26" s="80" t="s">
        <v>268</v>
      </c>
      <c r="C26" s="16"/>
      <c r="D26" s="16"/>
      <c r="H26" s="81">
        <v>4.5999999999999996</v>
      </c>
      <c r="K26" s="81">
        <v>0.94</v>
      </c>
      <c r="L26" s="81">
        <v>4199784</v>
      </c>
      <c r="N26" s="81">
        <v>4489.9563741000002</v>
      </c>
      <c r="P26" s="81">
        <v>48.17</v>
      </c>
      <c r="Q26" s="81">
        <v>11.87</v>
      </c>
    </row>
    <row r="27" spans="2:17">
      <c r="B27" s="80" t="s">
        <v>269</v>
      </c>
      <c r="C27" s="16"/>
      <c r="D27" s="16"/>
      <c r="H27" s="81">
        <v>0.61</v>
      </c>
      <c r="K27" s="81">
        <v>0.15</v>
      </c>
      <c r="L27" s="81">
        <v>660100</v>
      </c>
      <c r="N27" s="81">
        <v>659.48388999999997</v>
      </c>
      <c r="P27" s="81">
        <v>7.07</v>
      </c>
      <c r="Q27" s="81">
        <v>1.74</v>
      </c>
    </row>
    <row r="28" spans="2:17">
      <c r="B28" t="s">
        <v>270</v>
      </c>
      <c r="C28" t="s">
        <v>271</v>
      </c>
      <c r="D28" t="s">
        <v>106</v>
      </c>
      <c r="E28" t="s">
        <v>242</v>
      </c>
      <c r="F28" t="s">
        <v>157</v>
      </c>
      <c r="G28" t="s">
        <v>272</v>
      </c>
      <c r="H28" s="79">
        <v>0.75</v>
      </c>
      <c r="I28" t="s">
        <v>108</v>
      </c>
      <c r="J28" s="79">
        <v>0</v>
      </c>
      <c r="K28" s="79">
        <v>0.15</v>
      </c>
      <c r="L28" s="79">
        <v>110100</v>
      </c>
      <c r="M28" s="79">
        <v>99.89</v>
      </c>
      <c r="N28" s="79">
        <v>109.97889000000001</v>
      </c>
      <c r="O28" s="79">
        <v>1.2199999999999999E-3</v>
      </c>
      <c r="P28" s="79">
        <v>1.18</v>
      </c>
      <c r="Q28" s="79">
        <v>0.28999999999999998</v>
      </c>
    </row>
    <row r="29" spans="2:17">
      <c r="B29" t="s">
        <v>273</v>
      </c>
      <c r="C29" t="s">
        <v>274</v>
      </c>
      <c r="D29" t="s">
        <v>106</v>
      </c>
      <c r="E29" t="s">
        <v>242</v>
      </c>
      <c r="F29" t="s">
        <v>157</v>
      </c>
      <c r="G29" t="s">
        <v>275</v>
      </c>
      <c r="H29" s="79">
        <v>0.57999999999999996</v>
      </c>
      <c r="I29" t="s">
        <v>108</v>
      </c>
      <c r="J29" s="79">
        <v>0</v>
      </c>
      <c r="K29" s="79">
        <v>0.15</v>
      </c>
      <c r="L29" s="79">
        <v>550000</v>
      </c>
      <c r="M29" s="79">
        <v>99.91</v>
      </c>
      <c r="N29" s="79">
        <v>549.505</v>
      </c>
      <c r="O29" s="79">
        <v>6.11E-3</v>
      </c>
      <c r="P29" s="79">
        <v>5.9</v>
      </c>
      <c r="Q29" s="79">
        <v>1.45</v>
      </c>
    </row>
    <row r="30" spans="2:17">
      <c r="B30" s="80" t="s">
        <v>276</v>
      </c>
      <c r="C30" s="16"/>
      <c r="D30" s="16"/>
      <c r="H30" s="81">
        <v>7.1</v>
      </c>
      <c r="K30" s="81">
        <v>1.71</v>
      </c>
      <c r="L30" s="81">
        <v>1764598</v>
      </c>
      <c r="N30" s="81">
        <v>2065.6050049999999</v>
      </c>
      <c r="P30" s="81">
        <v>22.16</v>
      </c>
      <c r="Q30" s="81">
        <v>5.46</v>
      </c>
    </row>
    <row r="31" spans="2:17">
      <c r="B31" t="s">
        <v>277</v>
      </c>
      <c r="C31" t="s">
        <v>278</v>
      </c>
      <c r="D31" t="s">
        <v>106</v>
      </c>
      <c r="E31" t="s">
        <v>242</v>
      </c>
      <c r="F31" t="s">
        <v>157</v>
      </c>
      <c r="G31" t="s">
        <v>243</v>
      </c>
      <c r="H31" s="79">
        <v>1.04</v>
      </c>
      <c r="I31" t="s">
        <v>108</v>
      </c>
      <c r="J31" s="79">
        <v>4</v>
      </c>
      <c r="K31" s="79">
        <v>0.21</v>
      </c>
      <c r="L31" s="79">
        <v>210025</v>
      </c>
      <c r="M31" s="79">
        <v>107.78</v>
      </c>
      <c r="N31" s="79">
        <v>226.36494500000001</v>
      </c>
      <c r="O31" s="79">
        <v>1.25E-3</v>
      </c>
      <c r="P31" s="79">
        <v>2.4300000000000002</v>
      </c>
      <c r="Q31" s="79">
        <v>0.6</v>
      </c>
    </row>
    <row r="32" spans="2:17">
      <c r="B32" t="s">
        <v>279</v>
      </c>
      <c r="C32" t="s">
        <v>280</v>
      </c>
      <c r="D32" t="s">
        <v>106</v>
      </c>
      <c r="E32" t="s">
        <v>242</v>
      </c>
      <c r="F32" t="s">
        <v>157</v>
      </c>
      <c r="G32" t="s">
        <v>243</v>
      </c>
      <c r="H32" s="79">
        <v>4.4400000000000004</v>
      </c>
      <c r="I32" t="s">
        <v>108</v>
      </c>
      <c r="J32" s="79">
        <v>5.5</v>
      </c>
      <c r="K32" s="79">
        <v>1.1399999999999999</v>
      </c>
      <c r="L32" s="79">
        <v>8885</v>
      </c>
      <c r="M32" s="79">
        <v>126.49</v>
      </c>
      <c r="N32" s="79">
        <v>11.2386365</v>
      </c>
      <c r="O32" s="79">
        <v>5.0000000000000002E-5</v>
      </c>
      <c r="P32" s="79">
        <v>0.12</v>
      </c>
      <c r="Q32" s="79">
        <v>0.03</v>
      </c>
    </row>
    <row r="33" spans="2:17">
      <c r="B33" t="s">
        <v>281</v>
      </c>
      <c r="C33" t="s">
        <v>282</v>
      </c>
      <c r="D33" t="s">
        <v>106</v>
      </c>
      <c r="E33" t="s">
        <v>242</v>
      </c>
      <c r="F33" t="s">
        <v>157</v>
      </c>
      <c r="G33" t="s">
        <v>243</v>
      </c>
      <c r="H33" s="79">
        <v>0.16</v>
      </c>
      <c r="I33" t="s">
        <v>108</v>
      </c>
      <c r="J33" s="79">
        <v>5.5</v>
      </c>
      <c r="K33" s="79">
        <v>0.18</v>
      </c>
      <c r="L33" s="79">
        <v>20803</v>
      </c>
      <c r="M33" s="79">
        <v>105.47</v>
      </c>
      <c r="N33" s="79">
        <v>21.9409241</v>
      </c>
      <c r="O33" s="79">
        <v>1.6000000000000001E-4</v>
      </c>
      <c r="P33" s="79">
        <v>0.24</v>
      </c>
      <c r="Q33" s="79">
        <v>0.06</v>
      </c>
    </row>
    <row r="34" spans="2:17">
      <c r="B34" t="s">
        <v>283</v>
      </c>
      <c r="C34" t="s">
        <v>284</v>
      </c>
      <c r="D34" t="s">
        <v>106</v>
      </c>
      <c r="E34" t="s">
        <v>242</v>
      </c>
      <c r="F34" t="s">
        <v>157</v>
      </c>
      <c r="G34" t="s">
        <v>243</v>
      </c>
      <c r="H34" s="79">
        <v>2</v>
      </c>
      <c r="I34" t="s">
        <v>108</v>
      </c>
      <c r="J34" s="79">
        <v>6</v>
      </c>
      <c r="K34" s="79">
        <v>0.38</v>
      </c>
      <c r="L34" s="79">
        <v>1648</v>
      </c>
      <c r="M34" s="79">
        <v>117.11</v>
      </c>
      <c r="N34" s="79">
        <v>1.9299728</v>
      </c>
      <c r="O34" s="79">
        <v>1.0000000000000001E-5</v>
      </c>
      <c r="P34" s="79">
        <v>0.02</v>
      </c>
      <c r="Q34" s="79">
        <v>0.01</v>
      </c>
    </row>
    <row r="35" spans="2:17">
      <c r="B35" t="s">
        <v>285</v>
      </c>
      <c r="C35" t="s">
        <v>286</v>
      </c>
      <c r="D35" t="s">
        <v>106</v>
      </c>
      <c r="E35" t="s">
        <v>242</v>
      </c>
      <c r="F35" t="s">
        <v>157</v>
      </c>
      <c r="G35" t="s">
        <v>287</v>
      </c>
      <c r="H35" s="79">
        <v>9.32</v>
      </c>
      <c r="I35" t="s">
        <v>108</v>
      </c>
      <c r="J35" s="79">
        <v>0</v>
      </c>
      <c r="K35" s="79">
        <v>2.25</v>
      </c>
      <c r="L35" s="79">
        <v>89800</v>
      </c>
      <c r="M35" s="79">
        <v>98.08</v>
      </c>
      <c r="N35" s="79">
        <v>88.075839999999999</v>
      </c>
      <c r="O35" s="79">
        <v>4.6900000000000006E-3</v>
      </c>
      <c r="P35" s="79">
        <v>0.94</v>
      </c>
      <c r="Q35" s="79">
        <v>0.23</v>
      </c>
    </row>
    <row r="36" spans="2:17">
      <c r="B36" t="s">
        <v>288</v>
      </c>
      <c r="C36" t="s">
        <v>289</v>
      </c>
      <c r="D36" t="s">
        <v>106</v>
      </c>
      <c r="E36" t="s">
        <v>242</v>
      </c>
      <c r="F36" t="s">
        <v>157</v>
      </c>
      <c r="G36" t="s">
        <v>290</v>
      </c>
      <c r="H36" s="79">
        <v>8.06</v>
      </c>
      <c r="I36" t="s">
        <v>108</v>
      </c>
      <c r="J36" s="79">
        <v>1.75</v>
      </c>
      <c r="K36" s="79">
        <v>2.06</v>
      </c>
      <c r="L36" s="79">
        <v>132443</v>
      </c>
      <c r="M36" s="79">
        <v>98.14</v>
      </c>
      <c r="N36" s="79">
        <v>129.97956020000001</v>
      </c>
      <c r="O36" s="79">
        <v>9.1E-4</v>
      </c>
      <c r="P36" s="79">
        <v>1.39</v>
      </c>
      <c r="Q36" s="79">
        <v>0.34</v>
      </c>
    </row>
    <row r="37" spans="2:17">
      <c r="B37" t="s">
        <v>291</v>
      </c>
      <c r="C37" t="s">
        <v>292</v>
      </c>
      <c r="D37" t="s">
        <v>106</v>
      </c>
      <c r="E37" t="s">
        <v>242</v>
      </c>
      <c r="F37" t="s">
        <v>157</v>
      </c>
      <c r="G37" t="s">
        <v>293</v>
      </c>
      <c r="H37" s="79">
        <v>1.82</v>
      </c>
      <c r="I37" t="s">
        <v>108</v>
      </c>
      <c r="J37" s="79">
        <v>0.5</v>
      </c>
      <c r="K37" s="79">
        <v>0.32</v>
      </c>
      <c r="L37" s="79">
        <v>9638</v>
      </c>
      <c r="M37" s="79">
        <v>100.42</v>
      </c>
      <c r="N37" s="79">
        <v>9.6784795999999993</v>
      </c>
      <c r="O37" s="79">
        <v>7.0000000000000007E-5</v>
      </c>
      <c r="P37" s="79">
        <v>0.1</v>
      </c>
      <c r="Q37" s="79">
        <v>0.03</v>
      </c>
    </row>
    <row r="38" spans="2:17">
      <c r="B38" t="s">
        <v>294</v>
      </c>
      <c r="C38" t="s">
        <v>295</v>
      </c>
      <c r="D38" t="s">
        <v>106</v>
      </c>
      <c r="E38" t="s">
        <v>242</v>
      </c>
      <c r="F38" t="s">
        <v>157</v>
      </c>
      <c r="G38" t="s">
        <v>243</v>
      </c>
      <c r="H38" s="79">
        <v>2.83</v>
      </c>
      <c r="I38" t="s">
        <v>108</v>
      </c>
      <c r="J38" s="79">
        <v>5</v>
      </c>
      <c r="K38" s="79">
        <v>0.63</v>
      </c>
      <c r="L38" s="79">
        <v>31219</v>
      </c>
      <c r="M38" s="79">
        <v>117.91</v>
      </c>
      <c r="N38" s="79">
        <v>36.810322900000003</v>
      </c>
      <c r="O38" s="79">
        <v>1.7000000000000001E-4</v>
      </c>
      <c r="P38" s="79">
        <v>0.39</v>
      </c>
      <c r="Q38" s="79">
        <v>0.1</v>
      </c>
    </row>
    <row r="39" spans="2:17">
      <c r="B39" t="s">
        <v>296</v>
      </c>
      <c r="C39" t="s">
        <v>297</v>
      </c>
      <c r="D39" t="s">
        <v>106</v>
      </c>
      <c r="E39" t="s">
        <v>242</v>
      </c>
      <c r="F39" t="s">
        <v>157</v>
      </c>
      <c r="G39" t="s">
        <v>243</v>
      </c>
      <c r="H39" s="79">
        <v>5.52</v>
      </c>
      <c r="I39" t="s">
        <v>108</v>
      </c>
      <c r="J39" s="79">
        <v>4.25</v>
      </c>
      <c r="K39" s="79">
        <v>1.46</v>
      </c>
      <c r="L39" s="79">
        <v>350232</v>
      </c>
      <c r="M39" s="79">
        <v>119.77</v>
      </c>
      <c r="N39" s="79">
        <v>419.47286639999999</v>
      </c>
      <c r="O39" s="79">
        <v>1.98E-3</v>
      </c>
      <c r="P39" s="79">
        <v>4.5</v>
      </c>
      <c r="Q39" s="79">
        <v>1.1100000000000001</v>
      </c>
    </row>
    <row r="40" spans="2:17">
      <c r="B40" t="s">
        <v>298</v>
      </c>
      <c r="C40" t="s">
        <v>299</v>
      </c>
      <c r="D40" t="s">
        <v>106</v>
      </c>
      <c r="E40" t="s">
        <v>242</v>
      </c>
      <c r="F40" t="s">
        <v>157</v>
      </c>
      <c r="G40" t="s">
        <v>300</v>
      </c>
      <c r="H40" s="79">
        <v>4.2300000000000004</v>
      </c>
      <c r="I40" t="s">
        <v>108</v>
      </c>
      <c r="J40" s="79">
        <v>1</v>
      </c>
      <c r="K40" s="79">
        <v>0.99</v>
      </c>
      <c r="L40" s="79">
        <v>162000</v>
      </c>
      <c r="M40" s="79">
        <v>100.71</v>
      </c>
      <c r="N40" s="79">
        <v>163.15020000000001</v>
      </c>
      <c r="O40" s="79">
        <v>2.1000000000000003E-3</v>
      </c>
      <c r="P40" s="79">
        <v>1.75</v>
      </c>
      <c r="Q40" s="79">
        <v>0.43</v>
      </c>
    </row>
    <row r="41" spans="2:17">
      <c r="B41" t="s">
        <v>301</v>
      </c>
      <c r="C41" t="s">
        <v>302</v>
      </c>
      <c r="D41" t="s">
        <v>106</v>
      </c>
      <c r="E41" t="s">
        <v>242</v>
      </c>
      <c r="F41" t="s">
        <v>157</v>
      </c>
      <c r="G41" t="s">
        <v>303</v>
      </c>
      <c r="H41" s="79">
        <v>2.34</v>
      </c>
      <c r="I41" t="s">
        <v>108</v>
      </c>
      <c r="J41" s="79">
        <v>2.25</v>
      </c>
      <c r="K41" s="79">
        <v>0.46</v>
      </c>
      <c r="L41" s="79">
        <v>671</v>
      </c>
      <c r="M41" s="79">
        <v>105.61</v>
      </c>
      <c r="N41" s="79">
        <v>0.70864309999999997</v>
      </c>
      <c r="O41" s="79">
        <v>0</v>
      </c>
      <c r="P41" s="79">
        <v>0.01</v>
      </c>
      <c r="Q41" s="79">
        <v>0</v>
      </c>
    </row>
    <row r="42" spans="2:17">
      <c r="B42" t="s">
        <v>304</v>
      </c>
      <c r="C42" t="s">
        <v>305</v>
      </c>
      <c r="D42" t="s">
        <v>106</v>
      </c>
      <c r="E42" t="s">
        <v>242</v>
      </c>
      <c r="F42" t="s">
        <v>157</v>
      </c>
      <c r="G42" t="s">
        <v>306</v>
      </c>
      <c r="H42" s="79">
        <v>7.93</v>
      </c>
      <c r="I42" t="s">
        <v>108</v>
      </c>
      <c r="J42" s="79">
        <v>6.25</v>
      </c>
      <c r="K42" s="79">
        <v>2.09</v>
      </c>
      <c r="L42" s="79">
        <v>93468</v>
      </c>
      <c r="M42" s="79">
        <v>137.69999999999999</v>
      </c>
      <c r="N42" s="79">
        <v>128.70543599999999</v>
      </c>
      <c r="O42" s="79">
        <v>5.6000000000000006E-4</v>
      </c>
      <c r="P42" s="79">
        <v>1.38</v>
      </c>
      <c r="Q42" s="79">
        <v>0.34</v>
      </c>
    </row>
    <row r="43" spans="2:17">
      <c r="B43" t="s">
        <v>307</v>
      </c>
      <c r="C43" t="s">
        <v>308</v>
      </c>
      <c r="D43" t="s">
        <v>106</v>
      </c>
      <c r="E43" t="s">
        <v>242</v>
      </c>
      <c r="F43" t="s">
        <v>157</v>
      </c>
      <c r="G43" t="s">
        <v>309</v>
      </c>
      <c r="H43" s="79">
        <v>6.38</v>
      </c>
      <c r="I43" t="s">
        <v>108</v>
      </c>
      <c r="J43" s="79">
        <v>3.75</v>
      </c>
      <c r="K43" s="79">
        <v>1.71</v>
      </c>
      <c r="L43" s="79">
        <v>412681</v>
      </c>
      <c r="M43" s="79">
        <v>116.64</v>
      </c>
      <c r="N43" s="79">
        <v>481.35111840000002</v>
      </c>
      <c r="O43" s="79">
        <v>2.7799999999999999E-3</v>
      </c>
      <c r="P43" s="79">
        <v>5.16</v>
      </c>
      <c r="Q43" s="79">
        <v>1.27</v>
      </c>
    </row>
    <row r="44" spans="2:17">
      <c r="B44" t="s">
        <v>310</v>
      </c>
      <c r="C44" t="s">
        <v>311</v>
      </c>
      <c r="D44" t="s">
        <v>106</v>
      </c>
      <c r="E44" t="s">
        <v>242</v>
      </c>
      <c r="F44" t="s">
        <v>157</v>
      </c>
      <c r="G44" t="s">
        <v>309</v>
      </c>
      <c r="H44" s="79">
        <v>15.29</v>
      </c>
      <c r="I44" t="s">
        <v>108</v>
      </c>
      <c r="J44" s="79">
        <v>5.5</v>
      </c>
      <c r="K44" s="79">
        <v>3.23</v>
      </c>
      <c r="L44" s="79">
        <v>241085</v>
      </c>
      <c r="M44" s="79">
        <v>143.6</v>
      </c>
      <c r="N44" s="79">
        <v>346.19806</v>
      </c>
      <c r="O44" s="79">
        <v>1.4299999999999998E-3</v>
      </c>
      <c r="P44" s="79">
        <v>3.71</v>
      </c>
      <c r="Q44" s="79">
        <v>0.92</v>
      </c>
    </row>
    <row r="45" spans="2:17">
      <c r="B45" s="80" t="s">
        <v>312</v>
      </c>
      <c r="C45" s="16"/>
      <c r="D45" s="16"/>
      <c r="H45" s="81">
        <v>3.15</v>
      </c>
      <c r="K45" s="81">
        <v>0.32</v>
      </c>
      <c r="L45" s="81">
        <v>1775086</v>
      </c>
      <c r="N45" s="81">
        <v>1764.8674791000001</v>
      </c>
      <c r="P45" s="81">
        <v>18.93</v>
      </c>
      <c r="Q45" s="81">
        <v>4.67</v>
      </c>
    </row>
    <row r="46" spans="2:17">
      <c r="B46" t="s">
        <v>313</v>
      </c>
      <c r="C46" t="s">
        <v>314</v>
      </c>
      <c r="D46" t="s">
        <v>106</v>
      </c>
      <c r="E46" t="s">
        <v>242</v>
      </c>
      <c r="F46" t="s">
        <v>157</v>
      </c>
      <c r="G46" t="s">
        <v>243</v>
      </c>
      <c r="H46" s="79">
        <v>3.4</v>
      </c>
      <c r="I46" t="s">
        <v>108</v>
      </c>
      <c r="J46" s="79">
        <v>7.0000000000000007E-2</v>
      </c>
      <c r="K46" s="79">
        <v>0.33</v>
      </c>
      <c r="L46" s="79">
        <v>1575783</v>
      </c>
      <c r="M46" s="79">
        <v>99.37</v>
      </c>
      <c r="N46" s="79">
        <v>1565.8555670999999</v>
      </c>
      <c r="O46" s="79">
        <v>8.5500000000000003E-3</v>
      </c>
      <c r="P46" s="79">
        <v>16.8</v>
      </c>
      <c r="Q46" s="79">
        <v>4.1399999999999997</v>
      </c>
    </row>
    <row r="47" spans="2:17">
      <c r="B47" t="s">
        <v>315</v>
      </c>
      <c r="C47" t="s">
        <v>316</v>
      </c>
      <c r="D47" t="s">
        <v>106</v>
      </c>
      <c r="E47" t="s">
        <v>242</v>
      </c>
      <c r="F47" t="s">
        <v>157</v>
      </c>
      <c r="G47" t="s">
        <v>317</v>
      </c>
      <c r="H47" s="79">
        <v>4.9000000000000004</v>
      </c>
      <c r="I47" t="s">
        <v>108</v>
      </c>
      <c r="J47" s="79">
        <v>7.0000000000000007E-2</v>
      </c>
      <c r="K47" s="79">
        <v>0.36</v>
      </c>
      <c r="L47" s="79">
        <v>24874</v>
      </c>
      <c r="M47" s="79">
        <v>98.97</v>
      </c>
      <c r="N47" s="79">
        <v>24.617797800000002</v>
      </c>
      <c r="O47" s="79">
        <v>2.5000000000000001E-4</v>
      </c>
      <c r="P47" s="79">
        <v>0.26</v>
      </c>
      <c r="Q47" s="79">
        <v>7.0000000000000007E-2</v>
      </c>
    </row>
    <row r="48" spans="2:17">
      <c r="B48" t="s">
        <v>318</v>
      </c>
      <c r="C48" t="s">
        <v>319</v>
      </c>
      <c r="D48" t="s">
        <v>106</v>
      </c>
      <c r="E48" t="s">
        <v>242</v>
      </c>
      <c r="F48" t="s">
        <v>157</v>
      </c>
      <c r="G48" t="s">
        <v>243</v>
      </c>
      <c r="H48" s="79">
        <v>0.66</v>
      </c>
      <c r="I48" t="s">
        <v>108</v>
      </c>
      <c r="J48" s="79">
        <v>7.0000000000000007E-2</v>
      </c>
      <c r="K48" s="79">
        <v>0.2</v>
      </c>
      <c r="L48" s="79">
        <v>174429</v>
      </c>
      <c r="M48" s="79">
        <v>99.98</v>
      </c>
      <c r="N48" s="79">
        <v>174.39411419999999</v>
      </c>
      <c r="O48" s="79">
        <v>1.1299999999999999E-3</v>
      </c>
      <c r="P48" s="79">
        <v>1.87</v>
      </c>
      <c r="Q48" s="79">
        <v>0.46</v>
      </c>
    </row>
    <row r="49" spans="2:17">
      <c r="B49" s="80" t="s">
        <v>320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229</v>
      </c>
      <c r="C50" t="s">
        <v>229</v>
      </c>
      <c r="D50" s="16"/>
      <c r="E50" t="s">
        <v>229</v>
      </c>
      <c r="H50" s="79">
        <v>0</v>
      </c>
      <c r="I50" t="s">
        <v>229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234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s="80" t="s">
        <v>321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229</v>
      </c>
      <c r="C53" t="s">
        <v>229</v>
      </c>
      <c r="D53" s="16"/>
      <c r="E53" t="s">
        <v>229</v>
      </c>
      <c r="H53" s="79">
        <v>0</v>
      </c>
      <c r="I53" t="s">
        <v>229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B54" s="80" t="s">
        <v>322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229</v>
      </c>
      <c r="C55" t="s">
        <v>229</v>
      </c>
      <c r="D55" s="16"/>
      <c r="E55" t="s">
        <v>229</v>
      </c>
      <c r="H55" s="79">
        <v>0</v>
      </c>
      <c r="I55" t="s">
        <v>229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1857</v>
      </c>
    </row>
    <row r="3" spans="2:23">
      <c r="B3" s="2" t="s">
        <v>2</v>
      </c>
      <c r="C3" s="82" t="s">
        <v>1858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1454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1455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951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1857</v>
      </c>
    </row>
    <row r="3" spans="2:67">
      <c r="B3" s="2" t="s">
        <v>2</v>
      </c>
      <c r="C3" s="82" t="s">
        <v>1858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9">
        <v>0</v>
      </c>
      <c r="L14" t="s">
        <v>229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9">
        <v>0</v>
      </c>
      <c r="L16" t="s">
        <v>229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9">
        <v>0</v>
      </c>
      <c r="L18" t="s">
        <v>229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9">
        <v>0</v>
      </c>
      <c r="L21" t="s">
        <v>229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9">
        <v>0</v>
      </c>
      <c r="L23" t="s">
        <v>229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1857</v>
      </c>
    </row>
    <row r="3" spans="2:65">
      <c r="B3" s="2" t="s">
        <v>2</v>
      </c>
      <c r="C3" s="82" t="s">
        <v>1858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</v>
      </c>
      <c r="L11" s="7"/>
      <c r="M11" s="7"/>
      <c r="N11" s="78">
        <v>1.69</v>
      </c>
      <c r="O11" s="78">
        <f>O12+O231</f>
        <v>6452883.5899999999</v>
      </c>
      <c r="P11" s="33"/>
      <c r="Q11" s="78">
        <f>Q12+Q231</f>
        <v>7296.2429738649998</v>
      </c>
      <c r="R11" s="7"/>
      <c r="S11" s="78">
        <f>Q11/$Q$11*100</f>
        <v>100</v>
      </c>
      <c r="T11" s="78">
        <f>Q11/'סכום נכסי הקרן'!$C$42*100</f>
        <v>19.286041375303448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</v>
      </c>
      <c r="N12" s="81">
        <v>1.69</v>
      </c>
      <c r="O12" s="81">
        <f>O13+O161+O227+O229</f>
        <v>6452883.5899999999</v>
      </c>
      <c r="Q12" s="81">
        <f>Q13+Q161+Q227+Q229</f>
        <v>7296.2429738649998</v>
      </c>
      <c r="S12" s="81">
        <f t="shared" ref="S12:S75" si="0">Q12/$Q$11*100</f>
        <v>100</v>
      </c>
      <c r="T12" s="81">
        <f>Q12/'סכום נכסי הקרן'!$C$42*100</f>
        <v>19.286041375303448</v>
      </c>
    </row>
    <row r="13" spans="2:65">
      <c r="B13" s="80" t="s">
        <v>323</v>
      </c>
      <c r="C13" s="16"/>
      <c r="D13" s="16"/>
      <c r="E13" s="16"/>
      <c r="F13" s="16"/>
      <c r="K13" s="81">
        <v>3.78</v>
      </c>
      <c r="N13" s="81">
        <v>1.47</v>
      </c>
      <c r="O13" s="81">
        <v>4914577.1399999997</v>
      </c>
      <c r="Q13" s="81">
        <v>5686.887325576</v>
      </c>
      <c r="S13" s="81">
        <f t="shared" si="0"/>
        <v>77.942680170415372</v>
      </c>
      <c r="T13" s="81">
        <f>Q13/'סכום נכסי הקרן'!$C$42*100</f>
        <v>15.032057546686744</v>
      </c>
    </row>
    <row r="14" spans="2:65">
      <c r="B14" t="s">
        <v>327</v>
      </c>
      <c r="C14" t="s">
        <v>328</v>
      </c>
      <c r="D14" t="s">
        <v>106</v>
      </c>
      <c r="E14" t="s">
        <v>129</v>
      </c>
      <c r="F14" t="s">
        <v>329</v>
      </c>
      <c r="G14" t="s">
        <v>330</v>
      </c>
      <c r="H14" t="s">
        <v>199</v>
      </c>
      <c r="I14" t="s">
        <v>155</v>
      </c>
      <c r="J14" t="s">
        <v>331</v>
      </c>
      <c r="K14" s="79">
        <v>3.46</v>
      </c>
      <c r="L14" t="s">
        <v>108</v>
      </c>
      <c r="M14" s="79">
        <v>0.59</v>
      </c>
      <c r="N14" s="79">
        <v>0.61</v>
      </c>
      <c r="O14" s="79">
        <v>211368</v>
      </c>
      <c r="P14" s="79">
        <v>98.95</v>
      </c>
      <c r="Q14" s="79">
        <v>209.14863600000001</v>
      </c>
      <c r="R14" s="79">
        <v>0</v>
      </c>
      <c r="S14" s="79">
        <f t="shared" si="0"/>
        <v>2.8665250972201224</v>
      </c>
      <c r="T14" s="79">
        <f>Q14/'סכום נכסי הקרן'!$C$42*100</f>
        <v>0.5528392162833301</v>
      </c>
    </row>
    <row r="15" spans="2:65">
      <c r="B15" t="s">
        <v>332</v>
      </c>
      <c r="C15" t="s">
        <v>333</v>
      </c>
      <c r="D15" t="s">
        <v>106</v>
      </c>
      <c r="E15" t="s">
        <v>129</v>
      </c>
      <c r="F15" t="s">
        <v>334</v>
      </c>
      <c r="G15" t="s">
        <v>330</v>
      </c>
      <c r="H15" t="s">
        <v>199</v>
      </c>
      <c r="I15" t="s">
        <v>155</v>
      </c>
      <c r="J15" t="s">
        <v>335</v>
      </c>
      <c r="K15" s="79">
        <v>5.59</v>
      </c>
      <c r="L15" t="s">
        <v>108</v>
      </c>
      <c r="M15" s="79">
        <v>0.99</v>
      </c>
      <c r="N15" s="79">
        <v>1.05</v>
      </c>
      <c r="O15" s="79">
        <v>88039</v>
      </c>
      <c r="P15" s="79">
        <v>99.61</v>
      </c>
      <c r="Q15" s="79">
        <v>87.695647899999997</v>
      </c>
      <c r="R15" s="79">
        <v>0</v>
      </c>
      <c r="S15" s="79">
        <f t="shared" si="0"/>
        <v>1.2019288312371736</v>
      </c>
      <c r="T15" s="79">
        <f>Q15/'סכום נכסי הקרן'!$C$42*100</f>
        <v>0.2318044916941025</v>
      </c>
    </row>
    <row r="16" spans="2:65">
      <c r="B16" t="s">
        <v>336</v>
      </c>
      <c r="C16" t="s">
        <v>337</v>
      </c>
      <c r="D16" t="s">
        <v>106</v>
      </c>
      <c r="E16" t="s">
        <v>129</v>
      </c>
      <c r="F16" t="s">
        <v>334</v>
      </c>
      <c r="G16" t="s">
        <v>330</v>
      </c>
      <c r="H16" t="s">
        <v>199</v>
      </c>
      <c r="I16" t="s">
        <v>155</v>
      </c>
      <c r="J16" t="s">
        <v>338</v>
      </c>
      <c r="K16" s="79">
        <v>2.68</v>
      </c>
      <c r="L16" t="s">
        <v>108</v>
      </c>
      <c r="M16" s="79">
        <v>0.41</v>
      </c>
      <c r="N16" s="79">
        <v>0.41</v>
      </c>
      <c r="O16" s="79">
        <v>21429</v>
      </c>
      <c r="P16" s="79">
        <v>98.63</v>
      </c>
      <c r="Q16" s="79">
        <v>21.135422699999999</v>
      </c>
      <c r="R16" s="79">
        <v>0</v>
      </c>
      <c r="S16" s="79">
        <f t="shared" si="0"/>
        <v>0.28967542303219168</v>
      </c>
      <c r="T16" s="79">
        <f>Q16/'סכום נכסי הקרן'!$C$42*100</f>
        <v>5.5866921940073776E-2</v>
      </c>
    </row>
    <row r="17" spans="2:20">
      <c r="B17" t="s">
        <v>339</v>
      </c>
      <c r="C17" t="s">
        <v>340</v>
      </c>
      <c r="D17" t="s">
        <v>106</v>
      </c>
      <c r="E17" t="s">
        <v>129</v>
      </c>
      <c r="F17" t="s">
        <v>334</v>
      </c>
      <c r="G17" t="s">
        <v>330</v>
      </c>
      <c r="H17" t="s">
        <v>199</v>
      </c>
      <c r="I17" t="s">
        <v>155</v>
      </c>
      <c r="J17" t="s">
        <v>341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128033</v>
      </c>
      <c r="P17" s="79">
        <v>99.57</v>
      </c>
      <c r="Q17" s="79">
        <v>127.4824581</v>
      </c>
      <c r="R17" s="79">
        <v>0</v>
      </c>
      <c r="S17" s="79">
        <f t="shared" si="0"/>
        <v>1.7472342760053317</v>
      </c>
      <c r="T17" s="79">
        <f>Q17/'סכום נכסי הקרן'!$C$42*100</f>
        <v>0.3369723253938719</v>
      </c>
    </row>
    <row r="18" spans="2:20">
      <c r="B18" t="s">
        <v>342</v>
      </c>
      <c r="C18" t="s">
        <v>343</v>
      </c>
      <c r="D18" t="s">
        <v>106</v>
      </c>
      <c r="E18" t="s">
        <v>129</v>
      </c>
      <c r="F18" t="s">
        <v>334</v>
      </c>
      <c r="G18" t="s">
        <v>330</v>
      </c>
      <c r="H18" t="s">
        <v>199</v>
      </c>
      <c r="I18" t="s">
        <v>155</v>
      </c>
      <c r="J18" t="s">
        <v>344</v>
      </c>
      <c r="K18" s="79">
        <v>4.24</v>
      </c>
      <c r="L18" t="s">
        <v>108</v>
      </c>
      <c r="M18" s="79">
        <v>4</v>
      </c>
      <c r="N18" s="79">
        <v>0.8</v>
      </c>
      <c r="O18" s="79">
        <v>45853</v>
      </c>
      <c r="P18" s="79">
        <v>116.35</v>
      </c>
      <c r="Q18" s="79">
        <v>53.349965500000003</v>
      </c>
      <c r="R18" s="79">
        <v>0</v>
      </c>
      <c r="S18" s="79">
        <f t="shared" si="0"/>
        <v>0.73119776426166916</v>
      </c>
      <c r="T18" s="79">
        <f>Q18/'סכום נכסי הקרן'!$C$42*100</f>
        <v>0.14101910335079929</v>
      </c>
    </row>
    <row r="19" spans="2:20">
      <c r="B19" t="s">
        <v>345</v>
      </c>
      <c r="C19" t="s">
        <v>346</v>
      </c>
      <c r="D19" t="s">
        <v>106</v>
      </c>
      <c r="E19" t="s">
        <v>129</v>
      </c>
      <c r="F19" t="s">
        <v>334</v>
      </c>
      <c r="G19" t="s">
        <v>330</v>
      </c>
      <c r="H19" t="s">
        <v>199</v>
      </c>
      <c r="I19" t="s">
        <v>155</v>
      </c>
      <c r="J19" t="s">
        <v>347</v>
      </c>
      <c r="K19" s="79">
        <v>1.98</v>
      </c>
      <c r="L19" t="s">
        <v>108</v>
      </c>
      <c r="M19" s="79">
        <v>2.58</v>
      </c>
      <c r="N19" s="79">
        <v>0.76</v>
      </c>
      <c r="O19" s="79">
        <v>53955</v>
      </c>
      <c r="P19" s="79">
        <v>108.3</v>
      </c>
      <c r="Q19" s="79">
        <v>58.433264999999999</v>
      </c>
      <c r="R19" s="79">
        <v>0</v>
      </c>
      <c r="S19" s="79">
        <f t="shared" si="0"/>
        <v>0.80086786047705394</v>
      </c>
      <c r="T19" s="79">
        <f>Q19/'סכום נכסי הקרן'!$C$42*100</f>
        <v>0.15445570693311211</v>
      </c>
    </row>
    <row r="20" spans="2:20">
      <c r="B20" t="s">
        <v>348</v>
      </c>
      <c r="C20" t="s">
        <v>349</v>
      </c>
      <c r="D20" t="s">
        <v>106</v>
      </c>
      <c r="E20" t="s">
        <v>129</v>
      </c>
      <c r="F20" t="s">
        <v>350</v>
      </c>
      <c r="G20" t="s">
        <v>330</v>
      </c>
      <c r="H20" t="s">
        <v>199</v>
      </c>
      <c r="I20" t="s">
        <v>155</v>
      </c>
      <c r="J20" t="s">
        <v>351</v>
      </c>
      <c r="K20" s="79">
        <v>2.66</v>
      </c>
      <c r="L20" t="s">
        <v>108</v>
      </c>
      <c r="M20" s="79">
        <v>1.6</v>
      </c>
      <c r="N20" s="79">
        <v>0.43</v>
      </c>
      <c r="O20" s="79">
        <v>26473</v>
      </c>
      <c r="P20" s="79">
        <v>102.07</v>
      </c>
      <c r="Q20" s="79">
        <v>27.0209911</v>
      </c>
      <c r="R20" s="79">
        <v>0</v>
      </c>
      <c r="S20" s="79">
        <f t="shared" si="0"/>
        <v>0.37034116320945815</v>
      </c>
      <c r="T20" s="79">
        <f>Q20/'סכום נכסי הקרן'!$C$42*100</f>
        <v>7.1424149966356168E-2</v>
      </c>
    </row>
    <row r="21" spans="2:20">
      <c r="B21" t="s">
        <v>352</v>
      </c>
      <c r="C21" t="s">
        <v>353</v>
      </c>
      <c r="D21" t="s">
        <v>106</v>
      </c>
      <c r="E21" t="s">
        <v>129</v>
      </c>
      <c r="F21" t="s">
        <v>350</v>
      </c>
      <c r="G21" t="s">
        <v>330</v>
      </c>
      <c r="H21" t="s">
        <v>199</v>
      </c>
      <c r="I21" t="s">
        <v>155</v>
      </c>
      <c r="J21" t="s">
        <v>354</v>
      </c>
      <c r="K21" s="79">
        <v>4.95</v>
      </c>
      <c r="L21" t="s">
        <v>108</v>
      </c>
      <c r="M21" s="79">
        <v>5</v>
      </c>
      <c r="N21" s="79">
        <v>0.96</v>
      </c>
      <c r="O21" s="79">
        <v>60029</v>
      </c>
      <c r="P21" s="79">
        <v>126.5</v>
      </c>
      <c r="Q21" s="79">
        <v>75.936684999999997</v>
      </c>
      <c r="R21" s="79">
        <v>0</v>
      </c>
      <c r="S21" s="79">
        <f t="shared" si="0"/>
        <v>1.040764202508109</v>
      </c>
      <c r="T21" s="79">
        <f>Q21/'סכום נכסי הקרן'!$C$42*100</f>
        <v>0.20072221471506085</v>
      </c>
    </row>
    <row r="22" spans="2:20">
      <c r="B22" t="s">
        <v>355</v>
      </c>
      <c r="C22" t="s">
        <v>356</v>
      </c>
      <c r="D22" t="s">
        <v>106</v>
      </c>
      <c r="E22" t="s">
        <v>129</v>
      </c>
      <c r="F22" t="s">
        <v>350</v>
      </c>
      <c r="G22" t="s">
        <v>330</v>
      </c>
      <c r="H22" t="s">
        <v>199</v>
      </c>
      <c r="I22" t="s">
        <v>155</v>
      </c>
      <c r="J22" t="s">
        <v>243</v>
      </c>
      <c r="K22" s="79">
        <v>1.07</v>
      </c>
      <c r="L22" t="s">
        <v>108</v>
      </c>
      <c r="M22" s="79">
        <v>4.5</v>
      </c>
      <c r="N22" s="79">
        <v>0.35</v>
      </c>
      <c r="O22" s="79">
        <v>13961.5</v>
      </c>
      <c r="P22" s="79">
        <v>108.52</v>
      </c>
      <c r="Q22" s="79">
        <v>15.1510198</v>
      </c>
      <c r="R22" s="79">
        <v>0</v>
      </c>
      <c r="S22" s="79">
        <f t="shared" si="0"/>
        <v>0.20765508843757888</v>
      </c>
      <c r="T22" s="79">
        <f>Q22/'סכום נכסי הקרן'!$C$42*100</f>
        <v>4.0048446273994426E-2</v>
      </c>
    </row>
    <row r="23" spans="2:20">
      <c r="B23" t="s">
        <v>357</v>
      </c>
      <c r="C23" t="s">
        <v>358</v>
      </c>
      <c r="D23" t="s">
        <v>106</v>
      </c>
      <c r="E23" t="s">
        <v>129</v>
      </c>
      <c r="F23" t="s">
        <v>350</v>
      </c>
      <c r="G23" t="s">
        <v>330</v>
      </c>
      <c r="H23" t="s">
        <v>199</v>
      </c>
      <c r="I23" t="s">
        <v>155</v>
      </c>
      <c r="J23" t="s">
        <v>359</v>
      </c>
      <c r="K23" s="79">
        <v>3.18</v>
      </c>
      <c r="L23" t="s">
        <v>108</v>
      </c>
      <c r="M23" s="79">
        <v>0.7</v>
      </c>
      <c r="N23" s="79">
        <v>0.59</v>
      </c>
      <c r="O23" s="79">
        <v>329200</v>
      </c>
      <c r="P23" s="79">
        <v>101.29</v>
      </c>
      <c r="Q23" s="79">
        <v>333.44668000000001</v>
      </c>
      <c r="R23" s="79">
        <v>0.01</v>
      </c>
      <c r="S23" s="79">
        <f t="shared" si="0"/>
        <v>4.5701148001019094</v>
      </c>
      <c r="T23" s="79">
        <f>Q23/'סכום נכסי הקרן'!$C$42*100</f>
        <v>0.88139423124652061</v>
      </c>
    </row>
    <row r="24" spans="2:20">
      <c r="B24" t="s">
        <v>360</v>
      </c>
      <c r="C24" t="s">
        <v>361</v>
      </c>
      <c r="D24" t="s">
        <v>106</v>
      </c>
      <c r="E24" t="s">
        <v>129</v>
      </c>
      <c r="F24" t="s">
        <v>362</v>
      </c>
      <c r="G24" t="s">
        <v>363</v>
      </c>
      <c r="H24" t="s">
        <v>202</v>
      </c>
      <c r="I24" t="s">
        <v>155</v>
      </c>
      <c r="J24" t="s">
        <v>364</v>
      </c>
      <c r="K24" s="79">
        <v>5.7</v>
      </c>
      <c r="L24" t="s">
        <v>108</v>
      </c>
      <c r="M24" s="79">
        <v>1.64</v>
      </c>
      <c r="N24" s="79">
        <v>1.29</v>
      </c>
      <c r="O24" s="79">
        <v>35700</v>
      </c>
      <c r="P24" s="79">
        <v>100.78</v>
      </c>
      <c r="Q24" s="79">
        <v>35.978459999999998</v>
      </c>
      <c r="R24" s="79">
        <v>0</v>
      </c>
      <c r="S24" s="79">
        <f t="shared" si="0"/>
        <v>0.49310940067201897</v>
      </c>
      <c r="T24" s="79">
        <f>Q24/'סכום נכסי הקרן'!$C$42*100</f>
        <v>9.5101283039116441E-2</v>
      </c>
    </row>
    <row r="25" spans="2:20">
      <c r="B25" t="s">
        <v>365</v>
      </c>
      <c r="C25" t="s">
        <v>366</v>
      </c>
      <c r="D25" t="s">
        <v>106</v>
      </c>
      <c r="E25" t="s">
        <v>129</v>
      </c>
      <c r="F25" t="s">
        <v>362</v>
      </c>
      <c r="G25" t="s">
        <v>363</v>
      </c>
      <c r="H25" t="s">
        <v>367</v>
      </c>
      <c r="I25" t="s">
        <v>156</v>
      </c>
      <c r="J25" t="s">
        <v>368</v>
      </c>
      <c r="K25" s="79">
        <v>7.03</v>
      </c>
      <c r="L25" t="s">
        <v>108</v>
      </c>
      <c r="M25" s="79">
        <v>1.34</v>
      </c>
      <c r="N25" s="79">
        <v>1.84</v>
      </c>
      <c r="O25" s="79">
        <v>94305</v>
      </c>
      <c r="P25" s="79">
        <v>97.37</v>
      </c>
      <c r="Q25" s="79">
        <v>91.824778499999994</v>
      </c>
      <c r="R25" s="79">
        <v>0</v>
      </c>
      <c r="S25" s="79">
        <f t="shared" si="0"/>
        <v>1.2585213901032979</v>
      </c>
      <c r="T25" s="79">
        <f>Q25/'סכום נכסי הקרן'!$C$42*100</f>
        <v>0.24271895601236612</v>
      </c>
    </row>
    <row r="26" spans="2:20">
      <c r="B26" t="s">
        <v>369</v>
      </c>
      <c r="C26" t="s">
        <v>370</v>
      </c>
      <c r="D26" t="s">
        <v>106</v>
      </c>
      <c r="E26" t="s">
        <v>129</v>
      </c>
      <c r="F26" t="s">
        <v>362</v>
      </c>
      <c r="G26" t="s">
        <v>363</v>
      </c>
      <c r="H26" t="s">
        <v>202</v>
      </c>
      <c r="I26" t="s">
        <v>155</v>
      </c>
      <c r="J26" t="s">
        <v>371</v>
      </c>
      <c r="K26" s="79">
        <v>4.16</v>
      </c>
      <c r="L26" t="s">
        <v>108</v>
      </c>
      <c r="M26" s="79">
        <v>0.65</v>
      </c>
      <c r="N26" s="79">
        <v>0.83</v>
      </c>
      <c r="O26" s="79">
        <v>4693.5</v>
      </c>
      <c r="P26" s="79">
        <v>98.22</v>
      </c>
      <c r="Q26" s="79">
        <v>4.6099557000000004</v>
      </c>
      <c r="R26" s="79">
        <v>0</v>
      </c>
      <c r="S26" s="79">
        <f t="shared" si="0"/>
        <v>6.3182595707308165E-2</v>
      </c>
      <c r="T26" s="79">
        <f>Q26/'סכום נכסי הקרן'!$C$42*100</f>
        <v>1.2185421550102151E-2</v>
      </c>
    </row>
    <row r="27" spans="2:20">
      <c r="B27" t="s">
        <v>372</v>
      </c>
      <c r="C27" t="s">
        <v>373</v>
      </c>
      <c r="D27" t="s">
        <v>106</v>
      </c>
      <c r="E27" t="s">
        <v>129</v>
      </c>
      <c r="F27" t="s">
        <v>374</v>
      </c>
      <c r="G27" t="s">
        <v>330</v>
      </c>
      <c r="H27" t="s">
        <v>202</v>
      </c>
      <c r="I27" t="s">
        <v>155</v>
      </c>
      <c r="J27" t="s">
        <v>243</v>
      </c>
      <c r="K27" s="79">
        <v>1.06</v>
      </c>
      <c r="L27" t="s">
        <v>108</v>
      </c>
      <c r="M27" s="79">
        <v>4.2</v>
      </c>
      <c r="N27" s="79">
        <v>0.66</v>
      </c>
      <c r="O27" s="79">
        <v>5000.0200000000004</v>
      </c>
      <c r="P27" s="79">
        <v>128.38</v>
      </c>
      <c r="Q27" s="79">
        <v>6.4190256760000004</v>
      </c>
      <c r="R27" s="79">
        <v>0</v>
      </c>
      <c r="S27" s="79">
        <f t="shared" si="0"/>
        <v>8.7977136986704327E-2</v>
      </c>
      <c r="T27" s="79">
        <f>Q27/'סכום נכסי הקרן'!$C$42*100</f>
        <v>1.696730704006319E-2</v>
      </c>
    </row>
    <row r="28" spans="2:20">
      <c r="B28" t="s">
        <v>375</v>
      </c>
      <c r="C28" t="s">
        <v>376</v>
      </c>
      <c r="D28" t="s">
        <v>106</v>
      </c>
      <c r="E28" t="s">
        <v>129</v>
      </c>
      <c r="F28" t="s">
        <v>374</v>
      </c>
      <c r="G28" t="s">
        <v>330</v>
      </c>
      <c r="H28" t="s">
        <v>202</v>
      </c>
      <c r="I28" t="s">
        <v>155</v>
      </c>
      <c r="J28" t="s">
        <v>377</v>
      </c>
      <c r="K28" s="79">
        <v>3.19</v>
      </c>
      <c r="L28" t="s">
        <v>108</v>
      </c>
      <c r="M28" s="79">
        <v>0.8</v>
      </c>
      <c r="N28" s="79">
        <v>0.75</v>
      </c>
      <c r="O28" s="79">
        <v>29000</v>
      </c>
      <c r="P28" s="79">
        <v>101.19</v>
      </c>
      <c r="Q28" s="79">
        <v>29.345099999999999</v>
      </c>
      <c r="R28" s="79">
        <v>0</v>
      </c>
      <c r="S28" s="79">
        <f t="shared" si="0"/>
        <v>0.40219466518746116</v>
      </c>
      <c r="T28" s="79">
        <f>Q28/'סכום נכסי הקרן'!$C$42*100</f>
        <v>7.7567429537316948E-2</v>
      </c>
    </row>
    <row r="29" spans="2:20">
      <c r="B29" t="s">
        <v>378</v>
      </c>
      <c r="C29" t="s">
        <v>379</v>
      </c>
      <c r="D29" t="s">
        <v>106</v>
      </c>
      <c r="E29" t="s">
        <v>129</v>
      </c>
      <c r="F29" t="s">
        <v>329</v>
      </c>
      <c r="G29" t="s">
        <v>330</v>
      </c>
      <c r="H29" t="s">
        <v>202</v>
      </c>
      <c r="I29" t="s">
        <v>155</v>
      </c>
      <c r="J29" t="s">
        <v>380</v>
      </c>
      <c r="K29" s="79">
        <v>0.84</v>
      </c>
      <c r="L29" t="s">
        <v>108</v>
      </c>
      <c r="M29" s="79">
        <v>4.4000000000000004</v>
      </c>
      <c r="N29" s="79">
        <v>0.42</v>
      </c>
      <c r="O29" s="79">
        <v>0.35</v>
      </c>
      <c r="P29" s="79">
        <v>121.41</v>
      </c>
      <c r="Q29" s="79">
        <v>4.2493499999999998E-4</v>
      </c>
      <c r="R29" s="79">
        <v>0</v>
      </c>
      <c r="S29" s="79">
        <f t="shared" si="0"/>
        <v>5.8240247963521618E-6</v>
      </c>
      <c r="T29" s="79">
        <f>Q29/'סכום נכסי הקרן'!$C$42*100</f>
        <v>1.1232238319324103E-6</v>
      </c>
    </row>
    <row r="30" spans="2:20">
      <c r="B30" t="s">
        <v>381</v>
      </c>
      <c r="C30" t="s">
        <v>382</v>
      </c>
      <c r="D30" t="s">
        <v>106</v>
      </c>
      <c r="E30" t="s">
        <v>129</v>
      </c>
      <c r="F30" t="s">
        <v>329</v>
      </c>
      <c r="G30" t="s">
        <v>330</v>
      </c>
      <c r="H30" t="s">
        <v>202</v>
      </c>
      <c r="I30" t="s">
        <v>155</v>
      </c>
      <c r="K30" s="79">
        <v>0.69</v>
      </c>
      <c r="L30" t="s">
        <v>108</v>
      </c>
      <c r="M30" s="79">
        <v>2.6</v>
      </c>
      <c r="N30" s="79">
        <v>0.63</v>
      </c>
      <c r="O30" s="79">
        <v>60755</v>
      </c>
      <c r="P30" s="79">
        <v>108.11</v>
      </c>
      <c r="Q30" s="79">
        <v>65.682230500000003</v>
      </c>
      <c r="R30" s="79">
        <v>0</v>
      </c>
      <c r="S30" s="79">
        <f t="shared" si="0"/>
        <v>0.90021989036374572</v>
      </c>
      <c r="T30" s="79">
        <f>Q30/'סכום נכסי הקרן'!$C$42*100</f>
        <v>0.17361678052426335</v>
      </c>
    </row>
    <row r="31" spans="2:20">
      <c r="B31" t="s">
        <v>383</v>
      </c>
      <c r="C31" t="s">
        <v>384</v>
      </c>
      <c r="D31" t="s">
        <v>106</v>
      </c>
      <c r="E31" t="s">
        <v>129</v>
      </c>
      <c r="F31" t="s">
        <v>329</v>
      </c>
      <c r="G31" t="s">
        <v>330</v>
      </c>
      <c r="H31" t="s">
        <v>202</v>
      </c>
      <c r="I31" t="s">
        <v>155</v>
      </c>
      <c r="J31" t="s">
        <v>380</v>
      </c>
      <c r="K31" s="79">
        <v>3.67</v>
      </c>
      <c r="L31" t="s">
        <v>108</v>
      </c>
      <c r="M31" s="79">
        <v>3.4</v>
      </c>
      <c r="N31" s="79">
        <v>0.79</v>
      </c>
      <c r="O31" s="79">
        <v>34676</v>
      </c>
      <c r="P31" s="79">
        <v>112.62</v>
      </c>
      <c r="Q31" s="79">
        <v>39.052111199999999</v>
      </c>
      <c r="R31" s="79">
        <v>0</v>
      </c>
      <c r="S31" s="79">
        <f t="shared" si="0"/>
        <v>0.53523589249815151</v>
      </c>
      <c r="T31" s="79">
        <f>Q31/'סכום נכסי הקרן'!$C$42*100</f>
        <v>0.10322581568266817</v>
      </c>
    </row>
    <row r="32" spans="2:20">
      <c r="B32" t="s">
        <v>385</v>
      </c>
      <c r="C32" t="s">
        <v>386</v>
      </c>
      <c r="D32" t="s">
        <v>106</v>
      </c>
      <c r="E32" t="s">
        <v>129</v>
      </c>
      <c r="F32" t="s">
        <v>334</v>
      </c>
      <c r="G32" t="s">
        <v>330</v>
      </c>
      <c r="H32" t="s">
        <v>202</v>
      </c>
      <c r="I32" t="s">
        <v>155</v>
      </c>
      <c r="J32" t="s">
        <v>243</v>
      </c>
      <c r="K32" s="79">
        <v>2.63</v>
      </c>
      <c r="L32" t="s">
        <v>108</v>
      </c>
      <c r="M32" s="79">
        <v>3</v>
      </c>
      <c r="N32" s="79">
        <v>0.74</v>
      </c>
      <c r="O32" s="79">
        <v>41140</v>
      </c>
      <c r="P32" s="79">
        <v>112.61</v>
      </c>
      <c r="Q32" s="79">
        <v>46.327753999999999</v>
      </c>
      <c r="R32" s="79">
        <v>0.01</v>
      </c>
      <c r="S32" s="79">
        <f t="shared" si="0"/>
        <v>0.63495355302647005</v>
      </c>
      <c r="T32" s="79">
        <f>Q32/'סכום נכסי הקרן'!$C$42*100</f>
        <v>0.12245740495064435</v>
      </c>
    </row>
    <row r="33" spans="2:20">
      <c r="B33" t="s">
        <v>387</v>
      </c>
      <c r="C33" t="s">
        <v>388</v>
      </c>
      <c r="D33" t="s">
        <v>106</v>
      </c>
      <c r="E33" t="s">
        <v>129</v>
      </c>
      <c r="F33" t="s">
        <v>334</v>
      </c>
      <c r="G33" t="s">
        <v>330</v>
      </c>
      <c r="H33" t="s">
        <v>202</v>
      </c>
      <c r="I33" t="s">
        <v>155</v>
      </c>
      <c r="J33" t="s">
        <v>243</v>
      </c>
      <c r="K33" s="79">
        <v>0.4</v>
      </c>
      <c r="L33" t="s">
        <v>108</v>
      </c>
      <c r="M33" s="79">
        <v>3.9</v>
      </c>
      <c r="N33" s="79">
        <v>1.59</v>
      </c>
      <c r="O33" s="79">
        <v>28600</v>
      </c>
      <c r="P33" s="79">
        <v>122.92</v>
      </c>
      <c r="Q33" s="79">
        <v>35.155119999999997</v>
      </c>
      <c r="R33" s="79">
        <v>0</v>
      </c>
      <c r="S33" s="79">
        <f t="shared" si="0"/>
        <v>0.48182496287370019</v>
      </c>
      <c r="T33" s="79">
        <f>Q33/'סכום נכסי הקרן'!$C$42*100</f>
        <v>9.2924961696362302E-2</v>
      </c>
    </row>
    <row r="34" spans="2:20">
      <c r="B34" t="s">
        <v>389</v>
      </c>
      <c r="C34" t="s">
        <v>390</v>
      </c>
      <c r="D34" t="s">
        <v>106</v>
      </c>
      <c r="E34" t="s">
        <v>129</v>
      </c>
      <c r="F34" t="s">
        <v>350</v>
      </c>
      <c r="G34" t="s">
        <v>330</v>
      </c>
      <c r="H34" t="s">
        <v>202</v>
      </c>
      <c r="I34" t="s">
        <v>155</v>
      </c>
      <c r="J34" t="s">
        <v>243</v>
      </c>
      <c r="K34" s="79">
        <v>0.96</v>
      </c>
      <c r="L34" t="s">
        <v>108</v>
      </c>
      <c r="M34" s="79">
        <v>4.7</v>
      </c>
      <c r="N34" s="79">
        <v>0.82</v>
      </c>
      <c r="O34" s="79">
        <v>312.86</v>
      </c>
      <c r="P34" s="79">
        <v>123.65</v>
      </c>
      <c r="Q34" s="79">
        <v>0.38685139000000002</v>
      </c>
      <c r="R34" s="79">
        <v>0</v>
      </c>
      <c r="S34" s="79">
        <f t="shared" si="0"/>
        <v>5.3020628751769116E-3</v>
      </c>
      <c r="T34" s="79">
        <f>Q34/'סכום נכסי הקרן'!$C$42*100</f>
        <v>1.0225580398512228E-3</v>
      </c>
    </row>
    <row r="35" spans="2:20">
      <c r="B35" t="s">
        <v>391</v>
      </c>
      <c r="C35" t="s">
        <v>392</v>
      </c>
      <c r="D35" t="s">
        <v>106</v>
      </c>
      <c r="E35" t="s">
        <v>129</v>
      </c>
      <c r="F35" t="s">
        <v>350</v>
      </c>
      <c r="G35" t="s">
        <v>330</v>
      </c>
      <c r="H35" t="s">
        <v>202</v>
      </c>
      <c r="I35" t="s">
        <v>155</v>
      </c>
      <c r="J35" t="s">
        <v>393</v>
      </c>
      <c r="K35" s="79">
        <v>4.8899999999999997</v>
      </c>
      <c r="L35" t="s">
        <v>108</v>
      </c>
      <c r="M35" s="79">
        <v>4.2</v>
      </c>
      <c r="N35" s="79">
        <v>0.99</v>
      </c>
      <c r="O35" s="79">
        <v>2503</v>
      </c>
      <c r="P35" s="79">
        <v>120.24</v>
      </c>
      <c r="Q35" s="79">
        <v>3.0096072</v>
      </c>
      <c r="R35" s="79">
        <v>0</v>
      </c>
      <c r="S35" s="79">
        <f t="shared" si="0"/>
        <v>4.1248725005189037E-2</v>
      </c>
      <c r="T35" s="79">
        <f>Q35/'סכום נכסי הקרן'!$C$42*100</f>
        <v>7.9552461712858961E-3</v>
      </c>
    </row>
    <row r="36" spans="2:20">
      <c r="B36" t="s">
        <v>394</v>
      </c>
      <c r="C36" t="s">
        <v>395</v>
      </c>
      <c r="D36" t="s">
        <v>106</v>
      </c>
      <c r="E36" t="s">
        <v>129</v>
      </c>
      <c r="F36" t="s">
        <v>350</v>
      </c>
      <c r="G36" t="s">
        <v>330</v>
      </c>
      <c r="H36" t="s">
        <v>202</v>
      </c>
      <c r="I36" t="s">
        <v>155</v>
      </c>
      <c r="J36" t="s">
        <v>243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126949</v>
      </c>
      <c r="P36" s="79">
        <v>132.30000000000001</v>
      </c>
      <c r="Q36" s="79">
        <v>167.95352700000001</v>
      </c>
      <c r="R36" s="79">
        <v>0</v>
      </c>
      <c r="S36" s="79">
        <f t="shared" si="0"/>
        <v>2.3019179542348884</v>
      </c>
      <c r="T36" s="79">
        <f>Q36/'סכום נכסי הקרן'!$C$42*100</f>
        <v>0.44394884907927928</v>
      </c>
    </row>
    <row r="37" spans="2:20">
      <c r="B37" t="s">
        <v>396</v>
      </c>
      <c r="C37" t="s">
        <v>397</v>
      </c>
      <c r="D37" t="s">
        <v>106</v>
      </c>
      <c r="E37" t="s">
        <v>129</v>
      </c>
      <c r="F37" t="s">
        <v>350</v>
      </c>
      <c r="G37" t="s">
        <v>330</v>
      </c>
      <c r="H37" t="s">
        <v>202</v>
      </c>
      <c r="I37" t="s">
        <v>155</v>
      </c>
      <c r="J37" t="s">
        <v>243</v>
      </c>
      <c r="K37" s="79">
        <v>4.13</v>
      </c>
      <c r="L37" t="s">
        <v>108</v>
      </c>
      <c r="M37" s="79">
        <v>4</v>
      </c>
      <c r="N37" s="79">
        <v>0.84</v>
      </c>
      <c r="O37" s="79">
        <v>99727</v>
      </c>
      <c r="P37" s="79">
        <v>119.39</v>
      </c>
      <c r="Q37" s="79">
        <v>119.0640653</v>
      </c>
      <c r="R37" s="79">
        <v>0</v>
      </c>
      <c r="S37" s="79">
        <f t="shared" si="0"/>
        <v>1.631854445177952</v>
      </c>
      <c r="T37" s="79">
        <f>Q37/'סכום נכסי הקרן'!$C$42*100</f>
        <v>0.31472012348174833</v>
      </c>
    </row>
    <row r="38" spans="2:20">
      <c r="B38" t="s">
        <v>398</v>
      </c>
      <c r="C38" t="s">
        <v>399</v>
      </c>
      <c r="D38" t="s">
        <v>106</v>
      </c>
      <c r="E38" t="s">
        <v>129</v>
      </c>
      <c r="F38" t="s">
        <v>400</v>
      </c>
      <c r="G38" t="s">
        <v>363</v>
      </c>
      <c r="H38" t="s">
        <v>401</v>
      </c>
      <c r="I38" t="s">
        <v>155</v>
      </c>
      <c r="J38" t="s">
        <v>402</v>
      </c>
      <c r="K38" s="79">
        <v>6.61</v>
      </c>
      <c r="L38" t="s">
        <v>108</v>
      </c>
      <c r="M38" s="79">
        <v>2.34</v>
      </c>
      <c r="N38" s="79">
        <v>2.15</v>
      </c>
      <c r="O38" s="79">
        <v>83637</v>
      </c>
      <c r="P38" s="79">
        <v>101.81</v>
      </c>
      <c r="Q38" s="79">
        <v>85.150829700000003</v>
      </c>
      <c r="R38" s="79">
        <v>0.01</v>
      </c>
      <c r="S38" s="79">
        <f t="shared" si="0"/>
        <v>1.1670503573552664</v>
      </c>
      <c r="T38" s="79">
        <f>Q38/'סכום נכסי הקרן'!$C$42*100</f>
        <v>0.22507781479016342</v>
      </c>
    </row>
    <row r="39" spans="2:20">
      <c r="B39" t="s">
        <v>403</v>
      </c>
      <c r="C39" t="s">
        <v>404</v>
      </c>
      <c r="D39" t="s">
        <v>106</v>
      </c>
      <c r="E39" t="s">
        <v>129</v>
      </c>
      <c r="F39" t="s">
        <v>400</v>
      </c>
      <c r="G39" t="s">
        <v>363</v>
      </c>
      <c r="H39" t="s">
        <v>401</v>
      </c>
      <c r="I39" t="s">
        <v>155</v>
      </c>
      <c r="J39" t="s">
        <v>405</v>
      </c>
      <c r="K39" s="79">
        <v>2.63</v>
      </c>
      <c r="L39" t="s">
        <v>108</v>
      </c>
      <c r="M39" s="79">
        <v>1.64</v>
      </c>
      <c r="N39" s="79">
        <v>0.75</v>
      </c>
      <c r="O39" s="79">
        <v>15667.95</v>
      </c>
      <c r="P39" s="79">
        <v>101.5</v>
      </c>
      <c r="Q39" s="79">
        <v>15.90296925</v>
      </c>
      <c r="R39" s="79">
        <v>0</v>
      </c>
      <c r="S39" s="79">
        <f t="shared" si="0"/>
        <v>0.2179610699227551</v>
      </c>
      <c r="T39" s="79">
        <f>Q39/'סכום נכסי הקרן'!$C$42*100</f>
        <v>4.2036062127356631E-2</v>
      </c>
    </row>
    <row r="40" spans="2:20">
      <c r="B40" t="s">
        <v>406</v>
      </c>
      <c r="C40" t="s">
        <v>407</v>
      </c>
      <c r="D40" t="s">
        <v>106</v>
      </c>
      <c r="E40" t="s">
        <v>129</v>
      </c>
      <c r="F40" t="s">
        <v>408</v>
      </c>
      <c r="G40" t="s">
        <v>138</v>
      </c>
      <c r="H40" t="s">
        <v>401</v>
      </c>
      <c r="I40" t="s">
        <v>155</v>
      </c>
      <c r="J40" t="s">
        <v>409</v>
      </c>
      <c r="K40" s="79">
        <v>7.13</v>
      </c>
      <c r="L40" t="s">
        <v>108</v>
      </c>
      <c r="M40" s="79">
        <v>2.2000000000000002</v>
      </c>
      <c r="N40" s="79">
        <v>1.78</v>
      </c>
      <c r="O40" s="79">
        <v>27987</v>
      </c>
      <c r="P40" s="79">
        <v>102.19</v>
      </c>
      <c r="Q40" s="79">
        <v>28.599915299999999</v>
      </c>
      <c r="R40" s="79">
        <v>0.01</v>
      </c>
      <c r="S40" s="79">
        <f t="shared" si="0"/>
        <v>0.39198139922757974</v>
      </c>
      <c r="T40" s="79">
        <f>Q40/'סכום נכסי הקרן'!$C$42*100</f>
        <v>7.559769483852441E-2</v>
      </c>
    </row>
    <row r="41" spans="2:20">
      <c r="B41" t="s">
        <v>410</v>
      </c>
      <c r="C41" t="s">
        <v>411</v>
      </c>
      <c r="D41" t="s">
        <v>106</v>
      </c>
      <c r="E41" t="s">
        <v>129</v>
      </c>
      <c r="F41" t="s">
        <v>408</v>
      </c>
      <c r="G41" t="s">
        <v>138</v>
      </c>
      <c r="H41" t="s">
        <v>401</v>
      </c>
      <c r="I41" t="s">
        <v>155</v>
      </c>
      <c r="J41" t="s">
        <v>412</v>
      </c>
      <c r="K41" s="79">
        <v>3.7</v>
      </c>
      <c r="L41" t="s">
        <v>108</v>
      </c>
      <c r="M41" s="79">
        <v>3.7</v>
      </c>
      <c r="N41" s="79">
        <v>1.0900000000000001</v>
      </c>
      <c r="O41" s="79">
        <v>4199</v>
      </c>
      <c r="P41" s="79">
        <v>112.98</v>
      </c>
      <c r="Q41" s="79">
        <v>4.7440302000000001</v>
      </c>
      <c r="R41" s="79">
        <v>0</v>
      </c>
      <c r="S41" s="79">
        <f t="shared" si="0"/>
        <v>6.5020178425979278E-2</v>
      </c>
      <c r="T41" s="79">
        <f>Q41/'סכום נכסי הקרן'!$C$42*100</f>
        <v>1.253981851353049E-2</v>
      </c>
    </row>
    <row r="42" spans="2:20">
      <c r="B42" t="s">
        <v>413</v>
      </c>
      <c r="C42" t="s">
        <v>414</v>
      </c>
      <c r="D42" t="s">
        <v>106</v>
      </c>
      <c r="E42" t="s">
        <v>129</v>
      </c>
      <c r="F42" t="s">
        <v>374</v>
      </c>
      <c r="G42" t="s">
        <v>330</v>
      </c>
      <c r="H42" t="s">
        <v>401</v>
      </c>
      <c r="I42" t="s">
        <v>155</v>
      </c>
      <c r="J42" t="s">
        <v>243</v>
      </c>
      <c r="K42" s="79">
        <v>0.44</v>
      </c>
      <c r="L42" t="s">
        <v>108</v>
      </c>
      <c r="M42" s="79">
        <v>3.85</v>
      </c>
      <c r="N42" s="79">
        <v>1.48</v>
      </c>
      <c r="O42" s="79">
        <v>15350</v>
      </c>
      <c r="P42" s="79">
        <v>120.57</v>
      </c>
      <c r="Q42" s="79">
        <v>18.507494999999999</v>
      </c>
      <c r="R42" s="79">
        <v>0</v>
      </c>
      <c r="S42" s="79">
        <f t="shared" si="0"/>
        <v>0.25365787661257289</v>
      </c>
      <c r="T42" s="79">
        <f>Q42/'סכום נכסי הקרן'!$C$42*100</f>
        <v>4.8920563035216968E-2</v>
      </c>
    </row>
    <row r="43" spans="2:20">
      <c r="B43" t="s">
        <v>415</v>
      </c>
      <c r="C43" t="s">
        <v>416</v>
      </c>
      <c r="D43" t="s">
        <v>106</v>
      </c>
      <c r="E43" t="s">
        <v>129</v>
      </c>
      <c r="F43" t="s">
        <v>374</v>
      </c>
      <c r="G43" t="s">
        <v>330</v>
      </c>
      <c r="H43" t="s">
        <v>401</v>
      </c>
      <c r="I43" t="s">
        <v>155</v>
      </c>
      <c r="J43" t="s">
        <v>351</v>
      </c>
      <c r="K43" s="79">
        <v>2</v>
      </c>
      <c r="L43" t="s">
        <v>108</v>
      </c>
      <c r="M43" s="79">
        <v>3.1</v>
      </c>
      <c r="N43" s="79">
        <v>0.78</v>
      </c>
      <c r="O43" s="79">
        <v>24200</v>
      </c>
      <c r="P43" s="79">
        <v>112.61</v>
      </c>
      <c r="Q43" s="79">
        <v>27.251619999999999</v>
      </c>
      <c r="R43" s="79">
        <v>0</v>
      </c>
      <c r="S43" s="79">
        <f t="shared" si="0"/>
        <v>0.37350209001557066</v>
      </c>
      <c r="T43" s="79">
        <f>Q43/'סכום נכסי הקרן'!$C$42*100</f>
        <v>7.2033767618026073E-2</v>
      </c>
    </row>
    <row r="44" spans="2:20">
      <c r="B44" t="s">
        <v>417</v>
      </c>
      <c r="C44" t="s">
        <v>418</v>
      </c>
      <c r="D44" t="s">
        <v>106</v>
      </c>
      <c r="E44" t="s">
        <v>129</v>
      </c>
      <c r="F44" t="s">
        <v>329</v>
      </c>
      <c r="G44" t="s">
        <v>330</v>
      </c>
      <c r="H44" t="s">
        <v>401</v>
      </c>
      <c r="I44" t="s">
        <v>155</v>
      </c>
      <c r="J44" t="s">
        <v>243</v>
      </c>
      <c r="K44" s="79">
        <v>3.79</v>
      </c>
      <c r="L44" t="s">
        <v>108</v>
      </c>
      <c r="M44" s="79">
        <v>4</v>
      </c>
      <c r="N44" s="79">
        <v>1.1599999999999999</v>
      </c>
      <c r="O44" s="79">
        <v>103607</v>
      </c>
      <c r="P44" s="79">
        <v>119.86</v>
      </c>
      <c r="Q44" s="79">
        <v>124.18335020000001</v>
      </c>
      <c r="R44" s="79">
        <v>0.01</v>
      </c>
      <c r="S44" s="79">
        <f t="shared" si="0"/>
        <v>1.7020177459114554</v>
      </c>
      <c r="T44" s="79">
        <f>Q44/'סכום נכסי הקרן'!$C$42*100</f>
        <v>0.32825184669149038</v>
      </c>
    </row>
    <row r="45" spans="2:20">
      <c r="B45" t="s">
        <v>419</v>
      </c>
      <c r="C45" t="s">
        <v>420</v>
      </c>
      <c r="D45" t="s">
        <v>106</v>
      </c>
      <c r="E45" t="s">
        <v>129</v>
      </c>
      <c r="F45" t="s">
        <v>421</v>
      </c>
      <c r="G45" t="s">
        <v>422</v>
      </c>
      <c r="H45" t="s">
        <v>401</v>
      </c>
      <c r="I45" t="s">
        <v>155</v>
      </c>
      <c r="J45" t="s">
        <v>243</v>
      </c>
      <c r="K45" s="79">
        <v>2.9</v>
      </c>
      <c r="L45" t="s">
        <v>108</v>
      </c>
      <c r="M45" s="79">
        <v>4.6500000000000004</v>
      </c>
      <c r="N45" s="79">
        <v>0.75</v>
      </c>
      <c r="O45" s="79">
        <v>675.07</v>
      </c>
      <c r="P45" s="79">
        <v>132.84</v>
      </c>
      <c r="Q45" s="79">
        <v>0.89676298799999998</v>
      </c>
      <c r="R45" s="79">
        <v>0</v>
      </c>
      <c r="S45" s="79">
        <f t="shared" si="0"/>
        <v>1.2290750064275375E-2</v>
      </c>
      <c r="T45" s="79">
        <f>Q45/'סכום נכסי הקרן'!$C$42*100</f>
        <v>2.3703991427312839E-3</v>
      </c>
    </row>
    <row r="46" spans="2:20">
      <c r="B46" t="s">
        <v>423</v>
      </c>
      <c r="C46" t="s">
        <v>424</v>
      </c>
      <c r="D46" t="s">
        <v>106</v>
      </c>
      <c r="E46" t="s">
        <v>129</v>
      </c>
      <c r="F46" t="s">
        <v>425</v>
      </c>
      <c r="G46" t="s">
        <v>133</v>
      </c>
      <c r="H46" t="s">
        <v>401</v>
      </c>
      <c r="I46" t="s">
        <v>155</v>
      </c>
      <c r="J46" t="s">
        <v>426</v>
      </c>
      <c r="K46" s="79">
        <v>8.9600000000000009</v>
      </c>
      <c r="L46" t="s">
        <v>108</v>
      </c>
      <c r="M46" s="79">
        <v>3.85</v>
      </c>
      <c r="N46" s="79">
        <v>2.54</v>
      </c>
      <c r="O46" s="79">
        <v>67683</v>
      </c>
      <c r="P46" s="79">
        <v>112.62</v>
      </c>
      <c r="Q46" s="79">
        <v>76.224594600000003</v>
      </c>
      <c r="R46" s="79">
        <v>0</v>
      </c>
      <c r="S46" s="79">
        <f t="shared" si="0"/>
        <v>1.0447102004831117</v>
      </c>
      <c r="T46" s="79">
        <f>Q46/'סכום נכסי הקרן'!$C$42*100</f>
        <v>0.20148324151718855</v>
      </c>
    </row>
    <row r="47" spans="2:20">
      <c r="B47" t="s">
        <v>427</v>
      </c>
      <c r="C47" t="s">
        <v>428</v>
      </c>
      <c r="D47" t="s">
        <v>106</v>
      </c>
      <c r="E47" t="s">
        <v>129</v>
      </c>
      <c r="F47" t="s">
        <v>329</v>
      </c>
      <c r="G47" t="s">
        <v>330</v>
      </c>
      <c r="H47" t="s">
        <v>401</v>
      </c>
      <c r="I47" t="s">
        <v>155</v>
      </c>
      <c r="J47" t="s">
        <v>380</v>
      </c>
      <c r="K47" s="79">
        <v>3.32</v>
      </c>
      <c r="L47" t="s">
        <v>108</v>
      </c>
      <c r="M47" s="79">
        <v>5</v>
      </c>
      <c r="N47" s="79">
        <v>1.07</v>
      </c>
      <c r="O47" s="79">
        <v>127084</v>
      </c>
      <c r="P47" s="79">
        <v>124.81</v>
      </c>
      <c r="Q47" s="79">
        <v>158.61354040000001</v>
      </c>
      <c r="R47" s="79">
        <v>0.01</v>
      </c>
      <c r="S47" s="79">
        <f t="shared" si="0"/>
        <v>2.1739070500824962</v>
      </c>
      <c r="T47" s="79">
        <f>Q47/'סכום נכסי הקרן'!$C$42*100</f>
        <v>0.41926061313954888</v>
      </c>
    </row>
    <row r="48" spans="2:20">
      <c r="B48" t="s">
        <v>429</v>
      </c>
      <c r="C48" t="s">
        <v>430</v>
      </c>
      <c r="D48" t="s">
        <v>106</v>
      </c>
      <c r="E48" t="s">
        <v>129</v>
      </c>
      <c r="F48" t="s">
        <v>431</v>
      </c>
      <c r="G48" t="s">
        <v>363</v>
      </c>
      <c r="H48" t="s">
        <v>401</v>
      </c>
      <c r="I48" t="s">
        <v>155</v>
      </c>
      <c r="J48" t="s">
        <v>432</v>
      </c>
      <c r="K48" s="79">
        <v>2.97</v>
      </c>
      <c r="L48" t="s">
        <v>108</v>
      </c>
      <c r="M48" s="79">
        <v>3</v>
      </c>
      <c r="N48" s="79">
        <v>1.18</v>
      </c>
      <c r="O48" s="79">
        <v>22121.22</v>
      </c>
      <c r="P48" s="79">
        <v>112.89</v>
      </c>
      <c r="Q48" s="79">
        <v>24.972645258</v>
      </c>
      <c r="R48" s="79">
        <v>0</v>
      </c>
      <c r="S48" s="79">
        <f t="shared" si="0"/>
        <v>0.34226718254109034</v>
      </c>
      <c r="T48" s="79">
        <f>Q48/'סכום נכסי הקרן'!$C$42*100</f>
        <v>6.6009790438960061E-2</v>
      </c>
    </row>
    <row r="49" spans="2:20">
      <c r="B49" t="s">
        <v>433</v>
      </c>
      <c r="C49" t="s">
        <v>434</v>
      </c>
      <c r="D49" t="s">
        <v>106</v>
      </c>
      <c r="E49" t="s">
        <v>129</v>
      </c>
      <c r="F49" t="s">
        <v>431</v>
      </c>
      <c r="G49" t="s">
        <v>363</v>
      </c>
      <c r="H49" t="s">
        <v>401</v>
      </c>
      <c r="I49" t="s">
        <v>155</v>
      </c>
      <c r="J49" t="s">
        <v>435</v>
      </c>
      <c r="K49" s="79">
        <v>5.65</v>
      </c>
      <c r="L49" t="s">
        <v>108</v>
      </c>
      <c r="M49" s="79">
        <v>3.05</v>
      </c>
      <c r="N49" s="79">
        <v>1.65</v>
      </c>
      <c r="O49" s="79">
        <v>6694.1</v>
      </c>
      <c r="P49" s="79">
        <v>109.22</v>
      </c>
      <c r="Q49" s="79">
        <v>7.3112960200000003</v>
      </c>
      <c r="R49" s="79">
        <v>0</v>
      </c>
      <c r="S49" s="79">
        <f t="shared" si="0"/>
        <v>0.10020631229235265</v>
      </c>
      <c r="T49" s="79">
        <f>Q49/'סכום נכסי הקרן'!$C$42*100</f>
        <v>1.9325830849368918E-2</v>
      </c>
    </row>
    <row r="50" spans="2:20">
      <c r="B50" t="s">
        <v>436</v>
      </c>
      <c r="C50" t="s">
        <v>437</v>
      </c>
      <c r="D50" t="s">
        <v>106</v>
      </c>
      <c r="E50" t="s">
        <v>129</v>
      </c>
      <c r="F50" t="s">
        <v>350</v>
      </c>
      <c r="G50" t="s">
        <v>330</v>
      </c>
      <c r="H50" t="s">
        <v>401</v>
      </c>
      <c r="I50" t="s">
        <v>155</v>
      </c>
      <c r="J50" t="s">
        <v>438</v>
      </c>
      <c r="K50" s="79">
        <v>3.19</v>
      </c>
      <c r="L50" t="s">
        <v>108</v>
      </c>
      <c r="M50" s="79">
        <v>6.5</v>
      </c>
      <c r="N50" s="79">
        <v>1.1299999999999999</v>
      </c>
      <c r="O50" s="79">
        <v>86235</v>
      </c>
      <c r="P50" s="79">
        <v>130.1</v>
      </c>
      <c r="Q50" s="79">
        <v>112.19173499999999</v>
      </c>
      <c r="R50" s="79">
        <v>0.01</v>
      </c>
      <c r="S50" s="79">
        <f t="shared" si="0"/>
        <v>1.5376644582954351</v>
      </c>
      <c r="T50" s="79">
        <f>Q50/'סכום נכסי הקרן'!$C$42*100</f>
        <v>0.29655460364019326</v>
      </c>
    </row>
    <row r="51" spans="2:20">
      <c r="B51" t="s">
        <v>439</v>
      </c>
      <c r="C51" t="s">
        <v>440</v>
      </c>
      <c r="D51" t="s">
        <v>106</v>
      </c>
      <c r="E51" t="s">
        <v>129</v>
      </c>
      <c r="F51" t="s">
        <v>441</v>
      </c>
      <c r="G51" t="s">
        <v>422</v>
      </c>
      <c r="H51" t="s">
        <v>401</v>
      </c>
      <c r="I51" t="s">
        <v>155</v>
      </c>
      <c r="J51" t="s">
        <v>243</v>
      </c>
      <c r="K51" s="79">
        <v>1.1399999999999999</v>
      </c>
      <c r="L51" t="s">
        <v>108</v>
      </c>
      <c r="M51" s="79">
        <v>4.4000000000000004</v>
      </c>
      <c r="N51" s="79">
        <v>0.74</v>
      </c>
      <c r="O51" s="79">
        <v>151.33000000000001</v>
      </c>
      <c r="P51" s="79">
        <v>113.9</v>
      </c>
      <c r="Q51" s="79">
        <v>0.17236487</v>
      </c>
      <c r="R51" s="79">
        <v>0</v>
      </c>
      <c r="S51" s="79">
        <f t="shared" si="0"/>
        <v>2.3623784270535892E-3</v>
      </c>
      <c r="T51" s="79">
        <f>Q51/'סכום נכסי הקרן'!$C$42*100</f>
        <v>4.5560928088279803E-4</v>
      </c>
    </row>
    <row r="52" spans="2:20">
      <c r="B52" t="s">
        <v>442</v>
      </c>
      <c r="C52" t="s">
        <v>443</v>
      </c>
      <c r="D52" t="s">
        <v>106</v>
      </c>
      <c r="E52" t="s">
        <v>129</v>
      </c>
      <c r="F52" t="s">
        <v>444</v>
      </c>
      <c r="G52" t="s">
        <v>363</v>
      </c>
      <c r="H52" t="s">
        <v>445</v>
      </c>
      <c r="I52" t="s">
        <v>155</v>
      </c>
      <c r="J52" t="s">
        <v>446</v>
      </c>
      <c r="K52" s="79">
        <v>3.94</v>
      </c>
      <c r="L52" t="s">
        <v>108</v>
      </c>
      <c r="M52" s="79">
        <v>4.8</v>
      </c>
      <c r="N52" s="79">
        <v>1.23</v>
      </c>
      <c r="O52" s="79">
        <v>96860</v>
      </c>
      <c r="P52" s="79">
        <v>118.14</v>
      </c>
      <c r="Q52" s="79">
        <v>114.430404</v>
      </c>
      <c r="R52" s="79">
        <v>0.01</v>
      </c>
      <c r="S52" s="79">
        <f t="shared" si="0"/>
        <v>1.5683469480099206</v>
      </c>
      <c r="T52" s="79">
        <f>Q52/'סכום נכסי הקרן'!$C$42*100</f>
        <v>0.30247204130150213</v>
      </c>
    </row>
    <row r="53" spans="2:20">
      <c r="B53" t="s">
        <v>447</v>
      </c>
      <c r="C53" t="s">
        <v>448</v>
      </c>
      <c r="D53" t="s">
        <v>106</v>
      </c>
      <c r="E53" t="s">
        <v>129</v>
      </c>
      <c r="F53" t="s">
        <v>444</v>
      </c>
      <c r="G53" t="s">
        <v>363</v>
      </c>
      <c r="H53" t="s">
        <v>445</v>
      </c>
      <c r="I53" t="s">
        <v>155</v>
      </c>
      <c r="J53" t="s">
        <v>243</v>
      </c>
      <c r="K53" s="79">
        <v>2.4300000000000002</v>
      </c>
      <c r="L53" t="s">
        <v>108</v>
      </c>
      <c r="M53" s="79">
        <v>4.9000000000000004</v>
      </c>
      <c r="N53" s="79">
        <v>0.87</v>
      </c>
      <c r="O53" s="79">
        <v>13921.14</v>
      </c>
      <c r="P53" s="79">
        <v>117.63</v>
      </c>
      <c r="Q53" s="79">
        <v>16.375436982</v>
      </c>
      <c r="R53" s="79">
        <v>0</v>
      </c>
      <c r="S53" s="79">
        <f t="shared" si="0"/>
        <v>0.22443656331973177</v>
      </c>
      <c r="T53" s="79">
        <f>Q53/'סכום נכסי הקרן'!$C$42*100</f>
        <v>4.3284928463152586E-2</v>
      </c>
    </row>
    <row r="54" spans="2:20">
      <c r="B54" t="s">
        <v>449</v>
      </c>
      <c r="C54" t="s">
        <v>450</v>
      </c>
      <c r="D54" t="s">
        <v>106</v>
      </c>
      <c r="E54" t="s">
        <v>129</v>
      </c>
      <c r="F54" t="s">
        <v>444</v>
      </c>
      <c r="G54" t="s">
        <v>363</v>
      </c>
      <c r="H54" t="s">
        <v>445</v>
      </c>
      <c r="I54" t="s">
        <v>155</v>
      </c>
      <c r="J54" t="s">
        <v>451</v>
      </c>
      <c r="K54" s="79">
        <v>7.71</v>
      </c>
      <c r="L54" t="s">
        <v>108</v>
      </c>
      <c r="M54" s="79">
        <v>3.2</v>
      </c>
      <c r="N54" s="79">
        <v>2.38</v>
      </c>
      <c r="O54" s="79">
        <v>2898</v>
      </c>
      <c r="P54" s="79">
        <v>106.49</v>
      </c>
      <c r="Q54" s="79">
        <v>3.0860802000000001</v>
      </c>
      <c r="R54" s="79">
        <v>0</v>
      </c>
      <c r="S54" s="79">
        <f t="shared" si="0"/>
        <v>4.2296839771568451E-2</v>
      </c>
      <c r="T54" s="79">
        <f>Q54/'סכום נכסי הקרן'!$C$42*100</f>
        <v>8.157386018790496E-3</v>
      </c>
    </row>
    <row r="55" spans="2:20">
      <c r="B55" t="s">
        <v>452</v>
      </c>
      <c r="C55" t="s">
        <v>453</v>
      </c>
      <c r="D55" t="s">
        <v>106</v>
      </c>
      <c r="E55" t="s">
        <v>129</v>
      </c>
      <c r="F55" t="s">
        <v>454</v>
      </c>
      <c r="G55" t="s">
        <v>363</v>
      </c>
      <c r="H55" t="s">
        <v>445</v>
      </c>
      <c r="I55" t="s">
        <v>155</v>
      </c>
      <c r="J55" t="s">
        <v>455</v>
      </c>
      <c r="K55" s="79">
        <v>0.73</v>
      </c>
      <c r="L55" t="s">
        <v>108</v>
      </c>
      <c r="M55" s="79">
        <v>4.55</v>
      </c>
      <c r="N55" s="79">
        <v>1.2</v>
      </c>
      <c r="O55" s="79">
        <v>7122.4</v>
      </c>
      <c r="P55" s="79">
        <v>124.26</v>
      </c>
      <c r="Q55" s="79">
        <v>8.8502942400000002</v>
      </c>
      <c r="R55" s="79">
        <v>0</v>
      </c>
      <c r="S55" s="79">
        <f t="shared" si="0"/>
        <v>0.12129933544841615</v>
      </c>
      <c r="T55" s="79">
        <f>Q55/'סכום נכסי הקרן'!$C$42*100</f>
        <v>2.3393840022549659E-2</v>
      </c>
    </row>
    <row r="56" spans="2:20">
      <c r="B56" t="s">
        <v>456</v>
      </c>
      <c r="C56" t="s">
        <v>457</v>
      </c>
      <c r="D56" t="s">
        <v>106</v>
      </c>
      <c r="E56" t="s">
        <v>129</v>
      </c>
      <c r="F56" t="s">
        <v>454</v>
      </c>
      <c r="G56" t="s">
        <v>363</v>
      </c>
      <c r="H56" t="s">
        <v>445</v>
      </c>
      <c r="I56" t="s">
        <v>155</v>
      </c>
      <c r="J56" t="s">
        <v>458</v>
      </c>
      <c r="K56" s="79">
        <v>5.88</v>
      </c>
      <c r="L56" t="s">
        <v>108</v>
      </c>
      <c r="M56" s="79">
        <v>4.75</v>
      </c>
      <c r="N56" s="79">
        <v>1.98</v>
      </c>
      <c r="O56" s="79">
        <v>98412</v>
      </c>
      <c r="P56" s="79">
        <v>142.25</v>
      </c>
      <c r="Q56" s="79">
        <v>139.99107000000001</v>
      </c>
      <c r="R56" s="79">
        <v>0.01</v>
      </c>
      <c r="S56" s="79">
        <f t="shared" si="0"/>
        <v>1.918673356979</v>
      </c>
      <c r="T56" s="79">
        <f>Q56/'סכום נכסי הקרן'!$C$42*100</f>
        <v>0.37003613748389358</v>
      </c>
    </row>
    <row r="57" spans="2:20">
      <c r="B57" t="s">
        <v>459</v>
      </c>
      <c r="C57" t="s">
        <v>460</v>
      </c>
      <c r="D57" t="s">
        <v>106</v>
      </c>
      <c r="E57" t="s">
        <v>129</v>
      </c>
      <c r="F57" t="s">
        <v>461</v>
      </c>
      <c r="G57" t="s">
        <v>118</v>
      </c>
      <c r="H57" t="s">
        <v>445</v>
      </c>
      <c r="I57" t="s">
        <v>155</v>
      </c>
      <c r="J57" t="s">
        <v>462</v>
      </c>
      <c r="K57" s="79">
        <v>0.52</v>
      </c>
      <c r="L57" t="s">
        <v>108</v>
      </c>
      <c r="M57" s="79">
        <v>1.28</v>
      </c>
      <c r="N57" s="79">
        <v>0.98</v>
      </c>
      <c r="O57" s="79">
        <v>5310</v>
      </c>
      <c r="P57" s="79">
        <v>100.33</v>
      </c>
      <c r="Q57" s="79">
        <v>5.3275230000000002</v>
      </c>
      <c r="R57" s="79">
        <v>0.01</v>
      </c>
      <c r="S57" s="79">
        <f t="shared" si="0"/>
        <v>7.3017346312109987E-2</v>
      </c>
      <c r="T57" s="79">
        <f>Q57/'סכום נכסי הקרן'!$C$42*100</f>
        <v>1.4082155620902139E-2</v>
      </c>
    </row>
    <row r="58" spans="2:20">
      <c r="B58" t="s">
        <v>463</v>
      </c>
      <c r="C58" t="s">
        <v>464</v>
      </c>
      <c r="D58" t="s">
        <v>106</v>
      </c>
      <c r="E58" t="s">
        <v>129</v>
      </c>
      <c r="F58" t="s">
        <v>465</v>
      </c>
      <c r="G58" t="s">
        <v>363</v>
      </c>
      <c r="H58" t="s">
        <v>445</v>
      </c>
      <c r="I58" t="s">
        <v>155</v>
      </c>
      <c r="J58" t="s">
        <v>466</v>
      </c>
      <c r="K58" s="79">
        <v>4.5199999999999996</v>
      </c>
      <c r="L58" t="s">
        <v>108</v>
      </c>
      <c r="M58" s="79">
        <v>2.5499999999999998</v>
      </c>
      <c r="N58" s="79">
        <v>1.34</v>
      </c>
      <c r="O58" s="79">
        <v>23288.05</v>
      </c>
      <c r="P58" s="79">
        <v>105.55</v>
      </c>
      <c r="Q58" s="79">
        <v>24.580536774999999</v>
      </c>
      <c r="R58" s="79">
        <v>0</v>
      </c>
      <c r="S58" s="79">
        <f t="shared" si="0"/>
        <v>0.33689306761091975</v>
      </c>
      <c r="T58" s="79">
        <f>Q58/'סכום נכסי הקרן'!$C$42*100</f>
        <v>6.4973336409971008E-2</v>
      </c>
    </row>
    <row r="59" spans="2:20">
      <c r="B59" t="s">
        <v>467</v>
      </c>
      <c r="C59" t="s">
        <v>468</v>
      </c>
      <c r="D59" t="s">
        <v>106</v>
      </c>
      <c r="E59" t="s">
        <v>129</v>
      </c>
      <c r="F59" t="s">
        <v>465</v>
      </c>
      <c r="G59" t="s">
        <v>363</v>
      </c>
      <c r="H59" t="s">
        <v>445</v>
      </c>
      <c r="I59" t="s">
        <v>155</v>
      </c>
      <c r="J59" t="s">
        <v>469</v>
      </c>
      <c r="K59" s="79">
        <v>0.9</v>
      </c>
      <c r="L59" t="s">
        <v>108</v>
      </c>
      <c r="M59" s="79">
        <v>5.5</v>
      </c>
      <c r="N59" s="79">
        <v>0.94</v>
      </c>
      <c r="O59" s="79">
        <v>396.3</v>
      </c>
      <c r="P59" s="79">
        <v>124.55</v>
      </c>
      <c r="Q59" s="79">
        <v>0.49359164999999999</v>
      </c>
      <c r="R59" s="79">
        <v>0</v>
      </c>
      <c r="S59" s="79">
        <f t="shared" si="0"/>
        <v>6.7650111402270414E-3</v>
      </c>
      <c r="T59" s="79">
        <f>Q59/'סכום נכסי הקרן'!$C$42*100</f>
        <v>1.3047028475480745E-3</v>
      </c>
    </row>
    <row r="60" spans="2:20">
      <c r="B60" t="s">
        <v>470</v>
      </c>
      <c r="C60" t="s">
        <v>471</v>
      </c>
      <c r="D60" t="s">
        <v>106</v>
      </c>
      <c r="E60" t="s">
        <v>129</v>
      </c>
      <c r="F60" t="s">
        <v>465</v>
      </c>
      <c r="G60" t="s">
        <v>363</v>
      </c>
      <c r="H60" t="s">
        <v>445</v>
      </c>
      <c r="I60" t="s">
        <v>155</v>
      </c>
      <c r="J60" t="s">
        <v>469</v>
      </c>
      <c r="K60" s="79">
        <v>3.19</v>
      </c>
      <c r="L60" t="s">
        <v>108</v>
      </c>
      <c r="M60" s="79">
        <v>5.85</v>
      </c>
      <c r="N60" s="79">
        <v>1.51</v>
      </c>
      <c r="O60" s="79">
        <v>16359.98</v>
      </c>
      <c r="P60" s="79">
        <v>122.89</v>
      </c>
      <c r="Q60" s="79">
        <v>20.104779422</v>
      </c>
      <c r="R60" s="79">
        <v>0</v>
      </c>
      <c r="S60" s="79">
        <f t="shared" si="0"/>
        <v>0.27554975203011917</v>
      </c>
      <c r="T60" s="79">
        <f>Q60/'סכום נכסי הקרן'!$C$42*100</f>
        <v>5.3142639186074835E-2</v>
      </c>
    </row>
    <row r="61" spans="2:20">
      <c r="B61" t="s">
        <v>472</v>
      </c>
      <c r="C61" t="s">
        <v>473</v>
      </c>
      <c r="D61" t="s">
        <v>106</v>
      </c>
      <c r="E61" t="s">
        <v>129</v>
      </c>
      <c r="F61" t="s">
        <v>465</v>
      </c>
      <c r="G61" t="s">
        <v>363</v>
      </c>
      <c r="H61" t="s">
        <v>445</v>
      </c>
      <c r="I61" t="s">
        <v>155</v>
      </c>
      <c r="J61" t="s">
        <v>243</v>
      </c>
      <c r="K61" s="79">
        <v>3.18</v>
      </c>
      <c r="L61" t="s">
        <v>108</v>
      </c>
      <c r="M61" s="79">
        <v>5.0999999999999996</v>
      </c>
      <c r="N61" s="79">
        <v>1.07</v>
      </c>
      <c r="O61" s="79">
        <v>68018.320000000007</v>
      </c>
      <c r="P61" s="79">
        <v>124.46</v>
      </c>
      <c r="Q61" s="79">
        <v>84.655601071999996</v>
      </c>
      <c r="R61" s="79">
        <v>0.01</v>
      </c>
      <c r="S61" s="79">
        <f t="shared" si="0"/>
        <v>1.1602629103119881</v>
      </c>
      <c r="T61" s="79">
        <f>Q61/'סכום נכסי הקרן'!$C$42*100</f>
        <v>0.22376878494506999</v>
      </c>
    </row>
    <row r="62" spans="2:20">
      <c r="B62" t="s">
        <v>474</v>
      </c>
      <c r="C62" t="s">
        <v>475</v>
      </c>
      <c r="D62" t="s">
        <v>106</v>
      </c>
      <c r="E62" t="s">
        <v>129</v>
      </c>
      <c r="F62" t="s">
        <v>465</v>
      </c>
      <c r="G62" t="s">
        <v>363</v>
      </c>
      <c r="H62" t="s">
        <v>445</v>
      </c>
      <c r="I62" t="s">
        <v>155</v>
      </c>
      <c r="J62" t="s">
        <v>243</v>
      </c>
      <c r="K62" s="79">
        <v>3.5</v>
      </c>
      <c r="L62" t="s">
        <v>108</v>
      </c>
      <c r="M62" s="79">
        <v>4.9000000000000004</v>
      </c>
      <c r="N62" s="79">
        <v>1.58</v>
      </c>
      <c r="O62" s="79">
        <v>212271.59</v>
      </c>
      <c r="P62" s="79">
        <v>115.23</v>
      </c>
      <c r="Q62" s="79">
        <v>244.60055315700001</v>
      </c>
      <c r="R62" s="79">
        <v>0.02</v>
      </c>
      <c r="S62" s="79">
        <f t="shared" si="0"/>
        <v>3.352417868115884</v>
      </c>
      <c r="T62" s="79">
        <f>Q62/'סכום נכסי הקרן'!$C$42*100</f>
        <v>0.6465486971178952</v>
      </c>
    </row>
    <row r="63" spans="2:20">
      <c r="B63" t="s">
        <v>476</v>
      </c>
      <c r="C63" t="s">
        <v>477</v>
      </c>
      <c r="D63" t="s">
        <v>106</v>
      </c>
      <c r="E63" t="s">
        <v>129</v>
      </c>
      <c r="F63" t="s">
        <v>465</v>
      </c>
      <c r="G63" t="s">
        <v>363</v>
      </c>
      <c r="H63" t="s">
        <v>445</v>
      </c>
      <c r="I63" t="s">
        <v>155</v>
      </c>
      <c r="J63" t="s">
        <v>243</v>
      </c>
      <c r="K63" s="79">
        <v>3.47</v>
      </c>
      <c r="L63" t="s">
        <v>108</v>
      </c>
      <c r="M63" s="79">
        <v>3.4</v>
      </c>
      <c r="N63" s="79">
        <v>1.23</v>
      </c>
      <c r="O63" s="79">
        <v>31165.06</v>
      </c>
      <c r="P63" s="79">
        <v>109.45</v>
      </c>
      <c r="Q63" s="79">
        <v>34.110158169999998</v>
      </c>
      <c r="R63" s="79">
        <v>0.01</v>
      </c>
      <c r="S63" s="79">
        <f t="shared" si="0"/>
        <v>0.46750304632373019</v>
      </c>
      <c r="T63" s="79">
        <f>Q63/'סכום נכסי הקרן'!$C$42*100</f>
        <v>9.0162830944798641E-2</v>
      </c>
    </row>
    <row r="64" spans="2:20">
      <c r="B64" t="s">
        <v>478</v>
      </c>
      <c r="C64" t="s">
        <v>479</v>
      </c>
      <c r="D64" t="s">
        <v>106</v>
      </c>
      <c r="E64" t="s">
        <v>129</v>
      </c>
      <c r="F64" t="s">
        <v>465</v>
      </c>
      <c r="G64" t="s">
        <v>363</v>
      </c>
      <c r="H64" t="s">
        <v>445</v>
      </c>
      <c r="I64" t="s">
        <v>155</v>
      </c>
      <c r="J64" t="s">
        <v>480</v>
      </c>
      <c r="K64" s="79">
        <v>7.15</v>
      </c>
      <c r="L64" t="s">
        <v>108</v>
      </c>
      <c r="M64" s="79">
        <v>2.2999999999999998</v>
      </c>
      <c r="N64" s="79">
        <v>2.67</v>
      </c>
      <c r="O64" s="79">
        <v>19103.060000000001</v>
      </c>
      <c r="P64" s="79">
        <v>97.88</v>
      </c>
      <c r="Q64" s="79">
        <v>18.698075127999999</v>
      </c>
      <c r="R64" s="79">
        <v>0</v>
      </c>
      <c r="S64" s="79">
        <f t="shared" si="0"/>
        <v>0.25626990760828744</v>
      </c>
      <c r="T64" s="79">
        <f>Q64/'סכום נכסי הקרן'!$C$42*100</f>
        <v>4.9424320413786235E-2</v>
      </c>
    </row>
    <row r="65" spans="2:20">
      <c r="B65" t="s">
        <v>481</v>
      </c>
      <c r="C65" t="s">
        <v>482</v>
      </c>
      <c r="D65" t="s">
        <v>106</v>
      </c>
      <c r="E65" t="s">
        <v>129</v>
      </c>
      <c r="F65" t="s">
        <v>465</v>
      </c>
      <c r="G65" t="s">
        <v>363</v>
      </c>
      <c r="H65" t="s">
        <v>445</v>
      </c>
      <c r="I65" t="s">
        <v>155</v>
      </c>
      <c r="J65" t="s">
        <v>483</v>
      </c>
      <c r="K65" s="79">
        <v>7.67</v>
      </c>
      <c r="L65" t="s">
        <v>108</v>
      </c>
      <c r="M65" s="79">
        <v>2.15</v>
      </c>
      <c r="N65" s="79">
        <v>2.64</v>
      </c>
      <c r="O65" s="79">
        <v>28011.06</v>
      </c>
      <c r="P65" s="79">
        <v>97.4</v>
      </c>
      <c r="Q65" s="79">
        <v>27.282772439999999</v>
      </c>
      <c r="R65" s="79">
        <v>0.01</v>
      </c>
      <c r="S65" s="79">
        <f t="shared" si="0"/>
        <v>0.37392905551153321</v>
      </c>
      <c r="T65" s="79">
        <f>Q65/'סכום נכסי הקרן'!$C$42*100</f>
        <v>7.2116112360235698E-2</v>
      </c>
    </row>
    <row r="66" spans="2:20">
      <c r="B66" t="s">
        <v>484</v>
      </c>
      <c r="C66" t="s">
        <v>485</v>
      </c>
      <c r="D66" t="s">
        <v>106</v>
      </c>
      <c r="E66" t="s">
        <v>129</v>
      </c>
      <c r="F66" t="s">
        <v>486</v>
      </c>
      <c r="G66" t="s">
        <v>118</v>
      </c>
      <c r="H66" t="s">
        <v>445</v>
      </c>
      <c r="I66" t="s">
        <v>155</v>
      </c>
      <c r="J66" t="s">
        <v>487</v>
      </c>
      <c r="K66" s="79">
        <v>5.97</v>
      </c>
      <c r="L66" t="s">
        <v>108</v>
      </c>
      <c r="M66" s="79">
        <v>1.94</v>
      </c>
      <c r="N66" s="79">
        <v>1.77</v>
      </c>
      <c r="O66" s="79">
        <v>29000</v>
      </c>
      <c r="P66" s="79">
        <v>100.81</v>
      </c>
      <c r="Q66" s="79">
        <v>29.2349</v>
      </c>
      <c r="R66" s="79">
        <v>0</v>
      </c>
      <c r="S66" s="79">
        <f t="shared" si="0"/>
        <v>0.40068429881952733</v>
      </c>
      <c r="T66" s="79">
        <f>Q66/'סכום נכסי הקרן'!$C$42*100</f>
        <v>7.7276139654678541E-2</v>
      </c>
    </row>
    <row r="67" spans="2:20">
      <c r="B67" t="s">
        <v>488</v>
      </c>
      <c r="C67" t="s">
        <v>489</v>
      </c>
      <c r="D67" t="s">
        <v>106</v>
      </c>
      <c r="E67" t="s">
        <v>129</v>
      </c>
      <c r="F67" t="s">
        <v>490</v>
      </c>
      <c r="G67" t="s">
        <v>363</v>
      </c>
      <c r="H67" t="s">
        <v>445</v>
      </c>
      <c r="I67" t="s">
        <v>155</v>
      </c>
      <c r="J67" t="s">
        <v>491</v>
      </c>
      <c r="K67" s="79">
        <v>2.42</v>
      </c>
      <c r="L67" t="s">
        <v>108</v>
      </c>
      <c r="M67" s="79">
        <v>3.9</v>
      </c>
      <c r="N67" s="79">
        <v>1.0900000000000001</v>
      </c>
      <c r="O67" s="79">
        <v>8078.62</v>
      </c>
      <c r="P67" s="79">
        <v>114.92</v>
      </c>
      <c r="Q67" s="79">
        <v>9.2839501040000005</v>
      </c>
      <c r="R67" s="79">
        <v>0</v>
      </c>
      <c r="S67" s="79">
        <f t="shared" si="0"/>
        <v>0.12724288565025768</v>
      </c>
      <c r="T67" s="79">
        <f>Q67/'סכום נכסי הקרן'!$C$42*100</f>
        <v>2.4540115573638745E-2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490</v>
      </c>
      <c r="G68" t="s">
        <v>363</v>
      </c>
      <c r="H68" t="s">
        <v>445</v>
      </c>
      <c r="I68" t="s">
        <v>155</v>
      </c>
      <c r="J68" t="s">
        <v>494</v>
      </c>
      <c r="K68" s="79">
        <v>5.26</v>
      </c>
      <c r="L68" t="s">
        <v>108</v>
      </c>
      <c r="M68" s="79">
        <v>4</v>
      </c>
      <c r="N68" s="79">
        <v>1.59</v>
      </c>
      <c r="O68" s="79">
        <v>38905.839999999997</v>
      </c>
      <c r="P68" s="79">
        <v>112.92</v>
      </c>
      <c r="Q68" s="79">
        <v>43.932474528</v>
      </c>
      <c r="R68" s="79">
        <v>0.01</v>
      </c>
      <c r="S68" s="79">
        <f t="shared" si="0"/>
        <v>0.60212460968426174</v>
      </c>
      <c r="T68" s="79">
        <f>Q68/'סכום נכסי הקרן'!$C$42*100</f>
        <v>0.1161260013545911</v>
      </c>
    </row>
    <row r="69" spans="2:20">
      <c r="B69" t="s">
        <v>495</v>
      </c>
      <c r="C69" t="s">
        <v>496</v>
      </c>
      <c r="D69" t="s">
        <v>106</v>
      </c>
      <c r="E69" t="s">
        <v>129</v>
      </c>
      <c r="F69" t="s">
        <v>490</v>
      </c>
      <c r="G69" t="s">
        <v>363</v>
      </c>
      <c r="H69" t="s">
        <v>445</v>
      </c>
      <c r="I69" t="s">
        <v>155</v>
      </c>
      <c r="J69" t="s">
        <v>497</v>
      </c>
      <c r="K69" s="79">
        <v>8.49</v>
      </c>
      <c r="L69" t="s">
        <v>108</v>
      </c>
      <c r="M69" s="79">
        <v>3.5</v>
      </c>
      <c r="N69" s="79">
        <v>2.48</v>
      </c>
      <c r="O69" s="79">
        <v>1660</v>
      </c>
      <c r="P69" s="79">
        <v>110.45</v>
      </c>
      <c r="Q69" s="79">
        <v>1.8334699999999999</v>
      </c>
      <c r="R69" s="79">
        <v>0</v>
      </c>
      <c r="S69" s="79">
        <f t="shared" si="0"/>
        <v>2.5128960295969494E-2</v>
      </c>
      <c r="T69" s="79">
        <f>Q69/'סכום נכסי הקרן'!$C$42*100</f>
        <v>4.8463816798642529E-3</v>
      </c>
    </row>
    <row r="70" spans="2:20">
      <c r="B70" t="s">
        <v>498</v>
      </c>
      <c r="C70" t="s">
        <v>499</v>
      </c>
      <c r="D70" t="s">
        <v>106</v>
      </c>
      <c r="E70" t="s">
        <v>129</v>
      </c>
      <c r="F70" t="s">
        <v>490</v>
      </c>
      <c r="G70" t="s">
        <v>363</v>
      </c>
      <c r="H70" t="s">
        <v>445</v>
      </c>
      <c r="I70" t="s">
        <v>155</v>
      </c>
      <c r="J70" t="s">
        <v>500</v>
      </c>
      <c r="K70" s="79">
        <v>7.13</v>
      </c>
      <c r="L70" t="s">
        <v>108</v>
      </c>
      <c r="M70" s="79">
        <v>4</v>
      </c>
      <c r="N70" s="79">
        <v>2.17</v>
      </c>
      <c r="O70" s="79">
        <v>20880</v>
      </c>
      <c r="P70" s="79">
        <v>114.15</v>
      </c>
      <c r="Q70" s="79">
        <v>23.834520000000001</v>
      </c>
      <c r="R70" s="79">
        <v>0.01</v>
      </c>
      <c r="S70" s="79">
        <f t="shared" si="0"/>
        <v>0.32666839749409093</v>
      </c>
      <c r="T70" s="79">
        <f>Q70/'סכום נכסי הקרן'!$C$42*100</f>
        <v>6.3001402300751116E-2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503</v>
      </c>
      <c r="G71" t="s">
        <v>504</v>
      </c>
      <c r="H71" t="s">
        <v>445</v>
      </c>
      <c r="I71" t="s">
        <v>155</v>
      </c>
      <c r="J71" t="s">
        <v>243</v>
      </c>
      <c r="K71" s="79">
        <v>8.92</v>
      </c>
      <c r="L71" t="s">
        <v>108</v>
      </c>
      <c r="M71" s="79">
        <v>5.15</v>
      </c>
      <c r="N71" s="79">
        <v>4.2699999999999996</v>
      </c>
      <c r="O71" s="79">
        <v>113315</v>
      </c>
      <c r="P71" s="79">
        <v>129.56</v>
      </c>
      <c r="Q71" s="79">
        <v>146.810914</v>
      </c>
      <c r="R71" s="79">
        <v>0</v>
      </c>
      <c r="S71" s="79">
        <f t="shared" si="0"/>
        <v>2.0121439832236101</v>
      </c>
      <c r="T71" s="79">
        <f>Q71/'סכום נכסי הקרן'!$C$42*100</f>
        <v>0.38806292113518431</v>
      </c>
    </row>
    <row r="72" spans="2:20">
      <c r="B72" t="s">
        <v>505</v>
      </c>
      <c r="C72" t="s">
        <v>506</v>
      </c>
      <c r="D72" t="s">
        <v>106</v>
      </c>
      <c r="E72" t="s">
        <v>129</v>
      </c>
      <c r="F72" t="s">
        <v>507</v>
      </c>
      <c r="G72" t="s">
        <v>363</v>
      </c>
      <c r="H72" t="s">
        <v>445</v>
      </c>
      <c r="I72" t="s">
        <v>155</v>
      </c>
      <c r="J72" t="s">
        <v>462</v>
      </c>
      <c r="K72" s="79">
        <v>1.94</v>
      </c>
      <c r="L72" t="s">
        <v>108</v>
      </c>
      <c r="M72" s="79">
        <v>4.8</v>
      </c>
      <c r="N72" s="79">
        <v>0.99</v>
      </c>
      <c r="O72" s="79">
        <v>930.56</v>
      </c>
      <c r="P72" s="79">
        <v>114.32</v>
      </c>
      <c r="Q72" s="79">
        <v>1.063816192</v>
      </c>
      <c r="R72" s="79">
        <v>0</v>
      </c>
      <c r="S72" s="79">
        <f t="shared" si="0"/>
        <v>1.4580328476046766E-2</v>
      </c>
      <c r="T72" s="79">
        <f>Q72/'סכום נכסי הקרן'!$C$42*100</f>
        <v>2.8119681825455301E-3</v>
      </c>
    </row>
    <row r="73" spans="2:20">
      <c r="B73" t="s">
        <v>508</v>
      </c>
      <c r="C73" t="s">
        <v>509</v>
      </c>
      <c r="D73" t="s">
        <v>106</v>
      </c>
      <c r="E73" t="s">
        <v>129</v>
      </c>
      <c r="F73" t="s">
        <v>507</v>
      </c>
      <c r="G73" t="s">
        <v>363</v>
      </c>
      <c r="H73" t="s">
        <v>445</v>
      </c>
      <c r="I73" t="s">
        <v>155</v>
      </c>
      <c r="J73" t="s">
        <v>510</v>
      </c>
      <c r="K73" s="79">
        <v>5.03</v>
      </c>
      <c r="L73" t="s">
        <v>108</v>
      </c>
      <c r="M73" s="79">
        <v>3.29</v>
      </c>
      <c r="N73" s="79">
        <v>1.74</v>
      </c>
      <c r="O73" s="79">
        <v>18816</v>
      </c>
      <c r="P73" s="79">
        <v>107.95</v>
      </c>
      <c r="Q73" s="79">
        <v>20.311872000000001</v>
      </c>
      <c r="R73" s="79">
        <v>0.01</v>
      </c>
      <c r="S73" s="79">
        <f t="shared" si="0"/>
        <v>0.27838809744627102</v>
      </c>
      <c r="T73" s="79">
        <f>Q73/'סכום נכסי הקרן'!$C$42*100</f>
        <v>5.369004365740792E-2</v>
      </c>
    </row>
    <row r="74" spans="2:20">
      <c r="B74" t="s">
        <v>511</v>
      </c>
      <c r="C74" t="s">
        <v>512</v>
      </c>
      <c r="D74" t="s">
        <v>106</v>
      </c>
      <c r="E74" t="s">
        <v>129</v>
      </c>
      <c r="F74" t="s">
        <v>513</v>
      </c>
      <c r="G74" t="s">
        <v>363</v>
      </c>
      <c r="H74" t="s">
        <v>445</v>
      </c>
      <c r="I74" t="s">
        <v>155</v>
      </c>
      <c r="J74" t="s">
        <v>243</v>
      </c>
      <c r="K74" s="79">
        <v>1.22</v>
      </c>
      <c r="L74" t="s">
        <v>108</v>
      </c>
      <c r="M74" s="79">
        <v>4.95</v>
      </c>
      <c r="N74" s="79">
        <v>1.26</v>
      </c>
      <c r="O74" s="79">
        <v>2702.27</v>
      </c>
      <c r="P74" s="79">
        <v>128.46</v>
      </c>
      <c r="Q74" s="79">
        <v>3.4713360419999999</v>
      </c>
      <c r="R74" s="79">
        <v>0</v>
      </c>
      <c r="S74" s="79">
        <f t="shared" si="0"/>
        <v>4.7577034570178901E-2</v>
      </c>
      <c r="T74" s="79">
        <f>Q74/'סכום נכסי הקרן'!$C$42*100</f>
        <v>9.1757265723471267E-3</v>
      </c>
    </row>
    <row r="75" spans="2:20">
      <c r="B75" t="s">
        <v>514</v>
      </c>
      <c r="C75" t="s">
        <v>515</v>
      </c>
      <c r="D75" t="s">
        <v>106</v>
      </c>
      <c r="E75" t="s">
        <v>129</v>
      </c>
      <c r="F75" t="s">
        <v>513</v>
      </c>
      <c r="G75" t="s">
        <v>363</v>
      </c>
      <c r="H75" t="s">
        <v>445</v>
      </c>
      <c r="I75" t="s">
        <v>155</v>
      </c>
      <c r="J75" t="s">
        <v>243</v>
      </c>
      <c r="K75" s="79">
        <v>3.07</v>
      </c>
      <c r="L75" t="s">
        <v>108</v>
      </c>
      <c r="M75" s="79">
        <v>5.0999999999999996</v>
      </c>
      <c r="N75" s="79">
        <v>1.93</v>
      </c>
      <c r="O75" s="79">
        <v>16294</v>
      </c>
      <c r="P75" s="79">
        <v>133.72999999999999</v>
      </c>
      <c r="Q75" s="79">
        <v>21.789966199999999</v>
      </c>
      <c r="R75" s="79">
        <v>0</v>
      </c>
      <c r="S75" s="79">
        <f t="shared" si="0"/>
        <v>0.29864638935478482</v>
      </c>
      <c r="T75" s="79">
        <f>Q75/'סכום נכסי הקרן'!$C$42*100</f>
        <v>5.7597066216813639E-2</v>
      </c>
    </row>
    <row r="76" spans="2:20">
      <c r="B76" t="s">
        <v>516</v>
      </c>
      <c r="C76" t="s">
        <v>517</v>
      </c>
      <c r="D76" t="s">
        <v>106</v>
      </c>
      <c r="E76" t="s">
        <v>129</v>
      </c>
      <c r="F76" t="s">
        <v>513</v>
      </c>
      <c r="G76" t="s">
        <v>363</v>
      </c>
      <c r="H76" t="s">
        <v>445</v>
      </c>
      <c r="I76" t="s">
        <v>155</v>
      </c>
      <c r="J76" t="s">
        <v>243</v>
      </c>
      <c r="K76" s="79">
        <v>1.45</v>
      </c>
      <c r="L76" t="s">
        <v>108</v>
      </c>
      <c r="M76" s="79">
        <v>5.3</v>
      </c>
      <c r="N76" s="79">
        <v>1.24</v>
      </c>
      <c r="O76" s="79">
        <v>8853.6</v>
      </c>
      <c r="P76" s="79">
        <v>123.15</v>
      </c>
      <c r="Q76" s="79">
        <v>10.9032084</v>
      </c>
      <c r="R76" s="79">
        <v>0</v>
      </c>
      <c r="S76" s="79">
        <f t="shared" ref="S76:S139" si="1">Q76/$Q$11*100</f>
        <v>0.14943592803933586</v>
      </c>
      <c r="T76" s="79">
        <f>Q76/'סכום נכסי הקרן'!$C$42*100</f>
        <v>2.8820274911235001E-2</v>
      </c>
    </row>
    <row r="77" spans="2:20">
      <c r="B77" t="s">
        <v>518</v>
      </c>
      <c r="C77" t="s">
        <v>519</v>
      </c>
      <c r="D77" t="s">
        <v>106</v>
      </c>
      <c r="E77" t="s">
        <v>129</v>
      </c>
      <c r="F77" t="s">
        <v>513</v>
      </c>
      <c r="G77" t="s">
        <v>363</v>
      </c>
      <c r="H77" t="s">
        <v>445</v>
      </c>
      <c r="I77" t="s">
        <v>155</v>
      </c>
      <c r="J77" t="s">
        <v>243</v>
      </c>
      <c r="K77" s="79">
        <v>2.4700000000000002</v>
      </c>
      <c r="L77" t="s">
        <v>108</v>
      </c>
      <c r="M77" s="79">
        <v>6.5</v>
      </c>
      <c r="N77" s="79">
        <v>1.06</v>
      </c>
      <c r="O77" s="79">
        <v>35052.15</v>
      </c>
      <c r="P77" s="79">
        <v>129.63</v>
      </c>
      <c r="Q77" s="79">
        <v>45.438102045000001</v>
      </c>
      <c r="R77" s="79">
        <v>0.01</v>
      </c>
      <c r="S77" s="79">
        <f t="shared" si="1"/>
        <v>0.62276026453283417</v>
      </c>
      <c r="T77" s="79">
        <f>Q77/'סכום נכסי הקרן'!$C$42*100</f>
        <v>0.12010580228675161</v>
      </c>
    </row>
    <row r="78" spans="2:20">
      <c r="B78" t="s">
        <v>520</v>
      </c>
      <c r="C78" t="s">
        <v>521</v>
      </c>
      <c r="D78" t="s">
        <v>106</v>
      </c>
      <c r="E78" t="s">
        <v>129</v>
      </c>
      <c r="F78" t="s">
        <v>522</v>
      </c>
      <c r="G78" t="s">
        <v>363</v>
      </c>
      <c r="H78" t="s">
        <v>445</v>
      </c>
      <c r="I78" t="s">
        <v>155</v>
      </c>
      <c r="J78" t="s">
        <v>523</v>
      </c>
      <c r="K78" s="79">
        <v>2.5099999999999998</v>
      </c>
      <c r="L78" t="s">
        <v>108</v>
      </c>
      <c r="M78" s="79">
        <v>4.95</v>
      </c>
      <c r="N78" s="79">
        <v>1.78</v>
      </c>
      <c r="O78" s="79">
        <v>7581.93</v>
      </c>
      <c r="P78" s="79">
        <v>110.47</v>
      </c>
      <c r="Q78" s="79">
        <v>8.3757580709999999</v>
      </c>
      <c r="R78" s="79">
        <v>0</v>
      </c>
      <c r="S78" s="79">
        <f t="shared" si="1"/>
        <v>0.11479549270771</v>
      </c>
      <c r="T78" s="79">
        <f>Q78/'סכום נכסי הקרן'!$C$42*100</f>
        <v>2.2139506220592405E-2</v>
      </c>
    </row>
    <row r="79" spans="2:20">
      <c r="B79" t="s">
        <v>524</v>
      </c>
      <c r="C79" t="s">
        <v>525</v>
      </c>
      <c r="D79" t="s">
        <v>106</v>
      </c>
      <c r="E79" t="s">
        <v>129</v>
      </c>
      <c r="F79" t="s">
        <v>526</v>
      </c>
      <c r="G79" t="s">
        <v>330</v>
      </c>
      <c r="H79" t="s">
        <v>445</v>
      </c>
      <c r="I79" t="s">
        <v>155</v>
      </c>
      <c r="J79" t="s">
        <v>243</v>
      </c>
      <c r="K79" s="79">
        <v>3.18</v>
      </c>
      <c r="L79" t="s">
        <v>108</v>
      </c>
      <c r="M79" s="79">
        <v>4.75</v>
      </c>
      <c r="N79" s="79">
        <v>0.81</v>
      </c>
      <c r="O79" s="79">
        <v>32967.75</v>
      </c>
      <c r="P79" s="79">
        <v>132.66999999999999</v>
      </c>
      <c r="Q79" s="79">
        <v>43.738313925</v>
      </c>
      <c r="R79" s="79">
        <v>0.01</v>
      </c>
      <c r="S79" s="79">
        <f t="shared" si="1"/>
        <v>0.59946350582991526</v>
      </c>
      <c r="T79" s="79">
        <f>Q79/'סכום נכסי הקרן'!$C$42*100</f>
        <v>0.11561277976420206</v>
      </c>
    </row>
    <row r="80" spans="2:20">
      <c r="B80" t="s">
        <v>527</v>
      </c>
      <c r="C80" t="s">
        <v>528</v>
      </c>
      <c r="D80" t="s">
        <v>106</v>
      </c>
      <c r="E80" t="s">
        <v>129</v>
      </c>
      <c r="F80" t="s">
        <v>526</v>
      </c>
      <c r="G80" t="s">
        <v>330</v>
      </c>
      <c r="H80" t="s">
        <v>445</v>
      </c>
      <c r="I80" t="s">
        <v>155</v>
      </c>
      <c r="J80" t="s">
        <v>243</v>
      </c>
      <c r="K80" s="79">
        <v>0.18</v>
      </c>
      <c r="L80" t="s">
        <v>108</v>
      </c>
      <c r="M80" s="79">
        <v>4.29</v>
      </c>
      <c r="N80" s="79">
        <v>4.09</v>
      </c>
      <c r="O80" s="79">
        <v>13333.36</v>
      </c>
      <c r="P80" s="79">
        <v>119.54</v>
      </c>
      <c r="Q80" s="79">
        <v>15.938698543999999</v>
      </c>
      <c r="R80" s="79">
        <v>0</v>
      </c>
      <c r="S80" s="79">
        <f t="shared" si="1"/>
        <v>0.21845076433298763</v>
      </c>
      <c r="T80" s="79">
        <f>Q80/'סכום נכסי הקרן'!$C$42*100</f>
        <v>4.2130504793926625E-2</v>
      </c>
    </row>
    <row r="81" spans="2:20">
      <c r="B81" t="s">
        <v>529</v>
      </c>
      <c r="C81" t="s">
        <v>530</v>
      </c>
      <c r="D81" t="s">
        <v>106</v>
      </c>
      <c r="E81" t="s">
        <v>129</v>
      </c>
      <c r="F81" t="s">
        <v>526</v>
      </c>
      <c r="G81" t="s">
        <v>330</v>
      </c>
      <c r="H81" t="s">
        <v>445</v>
      </c>
      <c r="I81" t="s">
        <v>155</v>
      </c>
      <c r="J81" t="s">
        <v>243</v>
      </c>
      <c r="K81" s="79">
        <v>0.73</v>
      </c>
      <c r="L81" t="s">
        <v>108</v>
      </c>
      <c r="M81" s="79">
        <v>5.5</v>
      </c>
      <c r="N81" s="79">
        <v>1.2</v>
      </c>
      <c r="O81" s="79">
        <v>2085.71</v>
      </c>
      <c r="P81" s="79">
        <v>132.62</v>
      </c>
      <c r="Q81" s="79">
        <v>2.7660686019999998</v>
      </c>
      <c r="R81" s="79">
        <v>0</v>
      </c>
      <c r="S81" s="79">
        <f t="shared" si="1"/>
        <v>3.7910861958791717E-2</v>
      </c>
      <c r="T81" s="79">
        <f>Q81/'סכום נכסי הקרן'!$C$42*100</f>
        <v>7.3115045231067462E-3</v>
      </c>
    </row>
    <row r="82" spans="2:20">
      <c r="B82" t="s">
        <v>531</v>
      </c>
      <c r="C82" t="s">
        <v>532</v>
      </c>
      <c r="D82" t="s">
        <v>106</v>
      </c>
      <c r="E82" t="s">
        <v>129</v>
      </c>
      <c r="F82" t="s">
        <v>526</v>
      </c>
      <c r="G82" t="s">
        <v>118</v>
      </c>
      <c r="H82" t="s">
        <v>445</v>
      </c>
      <c r="I82" t="s">
        <v>155</v>
      </c>
      <c r="J82" t="s">
        <v>243</v>
      </c>
      <c r="K82" s="79">
        <v>1.87</v>
      </c>
      <c r="L82" t="s">
        <v>108</v>
      </c>
      <c r="M82" s="79">
        <v>5.25</v>
      </c>
      <c r="N82" s="79">
        <v>0.88</v>
      </c>
      <c r="O82" s="79">
        <v>10080</v>
      </c>
      <c r="P82" s="79">
        <v>132.72</v>
      </c>
      <c r="Q82" s="79">
        <v>13.378176</v>
      </c>
      <c r="R82" s="79">
        <v>0</v>
      </c>
      <c r="S82" s="79">
        <f t="shared" si="1"/>
        <v>0.18335705167605254</v>
      </c>
      <c r="T82" s="79">
        <f>Q82/'סכום נכסי הקרן'!$C$42*100</f>
        <v>3.5362316850780021E-2</v>
      </c>
    </row>
    <row r="83" spans="2:20">
      <c r="B83" t="s">
        <v>533</v>
      </c>
      <c r="C83" t="s">
        <v>534</v>
      </c>
      <c r="D83" t="s">
        <v>106</v>
      </c>
      <c r="E83" t="s">
        <v>129</v>
      </c>
      <c r="F83" t="s">
        <v>535</v>
      </c>
      <c r="G83" t="s">
        <v>330</v>
      </c>
      <c r="H83" t="s">
        <v>445</v>
      </c>
      <c r="I83" t="s">
        <v>155</v>
      </c>
      <c r="J83" t="s">
        <v>536</v>
      </c>
      <c r="K83" s="79">
        <v>6.16</v>
      </c>
      <c r="L83" t="s">
        <v>108</v>
      </c>
      <c r="M83" s="79">
        <v>1.5</v>
      </c>
      <c r="N83" s="79">
        <v>1.29</v>
      </c>
      <c r="O83" s="79">
        <v>42949.47</v>
      </c>
      <c r="P83" s="79">
        <v>101.47</v>
      </c>
      <c r="Q83" s="79">
        <v>43.580827208999999</v>
      </c>
      <c r="R83" s="79">
        <v>0.01</v>
      </c>
      <c r="S83" s="79">
        <f t="shared" si="1"/>
        <v>0.59730504267889206</v>
      </c>
      <c r="T83" s="79">
        <f>Q83/'סכום נכסי הקרן'!$C$42*100</f>
        <v>0.11519649766782503</v>
      </c>
    </row>
    <row r="84" spans="2:20">
      <c r="B84" t="s">
        <v>537</v>
      </c>
      <c r="C84" t="s">
        <v>538</v>
      </c>
      <c r="D84" t="s">
        <v>106</v>
      </c>
      <c r="E84" t="s">
        <v>129</v>
      </c>
      <c r="F84" t="s">
        <v>535</v>
      </c>
      <c r="G84" t="s">
        <v>330</v>
      </c>
      <c r="H84" t="s">
        <v>445</v>
      </c>
      <c r="I84" t="s">
        <v>155</v>
      </c>
      <c r="J84" t="s">
        <v>243</v>
      </c>
      <c r="K84" s="79">
        <v>3.42</v>
      </c>
      <c r="L84" t="s">
        <v>108</v>
      </c>
      <c r="M84" s="79">
        <v>3.55</v>
      </c>
      <c r="N84" s="79">
        <v>0.83</v>
      </c>
      <c r="O84" s="79">
        <v>56700</v>
      </c>
      <c r="P84" s="79">
        <v>118.35</v>
      </c>
      <c r="Q84" s="79">
        <v>67.10445</v>
      </c>
      <c r="R84" s="79">
        <v>0.01</v>
      </c>
      <c r="S84" s="79">
        <f t="shared" si="1"/>
        <v>0.91971238129496002</v>
      </c>
      <c r="T84" s="79">
        <f>Q84/'סכום נכסי הקרן'!$C$42*100</f>
        <v>0.1773761103903346</v>
      </c>
    </row>
    <row r="85" spans="2:20">
      <c r="B85" t="s">
        <v>539</v>
      </c>
      <c r="C85" t="s">
        <v>540</v>
      </c>
      <c r="D85" t="s">
        <v>106</v>
      </c>
      <c r="E85" t="s">
        <v>129</v>
      </c>
      <c r="F85" t="s">
        <v>535</v>
      </c>
      <c r="G85" t="s">
        <v>330</v>
      </c>
      <c r="H85" t="s">
        <v>445</v>
      </c>
      <c r="I85" t="s">
        <v>155</v>
      </c>
      <c r="J85" t="s">
        <v>243</v>
      </c>
      <c r="K85" s="79">
        <v>2.37</v>
      </c>
      <c r="L85" t="s">
        <v>108</v>
      </c>
      <c r="M85" s="79">
        <v>4.6500000000000004</v>
      </c>
      <c r="N85" s="79">
        <v>0.81</v>
      </c>
      <c r="O85" s="79">
        <v>51334.37</v>
      </c>
      <c r="P85" s="79">
        <v>130.22</v>
      </c>
      <c r="Q85" s="79">
        <v>66.847616614000003</v>
      </c>
      <c r="R85" s="79">
        <v>0.01</v>
      </c>
      <c r="S85" s="79">
        <f t="shared" si="1"/>
        <v>0.91619230408645747</v>
      </c>
      <c r="T85" s="79">
        <f>Q85/'סכום נכסי הקרן'!$C$42*100</f>
        <v>0.17669722684346018</v>
      </c>
    </row>
    <row r="86" spans="2:20">
      <c r="B86" t="s">
        <v>541</v>
      </c>
      <c r="C86" t="s">
        <v>542</v>
      </c>
      <c r="D86" t="s">
        <v>106</v>
      </c>
      <c r="E86" t="s">
        <v>129</v>
      </c>
      <c r="F86" t="s">
        <v>421</v>
      </c>
      <c r="G86" t="s">
        <v>422</v>
      </c>
      <c r="H86" t="s">
        <v>445</v>
      </c>
      <c r="I86" t="s">
        <v>155</v>
      </c>
      <c r="J86" t="s">
        <v>543</v>
      </c>
      <c r="K86" s="79">
        <v>5.77</v>
      </c>
      <c r="L86" t="s">
        <v>108</v>
      </c>
      <c r="M86" s="79">
        <v>3.85</v>
      </c>
      <c r="N86" s="79">
        <v>1.75</v>
      </c>
      <c r="O86" s="79">
        <v>18155</v>
      </c>
      <c r="P86" s="79">
        <v>115.4</v>
      </c>
      <c r="Q86" s="79">
        <v>20.950869999999998</v>
      </c>
      <c r="R86" s="79">
        <v>0.01</v>
      </c>
      <c r="S86" s="79">
        <f t="shared" si="1"/>
        <v>0.28714600205949292</v>
      </c>
      <c r="T86" s="79">
        <f>Q86/'סכום נכסי הקרן'!$C$42*100</f>
        <v>5.5379096764723489E-2</v>
      </c>
    </row>
    <row r="87" spans="2:20">
      <c r="B87" t="s">
        <v>544</v>
      </c>
      <c r="C87" t="s">
        <v>545</v>
      </c>
      <c r="D87" t="s">
        <v>106</v>
      </c>
      <c r="E87" t="s">
        <v>129</v>
      </c>
      <c r="F87" t="s">
        <v>421</v>
      </c>
      <c r="G87" t="s">
        <v>422</v>
      </c>
      <c r="H87" t="s">
        <v>445</v>
      </c>
      <c r="I87" t="s">
        <v>155</v>
      </c>
      <c r="J87" t="s">
        <v>543</v>
      </c>
      <c r="K87" s="79">
        <v>6.57</v>
      </c>
      <c r="L87" t="s">
        <v>108</v>
      </c>
      <c r="M87" s="79">
        <v>3.85</v>
      </c>
      <c r="N87" s="79">
        <v>1.91</v>
      </c>
      <c r="O87" s="79">
        <v>12669</v>
      </c>
      <c r="P87" s="79">
        <v>116.04</v>
      </c>
      <c r="Q87" s="79">
        <v>14.7011076</v>
      </c>
      <c r="R87" s="79">
        <v>0.01</v>
      </c>
      <c r="S87" s="79">
        <f t="shared" si="1"/>
        <v>0.20148873403283146</v>
      </c>
      <c r="T87" s="79">
        <f>Q87/'סכום נכסי הקרן'!$C$42*100</f>
        <v>3.8859200612146989E-2</v>
      </c>
    </row>
    <row r="88" spans="2:20">
      <c r="B88" t="s">
        <v>546</v>
      </c>
      <c r="C88" t="s">
        <v>547</v>
      </c>
      <c r="D88" t="s">
        <v>106</v>
      </c>
      <c r="E88" t="s">
        <v>129</v>
      </c>
      <c r="F88" t="s">
        <v>421</v>
      </c>
      <c r="G88" t="s">
        <v>422</v>
      </c>
      <c r="H88" t="s">
        <v>445</v>
      </c>
      <c r="I88" t="s">
        <v>155</v>
      </c>
      <c r="J88" t="s">
        <v>243</v>
      </c>
      <c r="K88" s="79">
        <v>3.23</v>
      </c>
      <c r="L88" t="s">
        <v>108</v>
      </c>
      <c r="M88" s="79">
        <v>3.9</v>
      </c>
      <c r="N88" s="79">
        <v>1.2</v>
      </c>
      <c r="O88" s="79">
        <v>7125</v>
      </c>
      <c r="P88" s="79">
        <v>117.05</v>
      </c>
      <c r="Q88" s="79">
        <v>8.3398125000000007</v>
      </c>
      <c r="R88" s="79">
        <v>0</v>
      </c>
      <c r="S88" s="79">
        <f t="shared" si="1"/>
        <v>0.11430283407327645</v>
      </c>
      <c r="T88" s="79">
        <f>Q88/'סכום נכסי הקרן'!$C$42*100</f>
        <v>2.2044491872516541E-2</v>
      </c>
    </row>
    <row r="89" spans="2:20">
      <c r="B89" t="s">
        <v>548</v>
      </c>
      <c r="C89" t="s">
        <v>549</v>
      </c>
      <c r="D89" t="s">
        <v>106</v>
      </c>
      <c r="E89" t="s">
        <v>129</v>
      </c>
      <c r="F89" t="s">
        <v>421</v>
      </c>
      <c r="G89" t="s">
        <v>422</v>
      </c>
      <c r="H89" t="s">
        <v>445</v>
      </c>
      <c r="I89" t="s">
        <v>155</v>
      </c>
      <c r="J89" t="s">
        <v>243</v>
      </c>
      <c r="K89" s="79">
        <v>4.0999999999999996</v>
      </c>
      <c r="L89" t="s">
        <v>108</v>
      </c>
      <c r="M89" s="79">
        <v>3.9</v>
      </c>
      <c r="N89" s="79">
        <v>1.44</v>
      </c>
      <c r="O89" s="79">
        <v>42000</v>
      </c>
      <c r="P89" s="79">
        <v>118.62</v>
      </c>
      <c r="Q89" s="79">
        <v>49.820399999999999</v>
      </c>
      <c r="R89" s="79">
        <v>0.01</v>
      </c>
      <c r="S89" s="79">
        <f t="shared" si="1"/>
        <v>0.6828226551453358</v>
      </c>
      <c r="T89" s="79">
        <f>Q89/'סכום נכסי הקרן'!$C$42*100</f>
        <v>0.13168945979127505</v>
      </c>
    </row>
    <row r="90" spans="2:20">
      <c r="B90" t="s">
        <v>550</v>
      </c>
      <c r="C90" t="s">
        <v>551</v>
      </c>
      <c r="D90" t="s">
        <v>106</v>
      </c>
      <c r="E90" t="s">
        <v>129</v>
      </c>
      <c r="F90" t="s">
        <v>552</v>
      </c>
      <c r="G90" t="s">
        <v>330</v>
      </c>
      <c r="H90" t="s">
        <v>445</v>
      </c>
      <c r="I90" t="s">
        <v>155</v>
      </c>
      <c r="J90" t="s">
        <v>243</v>
      </c>
      <c r="K90" s="79">
        <v>3.71</v>
      </c>
      <c r="L90" t="s">
        <v>108</v>
      </c>
      <c r="M90" s="79">
        <v>3.85</v>
      </c>
      <c r="N90" s="79">
        <v>0.85</v>
      </c>
      <c r="O90" s="79">
        <v>25700</v>
      </c>
      <c r="P90" s="79">
        <v>119.25</v>
      </c>
      <c r="Q90" s="79">
        <v>30.64725</v>
      </c>
      <c r="R90" s="79">
        <v>0.01</v>
      </c>
      <c r="S90" s="79">
        <f t="shared" si="1"/>
        <v>0.42004152150329765</v>
      </c>
      <c r="T90" s="79">
        <f>Q90/'סכום נכסי הקרן'!$C$42*100</f>
        <v>8.1009381630580121E-2</v>
      </c>
    </row>
    <row r="91" spans="2:20">
      <c r="B91" t="s">
        <v>553</v>
      </c>
      <c r="C91" t="s">
        <v>554</v>
      </c>
      <c r="D91" t="s">
        <v>106</v>
      </c>
      <c r="E91" t="s">
        <v>129</v>
      </c>
      <c r="F91" t="s">
        <v>555</v>
      </c>
      <c r="G91" t="s">
        <v>422</v>
      </c>
      <c r="H91" t="s">
        <v>445</v>
      </c>
      <c r="I91" t="s">
        <v>155</v>
      </c>
      <c r="J91" t="s">
        <v>243</v>
      </c>
      <c r="K91" s="79">
        <v>4.21</v>
      </c>
      <c r="L91" t="s">
        <v>108</v>
      </c>
      <c r="M91" s="79">
        <v>3.75</v>
      </c>
      <c r="N91" s="79">
        <v>1.43</v>
      </c>
      <c r="O91" s="79">
        <v>147920</v>
      </c>
      <c r="P91" s="79">
        <v>118.93</v>
      </c>
      <c r="Q91" s="79">
        <v>175.921256</v>
      </c>
      <c r="R91" s="79">
        <v>0.02</v>
      </c>
      <c r="S91" s="79">
        <f t="shared" si="1"/>
        <v>2.4111211294654868</v>
      </c>
      <c r="T91" s="79">
        <f>Q91/'סכום נכסי הקרן'!$C$42*100</f>
        <v>0.46500981863739754</v>
      </c>
    </row>
    <row r="92" spans="2:20">
      <c r="B92" t="s">
        <v>556</v>
      </c>
      <c r="C92" t="s">
        <v>557</v>
      </c>
      <c r="D92" t="s">
        <v>106</v>
      </c>
      <c r="E92" t="s">
        <v>129</v>
      </c>
      <c r="F92" t="s">
        <v>555</v>
      </c>
      <c r="G92" t="s">
        <v>422</v>
      </c>
      <c r="H92" t="s">
        <v>558</v>
      </c>
      <c r="I92" t="s">
        <v>156</v>
      </c>
      <c r="J92" t="s">
        <v>559</v>
      </c>
      <c r="K92" s="79">
        <v>7.71</v>
      </c>
      <c r="L92" t="s">
        <v>108</v>
      </c>
      <c r="M92" s="79">
        <v>2.48</v>
      </c>
      <c r="N92" s="79">
        <v>2.37</v>
      </c>
      <c r="O92" s="79">
        <v>18143</v>
      </c>
      <c r="P92" s="79">
        <v>100.95</v>
      </c>
      <c r="Q92" s="79">
        <v>18.315358499999999</v>
      </c>
      <c r="R92" s="79">
        <v>0.01</v>
      </c>
      <c r="S92" s="79">
        <f t="shared" si="1"/>
        <v>0.25102451447416507</v>
      </c>
      <c r="T92" s="79">
        <f>Q92/'סכום נכסי הקרן'!$C$42*100</f>
        <v>4.8412691723642071E-2</v>
      </c>
    </row>
    <row r="93" spans="2:20">
      <c r="B93" t="s">
        <v>560</v>
      </c>
      <c r="C93" t="s">
        <v>561</v>
      </c>
      <c r="D93" t="s">
        <v>106</v>
      </c>
      <c r="E93" t="s">
        <v>129</v>
      </c>
      <c r="F93" t="s">
        <v>562</v>
      </c>
      <c r="G93" t="s">
        <v>422</v>
      </c>
      <c r="H93" t="s">
        <v>558</v>
      </c>
      <c r="I93" t="s">
        <v>156</v>
      </c>
      <c r="J93" t="s">
        <v>243</v>
      </c>
      <c r="K93" s="79">
        <v>2.87</v>
      </c>
      <c r="L93" t="s">
        <v>108</v>
      </c>
      <c r="M93" s="79">
        <v>4.05</v>
      </c>
      <c r="N93" s="79">
        <v>0.89</v>
      </c>
      <c r="O93" s="79">
        <v>21818.2</v>
      </c>
      <c r="P93" s="79">
        <v>132.52000000000001</v>
      </c>
      <c r="Q93" s="79">
        <v>28.913478640000001</v>
      </c>
      <c r="R93" s="79">
        <v>0.01</v>
      </c>
      <c r="S93" s="79">
        <f t="shared" si="1"/>
        <v>0.39627899925437682</v>
      </c>
      <c r="T93" s="79">
        <f>Q93/'סכום נכסי הקרן'!$C$42*100</f>
        <v>7.6426531757837549E-2</v>
      </c>
    </row>
    <row r="94" spans="2:20">
      <c r="B94" t="s">
        <v>563</v>
      </c>
      <c r="C94" t="s">
        <v>564</v>
      </c>
      <c r="D94" t="s">
        <v>106</v>
      </c>
      <c r="E94" t="s">
        <v>129</v>
      </c>
      <c r="F94" t="s">
        <v>565</v>
      </c>
      <c r="G94" t="s">
        <v>422</v>
      </c>
      <c r="H94" t="s">
        <v>558</v>
      </c>
      <c r="I94" t="s">
        <v>156</v>
      </c>
      <c r="J94" t="s">
        <v>243</v>
      </c>
      <c r="K94" s="79">
        <v>1.5</v>
      </c>
      <c r="L94" t="s">
        <v>108</v>
      </c>
      <c r="M94" s="79">
        <v>4.28</v>
      </c>
      <c r="N94" s="79">
        <v>0.89</v>
      </c>
      <c r="O94" s="79">
        <v>58392.91</v>
      </c>
      <c r="P94" s="79">
        <v>127.54</v>
      </c>
      <c r="Q94" s="79">
        <v>74.474317413999998</v>
      </c>
      <c r="R94" s="79">
        <v>0.03</v>
      </c>
      <c r="S94" s="79">
        <f t="shared" si="1"/>
        <v>1.0207214546002037</v>
      </c>
      <c r="T94" s="79">
        <f>Q94/'סכום נכסי הקרן'!$C$42*100</f>
        <v>0.19685676206079453</v>
      </c>
    </row>
    <row r="95" spans="2:20">
      <c r="B95" t="s">
        <v>566</v>
      </c>
      <c r="C95" t="s">
        <v>567</v>
      </c>
      <c r="D95" t="s">
        <v>106</v>
      </c>
      <c r="E95" t="s">
        <v>129</v>
      </c>
      <c r="F95" t="s">
        <v>441</v>
      </c>
      <c r="G95" t="s">
        <v>422</v>
      </c>
      <c r="H95" t="s">
        <v>445</v>
      </c>
      <c r="I95" t="s">
        <v>155</v>
      </c>
      <c r="J95" t="s">
        <v>243</v>
      </c>
      <c r="K95" s="79">
        <v>2.62</v>
      </c>
      <c r="L95" t="s">
        <v>108</v>
      </c>
      <c r="M95" s="79">
        <v>3.6</v>
      </c>
      <c r="N95" s="79">
        <v>1.07</v>
      </c>
      <c r="O95" s="79">
        <v>110000</v>
      </c>
      <c r="P95" s="79">
        <v>113.5</v>
      </c>
      <c r="Q95" s="79">
        <v>124.85</v>
      </c>
      <c r="R95" s="79">
        <v>0.03</v>
      </c>
      <c r="S95" s="79">
        <f t="shared" si="1"/>
        <v>1.7111546373552837</v>
      </c>
      <c r="T95" s="79">
        <f>Q95/'סכום נכסי הקרן'!$C$42*100</f>
        <v>0.3300139913557637</v>
      </c>
    </row>
    <row r="96" spans="2:20">
      <c r="B96" t="s">
        <v>568</v>
      </c>
      <c r="C96" t="s">
        <v>569</v>
      </c>
      <c r="D96" t="s">
        <v>106</v>
      </c>
      <c r="E96" t="s">
        <v>129</v>
      </c>
      <c r="F96" t="s">
        <v>570</v>
      </c>
      <c r="G96" t="s">
        <v>330</v>
      </c>
      <c r="H96" t="s">
        <v>571</v>
      </c>
      <c r="I96" t="s">
        <v>156</v>
      </c>
      <c r="J96" t="s">
        <v>243</v>
      </c>
      <c r="K96" s="79">
        <v>3.29</v>
      </c>
      <c r="L96" t="s">
        <v>108</v>
      </c>
      <c r="M96" s="79">
        <v>4.1500000000000004</v>
      </c>
      <c r="N96" s="79">
        <v>0.97</v>
      </c>
      <c r="O96" s="79">
        <v>3500</v>
      </c>
      <c r="P96" s="79">
        <v>115.68</v>
      </c>
      <c r="Q96" s="79">
        <v>4.0488</v>
      </c>
      <c r="R96" s="79">
        <v>0</v>
      </c>
      <c r="S96" s="79">
        <f t="shared" si="1"/>
        <v>5.5491573053456728E-2</v>
      </c>
      <c r="T96" s="79">
        <f>Q96/'סכום נכסי הקרן'!$C$42*100</f>
        <v>1.0702127738896403E-2</v>
      </c>
    </row>
    <row r="97" spans="2:20">
      <c r="B97" t="s">
        <v>572</v>
      </c>
      <c r="C97" t="s">
        <v>573</v>
      </c>
      <c r="D97" t="s">
        <v>106</v>
      </c>
      <c r="E97" t="s">
        <v>129</v>
      </c>
      <c r="F97" t="s">
        <v>574</v>
      </c>
      <c r="G97" t="s">
        <v>363</v>
      </c>
      <c r="H97" t="s">
        <v>575</v>
      </c>
      <c r="I97" t="s">
        <v>155</v>
      </c>
      <c r="J97" t="s">
        <v>576</v>
      </c>
      <c r="K97" s="79">
        <v>1.22</v>
      </c>
      <c r="L97" t="s">
        <v>108</v>
      </c>
      <c r="M97" s="79">
        <v>4.8499999999999996</v>
      </c>
      <c r="N97" s="79">
        <v>1.1100000000000001</v>
      </c>
      <c r="O97" s="79">
        <v>1187</v>
      </c>
      <c r="P97" s="79">
        <v>126.9</v>
      </c>
      <c r="Q97" s="79">
        <v>1.5063029999999999</v>
      </c>
      <c r="R97" s="79">
        <v>0</v>
      </c>
      <c r="S97" s="79">
        <f t="shared" si="1"/>
        <v>2.0644912805063483E-2</v>
      </c>
      <c r="T97" s="79">
        <f>Q97/'סכום נכסי הקרן'!$C$42*100</f>
        <v>3.9815864254798628E-3</v>
      </c>
    </row>
    <row r="98" spans="2:20">
      <c r="B98" t="s">
        <v>577</v>
      </c>
      <c r="C98" t="s">
        <v>578</v>
      </c>
      <c r="D98" t="s">
        <v>106</v>
      </c>
      <c r="E98" t="s">
        <v>129</v>
      </c>
      <c r="F98" t="s">
        <v>574</v>
      </c>
      <c r="G98" t="s">
        <v>363</v>
      </c>
      <c r="H98" t="s">
        <v>575</v>
      </c>
      <c r="I98" t="s">
        <v>155</v>
      </c>
      <c r="J98" t="s">
        <v>458</v>
      </c>
      <c r="K98" s="79">
        <v>2.74</v>
      </c>
      <c r="L98" t="s">
        <v>108</v>
      </c>
      <c r="M98" s="79">
        <v>3.77</v>
      </c>
      <c r="N98" s="79">
        <v>1.1000000000000001</v>
      </c>
      <c r="O98" s="79">
        <v>103325.14</v>
      </c>
      <c r="P98" s="79">
        <v>115.74</v>
      </c>
      <c r="Q98" s="79">
        <v>119.588517036</v>
      </c>
      <c r="R98" s="79">
        <v>0.03</v>
      </c>
      <c r="S98" s="79">
        <f t="shared" si="1"/>
        <v>1.639042414902625</v>
      </c>
      <c r="T98" s="79">
        <f>Q98/'סכום נכסי הקרן'!$C$42*100</f>
        <v>0.31610639829689308</v>
      </c>
    </row>
    <row r="99" spans="2:20">
      <c r="B99" t="s">
        <v>579</v>
      </c>
      <c r="C99" t="s">
        <v>580</v>
      </c>
      <c r="D99" t="s">
        <v>106</v>
      </c>
      <c r="E99" t="s">
        <v>129</v>
      </c>
      <c r="F99" t="s">
        <v>574</v>
      </c>
      <c r="G99" t="s">
        <v>363</v>
      </c>
      <c r="H99" t="s">
        <v>571</v>
      </c>
      <c r="I99" t="s">
        <v>156</v>
      </c>
      <c r="J99" t="s">
        <v>581</v>
      </c>
      <c r="K99" s="79">
        <v>6</v>
      </c>
      <c r="L99" t="s">
        <v>108</v>
      </c>
      <c r="M99" s="79">
        <v>2.5</v>
      </c>
      <c r="N99" s="79">
        <v>2.25</v>
      </c>
      <c r="O99" s="79">
        <v>3000</v>
      </c>
      <c r="P99" s="79">
        <v>100.94</v>
      </c>
      <c r="Q99" s="79">
        <v>3.0282</v>
      </c>
      <c r="R99" s="79">
        <v>0</v>
      </c>
      <c r="S99" s="79">
        <f t="shared" si="1"/>
        <v>4.1503552045168361E-2</v>
      </c>
      <c r="T99" s="79">
        <f>Q99/'סכום נכסי הקרן'!$C$42*100</f>
        <v>8.0043922196517715E-3</v>
      </c>
    </row>
    <row r="100" spans="2:20">
      <c r="B100" t="s">
        <v>582</v>
      </c>
      <c r="C100" t="s">
        <v>583</v>
      </c>
      <c r="D100" t="s">
        <v>106</v>
      </c>
      <c r="E100" t="s">
        <v>129</v>
      </c>
      <c r="F100" t="s">
        <v>574</v>
      </c>
      <c r="G100" t="s">
        <v>363</v>
      </c>
      <c r="H100" t="s">
        <v>575</v>
      </c>
      <c r="I100" t="s">
        <v>155</v>
      </c>
      <c r="J100" t="s">
        <v>584</v>
      </c>
      <c r="K100" s="79">
        <v>4.12</v>
      </c>
      <c r="L100" t="s">
        <v>108</v>
      </c>
      <c r="M100" s="79">
        <v>2.85</v>
      </c>
      <c r="N100" s="79">
        <v>1.71</v>
      </c>
      <c r="O100" s="79">
        <v>20959.810000000001</v>
      </c>
      <c r="P100" s="79">
        <v>105.81</v>
      </c>
      <c r="Q100" s="79">
        <v>22.177574961000001</v>
      </c>
      <c r="R100" s="79">
        <v>0</v>
      </c>
      <c r="S100" s="79">
        <f t="shared" si="1"/>
        <v>0.30395883251749761</v>
      </c>
      <c r="T100" s="79">
        <f>Q100/'סכום נכסי הקרן'!$C$42*100</f>
        <v>5.86216262032139E-2</v>
      </c>
    </row>
    <row r="101" spans="2:20">
      <c r="B101" t="s">
        <v>585</v>
      </c>
      <c r="C101" t="s">
        <v>586</v>
      </c>
      <c r="D101" t="s">
        <v>106</v>
      </c>
      <c r="E101" t="s">
        <v>129</v>
      </c>
      <c r="F101" t="s">
        <v>374</v>
      </c>
      <c r="G101" t="s">
        <v>330</v>
      </c>
      <c r="H101" t="s">
        <v>575</v>
      </c>
      <c r="I101" t="s">
        <v>155</v>
      </c>
      <c r="J101" t="s">
        <v>587</v>
      </c>
      <c r="K101" s="79">
        <v>4.22</v>
      </c>
      <c r="L101" t="s">
        <v>108</v>
      </c>
      <c r="M101" s="79">
        <v>2.8</v>
      </c>
      <c r="N101" s="79">
        <v>2.56</v>
      </c>
      <c r="O101" s="79">
        <v>1</v>
      </c>
      <c r="P101" s="79">
        <v>5126799</v>
      </c>
      <c r="Q101" s="79">
        <v>51.267989999999998</v>
      </c>
      <c r="R101" s="79">
        <v>0</v>
      </c>
      <c r="S101" s="79">
        <f t="shared" si="1"/>
        <v>0.70266286613043094</v>
      </c>
      <c r="T101" s="79">
        <f>Q101/'סכום נכסי הקרן'!$C$42*100</f>
        <v>0.13551585109080799</v>
      </c>
    </row>
    <row r="102" spans="2:20">
      <c r="B102" t="s">
        <v>588</v>
      </c>
      <c r="C102" t="s">
        <v>589</v>
      </c>
      <c r="D102" t="s">
        <v>106</v>
      </c>
      <c r="E102" t="s">
        <v>129</v>
      </c>
      <c r="F102" t="s">
        <v>590</v>
      </c>
      <c r="G102" t="s">
        <v>422</v>
      </c>
      <c r="H102" t="s">
        <v>575</v>
      </c>
      <c r="I102" t="s">
        <v>155</v>
      </c>
      <c r="J102" t="s">
        <v>243</v>
      </c>
      <c r="K102" s="79">
        <v>1.19</v>
      </c>
      <c r="L102" t="s">
        <v>108</v>
      </c>
      <c r="M102" s="79">
        <v>4.5</v>
      </c>
      <c r="N102" s="79">
        <v>0.93</v>
      </c>
      <c r="O102" s="79">
        <v>20000.080000000002</v>
      </c>
      <c r="P102" s="79">
        <v>129.25</v>
      </c>
      <c r="Q102" s="79">
        <v>25.850103399999998</v>
      </c>
      <c r="R102" s="79">
        <v>0.01</v>
      </c>
      <c r="S102" s="79">
        <f t="shared" si="1"/>
        <v>0.35429334648797423</v>
      </c>
      <c r="T102" s="79">
        <f>Q102/'סכום נכסי הקרן'!$C$42*100</f>
        <v>6.8329161393617915E-2</v>
      </c>
    </row>
    <row r="103" spans="2:20">
      <c r="B103" t="s">
        <v>591</v>
      </c>
      <c r="C103" t="s">
        <v>592</v>
      </c>
      <c r="D103" t="s">
        <v>106</v>
      </c>
      <c r="E103" t="s">
        <v>129</v>
      </c>
      <c r="F103" t="s">
        <v>593</v>
      </c>
      <c r="G103" t="s">
        <v>330</v>
      </c>
      <c r="H103" t="s">
        <v>575</v>
      </c>
      <c r="I103" t="s">
        <v>155</v>
      </c>
      <c r="J103" t="s">
        <v>594</v>
      </c>
      <c r="K103" s="79">
        <v>2.94</v>
      </c>
      <c r="L103" t="s">
        <v>108</v>
      </c>
      <c r="M103" s="79">
        <v>2</v>
      </c>
      <c r="N103" s="79">
        <v>0.9</v>
      </c>
      <c r="O103" s="79">
        <v>75000</v>
      </c>
      <c r="P103" s="79">
        <v>103.84</v>
      </c>
      <c r="Q103" s="79">
        <v>77.88</v>
      </c>
      <c r="R103" s="79">
        <v>0.01</v>
      </c>
      <c r="S103" s="79">
        <f t="shared" si="1"/>
        <v>1.067398663654221</v>
      </c>
      <c r="T103" s="79">
        <f>Q103/'סכום נכסי הקרן'!$C$42*100</f>
        <v>0.20585894791178913</v>
      </c>
    </row>
    <row r="104" spans="2:20">
      <c r="B104" t="s">
        <v>595</v>
      </c>
      <c r="C104" t="s">
        <v>596</v>
      </c>
      <c r="D104" t="s">
        <v>106</v>
      </c>
      <c r="E104" t="s">
        <v>129</v>
      </c>
      <c r="F104" t="s">
        <v>597</v>
      </c>
      <c r="G104" t="s">
        <v>363</v>
      </c>
      <c r="H104" t="s">
        <v>571</v>
      </c>
      <c r="I104" t="s">
        <v>156</v>
      </c>
      <c r="J104" t="s">
        <v>598</v>
      </c>
      <c r="K104" s="79">
        <v>7.03</v>
      </c>
      <c r="L104" t="s">
        <v>108</v>
      </c>
      <c r="M104" s="79">
        <v>1.58</v>
      </c>
      <c r="N104" s="79">
        <v>1.99</v>
      </c>
      <c r="O104" s="79">
        <v>22356</v>
      </c>
      <c r="P104" s="79">
        <v>97.69</v>
      </c>
      <c r="Q104" s="79">
        <v>21.839576399999999</v>
      </c>
      <c r="R104" s="79">
        <v>0.01</v>
      </c>
      <c r="S104" s="79">
        <f t="shared" si="1"/>
        <v>0.29932633107517032</v>
      </c>
      <c r="T104" s="79">
        <f>Q104/'סכום נכסי הקרן'!$C$42*100</f>
        <v>5.7728200058335122E-2</v>
      </c>
    </row>
    <row r="105" spans="2:20">
      <c r="B105" t="s">
        <v>599</v>
      </c>
      <c r="C105" t="s">
        <v>600</v>
      </c>
      <c r="D105" t="s">
        <v>106</v>
      </c>
      <c r="E105" t="s">
        <v>129</v>
      </c>
      <c r="F105" t="s">
        <v>601</v>
      </c>
      <c r="G105" t="s">
        <v>330</v>
      </c>
      <c r="H105" t="s">
        <v>575</v>
      </c>
      <c r="I105" t="s">
        <v>155</v>
      </c>
      <c r="J105" t="s">
        <v>243</v>
      </c>
      <c r="K105" s="79">
        <v>4.54</v>
      </c>
      <c r="L105" t="s">
        <v>108</v>
      </c>
      <c r="M105" s="79">
        <v>4.5</v>
      </c>
      <c r="N105" s="79">
        <v>1.7</v>
      </c>
      <c r="O105" s="79">
        <v>73498</v>
      </c>
      <c r="P105" s="79">
        <v>135.15</v>
      </c>
      <c r="Q105" s="79">
        <v>99.332547000000005</v>
      </c>
      <c r="R105" s="79">
        <v>0</v>
      </c>
      <c r="S105" s="79">
        <f t="shared" si="1"/>
        <v>1.36142049210542</v>
      </c>
      <c r="T105" s="79">
        <f>Q105/'סכום נכסי הקרן'!$C$42*100</f>
        <v>0.26256411939931107</v>
      </c>
    </row>
    <row r="106" spans="2:20">
      <c r="B106" t="s">
        <v>602</v>
      </c>
      <c r="C106" t="s">
        <v>603</v>
      </c>
      <c r="D106" t="s">
        <v>106</v>
      </c>
      <c r="E106" t="s">
        <v>129</v>
      </c>
      <c r="F106" t="s">
        <v>604</v>
      </c>
      <c r="G106" t="s">
        <v>363</v>
      </c>
      <c r="H106" t="s">
        <v>571</v>
      </c>
      <c r="I106" t="s">
        <v>156</v>
      </c>
      <c r="J106" t="s">
        <v>243</v>
      </c>
      <c r="K106" s="79">
        <v>3.72</v>
      </c>
      <c r="L106" t="s">
        <v>108</v>
      </c>
      <c r="M106" s="79">
        <v>4.95</v>
      </c>
      <c r="N106" s="79">
        <v>1.79</v>
      </c>
      <c r="O106" s="79">
        <v>17700.89</v>
      </c>
      <c r="P106" s="79">
        <v>112.76</v>
      </c>
      <c r="Q106" s="79">
        <v>19.959523564000001</v>
      </c>
      <c r="R106" s="79">
        <v>0</v>
      </c>
      <c r="S106" s="79">
        <f t="shared" si="1"/>
        <v>0.27355892115290875</v>
      </c>
      <c r="T106" s="79">
        <f>Q106/'סכום נכסי הקרן'!$C$42*100</f>
        <v>5.2758686719383725E-2</v>
      </c>
    </row>
    <row r="107" spans="2:20">
      <c r="B107" t="s">
        <v>605</v>
      </c>
      <c r="C107" t="s">
        <v>606</v>
      </c>
      <c r="D107" t="s">
        <v>106</v>
      </c>
      <c r="E107" t="s">
        <v>129</v>
      </c>
      <c r="F107" t="s">
        <v>607</v>
      </c>
      <c r="G107" t="s">
        <v>363</v>
      </c>
      <c r="H107" t="s">
        <v>571</v>
      </c>
      <c r="I107" t="s">
        <v>156</v>
      </c>
      <c r="J107" t="s">
        <v>608</v>
      </c>
      <c r="K107" s="79">
        <v>5.34</v>
      </c>
      <c r="L107" t="s">
        <v>108</v>
      </c>
      <c r="M107" s="79">
        <v>2.74</v>
      </c>
      <c r="N107" s="79">
        <v>1.8</v>
      </c>
      <c r="O107" s="79">
        <v>10000</v>
      </c>
      <c r="P107" s="79">
        <v>104.93</v>
      </c>
      <c r="Q107" s="79">
        <v>10.493</v>
      </c>
      <c r="R107" s="79">
        <v>0</v>
      </c>
      <c r="S107" s="79">
        <f t="shared" si="1"/>
        <v>0.14381374136779326</v>
      </c>
      <c r="T107" s="79">
        <f>Q107/'סכום נכסי הקרן'!$C$42*100</f>
        <v>2.7735977663564504E-2</v>
      </c>
    </row>
    <row r="108" spans="2:20">
      <c r="B108" t="s">
        <v>609</v>
      </c>
      <c r="C108" t="s">
        <v>610</v>
      </c>
      <c r="D108" t="s">
        <v>106</v>
      </c>
      <c r="E108" t="s">
        <v>129</v>
      </c>
      <c r="F108" t="s">
        <v>607</v>
      </c>
      <c r="G108" t="s">
        <v>363</v>
      </c>
      <c r="H108" t="s">
        <v>571</v>
      </c>
      <c r="I108" t="s">
        <v>156</v>
      </c>
      <c r="J108" t="s">
        <v>611</v>
      </c>
      <c r="K108" s="79">
        <v>7.25</v>
      </c>
      <c r="L108" t="s">
        <v>108</v>
      </c>
      <c r="M108" s="79">
        <v>1.96</v>
      </c>
      <c r="N108" s="79">
        <v>2.29</v>
      </c>
      <c r="O108" s="79">
        <v>18000</v>
      </c>
      <c r="P108" s="79">
        <v>97.85</v>
      </c>
      <c r="Q108" s="79">
        <v>17.613</v>
      </c>
      <c r="R108" s="79">
        <v>0.01</v>
      </c>
      <c r="S108" s="79">
        <f t="shared" si="1"/>
        <v>0.24139821087495883</v>
      </c>
      <c r="T108" s="79">
        <f>Q108/'סכום נכסי הקרן'!$C$42*100</f>
        <v>4.6556158828586831E-2</v>
      </c>
    </row>
    <row r="109" spans="2:20">
      <c r="B109" t="s">
        <v>612</v>
      </c>
      <c r="C109" t="s">
        <v>613</v>
      </c>
      <c r="D109" t="s">
        <v>106</v>
      </c>
      <c r="E109" t="s">
        <v>129</v>
      </c>
      <c r="F109" t="s">
        <v>614</v>
      </c>
      <c r="G109" t="s">
        <v>138</v>
      </c>
      <c r="H109" t="s">
        <v>575</v>
      </c>
      <c r="I109" t="s">
        <v>155</v>
      </c>
      <c r="J109" t="s">
        <v>243</v>
      </c>
      <c r="K109" s="79">
        <v>0.5</v>
      </c>
      <c r="L109" t="s">
        <v>108</v>
      </c>
      <c r="M109" s="79">
        <v>5.19</v>
      </c>
      <c r="N109" s="79">
        <v>1.59</v>
      </c>
      <c r="O109" s="79">
        <v>8732.7999999999993</v>
      </c>
      <c r="P109" s="79">
        <v>121.21</v>
      </c>
      <c r="Q109" s="79">
        <v>10.585026879999999</v>
      </c>
      <c r="R109" s="79">
        <v>0</v>
      </c>
      <c r="S109" s="79">
        <f t="shared" si="1"/>
        <v>0.14507503269717525</v>
      </c>
      <c r="T109" s="79">
        <f>Q109/'סכום נכסי הקרן'!$C$42*100</f>
        <v>2.7979230831212221E-2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614</v>
      </c>
      <c r="G110" t="s">
        <v>138</v>
      </c>
      <c r="H110" t="s">
        <v>575</v>
      </c>
      <c r="I110" t="s">
        <v>155</v>
      </c>
      <c r="J110" t="s">
        <v>290</v>
      </c>
      <c r="K110" s="79">
        <v>1.95</v>
      </c>
      <c r="L110" t="s">
        <v>108</v>
      </c>
      <c r="M110" s="79">
        <v>4.3499999999999996</v>
      </c>
      <c r="N110" s="79">
        <v>1.1599999999999999</v>
      </c>
      <c r="O110" s="79">
        <v>1841.4</v>
      </c>
      <c r="P110" s="79">
        <v>108.95</v>
      </c>
      <c r="Q110" s="79">
        <v>2.0062053</v>
      </c>
      <c r="R110" s="79">
        <v>0</v>
      </c>
      <c r="S110" s="79">
        <f t="shared" si="1"/>
        <v>2.7496415719517404E-2</v>
      </c>
      <c r="T110" s="79">
        <f>Q110/'סכום נכסי הקרן'!$C$42*100</f>
        <v>5.302970112391568E-3</v>
      </c>
    </row>
    <row r="111" spans="2:20">
      <c r="B111" t="s">
        <v>617</v>
      </c>
      <c r="C111" t="s">
        <v>618</v>
      </c>
      <c r="D111" t="s">
        <v>106</v>
      </c>
      <c r="E111" t="s">
        <v>129</v>
      </c>
      <c r="F111" t="s">
        <v>614</v>
      </c>
      <c r="G111" t="s">
        <v>138</v>
      </c>
      <c r="H111" t="s">
        <v>575</v>
      </c>
      <c r="I111" t="s">
        <v>155</v>
      </c>
      <c r="J111" t="s">
        <v>619</v>
      </c>
      <c r="K111" s="79">
        <v>4.53</v>
      </c>
      <c r="L111" t="s">
        <v>108</v>
      </c>
      <c r="M111" s="79">
        <v>1.98</v>
      </c>
      <c r="N111" s="79">
        <v>1.73</v>
      </c>
      <c r="O111" s="79">
        <v>48522</v>
      </c>
      <c r="P111" s="79">
        <v>100.02</v>
      </c>
      <c r="Q111" s="79">
        <v>48.531704400000002</v>
      </c>
      <c r="R111" s="79">
        <v>0.01</v>
      </c>
      <c r="S111" s="79">
        <f t="shared" si="1"/>
        <v>0.66516020058322645</v>
      </c>
      <c r="T111" s="79">
        <f>Q111/'סכום נכסי הקרן'!$C$42*100</f>
        <v>0.12828307149653245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 t="s">
        <v>622</v>
      </c>
      <c r="G112" t="s">
        <v>138</v>
      </c>
      <c r="H112" t="s">
        <v>575</v>
      </c>
      <c r="I112" t="s">
        <v>155</v>
      </c>
      <c r="J112" t="s">
        <v>243</v>
      </c>
      <c r="K112" s="79">
        <v>1.47</v>
      </c>
      <c r="L112" t="s">
        <v>108</v>
      </c>
      <c r="M112" s="79">
        <v>3.35</v>
      </c>
      <c r="N112" s="79">
        <v>0.86</v>
      </c>
      <c r="O112" s="79">
        <v>24508.67</v>
      </c>
      <c r="P112" s="79">
        <v>111.96</v>
      </c>
      <c r="Q112" s="79">
        <v>27.439906932</v>
      </c>
      <c r="R112" s="79">
        <v>0.01</v>
      </c>
      <c r="S112" s="79">
        <f t="shared" si="1"/>
        <v>0.37608269119174365</v>
      </c>
      <c r="T112" s="79">
        <f>Q112/'סכום נכסי הקרן'!$C$42*100</f>
        <v>7.2531463428594373E-2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526</v>
      </c>
      <c r="G113" t="s">
        <v>330</v>
      </c>
      <c r="H113" t="s">
        <v>575</v>
      </c>
      <c r="I113" t="s">
        <v>155</v>
      </c>
      <c r="J113" t="s">
        <v>243</v>
      </c>
      <c r="K113" s="79">
        <v>2.99</v>
      </c>
      <c r="L113" t="s">
        <v>108</v>
      </c>
      <c r="M113" s="79">
        <v>6.4</v>
      </c>
      <c r="N113" s="79">
        <v>1.35</v>
      </c>
      <c r="O113" s="79">
        <v>118750</v>
      </c>
      <c r="P113" s="79">
        <v>131.61000000000001</v>
      </c>
      <c r="Q113" s="79">
        <v>156.28687500000001</v>
      </c>
      <c r="R113" s="79">
        <v>0.01</v>
      </c>
      <c r="S113" s="79">
        <f t="shared" si="1"/>
        <v>2.1420185095235529</v>
      </c>
      <c r="T113" s="79">
        <f>Q113/'סכום נכסי הקרן'!$C$42*100</f>
        <v>0.41311057601337065</v>
      </c>
    </row>
    <row r="114" spans="2:20">
      <c r="B114" t="s">
        <v>625</v>
      </c>
      <c r="C114" t="s">
        <v>626</v>
      </c>
      <c r="D114" t="s">
        <v>106</v>
      </c>
      <c r="E114" t="s">
        <v>129</v>
      </c>
      <c r="F114" t="s">
        <v>627</v>
      </c>
      <c r="G114" t="s">
        <v>363</v>
      </c>
      <c r="H114" t="s">
        <v>628</v>
      </c>
      <c r="I114" t="s">
        <v>156</v>
      </c>
      <c r="J114" t="s">
        <v>629</v>
      </c>
      <c r="K114" s="79">
        <v>2.83</v>
      </c>
      <c r="L114" t="s">
        <v>108</v>
      </c>
      <c r="M114" s="79">
        <v>5.35</v>
      </c>
      <c r="N114" s="79">
        <v>1.66</v>
      </c>
      <c r="O114" s="79">
        <v>14479.38</v>
      </c>
      <c r="P114" s="79">
        <v>111.38</v>
      </c>
      <c r="Q114" s="79">
        <v>16.127133443999998</v>
      </c>
      <c r="R114" s="79">
        <v>0</v>
      </c>
      <c r="S114" s="79">
        <f t="shared" si="1"/>
        <v>0.22103339351179885</v>
      </c>
      <c r="T114" s="79">
        <f>Q114/'סכום נכסי הקרן'!$C$42*100</f>
        <v>4.2628591725922808E-2</v>
      </c>
    </row>
    <row r="115" spans="2:20">
      <c r="B115" t="s">
        <v>630</v>
      </c>
      <c r="C115" t="s">
        <v>631</v>
      </c>
      <c r="D115" t="s">
        <v>106</v>
      </c>
      <c r="E115" t="s">
        <v>129</v>
      </c>
      <c r="F115" t="s">
        <v>632</v>
      </c>
      <c r="G115" t="s">
        <v>363</v>
      </c>
      <c r="H115" t="s">
        <v>633</v>
      </c>
      <c r="I115" t="s">
        <v>155</v>
      </c>
      <c r="J115" t="s">
        <v>634</v>
      </c>
      <c r="K115" s="79">
        <v>5.0999999999999996</v>
      </c>
      <c r="L115" t="s">
        <v>108</v>
      </c>
      <c r="M115" s="79">
        <v>4.09</v>
      </c>
      <c r="N115" s="79">
        <v>2.8</v>
      </c>
      <c r="O115" s="79">
        <v>5404.8</v>
      </c>
      <c r="P115" s="79">
        <v>107.9</v>
      </c>
      <c r="Q115" s="79">
        <v>5.8317791999999997</v>
      </c>
      <c r="R115" s="79">
        <v>0</v>
      </c>
      <c r="S115" s="79">
        <f t="shared" si="1"/>
        <v>7.9928522403781219E-2</v>
      </c>
      <c r="T115" s="79">
        <f>Q115/'סכום נכסי הקרן'!$C$42*100</f>
        <v>1.5415047901461932E-2</v>
      </c>
    </row>
    <row r="116" spans="2:20">
      <c r="B116" t="s">
        <v>635</v>
      </c>
      <c r="C116" t="s">
        <v>636</v>
      </c>
      <c r="D116" t="s">
        <v>106</v>
      </c>
      <c r="E116" t="s">
        <v>129</v>
      </c>
      <c r="F116" t="s">
        <v>637</v>
      </c>
      <c r="G116" t="s">
        <v>363</v>
      </c>
      <c r="H116" t="s">
        <v>628</v>
      </c>
      <c r="I116" t="s">
        <v>156</v>
      </c>
      <c r="J116" t="s">
        <v>638</v>
      </c>
      <c r="K116" s="79">
        <v>1.81</v>
      </c>
      <c r="L116" t="s">
        <v>108</v>
      </c>
      <c r="M116" s="79">
        <v>4.45</v>
      </c>
      <c r="N116" s="79">
        <v>1.67</v>
      </c>
      <c r="O116" s="79">
        <v>8517.0499999999993</v>
      </c>
      <c r="P116" s="79">
        <v>109.26</v>
      </c>
      <c r="Q116" s="79">
        <v>9.3057288299999996</v>
      </c>
      <c r="R116" s="79">
        <v>0.01</v>
      </c>
      <c r="S116" s="79">
        <f t="shared" si="1"/>
        <v>0.12754137798498402</v>
      </c>
      <c r="T116" s="79">
        <f>Q116/'סכום נכסי הקרן'!$C$42*100</f>
        <v>2.4597682928816186E-2</v>
      </c>
    </row>
    <row r="117" spans="2:20">
      <c r="B117" t="s">
        <v>639</v>
      </c>
      <c r="C117" t="s">
        <v>640</v>
      </c>
      <c r="D117" t="s">
        <v>106</v>
      </c>
      <c r="E117" t="s">
        <v>129</v>
      </c>
      <c r="F117" t="s">
        <v>641</v>
      </c>
      <c r="G117" t="s">
        <v>363</v>
      </c>
      <c r="H117" t="s">
        <v>633</v>
      </c>
      <c r="I117" t="s">
        <v>155</v>
      </c>
      <c r="J117" t="s">
        <v>243</v>
      </c>
      <c r="K117" s="79">
        <v>2.41</v>
      </c>
      <c r="L117" t="s">
        <v>108</v>
      </c>
      <c r="M117" s="79">
        <v>4.25</v>
      </c>
      <c r="N117" s="79">
        <v>1.1399999999999999</v>
      </c>
      <c r="O117" s="79">
        <v>736.85</v>
      </c>
      <c r="P117" s="79">
        <v>114.43</v>
      </c>
      <c r="Q117" s="79">
        <v>0.84317745499999996</v>
      </c>
      <c r="R117" s="79">
        <v>0</v>
      </c>
      <c r="S117" s="79">
        <f t="shared" si="1"/>
        <v>1.1556323686316988E-2</v>
      </c>
      <c r="T117" s="79">
        <f>Q117/'סכום נכסי הקרן'!$C$42*100</f>
        <v>2.2287573676070867E-3</v>
      </c>
    </row>
    <row r="118" spans="2:20">
      <c r="B118" t="s">
        <v>642</v>
      </c>
      <c r="C118" t="s">
        <v>643</v>
      </c>
      <c r="D118" t="s">
        <v>106</v>
      </c>
      <c r="E118" t="s">
        <v>129</v>
      </c>
      <c r="F118" t="s">
        <v>641</v>
      </c>
      <c r="G118" t="s">
        <v>363</v>
      </c>
      <c r="H118" t="s">
        <v>633</v>
      </c>
      <c r="I118" t="s">
        <v>155</v>
      </c>
      <c r="J118" t="s">
        <v>243</v>
      </c>
      <c r="K118" s="79">
        <v>2.99</v>
      </c>
      <c r="L118" t="s">
        <v>108</v>
      </c>
      <c r="M118" s="79">
        <v>4.5999999999999996</v>
      </c>
      <c r="N118" s="79">
        <v>1.69</v>
      </c>
      <c r="O118" s="79">
        <v>37745.54</v>
      </c>
      <c r="P118" s="79">
        <v>109.4</v>
      </c>
      <c r="Q118" s="79">
        <v>41.293620760000003</v>
      </c>
      <c r="R118" s="79">
        <v>0.01</v>
      </c>
      <c r="S118" s="79">
        <f t="shared" si="1"/>
        <v>0.56595731403015159</v>
      </c>
      <c r="T118" s="79">
        <f>Q118/'סכום נכסי הקרן'!$C$42*100</f>
        <v>0.10915076175041108</v>
      </c>
    </row>
    <row r="119" spans="2:20">
      <c r="B119" t="s">
        <v>644</v>
      </c>
      <c r="C119" t="s">
        <v>645</v>
      </c>
      <c r="D119" t="s">
        <v>106</v>
      </c>
      <c r="E119" t="s">
        <v>129</v>
      </c>
      <c r="F119" t="s">
        <v>641</v>
      </c>
      <c r="G119" t="s">
        <v>363</v>
      </c>
      <c r="H119" t="s">
        <v>633</v>
      </c>
      <c r="I119" t="s">
        <v>155</v>
      </c>
      <c r="J119" t="s">
        <v>646</v>
      </c>
      <c r="K119" s="79">
        <v>6.65</v>
      </c>
      <c r="L119" t="s">
        <v>108</v>
      </c>
      <c r="M119" s="79">
        <v>3.06</v>
      </c>
      <c r="N119" s="79">
        <v>3.01</v>
      </c>
      <c r="O119" s="79">
        <v>11000</v>
      </c>
      <c r="P119" s="79">
        <v>100.14</v>
      </c>
      <c r="Q119" s="79">
        <v>11.0154</v>
      </c>
      <c r="R119" s="79">
        <v>0.01</v>
      </c>
      <c r="S119" s="79">
        <f t="shared" si="1"/>
        <v>0.15097359064736396</v>
      </c>
      <c r="T119" s="79">
        <f>Q119/'סכום נכסי הקרן'!$C$42*100</f>
        <v>2.9116829158031873E-2</v>
      </c>
    </row>
    <row r="120" spans="2:20">
      <c r="B120" t="s">
        <v>647</v>
      </c>
      <c r="C120" t="s">
        <v>648</v>
      </c>
      <c r="D120" t="s">
        <v>106</v>
      </c>
      <c r="E120" t="s">
        <v>129</v>
      </c>
      <c r="F120" t="s">
        <v>637</v>
      </c>
      <c r="G120" t="s">
        <v>363</v>
      </c>
      <c r="H120" t="s">
        <v>628</v>
      </c>
      <c r="I120" t="s">
        <v>156</v>
      </c>
      <c r="J120" t="s">
        <v>649</v>
      </c>
      <c r="K120" s="79">
        <v>4.66</v>
      </c>
      <c r="L120" t="s">
        <v>108</v>
      </c>
      <c r="M120" s="79">
        <v>3.25</v>
      </c>
      <c r="N120" s="79">
        <v>1.81</v>
      </c>
      <c r="O120" s="79">
        <v>12750</v>
      </c>
      <c r="P120" s="79">
        <v>105.07</v>
      </c>
      <c r="Q120" s="79">
        <v>13.396425000000001</v>
      </c>
      <c r="R120" s="79">
        <v>0.01</v>
      </c>
      <c r="S120" s="79">
        <f t="shared" si="1"/>
        <v>0.18360716670190033</v>
      </c>
      <c r="T120" s="79">
        <f>Q120/'סכום נכסי הקרן'!$C$42*100</f>
        <v>3.5410554138150876E-2</v>
      </c>
    </row>
    <row r="121" spans="2:20">
      <c r="B121" t="s">
        <v>650</v>
      </c>
      <c r="C121" t="s">
        <v>651</v>
      </c>
      <c r="D121" t="s">
        <v>106</v>
      </c>
      <c r="E121" t="s">
        <v>129</v>
      </c>
      <c r="F121" t="s">
        <v>652</v>
      </c>
      <c r="G121" t="s">
        <v>118</v>
      </c>
      <c r="H121" t="s">
        <v>633</v>
      </c>
      <c r="I121" t="s">
        <v>155</v>
      </c>
      <c r="J121" t="s">
        <v>243</v>
      </c>
      <c r="K121" s="79">
        <v>3.24</v>
      </c>
      <c r="L121" t="s">
        <v>108</v>
      </c>
      <c r="M121" s="79">
        <v>4.5999999999999996</v>
      </c>
      <c r="N121" s="79">
        <v>1.91</v>
      </c>
      <c r="O121" s="79">
        <v>0.34</v>
      </c>
      <c r="P121" s="79">
        <v>132.16999999999999</v>
      </c>
      <c r="Q121" s="79">
        <v>4.4937800000000001E-4</v>
      </c>
      <c r="R121" s="79">
        <v>0</v>
      </c>
      <c r="S121" s="79">
        <f t="shared" si="1"/>
        <v>6.1590328283976183E-6</v>
      </c>
      <c r="T121" s="79">
        <f>Q121/'סכום נכסי הקרן'!$C$42*100</f>
        <v>1.1878336196032869E-6</v>
      </c>
    </row>
    <row r="122" spans="2:20">
      <c r="B122" t="s">
        <v>653</v>
      </c>
      <c r="C122" t="s">
        <v>654</v>
      </c>
      <c r="D122" t="s">
        <v>106</v>
      </c>
      <c r="E122" t="s">
        <v>129</v>
      </c>
      <c r="F122" t="s">
        <v>655</v>
      </c>
      <c r="G122" t="s">
        <v>363</v>
      </c>
      <c r="H122" t="s">
        <v>628</v>
      </c>
      <c r="I122" t="s">
        <v>156</v>
      </c>
      <c r="J122" t="s">
        <v>243</v>
      </c>
      <c r="K122" s="79">
        <v>2.39</v>
      </c>
      <c r="L122" t="s">
        <v>108</v>
      </c>
      <c r="M122" s="79">
        <v>4.5999999999999996</v>
      </c>
      <c r="N122" s="79">
        <v>1.87</v>
      </c>
      <c r="O122" s="79">
        <v>16410.36</v>
      </c>
      <c r="P122" s="79">
        <v>129.58000000000001</v>
      </c>
      <c r="Q122" s="79">
        <v>21.264544487999999</v>
      </c>
      <c r="R122" s="79">
        <v>0</v>
      </c>
      <c r="S122" s="79">
        <f t="shared" si="1"/>
        <v>0.29144512544564627</v>
      </c>
      <c r="T122" s="79">
        <f>Q122/'סכום נכסי הקרן'!$C$42*100</f>
        <v>5.6208227479752369E-2</v>
      </c>
    </row>
    <row r="123" spans="2:20">
      <c r="B123" t="s">
        <v>656</v>
      </c>
      <c r="C123" t="s">
        <v>657</v>
      </c>
      <c r="D123" t="s">
        <v>106</v>
      </c>
      <c r="E123" t="s">
        <v>129</v>
      </c>
      <c r="F123" t="s">
        <v>658</v>
      </c>
      <c r="G123" t="s">
        <v>363</v>
      </c>
      <c r="H123" t="s">
        <v>633</v>
      </c>
      <c r="I123" t="s">
        <v>155</v>
      </c>
      <c r="J123" t="s">
        <v>659</v>
      </c>
      <c r="K123" s="79">
        <v>2.4</v>
      </c>
      <c r="L123" t="s">
        <v>108</v>
      </c>
      <c r="M123" s="79">
        <v>5.4</v>
      </c>
      <c r="N123" s="79">
        <v>1.26</v>
      </c>
      <c r="O123" s="79">
        <v>11550.21</v>
      </c>
      <c r="P123" s="79">
        <v>131.09</v>
      </c>
      <c r="Q123" s="79">
        <v>15.141170289</v>
      </c>
      <c r="R123" s="79">
        <v>0.01</v>
      </c>
      <c r="S123" s="79">
        <f t="shared" si="1"/>
        <v>0.20752009415305078</v>
      </c>
      <c r="T123" s="79">
        <f>Q123/'סכום נכסי הקרן'!$C$42*100</f>
        <v>4.0022411220426046E-2</v>
      </c>
    </row>
    <row r="124" spans="2:20">
      <c r="B124" t="s">
        <v>660</v>
      </c>
      <c r="C124" t="s">
        <v>661</v>
      </c>
      <c r="D124" t="s">
        <v>106</v>
      </c>
      <c r="E124" t="s">
        <v>129</v>
      </c>
      <c r="F124" t="s">
        <v>662</v>
      </c>
      <c r="G124" t="s">
        <v>363</v>
      </c>
      <c r="H124" t="s">
        <v>633</v>
      </c>
      <c r="I124" t="s">
        <v>155</v>
      </c>
      <c r="J124" t="s">
        <v>663</v>
      </c>
      <c r="K124" s="79">
        <v>2.79</v>
      </c>
      <c r="L124" t="s">
        <v>108</v>
      </c>
      <c r="M124" s="79">
        <v>4.4000000000000004</v>
      </c>
      <c r="N124" s="79">
        <v>1.21</v>
      </c>
      <c r="O124" s="79">
        <v>16002.45</v>
      </c>
      <c r="P124" s="79">
        <v>109.3</v>
      </c>
      <c r="Q124" s="79">
        <v>17.490677850000001</v>
      </c>
      <c r="R124" s="79">
        <v>0.01</v>
      </c>
      <c r="S124" s="79">
        <f t="shared" si="1"/>
        <v>0.2397217021506996</v>
      </c>
      <c r="T124" s="79">
        <f>Q124/'סכום נכסי הקרן'!$C$42*100</f>
        <v>4.6232826662365618E-2</v>
      </c>
    </row>
    <row r="125" spans="2:20">
      <c r="B125" t="s">
        <v>664</v>
      </c>
      <c r="C125" t="s">
        <v>665</v>
      </c>
      <c r="D125" t="s">
        <v>106</v>
      </c>
      <c r="E125" t="s">
        <v>129</v>
      </c>
      <c r="F125" t="s">
        <v>604</v>
      </c>
      <c r="G125" t="s">
        <v>363</v>
      </c>
      <c r="H125" t="s">
        <v>633</v>
      </c>
      <c r="I125" t="s">
        <v>155</v>
      </c>
      <c r="J125" t="s">
        <v>243</v>
      </c>
      <c r="K125" s="79">
        <v>0.89</v>
      </c>
      <c r="L125" t="s">
        <v>108</v>
      </c>
      <c r="M125" s="79">
        <v>5</v>
      </c>
      <c r="N125" s="79">
        <v>0.52</v>
      </c>
      <c r="O125" s="79">
        <v>12277.58</v>
      </c>
      <c r="P125" s="79">
        <v>124.28</v>
      </c>
      <c r="Q125" s="79">
        <v>15.258576423999999</v>
      </c>
      <c r="R125" s="79">
        <v>0</v>
      </c>
      <c r="S125" s="79">
        <f t="shared" si="1"/>
        <v>0.2091292255295763</v>
      </c>
      <c r="T125" s="79">
        <f>Q125/'סכום נכסי הקרן'!$C$42*100</f>
        <v>4.0332748963485744E-2</v>
      </c>
    </row>
    <row r="126" spans="2:20">
      <c r="B126" t="s">
        <v>666</v>
      </c>
      <c r="C126" t="s">
        <v>667</v>
      </c>
      <c r="D126" t="s">
        <v>106</v>
      </c>
      <c r="E126" t="s">
        <v>129</v>
      </c>
      <c r="F126" t="s">
        <v>604</v>
      </c>
      <c r="G126" t="s">
        <v>363</v>
      </c>
      <c r="H126" t="s">
        <v>633</v>
      </c>
      <c r="I126" t="s">
        <v>155</v>
      </c>
      <c r="J126" t="s">
        <v>243</v>
      </c>
      <c r="K126" s="79">
        <v>5.69</v>
      </c>
      <c r="L126" t="s">
        <v>108</v>
      </c>
      <c r="M126" s="79">
        <v>4.95</v>
      </c>
      <c r="N126" s="79">
        <v>2.66</v>
      </c>
      <c r="O126" s="79">
        <v>5606</v>
      </c>
      <c r="P126" s="79">
        <v>135.61000000000001</v>
      </c>
      <c r="Q126" s="79">
        <v>7.6022965999999998</v>
      </c>
      <c r="R126" s="79">
        <v>0</v>
      </c>
      <c r="S126" s="79">
        <f t="shared" si="1"/>
        <v>0.10419467426223714</v>
      </c>
      <c r="T126" s="79">
        <f>Q126/'סכום נכסי הקרן'!$C$42*100</f>
        <v>2.0095027989077707E-2</v>
      </c>
    </row>
    <row r="127" spans="2:20">
      <c r="B127" t="s">
        <v>668</v>
      </c>
      <c r="C127" t="s">
        <v>669</v>
      </c>
      <c r="D127" t="s">
        <v>106</v>
      </c>
      <c r="E127" t="s">
        <v>129</v>
      </c>
      <c r="F127" t="s">
        <v>670</v>
      </c>
      <c r="G127" t="s">
        <v>133</v>
      </c>
      <c r="H127" t="s">
        <v>633</v>
      </c>
      <c r="I127" t="s">
        <v>155</v>
      </c>
      <c r="J127" t="s">
        <v>243</v>
      </c>
      <c r="K127" s="79">
        <v>0.21</v>
      </c>
      <c r="L127" t="s">
        <v>108</v>
      </c>
      <c r="M127" s="79">
        <v>5.15</v>
      </c>
      <c r="N127" s="79">
        <v>4.38</v>
      </c>
      <c r="O127" s="79">
        <v>4016.66</v>
      </c>
      <c r="P127" s="79">
        <v>121.88</v>
      </c>
      <c r="Q127" s="79">
        <v>4.8955052080000003</v>
      </c>
      <c r="R127" s="79">
        <v>0.01</v>
      </c>
      <c r="S127" s="79">
        <f t="shared" si="1"/>
        <v>6.7096247007337947E-2</v>
      </c>
      <c r="T127" s="79">
        <f>Q127/'סכום נכסי הקרן'!$C$42*100</f>
        <v>1.2940209959111E-2</v>
      </c>
    </row>
    <row r="128" spans="2:20">
      <c r="B128" t="s">
        <v>671</v>
      </c>
      <c r="C128" t="s">
        <v>672</v>
      </c>
      <c r="D128" t="s">
        <v>106</v>
      </c>
      <c r="E128" t="s">
        <v>129</v>
      </c>
      <c r="F128" t="s">
        <v>673</v>
      </c>
      <c r="G128" t="s">
        <v>363</v>
      </c>
      <c r="H128" t="s">
        <v>628</v>
      </c>
      <c r="I128" t="s">
        <v>156</v>
      </c>
      <c r="J128" t="s">
        <v>243</v>
      </c>
      <c r="K128" s="79">
        <v>1.3</v>
      </c>
      <c r="L128" t="s">
        <v>108</v>
      </c>
      <c r="M128" s="79">
        <v>4.2</v>
      </c>
      <c r="N128" s="79">
        <v>1.08</v>
      </c>
      <c r="O128" s="79">
        <v>5712.24</v>
      </c>
      <c r="P128" s="79">
        <v>112.41</v>
      </c>
      <c r="Q128" s="79">
        <v>6.4211289840000001</v>
      </c>
      <c r="R128" s="79">
        <v>0</v>
      </c>
      <c r="S128" s="79">
        <f t="shared" si="1"/>
        <v>8.8005964261337777E-2</v>
      </c>
      <c r="T128" s="79">
        <f>Q128/'סכום נכסי הקרן'!$C$42*100</f>
        <v>1.697286668017637E-2</v>
      </c>
    </row>
    <row r="129" spans="2:20">
      <c r="B129" t="s">
        <v>674</v>
      </c>
      <c r="C129" t="s">
        <v>675</v>
      </c>
      <c r="D129" t="s">
        <v>106</v>
      </c>
      <c r="E129" t="s">
        <v>129</v>
      </c>
      <c r="F129" t="s">
        <v>673</v>
      </c>
      <c r="G129" t="s">
        <v>363</v>
      </c>
      <c r="H129" t="s">
        <v>628</v>
      </c>
      <c r="I129" t="s">
        <v>156</v>
      </c>
      <c r="J129" t="s">
        <v>243</v>
      </c>
      <c r="K129" s="79">
        <v>1.94</v>
      </c>
      <c r="L129" t="s">
        <v>108</v>
      </c>
      <c r="M129" s="79">
        <v>4.5</v>
      </c>
      <c r="N129" s="79">
        <v>1.45</v>
      </c>
      <c r="O129" s="79">
        <v>29204</v>
      </c>
      <c r="P129" s="79">
        <v>113.74</v>
      </c>
      <c r="Q129" s="79">
        <v>33.216629599999997</v>
      </c>
      <c r="R129" s="79">
        <v>0</v>
      </c>
      <c r="S129" s="79">
        <f t="shared" si="1"/>
        <v>0.4552566261702265</v>
      </c>
      <c r="T129" s="79">
        <f>Q129/'סכום נכסי הקרן'!$C$42*100</f>
        <v>8.7800981287000424E-2</v>
      </c>
    </row>
    <row r="130" spans="2:20">
      <c r="B130" t="s">
        <v>676</v>
      </c>
      <c r="C130" t="s">
        <v>677</v>
      </c>
      <c r="D130" t="s">
        <v>106</v>
      </c>
      <c r="E130" t="s">
        <v>129</v>
      </c>
      <c r="F130" t="s">
        <v>673</v>
      </c>
      <c r="G130" t="s">
        <v>363</v>
      </c>
      <c r="H130" t="s">
        <v>628</v>
      </c>
      <c r="I130" t="s">
        <v>156</v>
      </c>
      <c r="J130" t="s">
        <v>347</v>
      </c>
      <c r="K130" s="79">
        <v>4.6500000000000004</v>
      </c>
      <c r="L130" t="s">
        <v>108</v>
      </c>
      <c r="M130" s="79">
        <v>3.3</v>
      </c>
      <c r="N130" s="79">
        <v>2.21</v>
      </c>
      <c r="O130" s="79">
        <v>10.029999999999999</v>
      </c>
      <c r="P130" s="79">
        <v>104</v>
      </c>
      <c r="Q130" s="79">
        <v>1.04312E-2</v>
      </c>
      <c r="R130" s="79">
        <v>0</v>
      </c>
      <c r="S130" s="79">
        <f t="shared" si="1"/>
        <v>1.4296673010156535E-4</v>
      </c>
      <c r="T130" s="79">
        <f>Q130/'סכום נכסי הקרן'!$C$42*100</f>
        <v>2.7572622720306303E-5</v>
      </c>
    </row>
    <row r="131" spans="2:20">
      <c r="B131" t="s">
        <v>678</v>
      </c>
      <c r="C131" t="s">
        <v>679</v>
      </c>
      <c r="D131" t="s">
        <v>106</v>
      </c>
      <c r="E131" t="s">
        <v>129</v>
      </c>
      <c r="F131" t="s">
        <v>627</v>
      </c>
      <c r="G131" t="s">
        <v>363</v>
      </c>
      <c r="H131" t="s">
        <v>680</v>
      </c>
      <c r="I131" t="s">
        <v>155</v>
      </c>
      <c r="J131" t="s">
        <v>243</v>
      </c>
      <c r="K131" s="79">
        <v>0.98</v>
      </c>
      <c r="L131" t="s">
        <v>108</v>
      </c>
      <c r="M131" s="79">
        <v>5.5</v>
      </c>
      <c r="N131" s="79">
        <v>1.31</v>
      </c>
      <c r="O131" s="79">
        <v>3812</v>
      </c>
      <c r="P131" s="79">
        <v>124.01</v>
      </c>
      <c r="Q131" s="79">
        <v>4.7272612000000001</v>
      </c>
      <c r="R131" s="79">
        <v>0.01</v>
      </c>
      <c r="S131" s="79">
        <f t="shared" si="1"/>
        <v>6.4790347812332422E-2</v>
      </c>
      <c r="T131" s="79">
        <f>Q131/'סכום נכסי הקרן'!$C$42*100</f>
        <v>1.2495493286289445E-2</v>
      </c>
    </row>
    <row r="132" spans="2:20">
      <c r="B132" t="s">
        <v>681</v>
      </c>
      <c r="C132" t="s">
        <v>682</v>
      </c>
      <c r="D132" t="s">
        <v>106</v>
      </c>
      <c r="E132" t="s">
        <v>129</v>
      </c>
      <c r="F132" t="s">
        <v>683</v>
      </c>
      <c r="G132" t="s">
        <v>363</v>
      </c>
      <c r="H132" t="s">
        <v>684</v>
      </c>
      <c r="I132" t="s">
        <v>156</v>
      </c>
      <c r="J132" t="s">
        <v>243</v>
      </c>
      <c r="K132" s="79">
        <v>0.33</v>
      </c>
      <c r="L132" t="s">
        <v>108</v>
      </c>
      <c r="M132" s="79">
        <v>6.1</v>
      </c>
      <c r="N132" s="79">
        <v>3</v>
      </c>
      <c r="O132" s="79">
        <v>4325</v>
      </c>
      <c r="P132" s="79">
        <v>110.18</v>
      </c>
      <c r="Q132" s="79">
        <v>4.7652850000000004</v>
      </c>
      <c r="R132" s="79">
        <v>0.01</v>
      </c>
      <c r="S132" s="79">
        <f t="shared" si="1"/>
        <v>6.5311489996552452E-2</v>
      </c>
      <c r="T132" s="79">
        <f>Q132/'סכום נכסי הקרן'!$C$42*100</f>
        <v>1.2596000983562278E-2</v>
      </c>
    </row>
    <row r="133" spans="2:20">
      <c r="B133" t="s">
        <v>685</v>
      </c>
      <c r="C133" t="s">
        <v>686</v>
      </c>
      <c r="D133" t="s">
        <v>106</v>
      </c>
      <c r="E133" t="s">
        <v>129</v>
      </c>
      <c r="F133" t="s">
        <v>683</v>
      </c>
      <c r="G133" t="s">
        <v>363</v>
      </c>
      <c r="H133" t="s">
        <v>684</v>
      </c>
      <c r="I133" t="s">
        <v>156</v>
      </c>
      <c r="J133" t="s">
        <v>243</v>
      </c>
      <c r="K133" s="79">
        <v>1.93</v>
      </c>
      <c r="L133" t="s">
        <v>108</v>
      </c>
      <c r="M133" s="79">
        <v>5.6</v>
      </c>
      <c r="N133" s="79">
        <v>1.3</v>
      </c>
      <c r="O133" s="79">
        <v>9156.83</v>
      </c>
      <c r="P133" s="79">
        <v>113.49</v>
      </c>
      <c r="Q133" s="79">
        <v>10.392086366999999</v>
      </c>
      <c r="R133" s="79">
        <v>0</v>
      </c>
      <c r="S133" s="79">
        <f t="shared" si="1"/>
        <v>0.14243065101072222</v>
      </c>
      <c r="T133" s="79">
        <f>Q133/'סכום נכסי הקרן'!$C$42*100</f>
        <v>2.746923428504195E-2</v>
      </c>
    </row>
    <row r="134" spans="2:20">
      <c r="B134" t="s">
        <v>687</v>
      </c>
      <c r="C134" t="s">
        <v>688</v>
      </c>
      <c r="D134" t="s">
        <v>106</v>
      </c>
      <c r="E134" t="s">
        <v>129</v>
      </c>
      <c r="F134" t="s">
        <v>689</v>
      </c>
      <c r="G134" t="s">
        <v>133</v>
      </c>
      <c r="H134" t="s">
        <v>684</v>
      </c>
      <c r="I134" t="s">
        <v>156</v>
      </c>
      <c r="J134" t="s">
        <v>690</v>
      </c>
      <c r="K134" s="79">
        <v>1.25</v>
      </c>
      <c r="L134" t="s">
        <v>108</v>
      </c>
      <c r="M134" s="79">
        <v>4.2</v>
      </c>
      <c r="N134" s="79">
        <v>2.33</v>
      </c>
      <c r="O134" s="79">
        <v>8445.82</v>
      </c>
      <c r="P134" s="79">
        <v>103.49</v>
      </c>
      <c r="Q134" s="79">
        <v>8.7405791179999994</v>
      </c>
      <c r="R134" s="79">
        <v>0</v>
      </c>
      <c r="S134" s="79">
        <f t="shared" si="1"/>
        <v>0.11979561466508974</v>
      </c>
      <c r="T134" s="79">
        <f>Q134/'סכום נכסי הקרן'!$C$42*100</f>
        <v>2.3103831810108291E-2</v>
      </c>
    </row>
    <row r="135" spans="2:20">
      <c r="B135" t="s">
        <v>691</v>
      </c>
      <c r="C135" t="s">
        <v>692</v>
      </c>
      <c r="D135" t="s">
        <v>106</v>
      </c>
      <c r="E135" t="s">
        <v>129</v>
      </c>
      <c r="F135" t="s">
        <v>693</v>
      </c>
      <c r="G135" t="s">
        <v>363</v>
      </c>
      <c r="H135" t="s">
        <v>684</v>
      </c>
      <c r="I135" t="s">
        <v>156</v>
      </c>
      <c r="J135" t="s">
        <v>694</v>
      </c>
      <c r="K135" s="79">
        <v>2.4900000000000002</v>
      </c>
      <c r="L135" t="s">
        <v>108</v>
      </c>
      <c r="M135" s="79">
        <v>4.8</v>
      </c>
      <c r="N135" s="79">
        <v>1.36</v>
      </c>
      <c r="O135" s="79">
        <v>11900</v>
      </c>
      <c r="P135" s="79">
        <v>107.38</v>
      </c>
      <c r="Q135" s="79">
        <v>12.778219999999999</v>
      </c>
      <c r="R135" s="79">
        <v>0</v>
      </c>
      <c r="S135" s="79">
        <f t="shared" si="1"/>
        <v>0.17513424437441755</v>
      </c>
      <c r="T135" s="79">
        <f>Q135/'סכום נכסי הקרן'!$C$42*100</f>
        <v>3.3776462832375218E-2</v>
      </c>
    </row>
    <row r="136" spans="2:20">
      <c r="B136" t="s">
        <v>695</v>
      </c>
      <c r="C136" t="s">
        <v>696</v>
      </c>
      <c r="D136" t="s">
        <v>106</v>
      </c>
      <c r="E136" t="s">
        <v>129</v>
      </c>
      <c r="F136" t="s">
        <v>697</v>
      </c>
      <c r="G136" t="s">
        <v>363</v>
      </c>
      <c r="H136" t="s">
        <v>680</v>
      </c>
      <c r="I136" t="s">
        <v>155</v>
      </c>
      <c r="J136" t="s">
        <v>243</v>
      </c>
      <c r="K136" s="79">
        <v>1.38</v>
      </c>
      <c r="L136" t="s">
        <v>108</v>
      </c>
      <c r="M136" s="79">
        <v>6.4</v>
      </c>
      <c r="N136" s="79">
        <v>3.17</v>
      </c>
      <c r="O136" s="79">
        <v>8394.1200000000008</v>
      </c>
      <c r="P136" s="79">
        <v>113.41</v>
      </c>
      <c r="Q136" s="79">
        <v>9.5197714920000003</v>
      </c>
      <c r="R136" s="79">
        <v>0.01</v>
      </c>
      <c r="S136" s="79">
        <f t="shared" si="1"/>
        <v>0.13047497905565422</v>
      </c>
      <c r="T136" s="79">
        <f>Q136/'סכום נכסי הקרן'!$C$42*100</f>
        <v>2.5163458445091977E-2</v>
      </c>
    </row>
    <row r="137" spans="2:20">
      <c r="B137" t="s">
        <v>698</v>
      </c>
      <c r="C137" t="s">
        <v>699</v>
      </c>
      <c r="D137" t="s">
        <v>106</v>
      </c>
      <c r="E137" t="s">
        <v>129</v>
      </c>
      <c r="F137" t="s">
        <v>697</v>
      </c>
      <c r="G137" t="s">
        <v>363</v>
      </c>
      <c r="H137" t="s">
        <v>680</v>
      </c>
      <c r="I137" t="s">
        <v>155</v>
      </c>
      <c r="J137" t="s">
        <v>243</v>
      </c>
      <c r="K137" s="79">
        <v>2.38</v>
      </c>
      <c r="L137" t="s">
        <v>108</v>
      </c>
      <c r="M137" s="79">
        <v>5.4</v>
      </c>
      <c r="N137" s="79">
        <v>3.65</v>
      </c>
      <c r="O137" s="79">
        <v>7772.4</v>
      </c>
      <c r="P137" s="79">
        <v>106.42</v>
      </c>
      <c r="Q137" s="79">
        <v>8.2713880799999995</v>
      </c>
      <c r="R137" s="79">
        <v>0.01</v>
      </c>
      <c r="S137" s="79">
        <f t="shared" si="1"/>
        <v>0.11336503060037817</v>
      </c>
      <c r="T137" s="79">
        <f>Q137/'סכום נכסי הקרן'!$C$42*100</f>
        <v>2.1863626706714351E-2</v>
      </c>
    </row>
    <row r="138" spans="2:20">
      <c r="B138" t="s">
        <v>700</v>
      </c>
      <c r="C138" t="s">
        <v>701</v>
      </c>
      <c r="D138" t="s">
        <v>106</v>
      </c>
      <c r="E138" t="s">
        <v>129</v>
      </c>
      <c r="F138" t="s">
        <v>697</v>
      </c>
      <c r="G138" t="s">
        <v>363</v>
      </c>
      <c r="H138" t="s">
        <v>680</v>
      </c>
      <c r="I138" t="s">
        <v>155</v>
      </c>
      <c r="J138" t="s">
        <v>702</v>
      </c>
      <c r="K138" s="79">
        <v>3.57</v>
      </c>
      <c r="L138" t="s">
        <v>108</v>
      </c>
      <c r="M138" s="79">
        <v>2.5</v>
      </c>
      <c r="N138" s="79">
        <v>4.3899999999999997</v>
      </c>
      <c r="O138" s="79">
        <v>16900</v>
      </c>
      <c r="P138" s="79">
        <v>93.26</v>
      </c>
      <c r="Q138" s="79">
        <v>15.76094</v>
      </c>
      <c r="R138" s="79">
        <v>0.01</v>
      </c>
      <c r="S138" s="79">
        <f t="shared" si="1"/>
        <v>0.21601446191492499</v>
      </c>
      <c r="T138" s="79">
        <f>Q138/'סכום נכסי הקרן'!$C$42*100</f>
        <v>4.1660638501551536E-2</v>
      </c>
    </row>
    <row r="139" spans="2:20">
      <c r="B139" t="s">
        <v>703</v>
      </c>
      <c r="C139" t="s">
        <v>704</v>
      </c>
      <c r="D139" t="s">
        <v>106</v>
      </c>
      <c r="E139" t="s">
        <v>129</v>
      </c>
      <c r="F139" t="s">
        <v>552</v>
      </c>
      <c r="G139" t="s">
        <v>330</v>
      </c>
      <c r="H139" t="s">
        <v>680</v>
      </c>
      <c r="I139" t="s">
        <v>155</v>
      </c>
      <c r="J139" t="s">
        <v>243</v>
      </c>
      <c r="K139" s="79">
        <v>4.49</v>
      </c>
      <c r="L139" t="s">
        <v>108</v>
      </c>
      <c r="M139" s="79">
        <v>5.0999999999999996</v>
      </c>
      <c r="N139" s="79">
        <v>1.82</v>
      </c>
      <c r="O139" s="79">
        <v>103251</v>
      </c>
      <c r="P139" s="79">
        <v>138.15</v>
      </c>
      <c r="Q139" s="79">
        <v>142.6412565</v>
      </c>
      <c r="R139" s="79">
        <v>0.01</v>
      </c>
      <c r="S139" s="79">
        <f t="shared" si="1"/>
        <v>1.954995975475847</v>
      </c>
      <c r="T139" s="79">
        <f>Q139/'סכום נכסי הקרן'!$C$42*100</f>
        <v>0.3770413327157891</v>
      </c>
    </row>
    <row r="140" spans="2:20">
      <c r="B140" t="s">
        <v>705</v>
      </c>
      <c r="C140" t="s">
        <v>706</v>
      </c>
      <c r="D140" t="s">
        <v>106</v>
      </c>
      <c r="E140" t="s">
        <v>129</v>
      </c>
      <c r="F140" t="s">
        <v>593</v>
      </c>
      <c r="G140" t="s">
        <v>330</v>
      </c>
      <c r="H140" t="s">
        <v>680</v>
      </c>
      <c r="I140" t="s">
        <v>155</v>
      </c>
      <c r="J140" t="s">
        <v>707</v>
      </c>
      <c r="K140" s="79">
        <v>3.37</v>
      </c>
      <c r="L140" t="s">
        <v>108</v>
      </c>
      <c r="M140" s="79">
        <v>2.4</v>
      </c>
      <c r="N140" s="79">
        <v>1.19</v>
      </c>
      <c r="O140" s="79">
        <v>5295</v>
      </c>
      <c r="P140" s="79">
        <v>104.78</v>
      </c>
      <c r="Q140" s="79">
        <v>5.5481009999999999</v>
      </c>
      <c r="R140" s="79">
        <v>0</v>
      </c>
      <c r="S140" s="79">
        <f t="shared" ref="S140:S203" si="2">Q140/$Q$11*100</f>
        <v>7.6040518659715547E-2</v>
      </c>
      <c r="T140" s="79">
        <f>Q140/'סכום נכסי הקרן'!$C$42*100</f>
        <v>1.4665205890708081E-2</v>
      </c>
    </row>
    <row r="141" spans="2:20">
      <c r="B141" t="s">
        <v>708</v>
      </c>
      <c r="C141" t="s">
        <v>709</v>
      </c>
      <c r="D141" t="s">
        <v>106</v>
      </c>
      <c r="E141" t="s">
        <v>129</v>
      </c>
      <c r="F141" t="s">
        <v>710</v>
      </c>
      <c r="G141" t="s">
        <v>363</v>
      </c>
      <c r="H141" t="s">
        <v>680</v>
      </c>
      <c r="I141" t="s">
        <v>155</v>
      </c>
      <c r="J141" t="s">
        <v>243</v>
      </c>
      <c r="K141" s="79">
        <v>1.1299999999999999</v>
      </c>
      <c r="L141" t="s">
        <v>108</v>
      </c>
      <c r="M141" s="79">
        <v>4.6500000000000004</v>
      </c>
      <c r="N141" s="79">
        <v>0.87</v>
      </c>
      <c r="O141" s="79">
        <v>13176.85</v>
      </c>
      <c r="P141" s="79">
        <v>127.32</v>
      </c>
      <c r="Q141" s="79">
        <v>16.77676542</v>
      </c>
      <c r="R141" s="79">
        <v>0.01</v>
      </c>
      <c r="S141" s="79">
        <f t="shared" si="2"/>
        <v>0.22993704403888476</v>
      </c>
      <c r="T141" s="79">
        <f>Q141/'סכום נכסי הקרן'!$C$42*100</f>
        <v>4.4345753450489023E-2</v>
      </c>
    </row>
    <row r="142" spans="2:20">
      <c r="B142" t="s">
        <v>711</v>
      </c>
      <c r="C142" t="s">
        <v>712</v>
      </c>
      <c r="D142" t="s">
        <v>106</v>
      </c>
      <c r="E142" t="s">
        <v>129</v>
      </c>
      <c r="F142" t="s">
        <v>710</v>
      </c>
      <c r="G142" t="s">
        <v>363</v>
      </c>
      <c r="H142" t="s">
        <v>680</v>
      </c>
      <c r="I142" t="s">
        <v>155</v>
      </c>
      <c r="J142" t="s">
        <v>243</v>
      </c>
      <c r="K142" s="79">
        <v>0.99</v>
      </c>
      <c r="L142" t="s">
        <v>108</v>
      </c>
      <c r="M142" s="79">
        <v>5.05</v>
      </c>
      <c r="N142" s="79">
        <v>1.02</v>
      </c>
      <c r="O142" s="79">
        <v>3936.68</v>
      </c>
      <c r="P142" s="79">
        <v>124.14</v>
      </c>
      <c r="Q142" s="79">
        <v>4.886994552</v>
      </c>
      <c r="R142" s="79">
        <v>0</v>
      </c>
      <c r="S142" s="79">
        <f t="shared" si="2"/>
        <v>6.6979602646253952E-2</v>
      </c>
      <c r="T142" s="79">
        <f>Q142/'סכום נכסי הקרן'!$C$42*100</f>
        <v>1.2917713879370381E-2</v>
      </c>
    </row>
    <row r="143" spans="2:20">
      <c r="B143" t="s">
        <v>713</v>
      </c>
      <c r="C143" t="s">
        <v>714</v>
      </c>
      <c r="D143" t="s">
        <v>106</v>
      </c>
      <c r="E143" t="s">
        <v>129</v>
      </c>
      <c r="F143" t="s">
        <v>710</v>
      </c>
      <c r="G143" t="s">
        <v>363</v>
      </c>
      <c r="H143" t="s">
        <v>680</v>
      </c>
      <c r="I143" t="s">
        <v>155</v>
      </c>
      <c r="J143" t="s">
        <v>715</v>
      </c>
      <c r="K143" s="79">
        <v>6.38</v>
      </c>
      <c r="L143" t="s">
        <v>108</v>
      </c>
      <c r="M143" s="79">
        <v>2.85</v>
      </c>
      <c r="N143" s="79">
        <v>2.09</v>
      </c>
      <c r="O143" s="79">
        <v>22512</v>
      </c>
      <c r="P143" s="79">
        <v>106.34</v>
      </c>
      <c r="Q143" s="79">
        <v>23.9392608</v>
      </c>
      <c r="R143" s="79">
        <v>0</v>
      </c>
      <c r="S143" s="79">
        <f t="shared" si="2"/>
        <v>0.32810394179237129</v>
      </c>
      <c r="T143" s="79">
        <f>Q143/'סכום נכסי הקרן'!$C$42*100</f>
        <v>6.3278261968078273E-2</v>
      </c>
    </row>
    <row r="144" spans="2:20">
      <c r="B144" t="s">
        <v>716</v>
      </c>
      <c r="C144" t="s">
        <v>717</v>
      </c>
      <c r="D144" t="s">
        <v>106</v>
      </c>
      <c r="E144" t="s">
        <v>129</v>
      </c>
      <c r="F144" t="s">
        <v>710</v>
      </c>
      <c r="G144" t="s">
        <v>363</v>
      </c>
      <c r="H144" t="s">
        <v>680</v>
      </c>
      <c r="I144" t="s">
        <v>155</v>
      </c>
      <c r="J144" t="s">
        <v>243</v>
      </c>
      <c r="K144" s="79">
        <v>1.84</v>
      </c>
      <c r="L144" t="s">
        <v>108</v>
      </c>
      <c r="M144" s="79">
        <v>6.1</v>
      </c>
      <c r="N144" s="79">
        <v>1.87</v>
      </c>
      <c r="O144" s="79">
        <v>83289.759999999995</v>
      </c>
      <c r="P144" s="79">
        <v>109.05</v>
      </c>
      <c r="Q144" s="79">
        <v>90.827483279999996</v>
      </c>
      <c r="R144" s="79">
        <v>0.01</v>
      </c>
      <c r="S144" s="79">
        <f t="shared" si="2"/>
        <v>1.2448527770435041</v>
      </c>
      <c r="T144" s="79">
        <f>Q144/'סכום נכסי הקרן'!$C$42*100</f>
        <v>0.24008282164222419</v>
      </c>
    </row>
    <row r="145" spans="2:20">
      <c r="B145" t="s">
        <v>718</v>
      </c>
      <c r="C145" t="s">
        <v>719</v>
      </c>
      <c r="D145" t="s">
        <v>106</v>
      </c>
      <c r="E145" t="s">
        <v>129</v>
      </c>
      <c r="F145" t="s">
        <v>720</v>
      </c>
      <c r="G145" t="s">
        <v>504</v>
      </c>
      <c r="H145" t="s">
        <v>721</v>
      </c>
      <c r="I145" t="s">
        <v>155</v>
      </c>
      <c r="J145" t="s">
        <v>243</v>
      </c>
      <c r="K145" s="79">
        <v>1.93</v>
      </c>
      <c r="L145" t="s">
        <v>108</v>
      </c>
      <c r="M145" s="79">
        <v>4.8</v>
      </c>
      <c r="N145" s="79">
        <v>1.95</v>
      </c>
      <c r="O145" s="79">
        <v>35527.050000000003</v>
      </c>
      <c r="P145" s="79">
        <v>123.1</v>
      </c>
      <c r="Q145" s="79">
        <v>43.733798550000003</v>
      </c>
      <c r="R145" s="79">
        <v>0</v>
      </c>
      <c r="S145" s="79">
        <f t="shared" si="2"/>
        <v>0.59940161952738713</v>
      </c>
      <c r="T145" s="79">
        <f>Q145/'סכום נכסי הקרן'!$C$42*100</f>
        <v>0.11560084434629084</v>
      </c>
    </row>
    <row r="146" spans="2:20">
      <c r="B146" t="s">
        <v>722</v>
      </c>
      <c r="C146" t="s">
        <v>723</v>
      </c>
      <c r="D146" t="s">
        <v>106</v>
      </c>
      <c r="E146" t="s">
        <v>129</v>
      </c>
      <c r="F146" t="s">
        <v>724</v>
      </c>
      <c r="G146" t="s">
        <v>118</v>
      </c>
      <c r="H146" t="s">
        <v>721</v>
      </c>
      <c r="I146" t="s">
        <v>155</v>
      </c>
      <c r="J146" t="s">
        <v>243</v>
      </c>
      <c r="K146" s="79">
        <v>0.43</v>
      </c>
      <c r="L146" t="s">
        <v>108</v>
      </c>
      <c r="M146" s="79">
        <v>5.25</v>
      </c>
      <c r="N146" s="79">
        <v>1.36</v>
      </c>
      <c r="O146" s="79">
        <v>2760.7</v>
      </c>
      <c r="P146" s="79">
        <v>123.53</v>
      </c>
      <c r="Q146" s="79">
        <v>3.4102927099999998</v>
      </c>
      <c r="R146" s="79">
        <v>0</v>
      </c>
      <c r="S146" s="79">
        <f t="shared" si="2"/>
        <v>4.6740393956391006E-2</v>
      </c>
      <c r="T146" s="79">
        <f>Q146/'סכום נכסי הקרן'!$C$42*100</f>
        <v>9.0143717174094012E-3</v>
      </c>
    </row>
    <row r="147" spans="2:20">
      <c r="B147" t="s">
        <v>725</v>
      </c>
      <c r="C147" t="s">
        <v>726</v>
      </c>
      <c r="D147" t="s">
        <v>106</v>
      </c>
      <c r="E147" t="s">
        <v>129</v>
      </c>
      <c r="F147" t="s">
        <v>724</v>
      </c>
      <c r="G147" t="s">
        <v>118</v>
      </c>
      <c r="H147" t="s">
        <v>721</v>
      </c>
      <c r="I147" t="s">
        <v>155</v>
      </c>
      <c r="J147" t="s">
        <v>243</v>
      </c>
      <c r="K147" s="79">
        <v>0.82</v>
      </c>
      <c r="L147" t="s">
        <v>108</v>
      </c>
      <c r="M147" s="79">
        <v>5.3</v>
      </c>
      <c r="N147" s="79">
        <v>1.81</v>
      </c>
      <c r="O147" s="79">
        <v>7082.67</v>
      </c>
      <c r="P147" s="79">
        <v>124.16</v>
      </c>
      <c r="Q147" s="79">
        <v>8.7938430719999996</v>
      </c>
      <c r="R147" s="79">
        <v>0.01</v>
      </c>
      <c r="S147" s="79">
        <f t="shared" si="2"/>
        <v>0.12052563358291896</v>
      </c>
      <c r="T147" s="79">
        <f>Q147/'סכום נכסי הקרן'!$C$42*100</f>
        <v>2.3244623560648377E-2</v>
      </c>
    </row>
    <row r="148" spans="2:20">
      <c r="B148" t="s">
        <v>727</v>
      </c>
      <c r="C148" t="s">
        <v>728</v>
      </c>
      <c r="D148" t="s">
        <v>106</v>
      </c>
      <c r="E148" t="s">
        <v>129</v>
      </c>
      <c r="F148" t="s">
        <v>724</v>
      </c>
      <c r="G148" t="s">
        <v>118</v>
      </c>
      <c r="H148" t="s">
        <v>721</v>
      </c>
      <c r="I148" t="s">
        <v>155</v>
      </c>
      <c r="J148" t="s">
        <v>729</v>
      </c>
      <c r="K148" s="79">
        <v>2.6</v>
      </c>
      <c r="L148" t="s">
        <v>108</v>
      </c>
      <c r="M148" s="79">
        <v>5</v>
      </c>
      <c r="N148" s="79">
        <v>1.81</v>
      </c>
      <c r="O148" s="79">
        <v>9</v>
      </c>
      <c r="P148" s="79">
        <v>107.15</v>
      </c>
      <c r="Q148" s="79">
        <v>9.6434999999999993E-3</v>
      </c>
      <c r="R148" s="79">
        <v>0</v>
      </c>
      <c r="S148" s="79">
        <f t="shared" si="2"/>
        <v>1.3217076287813919E-4</v>
      </c>
      <c r="T148" s="79">
        <f>Q148/'סכום נכסי הקרן'!$C$42*100</f>
        <v>2.549050801473213E-5</v>
      </c>
    </row>
    <row r="149" spans="2:20">
      <c r="B149" t="s">
        <v>730</v>
      </c>
      <c r="C149" t="s">
        <v>731</v>
      </c>
      <c r="D149" t="s">
        <v>106</v>
      </c>
      <c r="E149" t="s">
        <v>129</v>
      </c>
      <c r="F149" t="s">
        <v>732</v>
      </c>
      <c r="G149" t="s">
        <v>363</v>
      </c>
      <c r="H149" t="s">
        <v>208</v>
      </c>
      <c r="I149" t="s">
        <v>156</v>
      </c>
      <c r="J149" t="s">
        <v>243</v>
      </c>
      <c r="K149" s="79">
        <v>0.99</v>
      </c>
      <c r="L149" t="s">
        <v>108</v>
      </c>
      <c r="M149" s="79">
        <v>5.35</v>
      </c>
      <c r="N149" s="79">
        <v>1.26</v>
      </c>
      <c r="O149" s="79">
        <v>2007.34</v>
      </c>
      <c r="P149" s="79">
        <v>124.21</v>
      </c>
      <c r="Q149" s="79">
        <v>2.4933170140000001</v>
      </c>
      <c r="R149" s="79">
        <v>0</v>
      </c>
      <c r="S149" s="79">
        <f t="shared" si="2"/>
        <v>3.4172614905109561E-2</v>
      </c>
      <c r="T149" s="79">
        <f>Q149/'סכום נכסי הקרן'!$C$42*100</f>
        <v>6.5905446496225435E-3</v>
      </c>
    </row>
    <row r="150" spans="2:20">
      <c r="B150" t="s">
        <v>733</v>
      </c>
      <c r="C150" t="s">
        <v>734</v>
      </c>
      <c r="D150" t="s">
        <v>106</v>
      </c>
      <c r="E150" t="s">
        <v>129</v>
      </c>
      <c r="F150" t="s">
        <v>732</v>
      </c>
      <c r="G150" t="s">
        <v>363</v>
      </c>
      <c r="H150" t="s">
        <v>208</v>
      </c>
      <c r="I150" t="s">
        <v>156</v>
      </c>
      <c r="J150" t="s">
        <v>243</v>
      </c>
      <c r="K150" s="79">
        <v>3.22</v>
      </c>
      <c r="L150" t="s">
        <v>108</v>
      </c>
      <c r="M150" s="79">
        <v>7</v>
      </c>
      <c r="N150" s="79">
        <v>2</v>
      </c>
      <c r="O150" s="79">
        <v>28918.92</v>
      </c>
      <c r="P150" s="79">
        <v>121.96</v>
      </c>
      <c r="Q150" s="79">
        <v>35.269514831999999</v>
      </c>
      <c r="R150" s="79">
        <v>0.01</v>
      </c>
      <c r="S150" s="79">
        <f t="shared" si="2"/>
        <v>0.4833928222831218</v>
      </c>
      <c r="T150" s="79">
        <f>Q150/'סכום נכסי הקרן'!$C$42*100</f>
        <v>9.3227339710769935E-2</v>
      </c>
    </row>
    <row r="151" spans="2:20">
      <c r="B151" t="s">
        <v>735</v>
      </c>
      <c r="C151" t="s">
        <v>736</v>
      </c>
      <c r="D151" t="s">
        <v>106</v>
      </c>
      <c r="E151" t="s">
        <v>129</v>
      </c>
      <c r="F151" t="s">
        <v>732</v>
      </c>
      <c r="G151" t="s">
        <v>363</v>
      </c>
      <c r="H151" t="s">
        <v>208</v>
      </c>
      <c r="I151" t="s">
        <v>156</v>
      </c>
      <c r="J151" t="s">
        <v>737</v>
      </c>
      <c r="K151" s="79">
        <v>4.59</v>
      </c>
      <c r="L151" t="s">
        <v>108</v>
      </c>
      <c r="M151" s="79">
        <v>4.4000000000000004</v>
      </c>
      <c r="N151" s="79">
        <v>2.98</v>
      </c>
      <c r="O151" s="79">
        <v>1229.3</v>
      </c>
      <c r="P151" s="79">
        <v>107.95</v>
      </c>
      <c r="Q151" s="79">
        <v>1.3270293500000001</v>
      </c>
      <c r="R151" s="79">
        <v>0</v>
      </c>
      <c r="S151" s="79">
        <f t="shared" si="2"/>
        <v>1.8187844823060215E-2</v>
      </c>
      <c r="T151" s="79">
        <f>Q151/'סכום נכסי הקרן'!$C$42*100</f>
        <v>3.5077152778513793E-3</v>
      </c>
    </row>
    <row r="152" spans="2:20">
      <c r="B152" t="s">
        <v>738</v>
      </c>
      <c r="C152" t="s">
        <v>739</v>
      </c>
      <c r="D152" t="s">
        <v>106</v>
      </c>
      <c r="E152" t="s">
        <v>129</v>
      </c>
      <c r="F152" t="s">
        <v>740</v>
      </c>
      <c r="G152" t="s">
        <v>422</v>
      </c>
      <c r="H152" t="s">
        <v>741</v>
      </c>
      <c r="I152" t="s">
        <v>156</v>
      </c>
      <c r="J152" t="s">
        <v>742</v>
      </c>
      <c r="K152" s="79">
        <v>2.06</v>
      </c>
      <c r="L152" t="s">
        <v>108</v>
      </c>
      <c r="M152" s="79">
        <v>3.59</v>
      </c>
      <c r="N152" s="79">
        <v>2.17</v>
      </c>
      <c r="O152" s="79">
        <v>324</v>
      </c>
      <c r="P152" s="79">
        <v>103.7</v>
      </c>
      <c r="Q152" s="79">
        <v>0.33598800000000001</v>
      </c>
      <c r="R152" s="79">
        <v>0</v>
      </c>
      <c r="S152" s="79">
        <f t="shared" si="2"/>
        <v>4.6049453287603289E-3</v>
      </c>
      <c r="T152" s="79">
        <f>Q152/'סכום נכסי הקרן'!$C$42*100</f>
        <v>8.881116614148204E-4</v>
      </c>
    </row>
    <row r="153" spans="2:20">
      <c r="B153" t="s">
        <v>743</v>
      </c>
      <c r="C153" t="s">
        <v>744</v>
      </c>
      <c r="D153" t="s">
        <v>106</v>
      </c>
      <c r="E153" t="s">
        <v>129</v>
      </c>
      <c r="F153" t="s">
        <v>745</v>
      </c>
      <c r="G153" t="s">
        <v>118</v>
      </c>
      <c r="H153" t="s">
        <v>746</v>
      </c>
      <c r="I153" t="s">
        <v>155</v>
      </c>
      <c r="J153" t="s">
        <v>243</v>
      </c>
      <c r="K153" s="79">
        <v>1.44</v>
      </c>
      <c r="L153" t="s">
        <v>108</v>
      </c>
      <c r="M153" s="79">
        <v>4.45</v>
      </c>
      <c r="N153" s="79">
        <v>2.5299999999999998</v>
      </c>
      <c r="O153" s="79">
        <v>2004.27</v>
      </c>
      <c r="P153" s="79">
        <v>125.04</v>
      </c>
      <c r="Q153" s="79">
        <v>2.506139208</v>
      </c>
      <c r="R153" s="79">
        <v>0</v>
      </c>
      <c r="S153" s="79">
        <f t="shared" si="2"/>
        <v>3.434835184322866E-2</v>
      </c>
      <c r="T153" s="79">
        <f>Q153/'סכום נכסי הקרן'!$C$42*100</f>
        <v>6.624437348219883E-3</v>
      </c>
    </row>
    <row r="154" spans="2:20">
      <c r="B154" t="s">
        <v>747</v>
      </c>
      <c r="C154" t="s">
        <v>748</v>
      </c>
      <c r="D154" t="s">
        <v>106</v>
      </c>
      <c r="E154" t="s">
        <v>129</v>
      </c>
      <c r="F154" t="s">
        <v>749</v>
      </c>
      <c r="G154" t="s">
        <v>118</v>
      </c>
      <c r="H154" t="s">
        <v>750</v>
      </c>
      <c r="I154" t="s">
        <v>155</v>
      </c>
      <c r="J154" t="s">
        <v>243</v>
      </c>
      <c r="K154" s="79">
        <v>1.1299999999999999</v>
      </c>
      <c r="L154" t="s">
        <v>108</v>
      </c>
      <c r="M154" s="79">
        <v>6.33</v>
      </c>
      <c r="N154" s="79">
        <v>21.61</v>
      </c>
      <c r="O154" s="79">
        <v>0.84</v>
      </c>
      <c r="P154" s="79">
        <v>103.6</v>
      </c>
      <c r="Q154" s="79">
        <v>8.7023999999999999E-4</v>
      </c>
      <c r="R154" s="79">
        <v>0</v>
      </c>
      <c r="S154" s="79">
        <f t="shared" si="2"/>
        <v>1.1927234374145469E-5</v>
      </c>
      <c r="T154" s="79">
        <f>Q154/'סכום נכסי הקרן'!$C$42*100</f>
        <v>2.3002913563271108E-6</v>
      </c>
    </row>
    <row r="155" spans="2:20">
      <c r="B155" t="s">
        <v>751</v>
      </c>
      <c r="C155" t="s">
        <v>752</v>
      </c>
      <c r="D155" t="s">
        <v>106</v>
      </c>
      <c r="E155" t="s">
        <v>129</v>
      </c>
      <c r="F155" t="s">
        <v>749</v>
      </c>
      <c r="G155" t="s">
        <v>118</v>
      </c>
      <c r="H155" t="s">
        <v>750</v>
      </c>
      <c r="I155" t="s">
        <v>155</v>
      </c>
      <c r="J155" t="s">
        <v>243</v>
      </c>
      <c r="K155" s="79">
        <v>2.04</v>
      </c>
      <c r="L155" t="s">
        <v>108</v>
      </c>
      <c r="M155" s="79">
        <v>6.78</v>
      </c>
      <c r="N155" s="79">
        <v>27.23</v>
      </c>
      <c r="O155" s="79">
        <v>24381.45</v>
      </c>
      <c r="P155" s="79">
        <v>83.46</v>
      </c>
      <c r="Q155" s="79">
        <v>20.34875817</v>
      </c>
      <c r="R155" s="79">
        <v>0</v>
      </c>
      <c r="S155" s="79">
        <f t="shared" si="2"/>
        <v>0.27889364763329366</v>
      </c>
      <c r="T155" s="79">
        <f>Q155/'סכום נכסי הקרן'!$C$42*100</f>
        <v>5.3787544275650023E-2</v>
      </c>
    </row>
    <row r="156" spans="2:20">
      <c r="B156" t="s">
        <v>753</v>
      </c>
      <c r="C156" t="s">
        <v>754</v>
      </c>
      <c r="D156" t="s">
        <v>106</v>
      </c>
      <c r="E156" t="s">
        <v>129</v>
      </c>
      <c r="F156" t="s">
        <v>755</v>
      </c>
      <c r="G156" t="s">
        <v>363</v>
      </c>
      <c r="H156" t="s">
        <v>756</v>
      </c>
      <c r="I156" t="s">
        <v>155</v>
      </c>
      <c r="J156" t="s">
        <v>243</v>
      </c>
      <c r="K156" s="79">
        <v>0.52</v>
      </c>
      <c r="L156" t="s">
        <v>108</v>
      </c>
      <c r="M156" s="79">
        <v>5.0999999999999996</v>
      </c>
      <c r="N156" s="79">
        <v>6.69</v>
      </c>
      <c r="O156" s="79">
        <v>7281.35</v>
      </c>
      <c r="P156" s="79">
        <v>103</v>
      </c>
      <c r="Q156" s="79">
        <v>7.4997904999999996</v>
      </c>
      <c r="R156" s="79">
        <v>0.01</v>
      </c>
      <c r="S156" s="79">
        <f t="shared" si="2"/>
        <v>0.10278975805581177</v>
      </c>
      <c r="T156" s="79">
        <f>Q156/'סכום נכסי הקרן'!$C$42*100</f>
        <v>1.982407526821817E-2</v>
      </c>
    </row>
    <row r="157" spans="2:20">
      <c r="B157" t="s">
        <v>757</v>
      </c>
      <c r="C157" t="s">
        <v>758</v>
      </c>
      <c r="D157" t="s">
        <v>106</v>
      </c>
      <c r="E157" t="s">
        <v>129</v>
      </c>
      <c r="F157" t="s">
        <v>759</v>
      </c>
      <c r="G157" t="s">
        <v>363</v>
      </c>
      <c r="H157" t="s">
        <v>756</v>
      </c>
      <c r="I157" t="s">
        <v>155</v>
      </c>
      <c r="J157" t="s">
        <v>760</v>
      </c>
      <c r="K157" s="79">
        <v>2.41</v>
      </c>
      <c r="L157" t="s">
        <v>108</v>
      </c>
      <c r="M157" s="79">
        <v>6.9</v>
      </c>
      <c r="N157" s="79">
        <v>17.14</v>
      </c>
      <c r="O157" s="79">
        <v>0.39</v>
      </c>
      <c r="P157" s="79">
        <v>92.71</v>
      </c>
      <c r="Q157" s="79">
        <v>3.6156900000000001E-4</v>
      </c>
      <c r="R157" s="79">
        <v>0</v>
      </c>
      <c r="S157" s="79">
        <f t="shared" si="2"/>
        <v>4.9555504291062274E-6</v>
      </c>
      <c r="T157" s="79">
        <f>Q157/'סכום נכסי הקרן'!$C$42*100</f>
        <v>9.5572950613145475E-7</v>
      </c>
    </row>
    <row r="158" spans="2:20">
      <c r="B158" t="s">
        <v>761</v>
      </c>
      <c r="C158" t="s">
        <v>762</v>
      </c>
      <c r="D158" t="s">
        <v>106</v>
      </c>
      <c r="E158" t="s">
        <v>129</v>
      </c>
      <c r="F158" t="s">
        <v>763</v>
      </c>
      <c r="G158" t="s">
        <v>363</v>
      </c>
      <c r="H158" t="s">
        <v>764</v>
      </c>
      <c r="I158" t="s">
        <v>156</v>
      </c>
      <c r="J158" t="s">
        <v>765</v>
      </c>
      <c r="K158" s="79">
        <v>3.25</v>
      </c>
      <c r="L158" t="s">
        <v>108</v>
      </c>
      <c r="M158" s="79">
        <v>7.5</v>
      </c>
      <c r="N158" s="79">
        <v>21.52</v>
      </c>
      <c r="O158" s="79">
        <v>0.59</v>
      </c>
      <c r="P158" s="79">
        <v>73.05</v>
      </c>
      <c r="Q158" s="79">
        <v>4.3099499999999999E-4</v>
      </c>
      <c r="R158" s="79">
        <v>0</v>
      </c>
      <c r="S158" s="79">
        <f t="shared" si="2"/>
        <v>5.9070812409046095E-6</v>
      </c>
      <c r="T158" s="79">
        <f>Q158/'סכום נכסי הקרן'!$C$42*100</f>
        <v>1.1392421321936512E-6</v>
      </c>
    </row>
    <row r="159" spans="2:20">
      <c r="B159" t="s">
        <v>766</v>
      </c>
      <c r="C159" t="s">
        <v>767</v>
      </c>
      <c r="D159" t="s">
        <v>106</v>
      </c>
      <c r="E159" t="s">
        <v>129</v>
      </c>
      <c r="F159" t="s">
        <v>763</v>
      </c>
      <c r="G159" t="s">
        <v>363</v>
      </c>
      <c r="H159" t="s">
        <v>764</v>
      </c>
      <c r="I159" t="s">
        <v>156</v>
      </c>
      <c r="J159" t="s">
        <v>768</v>
      </c>
      <c r="K159" s="79">
        <v>3.92</v>
      </c>
      <c r="L159" t="s">
        <v>108</v>
      </c>
      <c r="M159" s="79">
        <v>5.7</v>
      </c>
      <c r="N159" s="79">
        <v>22.5</v>
      </c>
      <c r="O159" s="79">
        <v>0.93</v>
      </c>
      <c r="P159" s="79">
        <v>56.97</v>
      </c>
      <c r="Q159" s="79">
        <v>5.2982099999999998E-4</v>
      </c>
      <c r="R159" s="79">
        <v>0</v>
      </c>
      <c r="S159" s="79">
        <f t="shared" si="2"/>
        <v>7.2615591599376348E-6</v>
      </c>
      <c r="T159" s="79">
        <f>Q159/'סכום נכסי הקרן'!$C$42*100</f>
        <v>1.4004673040777097E-6</v>
      </c>
    </row>
    <row r="160" spans="2:20">
      <c r="B160" t="s">
        <v>769</v>
      </c>
      <c r="C160" t="s">
        <v>770</v>
      </c>
      <c r="D160" t="s">
        <v>106</v>
      </c>
      <c r="E160" t="s">
        <v>129</v>
      </c>
      <c r="F160" t="s">
        <v>771</v>
      </c>
      <c r="G160" t="s">
        <v>138</v>
      </c>
      <c r="H160" t="s">
        <v>229</v>
      </c>
      <c r="I160" t="s">
        <v>772</v>
      </c>
      <c r="J160" t="s">
        <v>773</v>
      </c>
      <c r="K160" s="79">
        <v>3.01</v>
      </c>
      <c r="L160" t="s">
        <v>108</v>
      </c>
      <c r="M160" s="79">
        <v>3.85</v>
      </c>
      <c r="N160" s="79">
        <v>2.4</v>
      </c>
      <c r="O160" s="79">
        <v>15000</v>
      </c>
      <c r="P160" s="79">
        <v>103.6</v>
      </c>
      <c r="Q160" s="79">
        <v>15.54</v>
      </c>
      <c r="R160" s="79">
        <v>0.01</v>
      </c>
      <c r="S160" s="79">
        <f t="shared" si="2"/>
        <v>0.21298632810974055</v>
      </c>
      <c r="T160" s="79">
        <f>Q160/'סכום נכסי הקרן'!$C$42*100</f>
        <v>4.1076631362984117E-2</v>
      </c>
    </row>
    <row r="161" spans="2:20">
      <c r="B161" s="80" t="s">
        <v>268</v>
      </c>
      <c r="C161" s="16"/>
      <c r="D161" s="16"/>
      <c r="E161" s="16"/>
      <c r="F161" s="16"/>
      <c r="K161" s="81">
        <v>3.88</v>
      </c>
      <c r="N161" s="81">
        <v>2.4300000000000002</v>
      </c>
      <c r="O161" s="81">
        <f>SUM(O162:O226)</f>
        <v>1510306.45</v>
      </c>
      <c r="Q161" s="81">
        <f>SUM(Q162:Q226)</f>
        <v>1579.5552482889998</v>
      </c>
      <c r="S161" s="81">
        <f t="shared" si="2"/>
        <v>21.648884966508597</v>
      </c>
      <c r="T161" s="81">
        <f>Q161/'סכום נכסי הקרן'!$C$42*100</f>
        <v>4.1752129119326966</v>
      </c>
    </row>
    <row r="162" spans="2:20">
      <c r="B162" t="s">
        <v>774</v>
      </c>
      <c r="C162" t="s">
        <v>775</v>
      </c>
      <c r="D162" t="s">
        <v>106</v>
      </c>
      <c r="E162" t="s">
        <v>129</v>
      </c>
      <c r="F162" t="s">
        <v>329</v>
      </c>
      <c r="G162" t="s">
        <v>330</v>
      </c>
      <c r="H162" t="s">
        <v>199</v>
      </c>
      <c r="I162" t="s">
        <v>155</v>
      </c>
      <c r="J162" t="s">
        <v>559</v>
      </c>
      <c r="K162" s="79">
        <v>6.53</v>
      </c>
      <c r="L162" t="s">
        <v>108</v>
      </c>
      <c r="M162" s="79">
        <v>3.01</v>
      </c>
      <c r="N162" s="79">
        <v>2.4700000000000002</v>
      </c>
      <c r="O162" s="79">
        <v>27600</v>
      </c>
      <c r="P162" s="79">
        <v>104.4</v>
      </c>
      <c r="Q162" s="79">
        <v>28.814399999999999</v>
      </c>
      <c r="R162" s="79">
        <v>0</v>
      </c>
      <c r="S162" s="79">
        <f t="shared" si="2"/>
        <v>0.3949210587313583</v>
      </c>
      <c r="T162" s="79">
        <f>Q162/'סכום נכסי הקרן'!$C$42*100</f>
        <v>7.6164638786716199E-2</v>
      </c>
    </row>
    <row r="163" spans="2:20">
      <c r="B163" t="s">
        <v>776</v>
      </c>
      <c r="C163" t="s">
        <v>777</v>
      </c>
      <c r="D163" t="s">
        <v>106</v>
      </c>
      <c r="E163" t="s">
        <v>129</v>
      </c>
      <c r="F163" t="s">
        <v>350</v>
      </c>
      <c r="G163" t="s">
        <v>330</v>
      </c>
      <c r="H163" t="s">
        <v>199</v>
      </c>
      <c r="I163" t="s">
        <v>155</v>
      </c>
      <c r="J163" t="s">
        <v>243</v>
      </c>
      <c r="K163" s="79">
        <v>1.88</v>
      </c>
      <c r="L163" t="s">
        <v>108</v>
      </c>
      <c r="M163" s="79">
        <v>2.95</v>
      </c>
      <c r="N163" s="79">
        <v>0.48</v>
      </c>
      <c r="O163" s="79">
        <v>1400</v>
      </c>
      <c r="P163" s="79">
        <v>102.77</v>
      </c>
      <c r="Q163" s="79">
        <v>1.4387799999999999</v>
      </c>
      <c r="R163" s="79">
        <v>0</v>
      </c>
      <c r="S163" s="79">
        <f t="shared" si="2"/>
        <v>1.9719463909763996E-2</v>
      </c>
      <c r="T163" s="79">
        <f>Q163/'סכום נכסי הקרן'!$C$42*100</f>
        <v>3.8031039686251154E-3</v>
      </c>
    </row>
    <row r="164" spans="2:20">
      <c r="B164" t="s">
        <v>778</v>
      </c>
      <c r="C164" t="s">
        <v>779</v>
      </c>
      <c r="D164" t="s">
        <v>106</v>
      </c>
      <c r="E164" t="s">
        <v>129</v>
      </c>
      <c r="F164" t="s">
        <v>350</v>
      </c>
      <c r="G164" t="s">
        <v>330</v>
      </c>
      <c r="H164" t="s">
        <v>199</v>
      </c>
      <c r="I164" t="s">
        <v>155</v>
      </c>
      <c r="J164" t="s">
        <v>243</v>
      </c>
      <c r="K164" s="79">
        <v>1.38</v>
      </c>
      <c r="L164" t="s">
        <v>108</v>
      </c>
      <c r="M164" s="79">
        <v>5.9</v>
      </c>
      <c r="N164" s="79">
        <v>0.79</v>
      </c>
      <c r="O164" s="79">
        <v>47278</v>
      </c>
      <c r="P164" s="79">
        <v>107.68</v>
      </c>
      <c r="Q164" s="79">
        <v>50.908950400000002</v>
      </c>
      <c r="R164" s="79">
        <v>0</v>
      </c>
      <c r="S164" s="79">
        <f t="shared" si="2"/>
        <v>0.69774198285823086</v>
      </c>
      <c r="T164" s="79">
        <f>Q164/'סכום נכסי הקרן'!$C$42*100</f>
        <v>0.13456680750690111</v>
      </c>
    </row>
    <row r="165" spans="2:20">
      <c r="B165" t="s">
        <v>780</v>
      </c>
      <c r="C165" t="s">
        <v>781</v>
      </c>
      <c r="D165" t="s">
        <v>106</v>
      </c>
      <c r="E165" t="s">
        <v>129</v>
      </c>
      <c r="F165" t="s">
        <v>782</v>
      </c>
      <c r="G165" t="s">
        <v>783</v>
      </c>
      <c r="H165" t="s">
        <v>367</v>
      </c>
      <c r="I165" t="s">
        <v>156</v>
      </c>
      <c r="J165" t="s">
        <v>243</v>
      </c>
      <c r="K165" s="79">
        <v>1.94</v>
      </c>
      <c r="L165" t="s">
        <v>108</v>
      </c>
      <c r="M165" s="79">
        <v>4.84</v>
      </c>
      <c r="N165" s="79">
        <v>0.94</v>
      </c>
      <c r="O165" s="79">
        <v>172.34</v>
      </c>
      <c r="P165" s="79">
        <v>107.7</v>
      </c>
      <c r="Q165" s="79">
        <v>0.18561018000000001</v>
      </c>
      <c r="R165" s="79">
        <v>0</v>
      </c>
      <c r="S165" s="79">
        <f t="shared" si="2"/>
        <v>2.5439144593299877E-3</v>
      </c>
      <c r="T165" s="79">
        <f>Q165/'סכום נכסי הקרן'!$C$42*100</f>
        <v>4.9062039517870843E-4</v>
      </c>
    </row>
    <row r="166" spans="2:20">
      <c r="B166" t="s">
        <v>784</v>
      </c>
      <c r="C166" t="s">
        <v>785</v>
      </c>
      <c r="D166" t="s">
        <v>106</v>
      </c>
      <c r="E166" t="s">
        <v>129</v>
      </c>
      <c r="F166" t="s">
        <v>374</v>
      </c>
      <c r="G166" t="s">
        <v>330</v>
      </c>
      <c r="H166" t="s">
        <v>202</v>
      </c>
      <c r="I166" t="s">
        <v>155</v>
      </c>
      <c r="J166" t="s">
        <v>786</v>
      </c>
      <c r="K166" s="79">
        <v>2.97</v>
      </c>
      <c r="L166" t="s">
        <v>108</v>
      </c>
      <c r="M166" s="79">
        <v>1.95</v>
      </c>
      <c r="N166" s="79">
        <v>1.34</v>
      </c>
      <c r="O166" s="79">
        <v>30000</v>
      </c>
      <c r="P166" s="79">
        <v>103.68</v>
      </c>
      <c r="Q166" s="79">
        <v>31.103999999999999</v>
      </c>
      <c r="R166" s="79">
        <v>0</v>
      </c>
      <c r="S166" s="79">
        <f t="shared" si="2"/>
        <v>0.42630159263355016</v>
      </c>
      <c r="T166" s="79">
        <f>Q166/'סכום נכסי הקרן'!$C$42*100</f>
        <v>8.2216701538884038E-2</v>
      </c>
    </row>
    <row r="167" spans="2:20">
      <c r="B167" t="s">
        <v>787</v>
      </c>
      <c r="C167" t="s">
        <v>788</v>
      </c>
      <c r="D167" t="s">
        <v>106</v>
      </c>
      <c r="E167" t="s">
        <v>129</v>
      </c>
      <c r="F167" t="s">
        <v>329</v>
      </c>
      <c r="G167" t="s">
        <v>330</v>
      </c>
      <c r="H167" t="s">
        <v>202</v>
      </c>
      <c r="I167" t="s">
        <v>155</v>
      </c>
      <c r="J167" t="s">
        <v>380</v>
      </c>
      <c r="K167" s="79">
        <v>0.69</v>
      </c>
      <c r="L167" t="s">
        <v>108</v>
      </c>
      <c r="M167" s="79">
        <v>5.4</v>
      </c>
      <c r="N167" s="79">
        <v>0.28000000000000003</v>
      </c>
      <c r="O167" s="79">
        <v>30619</v>
      </c>
      <c r="P167" s="79">
        <v>105.2</v>
      </c>
      <c r="Q167" s="79">
        <v>32.211188</v>
      </c>
      <c r="R167" s="79">
        <v>0</v>
      </c>
      <c r="S167" s="79">
        <f t="shared" si="2"/>
        <v>0.44147636140106422</v>
      </c>
      <c r="T167" s="79">
        <f>Q167/'סכום נכסי הקרן'!$C$42*100</f>
        <v>8.5143313721993422E-2</v>
      </c>
    </row>
    <row r="168" spans="2:20">
      <c r="B168" t="s">
        <v>789</v>
      </c>
      <c r="C168" t="s">
        <v>790</v>
      </c>
      <c r="D168" t="s">
        <v>106</v>
      </c>
      <c r="E168" t="s">
        <v>129</v>
      </c>
      <c r="F168" t="s">
        <v>350</v>
      </c>
      <c r="G168" t="s">
        <v>330</v>
      </c>
      <c r="H168" t="s">
        <v>202</v>
      </c>
      <c r="I168" t="s">
        <v>155</v>
      </c>
      <c r="J168" t="s">
        <v>243</v>
      </c>
      <c r="K168" s="79">
        <v>0.66</v>
      </c>
      <c r="L168" t="s">
        <v>108</v>
      </c>
      <c r="M168" s="79">
        <v>3.55</v>
      </c>
      <c r="N168" s="79">
        <v>0.26</v>
      </c>
      <c r="O168" s="79">
        <v>20415</v>
      </c>
      <c r="P168" s="79">
        <v>101.67</v>
      </c>
      <c r="Q168" s="79">
        <v>20.755930500000002</v>
      </c>
      <c r="R168" s="79">
        <v>0</v>
      </c>
      <c r="S168" s="79">
        <f t="shared" si="2"/>
        <v>0.28447422288905866</v>
      </c>
      <c r="T168" s="79">
        <f>Q168/'סכום נכסי הקרן'!$C$42*100</f>
        <v>5.4863816328456799E-2</v>
      </c>
    </row>
    <row r="169" spans="2:20">
      <c r="B169" t="s">
        <v>791</v>
      </c>
      <c r="C169" t="s">
        <v>792</v>
      </c>
      <c r="D169" t="s">
        <v>106</v>
      </c>
      <c r="E169" t="s">
        <v>129</v>
      </c>
      <c r="F169" t="s">
        <v>408</v>
      </c>
      <c r="G169" t="s">
        <v>138</v>
      </c>
      <c r="H169" t="s">
        <v>401</v>
      </c>
      <c r="I169" t="s">
        <v>155</v>
      </c>
      <c r="J169" t="s">
        <v>409</v>
      </c>
      <c r="K169" s="79">
        <v>6.79</v>
      </c>
      <c r="L169" t="s">
        <v>108</v>
      </c>
      <c r="M169" s="79">
        <v>3.65</v>
      </c>
      <c r="N169" s="79">
        <v>3.13</v>
      </c>
      <c r="O169" s="79">
        <v>17000</v>
      </c>
      <c r="P169" s="79">
        <v>103.98</v>
      </c>
      <c r="Q169" s="79">
        <v>17.676600000000001</v>
      </c>
      <c r="R169" s="79">
        <v>0</v>
      </c>
      <c r="S169" s="79">
        <f t="shared" si="2"/>
        <v>0.24226989237224195</v>
      </c>
      <c r="T169" s="79">
        <f>Q169/'סכום נכסי הקרן'!$C$42*100</f>
        <v>4.6724271682813713E-2</v>
      </c>
    </row>
    <row r="170" spans="2:20">
      <c r="B170" t="s">
        <v>793</v>
      </c>
      <c r="C170" t="s">
        <v>794</v>
      </c>
      <c r="D170" t="s">
        <v>106</v>
      </c>
      <c r="E170" t="s">
        <v>129</v>
      </c>
      <c r="F170" t="s">
        <v>329</v>
      </c>
      <c r="G170" t="s">
        <v>330</v>
      </c>
      <c r="H170" t="s">
        <v>401</v>
      </c>
      <c r="I170" t="s">
        <v>155</v>
      </c>
      <c r="J170" t="s">
        <v>243</v>
      </c>
      <c r="K170" s="79">
        <v>3.97</v>
      </c>
      <c r="L170" t="s">
        <v>108</v>
      </c>
      <c r="M170" s="79">
        <v>3.93</v>
      </c>
      <c r="N170" s="79">
        <v>1.22</v>
      </c>
      <c r="O170" s="79">
        <v>58498</v>
      </c>
      <c r="P170" s="79">
        <v>101.55</v>
      </c>
      <c r="Q170" s="79">
        <v>59.404719</v>
      </c>
      <c r="R170" s="79">
        <v>0.01</v>
      </c>
      <c r="S170" s="79">
        <f t="shared" si="2"/>
        <v>0.81418230194343233</v>
      </c>
      <c r="T170" s="79">
        <f>Q170/'סכום נכסי הקרן'!$C$42*100</f>
        <v>0.15702353562320842</v>
      </c>
    </row>
    <row r="171" spans="2:20">
      <c r="B171" t="s">
        <v>795</v>
      </c>
      <c r="C171" t="s">
        <v>796</v>
      </c>
      <c r="D171" t="s">
        <v>106</v>
      </c>
      <c r="E171" t="s">
        <v>129</v>
      </c>
      <c r="F171" t="s">
        <v>425</v>
      </c>
      <c r="G171" t="s">
        <v>133</v>
      </c>
      <c r="H171" t="s">
        <v>401</v>
      </c>
      <c r="I171" t="s">
        <v>155</v>
      </c>
      <c r="J171" t="s">
        <v>426</v>
      </c>
      <c r="K171" s="79">
        <v>4.8099999999999996</v>
      </c>
      <c r="L171" t="s">
        <v>108</v>
      </c>
      <c r="M171" s="79">
        <v>4.8</v>
      </c>
      <c r="N171" s="79">
        <v>2.35</v>
      </c>
      <c r="O171" s="79">
        <v>65585.67</v>
      </c>
      <c r="P171" s="79">
        <v>113.44</v>
      </c>
      <c r="Q171" s="79">
        <v>74.400384048000006</v>
      </c>
      <c r="R171" s="79">
        <v>0</v>
      </c>
      <c r="S171" s="79">
        <f t="shared" si="2"/>
        <v>1.0197081472546998</v>
      </c>
      <c r="T171" s="79">
        <f>Q171/'סכום נכסי הקרן'!$C$42*100</f>
        <v>0.19666133518688164</v>
      </c>
    </row>
    <row r="172" spans="2:20">
      <c r="B172" t="s">
        <v>797</v>
      </c>
      <c r="C172" t="s">
        <v>798</v>
      </c>
      <c r="D172" t="s">
        <v>106</v>
      </c>
      <c r="E172" t="s">
        <v>129</v>
      </c>
      <c r="F172" t="s">
        <v>329</v>
      </c>
      <c r="G172" t="s">
        <v>330</v>
      </c>
      <c r="H172" t="s">
        <v>401</v>
      </c>
      <c r="I172" t="s">
        <v>155</v>
      </c>
      <c r="J172" t="s">
        <v>380</v>
      </c>
      <c r="K172" s="79">
        <v>3.47</v>
      </c>
      <c r="L172" t="s">
        <v>108</v>
      </c>
      <c r="M172" s="79">
        <v>3.22</v>
      </c>
      <c r="N172" s="79">
        <v>1.18</v>
      </c>
      <c r="O172" s="79">
        <v>1382</v>
      </c>
      <c r="P172" s="79">
        <v>103.7</v>
      </c>
      <c r="Q172" s="79">
        <v>1.4331339999999999</v>
      </c>
      <c r="R172" s="79">
        <v>0</v>
      </c>
      <c r="S172" s="79">
        <f t="shared" si="2"/>
        <v>1.9642081618354242E-2</v>
      </c>
      <c r="T172" s="79">
        <f>Q172/'סכום נכסי הקרן'!$C$42*100</f>
        <v>3.7881799878866718E-3</v>
      </c>
    </row>
    <row r="173" spans="2:20">
      <c r="B173" t="s">
        <v>799</v>
      </c>
      <c r="C173" t="s">
        <v>800</v>
      </c>
      <c r="D173" t="s">
        <v>106</v>
      </c>
      <c r="E173" t="s">
        <v>129</v>
      </c>
      <c r="F173" t="s">
        <v>801</v>
      </c>
      <c r="G173" t="s">
        <v>330</v>
      </c>
      <c r="H173" t="s">
        <v>401</v>
      </c>
      <c r="I173" t="s">
        <v>155</v>
      </c>
      <c r="J173" t="s">
        <v>802</v>
      </c>
      <c r="K173" s="79">
        <v>4.95</v>
      </c>
      <c r="L173" t="s">
        <v>108</v>
      </c>
      <c r="M173" s="79">
        <v>2.0699999999999998</v>
      </c>
      <c r="N173" s="79">
        <v>1.89</v>
      </c>
      <c r="O173" s="79">
        <v>17000</v>
      </c>
      <c r="P173" s="79">
        <v>102.45</v>
      </c>
      <c r="Q173" s="79">
        <v>17.416499999999999</v>
      </c>
      <c r="R173" s="79">
        <v>0.01</v>
      </c>
      <c r="S173" s="79">
        <f t="shared" si="2"/>
        <v>0.23870504398476808</v>
      </c>
      <c r="T173" s="79">
        <f>Q173/'סכום נכסי הקרן'!$C$42*100</f>
        <v>4.603675354783867E-2</v>
      </c>
    </row>
    <row r="174" spans="2:20">
      <c r="B174" t="s">
        <v>803</v>
      </c>
      <c r="C174" t="s">
        <v>804</v>
      </c>
      <c r="D174" t="s">
        <v>106</v>
      </c>
      <c r="E174" t="s">
        <v>129</v>
      </c>
      <c r="F174" t="s">
        <v>454</v>
      </c>
      <c r="G174" t="s">
        <v>363</v>
      </c>
      <c r="H174" t="s">
        <v>445</v>
      </c>
      <c r="I174" t="s">
        <v>155</v>
      </c>
      <c r="J174" t="s">
        <v>243</v>
      </c>
      <c r="K174" s="79">
        <v>0.81</v>
      </c>
      <c r="L174" t="s">
        <v>108</v>
      </c>
      <c r="M174" s="79">
        <v>6.41</v>
      </c>
      <c r="N174" s="79">
        <v>0.88</v>
      </c>
      <c r="O174" s="79">
        <v>554.79999999999995</v>
      </c>
      <c r="P174" s="79">
        <v>105.66</v>
      </c>
      <c r="Q174" s="79">
        <v>0.58620167999999995</v>
      </c>
      <c r="R174" s="79">
        <v>0</v>
      </c>
      <c r="S174" s="79">
        <f t="shared" si="2"/>
        <v>8.0342949391866876E-3</v>
      </c>
      <c r="T174" s="79">
        <f>Q174/'סכום נכסי הקרן'!$C$42*100</f>
        <v>1.5494974461854555E-3</v>
      </c>
    </row>
    <row r="175" spans="2:20">
      <c r="B175" t="s">
        <v>805</v>
      </c>
      <c r="C175" t="s">
        <v>806</v>
      </c>
      <c r="D175" t="s">
        <v>106</v>
      </c>
      <c r="E175" t="s">
        <v>129</v>
      </c>
      <c r="F175" t="s">
        <v>486</v>
      </c>
      <c r="G175" t="s">
        <v>118</v>
      </c>
      <c r="H175" t="s">
        <v>445</v>
      </c>
      <c r="I175" t="s">
        <v>155</v>
      </c>
      <c r="J175" t="s">
        <v>487</v>
      </c>
      <c r="K175" s="79">
        <v>5.46</v>
      </c>
      <c r="L175" t="s">
        <v>108</v>
      </c>
      <c r="M175" s="79">
        <v>2.95</v>
      </c>
      <c r="N175" s="79">
        <v>2.73</v>
      </c>
      <c r="O175" s="79">
        <v>29000</v>
      </c>
      <c r="P175" s="79">
        <v>101.63</v>
      </c>
      <c r="Q175" s="79">
        <v>29.4727</v>
      </c>
      <c r="R175" s="79">
        <v>0.01</v>
      </c>
      <c r="S175" s="79">
        <f t="shared" si="2"/>
        <v>0.40394351045559523</v>
      </c>
      <c r="T175" s="79">
        <f>Q175/'סכום נכסי הקרן'!$C$42*100</f>
        <v>7.7904712559319314E-2</v>
      </c>
    </row>
    <row r="176" spans="2:20">
      <c r="B176" t="s">
        <v>807</v>
      </c>
      <c r="C176" t="s">
        <v>808</v>
      </c>
      <c r="D176" t="s">
        <v>106</v>
      </c>
      <c r="E176" t="s">
        <v>129</v>
      </c>
      <c r="F176" t="s">
        <v>486</v>
      </c>
      <c r="G176" t="s">
        <v>118</v>
      </c>
      <c r="H176" t="s">
        <v>445</v>
      </c>
      <c r="I176" t="s">
        <v>155</v>
      </c>
      <c r="J176" t="s">
        <v>243</v>
      </c>
      <c r="K176" s="79">
        <v>2.33</v>
      </c>
      <c r="L176" t="s">
        <v>108</v>
      </c>
      <c r="M176" s="79">
        <v>2.2999999999999998</v>
      </c>
      <c r="N176" s="79">
        <v>1.27</v>
      </c>
      <c r="O176" s="79">
        <v>57639</v>
      </c>
      <c r="P176" s="79">
        <v>102.45</v>
      </c>
      <c r="Q176" s="79">
        <v>59.0511555</v>
      </c>
      <c r="R176" s="79">
        <v>0</v>
      </c>
      <c r="S176" s="79">
        <f t="shared" si="2"/>
        <v>0.80933647236694406</v>
      </c>
      <c r="T176" s="79">
        <f>Q176/'סכום נכסי הקרן'!$C$42*100</f>
        <v>0.15608896692611018</v>
      </c>
    </row>
    <row r="177" spans="2:20">
      <c r="B177" t="s">
        <v>809</v>
      </c>
      <c r="C177" t="s">
        <v>810</v>
      </c>
      <c r="D177" t="s">
        <v>106</v>
      </c>
      <c r="E177" t="s">
        <v>129</v>
      </c>
      <c r="F177" t="s">
        <v>486</v>
      </c>
      <c r="G177" t="s">
        <v>118</v>
      </c>
      <c r="H177" t="s">
        <v>445</v>
      </c>
      <c r="I177" t="s">
        <v>155</v>
      </c>
      <c r="J177" t="s">
        <v>811</v>
      </c>
      <c r="K177" s="79">
        <v>6.96</v>
      </c>
      <c r="L177" t="s">
        <v>108</v>
      </c>
      <c r="M177" s="79">
        <v>2.4</v>
      </c>
      <c r="N177" s="79">
        <v>1.92</v>
      </c>
      <c r="O177" s="79">
        <v>68140</v>
      </c>
      <c r="P177" s="79">
        <v>99.09</v>
      </c>
      <c r="Q177" s="79">
        <v>67.519925999999998</v>
      </c>
      <c r="R177" s="79">
        <v>0</v>
      </c>
      <c r="S177" s="79">
        <f t="shared" si="2"/>
        <v>0.92540676402711719</v>
      </c>
      <c r="T177" s="79">
        <f>Q177/'סכום נכסי הקרן'!$C$42*100</f>
        <v>0.17847433140012656</v>
      </c>
    </row>
    <row r="178" spans="2:20">
      <c r="B178" t="s">
        <v>812</v>
      </c>
      <c r="C178" t="s">
        <v>813</v>
      </c>
      <c r="D178" t="s">
        <v>106</v>
      </c>
      <c r="E178" t="s">
        <v>129</v>
      </c>
      <c r="F178" t="s">
        <v>513</v>
      </c>
      <c r="G178" t="s">
        <v>363</v>
      </c>
      <c r="H178" t="s">
        <v>445</v>
      </c>
      <c r="I178" t="s">
        <v>155</v>
      </c>
      <c r="J178" t="s">
        <v>243</v>
      </c>
      <c r="K178" s="79">
        <v>0.74</v>
      </c>
      <c r="L178" t="s">
        <v>108</v>
      </c>
      <c r="M178" s="79">
        <v>2.5</v>
      </c>
      <c r="N178" s="79">
        <v>1.02</v>
      </c>
      <c r="O178" s="79">
        <v>16355</v>
      </c>
      <c r="P178" s="79">
        <v>99.85</v>
      </c>
      <c r="Q178" s="79">
        <v>16.330467500000001</v>
      </c>
      <c r="R178" s="79">
        <v>0</v>
      </c>
      <c r="S178" s="79">
        <f t="shared" si="2"/>
        <v>0.22382022581341407</v>
      </c>
      <c r="T178" s="79">
        <f>Q178/'סכום נכסי הקרן'!$C$42*100</f>
        <v>4.3166061356672641E-2</v>
      </c>
    </row>
    <row r="179" spans="2:20">
      <c r="B179" t="s">
        <v>814</v>
      </c>
      <c r="C179" t="s">
        <v>815</v>
      </c>
      <c r="D179" t="s">
        <v>106</v>
      </c>
      <c r="E179" t="s">
        <v>129</v>
      </c>
      <c r="F179" t="s">
        <v>522</v>
      </c>
      <c r="G179" t="s">
        <v>363</v>
      </c>
      <c r="H179" t="s">
        <v>445</v>
      </c>
      <c r="I179" t="s">
        <v>155</v>
      </c>
      <c r="J179" t="s">
        <v>816</v>
      </c>
      <c r="K179" s="79">
        <v>5.7</v>
      </c>
      <c r="L179" t="s">
        <v>108</v>
      </c>
      <c r="M179" s="79">
        <v>4.3499999999999996</v>
      </c>
      <c r="N179" s="79">
        <v>4.05</v>
      </c>
      <c r="O179" s="79">
        <v>17325</v>
      </c>
      <c r="P179" s="79">
        <v>102.48</v>
      </c>
      <c r="Q179" s="79">
        <v>17.754660000000001</v>
      </c>
      <c r="R179" s="79">
        <v>0</v>
      </c>
      <c r="S179" s="79">
        <f t="shared" si="2"/>
        <v>0.24333975805900168</v>
      </c>
      <c r="T179" s="79">
        <f>Q179/'סכום נכסי הקרן'!$C$42*100</f>
        <v>4.6930606421822375E-2</v>
      </c>
    </row>
    <row r="180" spans="2:20">
      <c r="B180" t="s">
        <v>817</v>
      </c>
      <c r="C180" t="s">
        <v>818</v>
      </c>
      <c r="D180" t="s">
        <v>106</v>
      </c>
      <c r="E180" t="s">
        <v>129</v>
      </c>
      <c r="F180" t="s">
        <v>522</v>
      </c>
      <c r="G180" t="s">
        <v>363</v>
      </c>
      <c r="H180" t="s">
        <v>445</v>
      </c>
      <c r="I180" t="s">
        <v>155</v>
      </c>
      <c r="J180" t="s">
        <v>819</v>
      </c>
      <c r="K180" s="79">
        <v>3.75</v>
      </c>
      <c r="L180" t="s">
        <v>108</v>
      </c>
      <c r="M180" s="79">
        <v>5.05</v>
      </c>
      <c r="N180" s="79">
        <v>2.82</v>
      </c>
      <c r="O180" s="79">
        <v>9704.65</v>
      </c>
      <c r="P180" s="79">
        <v>111</v>
      </c>
      <c r="Q180" s="79">
        <v>10.772161499999999</v>
      </c>
      <c r="R180" s="79">
        <v>0</v>
      </c>
      <c r="S180" s="79">
        <f t="shared" si="2"/>
        <v>0.14763984064929953</v>
      </c>
      <c r="T180" s="79">
        <f>Q180/'סכום נכסי הקרן'!$C$42*100</f>
        <v>2.8473880754055984E-2</v>
      </c>
    </row>
    <row r="181" spans="2:20">
      <c r="B181" t="s">
        <v>820</v>
      </c>
      <c r="C181" t="s">
        <v>821</v>
      </c>
      <c r="D181" t="s">
        <v>106</v>
      </c>
      <c r="E181" t="s">
        <v>129</v>
      </c>
      <c r="F181" t="s">
        <v>535</v>
      </c>
      <c r="G181" t="s">
        <v>330</v>
      </c>
      <c r="H181" t="s">
        <v>445</v>
      </c>
      <c r="I181" t="s">
        <v>155</v>
      </c>
      <c r="J181" t="s">
        <v>536</v>
      </c>
      <c r="K181" s="79">
        <v>3.2</v>
      </c>
      <c r="L181" t="s">
        <v>108</v>
      </c>
      <c r="M181" s="79">
        <v>1.05</v>
      </c>
      <c r="N181" s="79">
        <v>0.96</v>
      </c>
      <c r="O181" s="79">
        <v>11100</v>
      </c>
      <c r="P181" s="79">
        <v>100.31</v>
      </c>
      <c r="Q181" s="79">
        <v>11.134410000000001</v>
      </c>
      <c r="R181" s="79">
        <v>0</v>
      </c>
      <c r="S181" s="79">
        <f t="shared" si="2"/>
        <v>0.15260470409062912</v>
      </c>
      <c r="T181" s="79">
        <f>Q181/'סכום נכסי הקרן'!$C$42*100</f>
        <v>2.9431406371578123E-2</v>
      </c>
    </row>
    <row r="182" spans="2:20">
      <c r="B182" t="s">
        <v>822</v>
      </c>
      <c r="C182" t="s">
        <v>823</v>
      </c>
      <c r="D182" t="s">
        <v>106</v>
      </c>
      <c r="E182" t="s">
        <v>129</v>
      </c>
      <c r="F182" t="s">
        <v>535</v>
      </c>
      <c r="G182" t="s">
        <v>330</v>
      </c>
      <c r="H182" t="s">
        <v>445</v>
      </c>
      <c r="I182" t="s">
        <v>155</v>
      </c>
      <c r="J182" t="s">
        <v>243</v>
      </c>
      <c r="K182" s="79">
        <v>0.25</v>
      </c>
      <c r="L182" t="s">
        <v>108</v>
      </c>
      <c r="M182" s="79">
        <v>3.21</v>
      </c>
      <c r="N182" s="79">
        <v>0.68</v>
      </c>
      <c r="O182" s="79">
        <v>11082.55</v>
      </c>
      <c r="P182" s="79">
        <v>100.16</v>
      </c>
      <c r="Q182" s="79">
        <v>11.100282079999999</v>
      </c>
      <c r="R182" s="79">
        <v>0.02</v>
      </c>
      <c r="S182" s="79">
        <f t="shared" si="2"/>
        <v>0.15213695760627755</v>
      </c>
      <c r="T182" s="79">
        <f>Q182/'סכום נכסי הקרן'!$C$42*100</f>
        <v>2.9341196591074554E-2</v>
      </c>
    </row>
    <row r="183" spans="2:20">
      <c r="B183" t="s">
        <v>824</v>
      </c>
      <c r="C183" t="s">
        <v>825</v>
      </c>
      <c r="D183" t="s">
        <v>106</v>
      </c>
      <c r="E183" t="s">
        <v>129</v>
      </c>
      <c r="F183" t="s">
        <v>421</v>
      </c>
      <c r="G183" t="s">
        <v>422</v>
      </c>
      <c r="H183" t="s">
        <v>445</v>
      </c>
      <c r="I183" t="s">
        <v>155</v>
      </c>
      <c r="J183" t="s">
        <v>826</v>
      </c>
      <c r="K183" s="79">
        <v>9.64</v>
      </c>
      <c r="L183" t="s">
        <v>108</v>
      </c>
      <c r="M183" s="79">
        <v>3.95</v>
      </c>
      <c r="N183" s="79">
        <v>4.21</v>
      </c>
      <c r="O183" s="79">
        <v>16341</v>
      </c>
      <c r="P183" s="79">
        <v>97.98</v>
      </c>
      <c r="Q183" s="79">
        <v>16.010911799999999</v>
      </c>
      <c r="R183" s="79">
        <v>0.01</v>
      </c>
      <c r="S183" s="79">
        <f t="shared" si="2"/>
        <v>0.21944049639452487</v>
      </c>
      <c r="T183" s="79">
        <f>Q183/'סכום נכסי הקרן'!$C$42*100</f>
        <v>4.2321384928819338E-2</v>
      </c>
    </row>
    <row r="184" spans="2:20">
      <c r="B184" t="s">
        <v>827</v>
      </c>
      <c r="C184" t="s">
        <v>828</v>
      </c>
      <c r="D184" t="s">
        <v>106</v>
      </c>
      <c r="E184" t="s">
        <v>129</v>
      </c>
      <c r="F184" t="s">
        <v>421</v>
      </c>
      <c r="G184" t="s">
        <v>422</v>
      </c>
      <c r="H184" t="s">
        <v>445</v>
      </c>
      <c r="I184" t="s">
        <v>155</v>
      </c>
      <c r="J184" t="s">
        <v>826</v>
      </c>
      <c r="K184" s="79">
        <v>10.24</v>
      </c>
      <c r="L184" t="s">
        <v>108</v>
      </c>
      <c r="M184" s="79">
        <v>3.95</v>
      </c>
      <c r="N184" s="79">
        <v>4.3</v>
      </c>
      <c r="O184" s="79">
        <v>4500</v>
      </c>
      <c r="P184" s="79">
        <v>97</v>
      </c>
      <c r="Q184" s="79">
        <v>4.3650000000000002</v>
      </c>
      <c r="R184" s="79">
        <v>0</v>
      </c>
      <c r="S184" s="79">
        <f t="shared" si="2"/>
        <v>5.982531030881709E-2</v>
      </c>
      <c r="T184" s="79">
        <f>Q184/'סכום נכסי הקרן'!$C$42*100</f>
        <v>1.1537934099062142E-2</v>
      </c>
    </row>
    <row r="185" spans="2:20">
      <c r="B185" t="s">
        <v>829</v>
      </c>
      <c r="C185" t="s">
        <v>830</v>
      </c>
      <c r="D185" t="s">
        <v>106</v>
      </c>
      <c r="E185" t="s">
        <v>129</v>
      </c>
      <c r="F185" t="s">
        <v>552</v>
      </c>
      <c r="G185" t="s">
        <v>118</v>
      </c>
      <c r="H185" t="s">
        <v>445</v>
      </c>
      <c r="I185" t="s">
        <v>155</v>
      </c>
      <c r="J185" t="s">
        <v>594</v>
      </c>
      <c r="K185" s="79">
        <v>3.59</v>
      </c>
      <c r="L185" t="s">
        <v>108</v>
      </c>
      <c r="M185" s="79">
        <v>6.4</v>
      </c>
      <c r="N185" s="79">
        <v>1.54</v>
      </c>
      <c r="O185" s="79">
        <v>100000</v>
      </c>
      <c r="P185" s="79">
        <v>118.88</v>
      </c>
      <c r="Q185" s="79">
        <v>118.88</v>
      </c>
      <c r="R185" s="79">
        <v>0.03</v>
      </c>
      <c r="S185" s="79">
        <f t="shared" si="2"/>
        <v>1.6293317043555955</v>
      </c>
      <c r="T185" s="79">
        <f>Q185/'סכום נכסי הקרן'!$C$42*100</f>
        <v>0.31423358664295697</v>
      </c>
    </row>
    <row r="186" spans="2:20">
      <c r="B186" t="s">
        <v>831</v>
      </c>
      <c r="C186" t="s">
        <v>832</v>
      </c>
      <c r="D186" t="s">
        <v>106</v>
      </c>
      <c r="E186" t="s">
        <v>129</v>
      </c>
      <c r="F186" t="s">
        <v>555</v>
      </c>
      <c r="G186" t="s">
        <v>422</v>
      </c>
      <c r="H186" t="s">
        <v>445</v>
      </c>
      <c r="I186" t="s">
        <v>155</v>
      </c>
      <c r="J186" t="s">
        <v>243</v>
      </c>
      <c r="K186" s="79">
        <v>0.56999999999999995</v>
      </c>
      <c r="L186" t="s">
        <v>108</v>
      </c>
      <c r="M186" s="79">
        <v>5.7</v>
      </c>
      <c r="N186" s="79">
        <v>-2.63</v>
      </c>
      <c r="O186" s="79">
        <v>2294.5700000000002</v>
      </c>
      <c r="P186" s="79">
        <v>107.31</v>
      </c>
      <c r="Q186" s="79">
        <v>2.4623030670000001</v>
      </c>
      <c r="R186" s="79">
        <v>0</v>
      </c>
      <c r="S186" s="79">
        <f t="shared" si="2"/>
        <v>3.3747547550430017E-2</v>
      </c>
      <c r="T186" s="79">
        <f>Q186/'סכום נכסי הקרן'!$C$42*100</f>
        <v>6.5085659837261388E-3</v>
      </c>
    </row>
    <row r="187" spans="2:20">
      <c r="B187" t="s">
        <v>833</v>
      </c>
      <c r="C187" t="s">
        <v>834</v>
      </c>
      <c r="D187" t="s">
        <v>106</v>
      </c>
      <c r="E187" t="s">
        <v>129</v>
      </c>
      <c r="F187" t="s">
        <v>555</v>
      </c>
      <c r="G187" t="s">
        <v>422</v>
      </c>
      <c r="H187" t="s">
        <v>558</v>
      </c>
      <c r="I187" t="s">
        <v>156</v>
      </c>
      <c r="J187" t="s">
        <v>559</v>
      </c>
      <c r="K187" s="79">
        <v>6.54</v>
      </c>
      <c r="L187" t="s">
        <v>108</v>
      </c>
      <c r="M187" s="79">
        <v>3.92</v>
      </c>
      <c r="N187" s="79">
        <v>3.49</v>
      </c>
      <c r="O187" s="79">
        <v>36189.08</v>
      </c>
      <c r="P187" s="79">
        <v>104.7</v>
      </c>
      <c r="Q187" s="79">
        <v>37.88996676</v>
      </c>
      <c r="R187" s="79">
        <v>0</v>
      </c>
      <c r="S187" s="79">
        <f t="shared" si="2"/>
        <v>0.51930790813465399</v>
      </c>
      <c r="T187" s="79">
        <f>Q187/'סכום נכסי הקרן'!$C$42*100</f>
        <v>0.1001539380280722</v>
      </c>
    </row>
    <row r="188" spans="2:20">
      <c r="B188" t="s">
        <v>835</v>
      </c>
      <c r="C188" t="s">
        <v>836</v>
      </c>
      <c r="D188" t="s">
        <v>106</v>
      </c>
      <c r="E188" t="s">
        <v>129</v>
      </c>
      <c r="F188" t="s">
        <v>837</v>
      </c>
      <c r="G188" t="s">
        <v>363</v>
      </c>
      <c r="H188" t="s">
        <v>558</v>
      </c>
      <c r="I188" t="s">
        <v>156</v>
      </c>
      <c r="J188" t="s">
        <v>838</v>
      </c>
      <c r="K188" s="79">
        <v>3.61</v>
      </c>
      <c r="L188" t="s">
        <v>108</v>
      </c>
      <c r="M188" s="79">
        <v>4.2</v>
      </c>
      <c r="N188" s="79">
        <v>3.89</v>
      </c>
      <c r="O188" s="79">
        <v>64077</v>
      </c>
      <c r="P188" s="79">
        <v>101.28</v>
      </c>
      <c r="Q188" s="79">
        <v>64.8971856</v>
      </c>
      <c r="R188" s="79">
        <v>0</v>
      </c>
      <c r="S188" s="79">
        <f t="shared" si="2"/>
        <v>0.88946031310169427</v>
      </c>
      <c r="T188" s="79">
        <f>Q188/'סכום נכסי הקרן'!$C$42*100</f>
        <v>0.17154168400169637</v>
      </c>
    </row>
    <row r="189" spans="2:20">
      <c r="B189" t="s">
        <v>839</v>
      </c>
      <c r="C189" t="s">
        <v>840</v>
      </c>
      <c r="D189" t="s">
        <v>106</v>
      </c>
      <c r="E189" t="s">
        <v>129</v>
      </c>
      <c r="F189" t="s">
        <v>441</v>
      </c>
      <c r="G189" t="s">
        <v>422</v>
      </c>
      <c r="H189" t="s">
        <v>445</v>
      </c>
      <c r="I189" t="s">
        <v>155</v>
      </c>
      <c r="J189" t="s">
        <v>243</v>
      </c>
      <c r="K189" s="79">
        <v>0.73</v>
      </c>
      <c r="L189" t="s">
        <v>108</v>
      </c>
      <c r="M189" s="79">
        <v>6</v>
      </c>
      <c r="N189" s="79">
        <v>0.75</v>
      </c>
      <c r="O189" s="79">
        <v>1881</v>
      </c>
      <c r="P189" s="79">
        <v>105.42</v>
      </c>
      <c r="Q189" s="79">
        <v>1.9829502000000001</v>
      </c>
      <c r="R189" s="79">
        <v>0</v>
      </c>
      <c r="S189" s="79">
        <f t="shared" si="2"/>
        <v>2.7177688669399978E-2</v>
      </c>
      <c r="T189" s="79">
        <f>Q189/'סכום נכסי הקרן'!$C$42*100</f>
        <v>5.2415002816316369E-3</v>
      </c>
    </row>
    <row r="190" spans="2:20">
      <c r="B190" t="s">
        <v>841</v>
      </c>
      <c r="C190" t="s">
        <v>842</v>
      </c>
      <c r="D190" t="s">
        <v>106</v>
      </c>
      <c r="E190" t="s">
        <v>129</v>
      </c>
      <c r="F190" t="s">
        <v>843</v>
      </c>
      <c r="G190" t="s">
        <v>844</v>
      </c>
      <c r="H190" t="s">
        <v>558</v>
      </c>
      <c r="I190" t="s">
        <v>156</v>
      </c>
      <c r="J190" t="s">
        <v>845</v>
      </c>
      <c r="K190" s="79">
        <v>4.5199999999999996</v>
      </c>
      <c r="L190" t="s">
        <v>108</v>
      </c>
      <c r="M190" s="79">
        <v>2.75</v>
      </c>
      <c r="N190" s="79">
        <v>2.46</v>
      </c>
      <c r="O190" s="79">
        <v>171439.35999999999</v>
      </c>
      <c r="P190" s="79">
        <v>102.29</v>
      </c>
      <c r="Q190" s="79">
        <v>175.36532134399999</v>
      </c>
      <c r="R190" s="79">
        <v>0.03</v>
      </c>
      <c r="S190" s="79">
        <f t="shared" si="2"/>
        <v>2.4035016647904293</v>
      </c>
      <c r="T190" s="79">
        <f>Q190/'סכום נכסי הקרן'!$C$42*100</f>
        <v>0.46354032552758939</v>
      </c>
    </row>
    <row r="191" spans="2:20">
      <c r="B191" t="s">
        <v>846</v>
      </c>
      <c r="C191" t="s">
        <v>847</v>
      </c>
      <c r="D191" t="s">
        <v>106</v>
      </c>
      <c r="E191" t="s">
        <v>129</v>
      </c>
      <c r="F191" t="s">
        <v>574</v>
      </c>
      <c r="G191" t="s">
        <v>363</v>
      </c>
      <c r="H191" t="s">
        <v>575</v>
      </c>
      <c r="I191" t="s">
        <v>155</v>
      </c>
      <c r="J191" t="s">
        <v>848</v>
      </c>
      <c r="K191" s="79">
        <v>4.9000000000000004</v>
      </c>
      <c r="L191" t="s">
        <v>108</v>
      </c>
      <c r="M191" s="79">
        <v>3.5</v>
      </c>
      <c r="N191" s="79">
        <v>2.4900000000000002</v>
      </c>
      <c r="O191" s="79">
        <v>9900</v>
      </c>
      <c r="P191" s="79">
        <v>105.07</v>
      </c>
      <c r="Q191" s="79">
        <v>10.40193</v>
      </c>
      <c r="R191" s="79">
        <v>0.01</v>
      </c>
      <c r="S191" s="79">
        <f t="shared" si="2"/>
        <v>0.14256556473324025</v>
      </c>
      <c r="T191" s="79">
        <f>Q191/'סכום נכסי הקרן'!$C$42*100</f>
        <v>2.7495253801387735E-2</v>
      </c>
    </row>
    <row r="192" spans="2:20">
      <c r="B192" t="s">
        <v>849</v>
      </c>
      <c r="C192" t="s">
        <v>850</v>
      </c>
      <c r="D192" t="s">
        <v>106</v>
      </c>
      <c r="E192" t="s">
        <v>129</v>
      </c>
      <c r="F192" t="s">
        <v>851</v>
      </c>
      <c r="G192" t="s">
        <v>138</v>
      </c>
      <c r="H192" t="s">
        <v>571</v>
      </c>
      <c r="I192" t="s">
        <v>156</v>
      </c>
      <c r="J192" t="s">
        <v>243</v>
      </c>
      <c r="K192" s="79">
        <v>1.47</v>
      </c>
      <c r="L192" t="s">
        <v>108</v>
      </c>
      <c r="M192" s="79">
        <v>6.9</v>
      </c>
      <c r="N192" s="79">
        <v>1.52</v>
      </c>
      <c r="O192" s="79">
        <v>0.35</v>
      </c>
      <c r="P192" s="79">
        <v>109.95</v>
      </c>
      <c r="Q192" s="79">
        <v>3.8482499999999999E-4</v>
      </c>
      <c r="R192" s="79">
        <v>0</v>
      </c>
      <c r="S192" s="79">
        <f t="shared" si="2"/>
        <v>5.2742898143391826E-6</v>
      </c>
      <c r="T192" s="79">
        <f>Q192/'סכום נכסי הקרן'!$C$42*100</f>
        <v>1.0172017158468703E-6</v>
      </c>
    </row>
    <row r="193" spans="2:20">
      <c r="B193" t="s">
        <v>852</v>
      </c>
      <c r="C193" t="s">
        <v>853</v>
      </c>
      <c r="D193" t="s">
        <v>106</v>
      </c>
      <c r="E193" t="s">
        <v>129</v>
      </c>
      <c r="F193" t="s">
        <v>854</v>
      </c>
      <c r="G193" t="s">
        <v>855</v>
      </c>
      <c r="H193" t="s">
        <v>571</v>
      </c>
      <c r="I193" t="s">
        <v>156</v>
      </c>
      <c r="J193" t="s">
        <v>243</v>
      </c>
      <c r="K193" s="79">
        <v>1.59</v>
      </c>
      <c r="L193" t="s">
        <v>108</v>
      </c>
      <c r="M193" s="79">
        <v>5.55</v>
      </c>
      <c r="N193" s="79">
        <v>1.59</v>
      </c>
      <c r="O193" s="79">
        <v>2000</v>
      </c>
      <c r="P193" s="79">
        <v>108.33</v>
      </c>
      <c r="Q193" s="79">
        <v>2.1665999999999999</v>
      </c>
      <c r="R193" s="79">
        <v>0</v>
      </c>
      <c r="S193" s="79">
        <f t="shared" si="2"/>
        <v>2.9694734780087766E-2</v>
      </c>
      <c r="T193" s="79">
        <f>Q193/'סכום נכסי הקרן'!$C$42*100</f>
        <v>5.7269388359743496E-3</v>
      </c>
    </row>
    <row r="194" spans="2:20">
      <c r="B194" t="s">
        <v>856</v>
      </c>
      <c r="C194" t="s">
        <v>857</v>
      </c>
      <c r="D194" t="s">
        <v>106</v>
      </c>
      <c r="E194" t="s">
        <v>129</v>
      </c>
      <c r="F194" t="s">
        <v>858</v>
      </c>
      <c r="G194" t="s">
        <v>363</v>
      </c>
      <c r="H194" t="s">
        <v>575</v>
      </c>
      <c r="I194" t="s">
        <v>155</v>
      </c>
      <c r="J194" t="s">
        <v>859</v>
      </c>
      <c r="K194" s="79">
        <v>3.88</v>
      </c>
      <c r="L194" t="s">
        <v>108</v>
      </c>
      <c r="M194" s="79">
        <v>6.05</v>
      </c>
      <c r="N194" s="79">
        <v>4.72</v>
      </c>
      <c r="O194" s="79">
        <v>29128</v>
      </c>
      <c r="P194" s="79">
        <v>105.9</v>
      </c>
      <c r="Q194" s="79">
        <v>30.846551999999999</v>
      </c>
      <c r="R194" s="79">
        <v>0</v>
      </c>
      <c r="S194" s="79">
        <f t="shared" si="2"/>
        <v>0.42277309171983091</v>
      </c>
      <c r="T194" s="79">
        <f>Q194/'סכום נכסי הקרן'!$C$42*100</f>
        <v>8.1536193392736198E-2</v>
      </c>
    </row>
    <row r="195" spans="2:20">
      <c r="B195" t="s">
        <v>860</v>
      </c>
      <c r="C195" t="s">
        <v>861</v>
      </c>
      <c r="D195" t="s">
        <v>106</v>
      </c>
      <c r="E195" t="s">
        <v>129</v>
      </c>
      <c r="F195" t="s">
        <v>862</v>
      </c>
      <c r="G195" t="s">
        <v>133</v>
      </c>
      <c r="H195" t="s">
        <v>575</v>
      </c>
      <c r="I195" t="s">
        <v>155</v>
      </c>
      <c r="J195" t="s">
        <v>451</v>
      </c>
      <c r="K195" s="79">
        <v>3.98</v>
      </c>
      <c r="L195" t="s">
        <v>108</v>
      </c>
      <c r="M195" s="79">
        <v>2.95</v>
      </c>
      <c r="N195" s="79">
        <v>2.31</v>
      </c>
      <c r="O195" s="79">
        <v>21647.06</v>
      </c>
      <c r="P195" s="79">
        <v>102.61</v>
      </c>
      <c r="Q195" s="79">
        <v>22.212048266</v>
      </c>
      <c r="R195" s="79">
        <v>0.01</v>
      </c>
      <c r="S195" s="79">
        <f t="shared" si="2"/>
        <v>0.3044313127394897</v>
      </c>
      <c r="T195" s="79">
        <f>Q195/'סכום נכסי הקרן'!$C$42*100</f>
        <v>5.8712748934317417E-2</v>
      </c>
    </row>
    <row r="196" spans="2:20">
      <c r="B196" t="s">
        <v>863</v>
      </c>
      <c r="C196" t="s">
        <v>864</v>
      </c>
      <c r="D196" t="s">
        <v>106</v>
      </c>
      <c r="E196" t="s">
        <v>129</v>
      </c>
      <c r="F196" t="s">
        <v>604</v>
      </c>
      <c r="G196" t="s">
        <v>363</v>
      </c>
      <c r="H196" t="s">
        <v>571</v>
      </c>
      <c r="I196" t="s">
        <v>156</v>
      </c>
      <c r="J196" t="s">
        <v>243</v>
      </c>
      <c r="K196" s="79">
        <v>4.3899999999999997</v>
      </c>
      <c r="L196" t="s">
        <v>108</v>
      </c>
      <c r="M196" s="79">
        <v>7.05</v>
      </c>
      <c r="N196" s="79">
        <v>2.95</v>
      </c>
      <c r="O196" s="79">
        <v>26.4</v>
      </c>
      <c r="P196" s="79">
        <v>118.7</v>
      </c>
      <c r="Q196" s="79">
        <v>3.1336799999999998E-2</v>
      </c>
      <c r="R196" s="79">
        <v>0</v>
      </c>
      <c r="S196" s="79">
        <f t="shared" si="2"/>
        <v>4.2949227585002041E-4</v>
      </c>
      <c r="T196" s="79">
        <f>Q196/'סכום נכסי הקרן'!$C$42*100</f>
        <v>8.2832058024167349E-5</v>
      </c>
    </row>
    <row r="197" spans="2:20">
      <c r="B197" t="s">
        <v>865</v>
      </c>
      <c r="C197" t="s">
        <v>866</v>
      </c>
      <c r="D197" t="s">
        <v>106</v>
      </c>
      <c r="E197" t="s">
        <v>129</v>
      </c>
      <c r="F197" t="s">
        <v>614</v>
      </c>
      <c r="G197" t="s">
        <v>138</v>
      </c>
      <c r="H197" t="s">
        <v>575</v>
      </c>
      <c r="I197" t="s">
        <v>155</v>
      </c>
      <c r="J197" t="s">
        <v>243</v>
      </c>
      <c r="K197" s="79">
        <v>0.01</v>
      </c>
      <c r="L197" t="s">
        <v>108</v>
      </c>
      <c r="M197" s="79">
        <v>6.25</v>
      </c>
      <c r="N197" s="79">
        <v>4.6900000000000004</v>
      </c>
      <c r="O197" s="79">
        <v>3180.18</v>
      </c>
      <c r="P197" s="79">
        <v>106.21</v>
      </c>
      <c r="Q197" s="79">
        <v>3.3776691780000001</v>
      </c>
      <c r="R197" s="79">
        <v>0</v>
      </c>
      <c r="S197" s="79">
        <f t="shared" si="2"/>
        <v>4.6293266138459827E-2</v>
      </c>
      <c r="T197" s="79">
        <f>Q197/'סכום נכסי הקרן'!$C$42*100</f>
        <v>8.9281384614427039E-3</v>
      </c>
    </row>
    <row r="198" spans="2:20">
      <c r="B198" t="s">
        <v>867</v>
      </c>
      <c r="C198" t="s">
        <v>868</v>
      </c>
      <c r="D198" t="s">
        <v>106</v>
      </c>
      <c r="E198" t="s">
        <v>129</v>
      </c>
      <c r="F198" t="s">
        <v>614</v>
      </c>
      <c r="G198" t="s">
        <v>138</v>
      </c>
      <c r="H198" t="s">
        <v>575</v>
      </c>
      <c r="I198" t="s">
        <v>155</v>
      </c>
      <c r="J198" t="s">
        <v>619</v>
      </c>
      <c r="K198" s="79">
        <v>4.8099999999999996</v>
      </c>
      <c r="L198" t="s">
        <v>108</v>
      </c>
      <c r="M198" s="79">
        <v>4.1399999999999997</v>
      </c>
      <c r="N198" s="79">
        <v>2.86</v>
      </c>
      <c r="O198" s="79">
        <v>25427.79</v>
      </c>
      <c r="P198" s="79">
        <v>106.25</v>
      </c>
      <c r="Q198" s="79">
        <v>27.017026874999999</v>
      </c>
      <c r="R198" s="79">
        <v>0</v>
      </c>
      <c r="S198" s="79">
        <f t="shared" si="2"/>
        <v>0.37028683079462216</v>
      </c>
      <c r="T198" s="79">
        <f>Q198/'סכום נכסי הקרן'!$C$42*100</f>
        <v>7.1413671394350689E-2</v>
      </c>
    </row>
    <row r="199" spans="2:20">
      <c r="B199" t="s">
        <v>869</v>
      </c>
      <c r="C199" t="s">
        <v>870</v>
      </c>
      <c r="D199" t="s">
        <v>106</v>
      </c>
      <c r="E199" t="s">
        <v>129</v>
      </c>
      <c r="F199" t="s">
        <v>622</v>
      </c>
      <c r="G199" t="s">
        <v>138</v>
      </c>
      <c r="H199" t="s">
        <v>575</v>
      </c>
      <c r="I199" t="s">
        <v>155</v>
      </c>
      <c r="J199" t="s">
        <v>243</v>
      </c>
      <c r="K199" s="79">
        <v>2.93</v>
      </c>
      <c r="L199" t="s">
        <v>108</v>
      </c>
      <c r="M199" s="79">
        <v>1.86</v>
      </c>
      <c r="N199" s="79">
        <v>1.21</v>
      </c>
      <c r="O199" s="79">
        <v>98494</v>
      </c>
      <c r="P199" s="79">
        <v>100.4</v>
      </c>
      <c r="Q199" s="79">
        <v>98.887975999999995</v>
      </c>
      <c r="R199" s="79">
        <v>0.02</v>
      </c>
      <c r="S199" s="79">
        <f t="shared" si="2"/>
        <v>1.3553273424996233</v>
      </c>
      <c r="T199" s="79">
        <f>Q199/'סכום נכסי הקרן'!$C$42*100</f>
        <v>0.26138899204527805</v>
      </c>
    </row>
    <row r="200" spans="2:20">
      <c r="B200" t="s">
        <v>871</v>
      </c>
      <c r="C200" t="s">
        <v>872</v>
      </c>
      <c r="D200" t="s">
        <v>106</v>
      </c>
      <c r="E200" t="s">
        <v>129</v>
      </c>
      <c r="F200" t="s">
        <v>622</v>
      </c>
      <c r="G200" t="s">
        <v>138</v>
      </c>
      <c r="H200" t="s">
        <v>575</v>
      </c>
      <c r="I200" t="s">
        <v>155</v>
      </c>
      <c r="J200" t="s">
        <v>243</v>
      </c>
      <c r="K200" s="79">
        <v>0.98</v>
      </c>
      <c r="L200" t="s">
        <v>108</v>
      </c>
      <c r="M200" s="79">
        <v>5.5</v>
      </c>
      <c r="N200" s="79">
        <v>0.98</v>
      </c>
      <c r="O200" s="79">
        <v>2100</v>
      </c>
      <c r="P200" s="79">
        <v>104.5</v>
      </c>
      <c r="Q200" s="79">
        <v>2.1945000000000001</v>
      </c>
      <c r="R200" s="79">
        <v>0</v>
      </c>
      <c r="S200" s="79">
        <f t="shared" si="2"/>
        <v>3.0077123361443095E-2</v>
      </c>
      <c r="T200" s="79">
        <f>Q200/'סכום נכסי הקרן'!$C$42*100</f>
        <v>5.8006864559889742E-3</v>
      </c>
    </row>
    <row r="201" spans="2:20">
      <c r="B201" t="s">
        <v>873</v>
      </c>
      <c r="C201" t="s">
        <v>874</v>
      </c>
      <c r="D201" t="s">
        <v>106</v>
      </c>
      <c r="E201" t="s">
        <v>129</v>
      </c>
      <c r="F201" t="s">
        <v>875</v>
      </c>
      <c r="G201" t="s">
        <v>363</v>
      </c>
      <c r="H201" t="s">
        <v>575</v>
      </c>
      <c r="I201" t="s">
        <v>155</v>
      </c>
      <c r="J201" t="s">
        <v>876</v>
      </c>
      <c r="K201" s="79">
        <v>3.21</v>
      </c>
      <c r="L201" t="s">
        <v>108</v>
      </c>
      <c r="M201" s="79">
        <v>4</v>
      </c>
      <c r="N201" s="79">
        <v>3.91</v>
      </c>
      <c r="O201" s="79">
        <v>53963</v>
      </c>
      <c r="P201" s="79">
        <v>105.28</v>
      </c>
      <c r="Q201" s="79">
        <v>56.812246399999999</v>
      </c>
      <c r="R201" s="79">
        <v>0.01</v>
      </c>
      <c r="S201" s="79">
        <f t="shared" si="2"/>
        <v>0.77865069191774938</v>
      </c>
      <c r="T201" s="79">
        <f>Q201/'סכום נכסי הקרן'!$C$42*100</f>
        <v>0.15017089461234373</v>
      </c>
    </row>
    <row r="202" spans="2:20">
      <c r="B202" t="s">
        <v>877</v>
      </c>
      <c r="C202" t="s">
        <v>878</v>
      </c>
      <c r="D202" t="s">
        <v>106</v>
      </c>
      <c r="E202" t="s">
        <v>129</v>
      </c>
      <c r="F202" t="s">
        <v>879</v>
      </c>
      <c r="G202" t="s">
        <v>844</v>
      </c>
      <c r="H202" t="s">
        <v>575</v>
      </c>
      <c r="I202" t="s">
        <v>155</v>
      </c>
      <c r="J202" t="s">
        <v>243</v>
      </c>
      <c r="K202" s="79">
        <v>0.09</v>
      </c>
      <c r="L202" t="s">
        <v>108</v>
      </c>
      <c r="M202" s="79">
        <v>5.45</v>
      </c>
      <c r="N202" s="79">
        <v>1.31</v>
      </c>
      <c r="O202" s="79">
        <v>0.21</v>
      </c>
      <c r="P202" s="79">
        <v>105.33</v>
      </c>
      <c r="Q202" s="79">
        <v>2.2119300000000001E-4</v>
      </c>
      <c r="R202" s="79">
        <v>0</v>
      </c>
      <c r="S202" s="79">
        <f t="shared" si="2"/>
        <v>3.0316013432160775E-6</v>
      </c>
      <c r="T202" s="79">
        <f>Q202/'סכום נכסי הקרן'!$C$42*100</f>
        <v>5.846758893869078E-7</v>
      </c>
    </row>
    <row r="203" spans="2:20">
      <c r="B203" t="s">
        <v>1227</v>
      </c>
      <c r="C203" t="s">
        <v>1228</v>
      </c>
      <c r="D203" t="s">
        <v>106</v>
      </c>
      <c r="E203" t="s">
        <v>129</v>
      </c>
      <c r="F203" t="s">
        <v>843</v>
      </c>
      <c r="G203" t="s">
        <v>844</v>
      </c>
      <c r="H203" s="82" t="s">
        <v>571</v>
      </c>
      <c r="I203" t="s">
        <v>156</v>
      </c>
      <c r="J203" s="84">
        <v>42726</v>
      </c>
      <c r="K203" s="79">
        <v>3.58</v>
      </c>
      <c r="L203" t="s">
        <v>108</v>
      </c>
      <c r="M203" s="79">
        <v>2.4</v>
      </c>
      <c r="N203" s="79">
        <v>2.29</v>
      </c>
      <c r="O203" s="79">
        <v>12000</v>
      </c>
      <c r="P203" s="79">
        <v>100.6</v>
      </c>
      <c r="Q203" s="79">
        <v>12.071999999999999</v>
      </c>
      <c r="R203" s="79">
        <v>0</v>
      </c>
      <c r="S203" s="79">
        <f t="shared" si="2"/>
        <v>0.16545501627675596</v>
      </c>
      <c r="T203" s="79">
        <f>Q203/'סכום נכסי הקרן'!$C$42*100</f>
        <v>3.1909722896650214E-2</v>
      </c>
    </row>
    <row r="204" spans="2:20">
      <c r="B204" t="s">
        <v>880</v>
      </c>
      <c r="C204" t="s">
        <v>881</v>
      </c>
      <c r="D204" t="s">
        <v>106</v>
      </c>
      <c r="E204" t="s">
        <v>129</v>
      </c>
      <c r="F204" t="s">
        <v>882</v>
      </c>
      <c r="G204" t="s">
        <v>883</v>
      </c>
      <c r="H204" t="s">
        <v>575</v>
      </c>
      <c r="I204" t="s">
        <v>155</v>
      </c>
      <c r="J204" t="s">
        <v>884</v>
      </c>
      <c r="K204" s="79">
        <v>4.3499999999999996</v>
      </c>
      <c r="L204" t="s">
        <v>108</v>
      </c>
      <c r="M204" s="79">
        <v>3.35</v>
      </c>
      <c r="N204" s="79">
        <v>2.5499999999999998</v>
      </c>
      <c r="O204" s="79">
        <v>22500</v>
      </c>
      <c r="P204" s="79">
        <v>104.4</v>
      </c>
      <c r="Q204" s="79">
        <v>23.49</v>
      </c>
      <c r="R204" s="79">
        <v>0</v>
      </c>
      <c r="S204" s="79">
        <f t="shared" ref="S204:S235" si="3">Q204/$Q$11*100</f>
        <v>0.32194651527012902</v>
      </c>
      <c r="T204" s="79">
        <f>Q204/'סכום נכסי הקרן'!$C$42*100</f>
        <v>6.209073814134472E-2</v>
      </c>
    </row>
    <row r="205" spans="2:20">
      <c r="B205" t="s">
        <v>885</v>
      </c>
      <c r="C205" t="s">
        <v>886</v>
      </c>
      <c r="D205" t="s">
        <v>106</v>
      </c>
      <c r="E205" t="s">
        <v>129</v>
      </c>
      <c r="F205" t="s">
        <v>887</v>
      </c>
      <c r="G205" t="s">
        <v>888</v>
      </c>
      <c r="H205" t="s">
        <v>633</v>
      </c>
      <c r="I205" t="s">
        <v>155</v>
      </c>
      <c r="J205" t="s">
        <v>889</v>
      </c>
      <c r="K205" s="79">
        <v>4.91</v>
      </c>
      <c r="L205" t="s">
        <v>108</v>
      </c>
      <c r="M205" s="79">
        <v>4.75</v>
      </c>
      <c r="N205" s="79">
        <v>3.11</v>
      </c>
      <c r="O205" s="79">
        <v>22800</v>
      </c>
      <c r="P205" s="79">
        <v>108.3</v>
      </c>
      <c r="Q205" s="79">
        <v>24.692399999999999</v>
      </c>
      <c r="R205" s="79">
        <v>0</v>
      </c>
      <c r="S205" s="79">
        <f t="shared" si="3"/>
        <v>0.3384262296149908</v>
      </c>
      <c r="T205" s="79">
        <f>Q205/'סכום נכסי הקרן'!$C$42*100</f>
        <v>6.5269022668426574E-2</v>
      </c>
    </row>
    <row r="206" spans="2:20">
      <c r="B206" t="s">
        <v>890</v>
      </c>
      <c r="C206" t="s">
        <v>891</v>
      </c>
      <c r="D206" t="s">
        <v>106</v>
      </c>
      <c r="E206" t="s">
        <v>129</v>
      </c>
      <c r="F206" t="s">
        <v>887</v>
      </c>
      <c r="G206" t="s">
        <v>888</v>
      </c>
      <c r="H206" t="s">
        <v>633</v>
      </c>
      <c r="I206" t="s">
        <v>155</v>
      </c>
      <c r="J206" t="s">
        <v>243</v>
      </c>
      <c r="K206" s="79">
        <v>1.46</v>
      </c>
      <c r="L206" t="s">
        <v>108</v>
      </c>
      <c r="M206" s="79">
        <v>6.3</v>
      </c>
      <c r="N206" s="79">
        <v>1.07</v>
      </c>
      <c r="O206" s="79">
        <v>15000</v>
      </c>
      <c r="P206" s="79">
        <v>107.76</v>
      </c>
      <c r="Q206" s="79">
        <v>16.164000000000001</v>
      </c>
      <c r="R206" s="79">
        <v>0.01</v>
      </c>
      <c r="S206" s="79">
        <f t="shared" si="3"/>
        <v>0.22153867487553708</v>
      </c>
      <c r="T206" s="79">
        <f>Q206/'סכום נכסי הקרן'!$C$42*100</f>
        <v>4.2726040498795068E-2</v>
      </c>
    </row>
    <row r="207" spans="2:20">
      <c r="B207" t="s">
        <v>892</v>
      </c>
      <c r="C207" t="s">
        <v>893</v>
      </c>
      <c r="D207" t="s">
        <v>106</v>
      </c>
      <c r="E207" t="s">
        <v>129</v>
      </c>
      <c r="F207" t="s">
        <v>570</v>
      </c>
      <c r="G207" t="s">
        <v>330</v>
      </c>
      <c r="H207" t="s">
        <v>628</v>
      </c>
      <c r="I207" t="s">
        <v>156</v>
      </c>
      <c r="J207" t="s">
        <v>243</v>
      </c>
      <c r="K207" s="79">
        <v>3.53</v>
      </c>
      <c r="L207" t="s">
        <v>108</v>
      </c>
      <c r="M207" s="79">
        <v>3.76</v>
      </c>
      <c r="N207" s="79">
        <v>1.52</v>
      </c>
      <c r="O207" s="79">
        <v>13623</v>
      </c>
      <c r="P207" s="79">
        <v>104.21</v>
      </c>
      <c r="Q207" s="79">
        <v>14.196528300000001</v>
      </c>
      <c r="R207" s="79">
        <v>0.01</v>
      </c>
      <c r="S207" s="79">
        <f t="shared" si="3"/>
        <v>0.19457312963468582</v>
      </c>
      <c r="T207" s="79">
        <f>Q207/'סכום נכסי הקרן'!$C$42*100</f>
        <v>3.7525454286568317E-2</v>
      </c>
    </row>
    <row r="208" spans="2:20">
      <c r="B208" t="s">
        <v>894</v>
      </c>
      <c r="C208" t="s">
        <v>895</v>
      </c>
      <c r="D208" t="s">
        <v>106</v>
      </c>
      <c r="E208" t="s">
        <v>129</v>
      </c>
      <c r="F208" t="s">
        <v>627</v>
      </c>
      <c r="G208" t="s">
        <v>363</v>
      </c>
      <c r="H208" t="s">
        <v>628</v>
      </c>
      <c r="I208" t="s">
        <v>156</v>
      </c>
      <c r="J208" t="s">
        <v>896</v>
      </c>
      <c r="K208" s="79">
        <v>2.8</v>
      </c>
      <c r="L208" t="s">
        <v>108</v>
      </c>
      <c r="M208" s="79">
        <v>5</v>
      </c>
      <c r="N208" s="79">
        <v>2.2599999999999998</v>
      </c>
      <c r="O208" s="79">
        <v>15706.09</v>
      </c>
      <c r="P208" s="79">
        <v>107.8</v>
      </c>
      <c r="Q208" s="79">
        <v>16.931165020000002</v>
      </c>
      <c r="R208" s="79">
        <v>0.01</v>
      </c>
      <c r="S208" s="79">
        <f t="shared" si="3"/>
        <v>0.23205319615378908</v>
      </c>
      <c r="T208" s="79">
        <f>Q208/'סכום נכסי הקרן'!$C$42*100</f>
        <v>4.4753875422933832E-2</v>
      </c>
    </row>
    <row r="209" spans="2:20">
      <c r="B209" t="s">
        <v>897</v>
      </c>
      <c r="C209" t="s">
        <v>898</v>
      </c>
      <c r="D209" t="s">
        <v>106</v>
      </c>
      <c r="E209" t="s">
        <v>129</v>
      </c>
      <c r="F209" t="s">
        <v>627</v>
      </c>
      <c r="G209" t="s">
        <v>363</v>
      </c>
      <c r="H209" t="s">
        <v>628</v>
      </c>
      <c r="I209" t="s">
        <v>156</v>
      </c>
      <c r="J209" t="s">
        <v>899</v>
      </c>
      <c r="K209" s="79">
        <v>3.65</v>
      </c>
      <c r="L209" t="s">
        <v>108</v>
      </c>
      <c r="M209" s="79">
        <v>4.6500000000000004</v>
      </c>
      <c r="N209" s="79">
        <v>2.64</v>
      </c>
      <c r="O209" s="79">
        <v>16623</v>
      </c>
      <c r="P209" s="79">
        <v>107.53</v>
      </c>
      <c r="Q209" s="79">
        <v>17.874711900000001</v>
      </c>
      <c r="R209" s="79">
        <v>0.01</v>
      </c>
      <c r="S209" s="79">
        <f t="shared" si="3"/>
        <v>0.2449851514543426</v>
      </c>
      <c r="T209" s="79">
        <f>Q209/'סכום נכסי הקרן'!$C$42*100</f>
        <v>4.7247937672834334E-2</v>
      </c>
    </row>
    <row r="210" spans="2:20">
      <c r="B210" t="s">
        <v>900</v>
      </c>
      <c r="C210" t="s">
        <v>901</v>
      </c>
      <c r="D210" t="s">
        <v>106</v>
      </c>
      <c r="E210" t="s">
        <v>129</v>
      </c>
      <c r="F210" t="s">
        <v>652</v>
      </c>
      <c r="G210" t="s">
        <v>118</v>
      </c>
      <c r="H210" t="s">
        <v>628</v>
      </c>
      <c r="I210" t="s">
        <v>156</v>
      </c>
      <c r="J210" t="s">
        <v>243</v>
      </c>
      <c r="K210" s="79">
        <v>0.77</v>
      </c>
      <c r="L210" t="s">
        <v>108</v>
      </c>
      <c r="M210" s="79">
        <v>8.5</v>
      </c>
      <c r="N210" s="79">
        <v>0.87</v>
      </c>
      <c r="O210" s="79">
        <v>2502.34</v>
      </c>
      <c r="P210" s="79">
        <v>107.78</v>
      </c>
      <c r="Q210" s="79">
        <v>2.6970220519999999</v>
      </c>
      <c r="R210" s="79">
        <v>0</v>
      </c>
      <c r="S210" s="79">
        <f t="shared" si="3"/>
        <v>3.6964531768756609E-2</v>
      </c>
      <c r="T210" s="79">
        <f>Q210/'סכום נכסי הקרן'!$C$42*100</f>
        <v>7.1289948911095876E-3</v>
      </c>
    </row>
    <row r="211" spans="2:20">
      <c r="B211" t="s">
        <v>902</v>
      </c>
      <c r="C211" t="s">
        <v>903</v>
      </c>
      <c r="D211" t="s">
        <v>106</v>
      </c>
      <c r="E211" t="s">
        <v>129</v>
      </c>
      <c r="F211" t="s">
        <v>662</v>
      </c>
      <c r="G211" t="s">
        <v>363</v>
      </c>
      <c r="H211" t="s">
        <v>633</v>
      </c>
      <c r="I211" t="s">
        <v>155</v>
      </c>
      <c r="J211" t="s">
        <v>646</v>
      </c>
      <c r="K211" s="79">
        <v>4.91</v>
      </c>
      <c r="L211" t="s">
        <v>108</v>
      </c>
      <c r="M211" s="79">
        <v>3.7</v>
      </c>
      <c r="N211" s="79">
        <v>2.67</v>
      </c>
      <c r="O211" s="79">
        <v>5683.65</v>
      </c>
      <c r="P211" s="79">
        <v>105.18</v>
      </c>
      <c r="Q211" s="79">
        <v>5.9780630700000001</v>
      </c>
      <c r="R211" s="79">
        <v>0</v>
      </c>
      <c r="S211" s="79">
        <f t="shared" si="3"/>
        <v>8.1933442888529148E-2</v>
      </c>
      <c r="T211" s="79">
        <f>Q211/'סכום נכסי הקרן'!$C$42*100</f>
        <v>1.5801717695692351E-2</v>
      </c>
    </row>
    <row r="212" spans="2:20">
      <c r="B212" t="s">
        <v>904</v>
      </c>
      <c r="C212" t="s">
        <v>905</v>
      </c>
      <c r="D212" t="s">
        <v>106</v>
      </c>
      <c r="E212" t="s">
        <v>129</v>
      </c>
      <c r="F212" t="s">
        <v>670</v>
      </c>
      <c r="G212" t="s">
        <v>363</v>
      </c>
      <c r="H212" t="s">
        <v>633</v>
      </c>
      <c r="I212" t="s">
        <v>155</v>
      </c>
      <c r="J212" t="s">
        <v>906</v>
      </c>
      <c r="K212" s="79">
        <v>3.11</v>
      </c>
      <c r="L212" t="s">
        <v>108</v>
      </c>
      <c r="M212" s="79">
        <v>3.4</v>
      </c>
      <c r="N212" s="79">
        <v>3.38</v>
      </c>
      <c r="O212" s="79">
        <v>24724.26</v>
      </c>
      <c r="P212" s="79">
        <v>100.68</v>
      </c>
      <c r="Q212" s="79">
        <v>24.892384967999998</v>
      </c>
      <c r="R212" s="79">
        <v>0.01</v>
      </c>
      <c r="S212" s="79">
        <f t="shared" si="3"/>
        <v>0.34116716037505929</v>
      </c>
      <c r="T212" s="79">
        <f>Q212/'סכום נכסי הקרן'!$C$42*100</f>
        <v>6.5797639708881805E-2</v>
      </c>
    </row>
    <row r="213" spans="2:20">
      <c r="B213" t="s">
        <v>907</v>
      </c>
      <c r="C213" t="s">
        <v>908</v>
      </c>
      <c r="D213" t="s">
        <v>106</v>
      </c>
      <c r="E213" t="s">
        <v>129</v>
      </c>
      <c r="F213" t="s">
        <v>689</v>
      </c>
      <c r="G213" t="s">
        <v>133</v>
      </c>
      <c r="H213" t="s">
        <v>684</v>
      </c>
      <c r="I213" t="s">
        <v>156</v>
      </c>
      <c r="J213" t="s">
        <v>909</v>
      </c>
      <c r="K213" s="79">
        <v>2.37</v>
      </c>
      <c r="L213" t="s">
        <v>108</v>
      </c>
      <c r="M213" s="79">
        <v>3.3</v>
      </c>
      <c r="N213" s="79">
        <v>2.84</v>
      </c>
      <c r="O213" s="79">
        <v>14814.4</v>
      </c>
      <c r="P213" s="79">
        <v>101.6</v>
      </c>
      <c r="Q213" s="79">
        <v>15.051430399999999</v>
      </c>
      <c r="R213" s="79">
        <v>0</v>
      </c>
      <c r="S213" s="79">
        <f t="shared" si="3"/>
        <v>0.20629014759944164</v>
      </c>
      <c r="T213" s="79">
        <f>Q213/'סכום נכסי הקרן'!$C$42*100</f>
        <v>3.9785203219202869E-2</v>
      </c>
    </row>
    <row r="214" spans="2:20">
      <c r="B214" t="s">
        <v>910</v>
      </c>
      <c r="C214" t="s">
        <v>911</v>
      </c>
      <c r="D214" t="s">
        <v>106</v>
      </c>
      <c r="E214" t="s">
        <v>129</v>
      </c>
      <c r="F214" t="s">
        <v>697</v>
      </c>
      <c r="G214" t="s">
        <v>363</v>
      </c>
      <c r="H214" t="s">
        <v>680</v>
      </c>
      <c r="I214" t="s">
        <v>155</v>
      </c>
      <c r="J214" t="s">
        <v>912</v>
      </c>
      <c r="K214" s="79">
        <v>5.38</v>
      </c>
      <c r="L214" t="s">
        <v>108</v>
      </c>
      <c r="M214" s="79">
        <v>6.9</v>
      </c>
      <c r="N214" s="79">
        <v>7.52</v>
      </c>
      <c r="O214" s="79">
        <v>26600</v>
      </c>
      <c r="P214" s="79">
        <v>98.38</v>
      </c>
      <c r="Q214" s="79">
        <v>26.169080000000001</v>
      </c>
      <c r="R214" s="79">
        <v>0.01</v>
      </c>
      <c r="S214" s="79">
        <f t="shared" si="3"/>
        <v>0.35866513894530561</v>
      </c>
      <c r="T214" s="79">
        <f>Q214/'סכום נכסי הקרן'!$C$42*100</f>
        <v>6.9172307095781246E-2</v>
      </c>
    </row>
    <row r="215" spans="2:20">
      <c r="B215" t="s">
        <v>913</v>
      </c>
      <c r="C215" t="s">
        <v>914</v>
      </c>
      <c r="D215" t="s">
        <v>106</v>
      </c>
      <c r="E215" t="s">
        <v>129</v>
      </c>
      <c r="F215" t="s">
        <v>915</v>
      </c>
      <c r="G215" t="s">
        <v>133</v>
      </c>
      <c r="H215" t="s">
        <v>684</v>
      </c>
      <c r="I215" t="s">
        <v>156</v>
      </c>
      <c r="J215" t="s">
        <v>243</v>
      </c>
      <c r="K215" s="79">
        <v>0.66</v>
      </c>
      <c r="L215" t="s">
        <v>108</v>
      </c>
      <c r="M215" s="79">
        <v>3.94</v>
      </c>
      <c r="N215" s="79">
        <v>0.8</v>
      </c>
      <c r="O215" s="79">
        <v>365</v>
      </c>
      <c r="P215" s="79">
        <v>101.27</v>
      </c>
      <c r="Q215" s="79">
        <v>0.36963550000000001</v>
      </c>
      <c r="R215" s="79">
        <v>0</v>
      </c>
      <c r="S215" s="79">
        <f t="shared" si="3"/>
        <v>5.0661073284432442E-3</v>
      </c>
      <c r="T215" s="79">
        <f>Q215/'סכום נכסי הקרן'!$C$42*100</f>
        <v>9.770515554808441E-4</v>
      </c>
    </row>
    <row r="216" spans="2:20">
      <c r="B216" t="s">
        <v>916</v>
      </c>
      <c r="C216" t="s">
        <v>917</v>
      </c>
      <c r="D216" t="s">
        <v>106</v>
      </c>
      <c r="E216" t="s">
        <v>129</v>
      </c>
      <c r="F216" t="s">
        <v>918</v>
      </c>
      <c r="G216" t="s">
        <v>363</v>
      </c>
      <c r="H216" t="s">
        <v>684</v>
      </c>
      <c r="I216" t="s">
        <v>156</v>
      </c>
      <c r="J216" t="s">
        <v>919</v>
      </c>
      <c r="K216" s="79">
        <v>4.9400000000000004</v>
      </c>
      <c r="L216" t="s">
        <v>108</v>
      </c>
      <c r="M216" s="79">
        <v>4.5999999999999996</v>
      </c>
      <c r="N216" s="79">
        <v>5.07</v>
      </c>
      <c r="O216" s="79">
        <v>6000</v>
      </c>
      <c r="P216" s="79">
        <v>99.18</v>
      </c>
      <c r="Q216" s="79">
        <v>5.9508000000000001</v>
      </c>
      <c r="R216" s="79">
        <v>0</v>
      </c>
      <c r="S216" s="79">
        <f t="shared" si="3"/>
        <v>8.1559783868432698E-2</v>
      </c>
      <c r="T216" s="79">
        <f>Q216/'סכום נכסי הקרן'!$C$42*100</f>
        <v>1.5729653662473995E-2</v>
      </c>
    </row>
    <row r="217" spans="2:20">
      <c r="B217" t="s">
        <v>920</v>
      </c>
      <c r="C217" t="s">
        <v>921</v>
      </c>
      <c r="D217" t="s">
        <v>106</v>
      </c>
      <c r="E217" t="s">
        <v>129</v>
      </c>
      <c r="F217" t="s">
        <v>710</v>
      </c>
      <c r="G217" t="s">
        <v>363</v>
      </c>
      <c r="H217" t="s">
        <v>680</v>
      </c>
      <c r="I217" t="s">
        <v>155</v>
      </c>
      <c r="J217" t="s">
        <v>922</v>
      </c>
      <c r="K217" s="79">
        <v>3.79</v>
      </c>
      <c r="L217" t="s">
        <v>108</v>
      </c>
      <c r="M217" s="79">
        <v>5.74</v>
      </c>
      <c r="N217" s="79">
        <v>3.36</v>
      </c>
      <c r="O217" s="79">
        <v>10781.76</v>
      </c>
      <c r="P217" s="79">
        <v>111.05</v>
      </c>
      <c r="Q217" s="79">
        <v>11.97314448</v>
      </c>
      <c r="R217" s="79">
        <v>0</v>
      </c>
      <c r="S217" s="79">
        <f t="shared" si="3"/>
        <v>0.16410013376593366</v>
      </c>
      <c r="T217" s="79">
        <f>Q217/'סכום נכסי הקרן'!$C$42*100</f>
        <v>3.164841969502627E-2</v>
      </c>
    </row>
    <row r="218" spans="2:20">
      <c r="B218" t="s">
        <v>923</v>
      </c>
      <c r="C218" t="s">
        <v>924</v>
      </c>
      <c r="D218" t="s">
        <v>106</v>
      </c>
      <c r="E218" t="s">
        <v>129</v>
      </c>
      <c r="F218" t="s">
        <v>925</v>
      </c>
      <c r="G218" t="s">
        <v>133</v>
      </c>
      <c r="H218" t="s">
        <v>208</v>
      </c>
      <c r="I218" t="s">
        <v>156</v>
      </c>
      <c r="J218" t="s">
        <v>926</v>
      </c>
      <c r="K218" s="79">
        <v>2.04</v>
      </c>
      <c r="L218" t="s">
        <v>108</v>
      </c>
      <c r="M218" s="79">
        <v>4.3</v>
      </c>
      <c r="N218" s="79">
        <v>3.9</v>
      </c>
      <c r="O218" s="79">
        <v>41864.410000000003</v>
      </c>
      <c r="P218" s="79">
        <v>101.31</v>
      </c>
      <c r="Q218" s="79">
        <v>42.412833771000003</v>
      </c>
      <c r="R218" s="79">
        <v>0.01</v>
      </c>
      <c r="S218" s="79">
        <f t="shared" si="3"/>
        <v>0.58129689379756055</v>
      </c>
      <c r="T218" s="79">
        <f>Q218/'סכום נכסי הקרן'!$C$42*100</f>
        <v>0.11210915945115128</v>
      </c>
    </row>
    <row r="219" spans="2:20">
      <c r="B219" t="s">
        <v>927</v>
      </c>
      <c r="C219" t="s">
        <v>928</v>
      </c>
      <c r="D219" t="s">
        <v>106</v>
      </c>
      <c r="E219" t="s">
        <v>129</v>
      </c>
      <c r="F219" t="s">
        <v>925</v>
      </c>
      <c r="G219" t="s">
        <v>133</v>
      </c>
      <c r="H219" t="s">
        <v>208</v>
      </c>
      <c r="I219" t="s">
        <v>156</v>
      </c>
      <c r="J219" t="s">
        <v>929</v>
      </c>
      <c r="K219" s="79">
        <v>2.72</v>
      </c>
      <c r="L219" t="s">
        <v>108</v>
      </c>
      <c r="M219" s="79">
        <v>4.25</v>
      </c>
      <c r="N219" s="79">
        <v>4.28</v>
      </c>
      <c r="O219" s="79">
        <v>20812</v>
      </c>
      <c r="P219" s="79">
        <v>100.72</v>
      </c>
      <c r="Q219" s="79">
        <v>20.961846399999999</v>
      </c>
      <c r="R219" s="79">
        <v>0</v>
      </c>
      <c r="S219" s="79">
        <f t="shared" si="3"/>
        <v>0.28729644112846742</v>
      </c>
      <c r="T219" s="79">
        <f>Q219/'סכום נכסי הקרן'!$C$42*100</f>
        <v>5.5408110505810536E-2</v>
      </c>
    </row>
    <row r="220" spans="2:20">
      <c r="B220" t="s">
        <v>930</v>
      </c>
      <c r="C220" t="s">
        <v>931</v>
      </c>
      <c r="D220" t="s">
        <v>106</v>
      </c>
      <c r="E220" t="s">
        <v>129</v>
      </c>
      <c r="F220" t="s">
        <v>720</v>
      </c>
      <c r="G220" t="s">
        <v>504</v>
      </c>
      <c r="H220" t="s">
        <v>721</v>
      </c>
      <c r="I220" t="s">
        <v>155</v>
      </c>
      <c r="J220" t="s">
        <v>338</v>
      </c>
      <c r="K220" s="79">
        <v>2.99</v>
      </c>
      <c r="L220" t="s">
        <v>108</v>
      </c>
      <c r="M220" s="79">
        <v>6</v>
      </c>
      <c r="N220" s="79">
        <v>2.95</v>
      </c>
      <c r="O220" s="79">
        <v>27315.9</v>
      </c>
      <c r="P220" s="79">
        <v>109.32</v>
      </c>
      <c r="Q220" s="79">
        <v>29.86174188</v>
      </c>
      <c r="R220" s="79">
        <v>0</v>
      </c>
      <c r="S220" s="79">
        <f t="shared" si="3"/>
        <v>0.40927559549434106</v>
      </c>
      <c r="T220" s="79">
        <f>Q220/'סכום נכסי הקרן'!$C$42*100</f>
        <v>7.8933060686058196E-2</v>
      </c>
    </row>
    <row r="221" spans="2:20">
      <c r="B221" t="s">
        <v>932</v>
      </c>
      <c r="C221" t="s">
        <v>933</v>
      </c>
      <c r="D221" t="s">
        <v>106</v>
      </c>
      <c r="E221" t="s">
        <v>129</v>
      </c>
      <c r="F221" t="s">
        <v>720</v>
      </c>
      <c r="G221" t="s">
        <v>504</v>
      </c>
      <c r="H221" t="s">
        <v>721</v>
      </c>
      <c r="I221" t="s">
        <v>155</v>
      </c>
      <c r="J221" t="s">
        <v>934</v>
      </c>
      <c r="K221" s="79">
        <v>5.01</v>
      </c>
      <c r="L221" t="s">
        <v>108</v>
      </c>
      <c r="M221" s="79">
        <v>5.9</v>
      </c>
      <c r="N221" s="79">
        <v>4.12</v>
      </c>
      <c r="O221" s="79">
        <v>24742</v>
      </c>
      <c r="P221" s="79">
        <v>109.29</v>
      </c>
      <c r="Q221" s="79">
        <v>27.0405318</v>
      </c>
      <c r="R221" s="79">
        <v>0</v>
      </c>
      <c r="S221" s="79">
        <f t="shared" si="3"/>
        <v>0.3706089818672248</v>
      </c>
      <c r="T221" s="79">
        <f>Q221/'סכום נכסי הקרן'!$C$42*100</f>
        <v>7.147580158350382E-2</v>
      </c>
    </row>
    <row r="222" spans="2:20">
      <c r="B222" t="s">
        <v>935</v>
      </c>
      <c r="C222" t="s">
        <v>936</v>
      </c>
      <c r="D222" t="s">
        <v>106</v>
      </c>
      <c r="E222" t="s">
        <v>129</v>
      </c>
      <c r="F222" t="s">
        <v>724</v>
      </c>
      <c r="G222" t="s">
        <v>118</v>
      </c>
      <c r="H222" t="s">
        <v>721</v>
      </c>
      <c r="I222" t="s">
        <v>155</v>
      </c>
      <c r="J222" t="s">
        <v>243</v>
      </c>
      <c r="K222" s="79">
        <v>0.65</v>
      </c>
      <c r="L222" t="s">
        <v>108</v>
      </c>
      <c r="M222" s="79">
        <v>7.18</v>
      </c>
      <c r="N222" s="79">
        <v>1.38</v>
      </c>
      <c r="O222" s="79">
        <v>0.28999999999999998</v>
      </c>
      <c r="P222" s="79">
        <v>102.97</v>
      </c>
      <c r="Q222" s="79">
        <v>2.9861299999999998E-4</v>
      </c>
      <c r="R222" s="79">
        <v>0</v>
      </c>
      <c r="S222" s="79">
        <f t="shared" si="3"/>
        <v>4.0926953922673067E-6</v>
      </c>
      <c r="T222" s="79">
        <f>Q222/'סכום נכסי הקרן'!$C$42*100</f>
        <v>7.893189267178106E-7</v>
      </c>
    </row>
    <row r="223" spans="2:20">
      <c r="B223" t="s">
        <v>937</v>
      </c>
      <c r="C223" t="s">
        <v>938</v>
      </c>
      <c r="D223" t="s">
        <v>106</v>
      </c>
      <c r="E223" t="s">
        <v>129</v>
      </c>
      <c r="F223" t="s">
        <v>939</v>
      </c>
      <c r="G223" t="s">
        <v>133</v>
      </c>
      <c r="H223" t="s">
        <v>721</v>
      </c>
      <c r="I223" t="s">
        <v>155</v>
      </c>
      <c r="J223" t="s">
        <v>773</v>
      </c>
      <c r="K223" s="79">
        <v>2.57</v>
      </c>
      <c r="L223" t="s">
        <v>108</v>
      </c>
      <c r="M223" s="79">
        <v>4.7</v>
      </c>
      <c r="N223" s="79">
        <v>2.64</v>
      </c>
      <c r="O223" s="79">
        <v>4000</v>
      </c>
      <c r="P223" s="79">
        <v>105.8</v>
      </c>
      <c r="Q223" s="79">
        <v>4.2320000000000002</v>
      </c>
      <c r="R223" s="79">
        <v>0</v>
      </c>
      <c r="S223" s="79">
        <f t="shared" si="3"/>
        <v>5.800245434751751E-2</v>
      </c>
      <c r="T223" s="79">
        <f>Q223/'סכום נכסי הקרן'!$C$42*100</f>
        <v>1.118637734415372E-2</v>
      </c>
    </row>
    <row r="224" spans="2:20">
      <c r="B224" t="s">
        <v>940</v>
      </c>
      <c r="C224" t="s">
        <v>941</v>
      </c>
      <c r="D224" t="s">
        <v>106</v>
      </c>
      <c r="E224" t="s">
        <v>129</v>
      </c>
      <c r="F224" t="s">
        <v>732</v>
      </c>
      <c r="G224" t="s">
        <v>363</v>
      </c>
      <c r="H224" t="s">
        <v>208</v>
      </c>
      <c r="I224" t="s">
        <v>156</v>
      </c>
      <c r="J224" t="s">
        <v>737</v>
      </c>
      <c r="K224" s="79">
        <v>1.25</v>
      </c>
      <c r="L224" t="s">
        <v>108</v>
      </c>
      <c r="M224" s="79">
        <v>4.1500000000000004</v>
      </c>
      <c r="N224" s="79">
        <v>1.91</v>
      </c>
      <c r="O224" s="79">
        <v>1184.4000000000001</v>
      </c>
      <c r="P224" s="79">
        <v>102.38</v>
      </c>
      <c r="Q224" s="79">
        <v>1.2125887200000001</v>
      </c>
      <c r="R224" s="79">
        <v>0</v>
      </c>
      <c r="S224" s="79">
        <f t="shared" si="3"/>
        <v>1.6619357720726532E-2</v>
      </c>
      <c r="T224" s="79">
        <f>Q224/'סכום נכסי הקרן'!$C$42*100</f>
        <v>3.2052162063290071E-3</v>
      </c>
    </row>
    <row r="225" spans="2:20">
      <c r="B225" t="s">
        <v>942</v>
      </c>
      <c r="C225" t="s">
        <v>943</v>
      </c>
      <c r="D225" t="s">
        <v>106</v>
      </c>
      <c r="E225" t="s">
        <v>129</v>
      </c>
      <c r="F225" t="s">
        <v>745</v>
      </c>
      <c r="G225" t="s">
        <v>118</v>
      </c>
      <c r="H225" t="s">
        <v>746</v>
      </c>
      <c r="I225" t="s">
        <v>155</v>
      </c>
      <c r="J225" t="s">
        <v>243</v>
      </c>
      <c r="K225" s="79">
        <v>1.02</v>
      </c>
      <c r="L225" t="s">
        <v>108</v>
      </c>
      <c r="M225" s="79">
        <v>6.7</v>
      </c>
      <c r="N225" s="79">
        <v>1.54</v>
      </c>
      <c r="O225" s="79">
        <v>0.37</v>
      </c>
      <c r="P225" s="79">
        <v>105.06</v>
      </c>
      <c r="Q225" s="79">
        <v>3.8872199999999998E-4</v>
      </c>
      <c r="R225" s="79">
        <v>0</v>
      </c>
      <c r="S225" s="79">
        <f t="shared" si="3"/>
        <v>5.3277008645736526E-6</v>
      </c>
      <c r="T225" s="79">
        <f>Q225/'סכום נכסי הקרן'!$C$42*100</f>
        <v>1.0275025930940741E-6</v>
      </c>
    </row>
    <row r="226" spans="2:20">
      <c r="B226" t="s">
        <v>944</v>
      </c>
      <c r="C226" t="s">
        <v>945</v>
      </c>
      <c r="D226" t="s">
        <v>106</v>
      </c>
      <c r="E226" t="s">
        <v>129</v>
      </c>
      <c r="F226" t="s">
        <v>946</v>
      </c>
      <c r="G226" t="s">
        <v>504</v>
      </c>
      <c r="H226" t="s">
        <v>229</v>
      </c>
      <c r="I226" t="s">
        <v>772</v>
      </c>
      <c r="J226" t="s">
        <v>947</v>
      </c>
      <c r="K226" s="79">
        <v>5.58</v>
      </c>
      <c r="L226" t="s">
        <v>108</v>
      </c>
      <c r="M226" s="79">
        <v>3.45</v>
      </c>
      <c r="N226" s="79">
        <v>34.840000000000003</v>
      </c>
      <c r="O226" s="79">
        <v>223.57</v>
      </c>
      <c r="P226" s="79">
        <v>25.21</v>
      </c>
      <c r="Q226" s="79">
        <v>5.6361996999999997E-2</v>
      </c>
      <c r="R226" s="79">
        <v>0</v>
      </c>
      <c r="S226" s="79">
        <f t="shared" si="3"/>
        <v>7.724797159563842E-4</v>
      </c>
      <c r="T226" s="79">
        <f>Q226/'סכום נכסי הקרן'!$C$42*100</f>
        <v>1.4898075763517484E-4</v>
      </c>
    </row>
    <row r="227" spans="2:20">
      <c r="B227" s="80" t="s">
        <v>324</v>
      </c>
      <c r="C227" s="16"/>
      <c r="D227" s="16"/>
      <c r="E227" s="16"/>
      <c r="F227" s="16"/>
      <c r="K227" s="81">
        <v>4.59</v>
      </c>
      <c r="N227" s="81">
        <v>5.24</v>
      </c>
      <c r="O227" s="81">
        <v>28000</v>
      </c>
      <c r="Q227" s="81">
        <v>29.8004</v>
      </c>
      <c r="S227" s="81">
        <f t="shared" si="3"/>
        <v>0.40843486307603039</v>
      </c>
      <c r="T227" s="81">
        <f>Q227/'סכום נכסי הקרן'!$C$42*100</f>
        <v>7.8770916684007208E-2</v>
      </c>
    </row>
    <row r="228" spans="2:20">
      <c r="B228" t="s">
        <v>948</v>
      </c>
      <c r="C228" t="s">
        <v>949</v>
      </c>
      <c r="D228" t="s">
        <v>106</v>
      </c>
      <c r="E228" t="s">
        <v>129</v>
      </c>
      <c r="F228" t="s">
        <v>720</v>
      </c>
      <c r="G228" t="s">
        <v>504</v>
      </c>
      <c r="H228" t="s">
        <v>721</v>
      </c>
      <c r="I228" t="s">
        <v>155</v>
      </c>
      <c r="J228" t="s">
        <v>950</v>
      </c>
      <c r="K228" s="79">
        <v>4.59</v>
      </c>
      <c r="L228" t="s">
        <v>108</v>
      </c>
      <c r="M228" s="79">
        <v>6.7</v>
      </c>
      <c r="N228" s="79">
        <v>5.24</v>
      </c>
      <c r="O228" s="79">
        <v>28000</v>
      </c>
      <c r="P228" s="79">
        <v>106.43</v>
      </c>
      <c r="Q228" s="79">
        <v>29.8004</v>
      </c>
      <c r="R228" s="79">
        <v>0</v>
      </c>
      <c r="S228" s="79">
        <f t="shared" si="3"/>
        <v>0.40843486307603039</v>
      </c>
      <c r="T228" s="79">
        <f>Q228/'סכום נכסי הקרן'!$C$42*100</f>
        <v>7.8770916684007208E-2</v>
      </c>
    </row>
    <row r="229" spans="2:20">
      <c r="B229" s="80" t="s">
        <v>951</v>
      </c>
      <c r="C229" s="16"/>
      <c r="D229" s="16"/>
      <c r="E229" s="16"/>
      <c r="F229" s="16"/>
      <c r="K229" s="81">
        <v>0</v>
      </c>
      <c r="N229" s="81">
        <v>0</v>
      </c>
      <c r="O229" s="81">
        <v>0</v>
      </c>
      <c r="Q229" s="81">
        <v>0</v>
      </c>
      <c r="S229" s="81">
        <f t="shared" si="3"/>
        <v>0</v>
      </c>
      <c r="T229" s="81">
        <f>Q229/'סכום נכסי הקרן'!$C$42*100</f>
        <v>0</v>
      </c>
    </row>
    <row r="230" spans="2:20">
      <c r="B230" t="s">
        <v>229</v>
      </c>
      <c r="C230" t="s">
        <v>229</v>
      </c>
      <c r="D230" s="16"/>
      <c r="E230" s="16"/>
      <c r="F230" s="16"/>
      <c r="G230" t="s">
        <v>229</v>
      </c>
      <c r="H230" t="s">
        <v>229</v>
      </c>
      <c r="K230" s="79">
        <v>0</v>
      </c>
      <c r="L230" t="s">
        <v>229</v>
      </c>
      <c r="M230" s="79">
        <v>0</v>
      </c>
      <c r="N230" s="79">
        <v>0</v>
      </c>
      <c r="O230" s="79">
        <v>0</v>
      </c>
      <c r="P230" s="79">
        <v>0</v>
      </c>
      <c r="Q230" s="79">
        <v>0</v>
      </c>
      <c r="R230" s="79">
        <v>0</v>
      </c>
      <c r="S230" s="79">
        <f t="shared" si="3"/>
        <v>0</v>
      </c>
      <c r="T230" s="79">
        <f>Q230/'סכום נכסי הקרן'!$C$42*100</f>
        <v>0</v>
      </c>
    </row>
    <row r="231" spans="2:20">
      <c r="B231" s="80" t="s">
        <v>234</v>
      </c>
      <c r="C231" s="16"/>
      <c r="D231" s="16"/>
      <c r="E231" s="16"/>
      <c r="F231" s="16"/>
      <c r="K231" s="81">
        <v>0</v>
      </c>
      <c r="N231" s="81">
        <v>0</v>
      </c>
      <c r="O231" s="81">
        <v>0</v>
      </c>
      <c r="Q231" s="81">
        <v>0</v>
      </c>
      <c r="S231" s="81">
        <f t="shared" si="3"/>
        <v>0</v>
      </c>
      <c r="T231" s="81">
        <f>Q231/'סכום נכסי הקרן'!$C$42*100</f>
        <v>0</v>
      </c>
    </row>
    <row r="232" spans="2:20">
      <c r="B232" s="80" t="s">
        <v>325</v>
      </c>
      <c r="C232" s="16"/>
      <c r="D232" s="16"/>
      <c r="E232" s="16"/>
      <c r="F232" s="16"/>
      <c r="K232" s="81">
        <v>0</v>
      </c>
      <c r="N232" s="81">
        <v>0</v>
      </c>
      <c r="O232" s="81">
        <v>0</v>
      </c>
      <c r="Q232" s="81">
        <v>0</v>
      </c>
      <c r="S232" s="81">
        <f t="shared" si="3"/>
        <v>0</v>
      </c>
      <c r="T232" s="81">
        <f>Q232/'סכום נכסי הקרן'!$C$42*100</f>
        <v>0</v>
      </c>
    </row>
    <row r="233" spans="2:20">
      <c r="B233" t="s">
        <v>229</v>
      </c>
      <c r="C233" t="s">
        <v>229</v>
      </c>
      <c r="D233" s="16"/>
      <c r="E233" s="16"/>
      <c r="F233" s="16"/>
      <c r="G233" t="s">
        <v>229</v>
      </c>
      <c r="H233" t="s">
        <v>229</v>
      </c>
      <c r="K233" s="79">
        <v>0</v>
      </c>
      <c r="L233" t="s">
        <v>229</v>
      </c>
      <c r="M233" s="79">
        <v>0</v>
      </c>
      <c r="N233" s="79">
        <v>0</v>
      </c>
      <c r="O233" s="79">
        <v>0</v>
      </c>
      <c r="P233" s="79">
        <v>0</v>
      </c>
      <c r="Q233" s="79">
        <v>0</v>
      </c>
      <c r="R233" s="79">
        <v>0</v>
      </c>
      <c r="S233" s="79">
        <f t="shared" si="3"/>
        <v>0</v>
      </c>
      <c r="T233" s="79">
        <f>Q233/'סכום נכסי הקרן'!$C$42*100</f>
        <v>0</v>
      </c>
    </row>
    <row r="234" spans="2:20">
      <c r="B234" s="80" t="s">
        <v>326</v>
      </c>
      <c r="C234" s="16"/>
      <c r="D234" s="16"/>
      <c r="E234" s="16"/>
      <c r="F234" s="16"/>
      <c r="K234" s="81">
        <v>0</v>
      </c>
      <c r="N234" s="81">
        <v>0</v>
      </c>
      <c r="O234" s="81">
        <v>0</v>
      </c>
      <c r="Q234" s="81">
        <v>0</v>
      </c>
      <c r="S234" s="81">
        <f t="shared" si="3"/>
        <v>0</v>
      </c>
      <c r="T234" s="81">
        <f>Q234/'סכום נכסי הקרן'!$C$42*100</f>
        <v>0</v>
      </c>
    </row>
    <row r="235" spans="2:20">
      <c r="B235" t="s">
        <v>229</v>
      </c>
      <c r="C235" t="s">
        <v>229</v>
      </c>
      <c r="D235" s="16"/>
      <c r="E235" s="16"/>
      <c r="F235" s="16"/>
      <c r="G235" t="s">
        <v>229</v>
      </c>
      <c r="H235" t="s">
        <v>229</v>
      </c>
      <c r="K235" s="79">
        <v>0</v>
      </c>
      <c r="L235" t="s">
        <v>229</v>
      </c>
      <c r="M235" s="79">
        <v>0</v>
      </c>
      <c r="N235" s="79">
        <v>0</v>
      </c>
      <c r="O235" s="79">
        <v>0</v>
      </c>
      <c r="P235" s="79">
        <v>0</v>
      </c>
      <c r="Q235" s="79">
        <v>0</v>
      </c>
      <c r="R235" s="79">
        <v>0</v>
      </c>
      <c r="S235" s="79">
        <f t="shared" si="3"/>
        <v>0</v>
      </c>
      <c r="T235" s="79">
        <f>Q235/'סכום נכסי הקרן'!$C$42*100</f>
        <v>0</v>
      </c>
    </row>
    <row r="236" spans="2:20">
      <c r="B236" t="s">
        <v>237</v>
      </c>
      <c r="C236" s="16"/>
      <c r="D236" s="16"/>
      <c r="E236" s="16"/>
      <c r="F236" s="16"/>
    </row>
    <row r="237" spans="2:20">
      <c r="C237" s="16"/>
      <c r="D237" s="16"/>
      <c r="E237" s="16"/>
      <c r="F237" s="16"/>
    </row>
    <row r="238" spans="2:20"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202 L204:L806">
      <formula1>$BM$7:$BM$11</formula1>
    </dataValidation>
    <dataValidation type="list" allowBlank="1" showInputMessage="1" showErrorMessage="1" sqref="E12:E202 E204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202 G204:G806">
      <formula1>$BJ$7:$BJ$11</formula1>
    </dataValidation>
    <dataValidation type="list" allowBlank="1" showInputMessage="1" showErrorMessage="1" sqref="E203">
      <formula1>$BE$6:$BE$11</formula1>
    </dataValidation>
    <dataValidation type="list" allowBlank="1" showInputMessage="1" showErrorMessage="1" sqref="L203">
      <formula1>$BI$6:$BI$11</formula1>
    </dataValidation>
    <dataValidation type="list" allowBlank="1" showInputMessage="1" showErrorMessage="1" sqref="G203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1857</v>
      </c>
    </row>
    <row r="3" spans="2:61">
      <c r="B3" s="2" t="s">
        <v>2</v>
      </c>
      <c r="C3" s="82" t="s">
        <v>1858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f>I12+I137</f>
        <v>698483.21</v>
      </c>
      <c r="J11" s="7"/>
      <c r="K11" s="78">
        <f>K12+K137</f>
        <v>5374.2209002600002</v>
      </c>
      <c r="L11" s="7"/>
      <c r="M11" s="78">
        <f>K11/$K$11*100</f>
        <v>100</v>
      </c>
      <c r="N11" s="78">
        <f>K11/'סכום נכסי הקרן'!$C$42*100</f>
        <v>14.205591427491937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f>I13+I37+I80+I135</f>
        <v>694899.21</v>
      </c>
      <c r="K12" s="81">
        <f>K13+K37+K80+K135</f>
        <v>5036.1882277000004</v>
      </c>
      <c r="M12" s="81">
        <f t="shared" ref="M12:M75" si="0">K12/$K$11*100</f>
        <v>93.71010833321634</v>
      </c>
      <c r="N12" s="81">
        <f>K12/'סכום נכסי הקרן'!$C$42*100</f>
        <v>13.312075116076786</v>
      </c>
    </row>
    <row r="13" spans="2:61">
      <c r="B13" s="80" t="s">
        <v>952</v>
      </c>
      <c r="E13" s="16"/>
      <c r="F13" s="16"/>
      <c r="G13" s="16"/>
      <c r="I13" s="81">
        <v>563456.25</v>
      </c>
      <c r="K13" s="81">
        <v>3587.30213804</v>
      </c>
      <c r="M13" s="81">
        <f t="shared" si="0"/>
        <v>66.750180251549565</v>
      </c>
      <c r="N13" s="81">
        <f>K13/'סכום נכסי הקרן'!$C$42*100</f>
        <v>9.4822578836495399</v>
      </c>
    </row>
    <row r="14" spans="2:61">
      <c r="B14" t="s">
        <v>953</v>
      </c>
      <c r="C14" t="s">
        <v>954</v>
      </c>
      <c r="D14" t="s">
        <v>106</v>
      </c>
      <c r="E14" t="s">
        <v>129</v>
      </c>
      <c r="F14" t="s">
        <v>782</v>
      </c>
      <c r="G14" t="s">
        <v>783</v>
      </c>
      <c r="H14" t="s">
        <v>108</v>
      </c>
      <c r="I14" s="79">
        <v>371</v>
      </c>
      <c r="J14" s="79">
        <v>39000</v>
      </c>
      <c r="K14" s="79">
        <v>144.69</v>
      </c>
      <c r="L14" s="79">
        <v>0</v>
      </c>
      <c r="M14" s="79">
        <f t="shared" si="0"/>
        <v>2.6922972219656995</v>
      </c>
      <c r="N14" s="79">
        <f>K14/'סכום נכסי הקרן'!$C$42*100</f>
        <v>0.38245674336616298</v>
      </c>
    </row>
    <row r="15" spans="2:61">
      <c r="B15" t="s">
        <v>955</v>
      </c>
      <c r="C15" t="s">
        <v>956</v>
      </c>
      <c r="D15" t="s">
        <v>106</v>
      </c>
      <c r="E15" t="s">
        <v>129</v>
      </c>
      <c r="F15" t="s">
        <v>552</v>
      </c>
      <c r="G15" t="s">
        <v>330</v>
      </c>
      <c r="H15" t="s">
        <v>108</v>
      </c>
      <c r="I15" s="79">
        <v>10021.56</v>
      </c>
      <c r="J15" s="79">
        <v>800.9</v>
      </c>
      <c r="K15" s="79">
        <v>80.262674039999993</v>
      </c>
      <c r="L15" s="79">
        <v>0</v>
      </c>
      <c r="M15" s="79">
        <f t="shared" si="0"/>
        <v>1.4934755293761177</v>
      </c>
      <c r="N15" s="79">
        <f>K15/'סכום נכסי הקרן'!$C$42*100</f>
        <v>0.21215703177274356</v>
      </c>
    </row>
    <row r="16" spans="2:61">
      <c r="B16" t="s">
        <v>957</v>
      </c>
      <c r="C16" t="s">
        <v>958</v>
      </c>
      <c r="D16" t="s">
        <v>106</v>
      </c>
      <c r="E16" t="s">
        <v>129</v>
      </c>
      <c r="F16" t="s">
        <v>959</v>
      </c>
      <c r="G16" t="s">
        <v>330</v>
      </c>
      <c r="H16" t="s">
        <v>108</v>
      </c>
      <c r="I16" s="79">
        <v>13946</v>
      </c>
      <c r="J16" s="79">
        <v>2291</v>
      </c>
      <c r="K16" s="79">
        <v>319.50286</v>
      </c>
      <c r="L16" s="79">
        <v>0</v>
      </c>
      <c r="M16" s="79">
        <f t="shared" si="0"/>
        <v>5.9451009910021142</v>
      </c>
      <c r="N16" s="79">
        <f>K16/'סכום נכסי הקרן'!$C$42*100</f>
        <v>0.84453675673353445</v>
      </c>
    </row>
    <row r="17" spans="2:14">
      <c r="B17" t="s">
        <v>960</v>
      </c>
      <c r="C17" t="s">
        <v>961</v>
      </c>
      <c r="D17" t="s">
        <v>106</v>
      </c>
      <c r="E17" t="s">
        <v>129</v>
      </c>
      <c r="F17" t="s">
        <v>329</v>
      </c>
      <c r="G17" t="s">
        <v>330</v>
      </c>
      <c r="H17" t="s">
        <v>108</v>
      </c>
      <c r="I17" s="79">
        <v>13884</v>
      </c>
      <c r="J17" s="79">
        <v>1586</v>
      </c>
      <c r="K17" s="79">
        <v>220.20024000000001</v>
      </c>
      <c r="L17" s="79">
        <v>0</v>
      </c>
      <c r="M17" s="79">
        <f t="shared" si="0"/>
        <v>4.097342556003734</v>
      </c>
      <c r="N17" s="79">
        <f>K17/'סכום נכסי הקרן'!$C$42*100</f>
        <v>0.58205174289064543</v>
      </c>
    </row>
    <row r="18" spans="2:14">
      <c r="B18" t="s">
        <v>962</v>
      </c>
      <c r="C18" t="s">
        <v>963</v>
      </c>
      <c r="D18" t="s">
        <v>106</v>
      </c>
      <c r="E18" t="s">
        <v>129</v>
      </c>
      <c r="F18" t="s">
        <v>601</v>
      </c>
      <c r="G18" t="s">
        <v>330</v>
      </c>
      <c r="H18" t="s">
        <v>108</v>
      </c>
      <c r="I18" s="79">
        <v>2844</v>
      </c>
      <c r="J18" s="79">
        <v>5635</v>
      </c>
      <c r="K18" s="79">
        <v>160.2594</v>
      </c>
      <c r="L18" s="79">
        <v>0</v>
      </c>
      <c r="M18" s="79">
        <f t="shared" si="0"/>
        <v>2.9820024702045052</v>
      </c>
      <c r="N18" s="79">
        <f>K18/'סכום נכסי הקרן'!$C$42*100</f>
        <v>0.42361108727496899</v>
      </c>
    </row>
    <row r="19" spans="2:14">
      <c r="B19" t="s">
        <v>964</v>
      </c>
      <c r="C19" t="s">
        <v>965</v>
      </c>
      <c r="D19" t="s">
        <v>106</v>
      </c>
      <c r="E19" t="s">
        <v>129</v>
      </c>
      <c r="F19" t="s">
        <v>966</v>
      </c>
      <c r="G19" t="s">
        <v>330</v>
      </c>
      <c r="H19" t="s">
        <v>108</v>
      </c>
      <c r="I19" s="79">
        <v>947</v>
      </c>
      <c r="J19" s="79">
        <v>5650</v>
      </c>
      <c r="K19" s="79">
        <v>53.505499999999998</v>
      </c>
      <c r="L19" s="79">
        <v>0</v>
      </c>
      <c r="M19" s="79">
        <f t="shared" si="0"/>
        <v>0.99559547314870234</v>
      </c>
      <c r="N19" s="79">
        <f>K19/'סכום נכסי הקרן'!$C$42*100</f>
        <v>0.14143022518610981</v>
      </c>
    </row>
    <row r="20" spans="2:14">
      <c r="B20" t="s">
        <v>967</v>
      </c>
      <c r="C20" t="s">
        <v>968</v>
      </c>
      <c r="D20" t="s">
        <v>106</v>
      </c>
      <c r="E20" t="s">
        <v>129</v>
      </c>
      <c r="F20" t="s">
        <v>969</v>
      </c>
      <c r="G20" t="s">
        <v>970</v>
      </c>
      <c r="H20" t="s">
        <v>108</v>
      </c>
      <c r="I20" s="79">
        <v>500</v>
      </c>
      <c r="J20" s="79">
        <v>4410</v>
      </c>
      <c r="K20" s="79">
        <v>22.05</v>
      </c>
      <c r="L20" s="79">
        <v>0</v>
      </c>
      <c r="M20" s="79">
        <f t="shared" si="0"/>
        <v>0.4102920294722765</v>
      </c>
      <c r="N20" s="79">
        <f>K20/'סכום נכסי הקרן'!$C$42*100</f>
        <v>5.8284409366396388E-2</v>
      </c>
    </row>
    <row r="21" spans="2:14">
      <c r="B21" t="s">
        <v>971</v>
      </c>
      <c r="C21" t="s">
        <v>972</v>
      </c>
      <c r="D21" t="s">
        <v>106</v>
      </c>
      <c r="E21" t="s">
        <v>129</v>
      </c>
      <c r="F21" t="s">
        <v>486</v>
      </c>
      <c r="G21" t="s">
        <v>118</v>
      </c>
      <c r="H21" t="s">
        <v>108</v>
      </c>
      <c r="I21" s="79">
        <v>193</v>
      </c>
      <c r="J21" s="79">
        <v>56500</v>
      </c>
      <c r="K21" s="79">
        <v>109.045</v>
      </c>
      <c r="L21" s="79">
        <v>0</v>
      </c>
      <c r="M21" s="79">
        <f t="shared" si="0"/>
        <v>2.0290382926895414</v>
      </c>
      <c r="N21" s="79">
        <f>K21/'סכום נכסי הקרן'!$C$42*100</f>
        <v>0.2882368897668342</v>
      </c>
    </row>
    <row r="22" spans="2:14">
      <c r="B22" t="s">
        <v>973</v>
      </c>
      <c r="C22" t="s">
        <v>974</v>
      </c>
      <c r="D22" t="s">
        <v>106</v>
      </c>
      <c r="E22" t="s">
        <v>129</v>
      </c>
      <c r="F22" t="s">
        <v>975</v>
      </c>
      <c r="G22" t="s">
        <v>976</v>
      </c>
      <c r="H22" t="s">
        <v>108</v>
      </c>
      <c r="I22" s="79">
        <v>44372</v>
      </c>
      <c r="J22" s="79">
        <v>271.5</v>
      </c>
      <c r="K22" s="79">
        <v>120.46998000000001</v>
      </c>
      <c r="L22" s="79">
        <v>0</v>
      </c>
      <c r="M22" s="79">
        <f t="shared" si="0"/>
        <v>2.2416268745888686</v>
      </c>
      <c r="N22" s="79">
        <f>K22/'סכום נכסי הקרן'!$C$42*100</f>
        <v>0.31843635513295176</v>
      </c>
    </row>
    <row r="23" spans="2:14">
      <c r="B23" t="s">
        <v>977</v>
      </c>
      <c r="C23" t="s">
        <v>978</v>
      </c>
      <c r="D23" t="s">
        <v>106</v>
      </c>
      <c r="E23" t="s">
        <v>129</v>
      </c>
      <c r="F23" t="s">
        <v>979</v>
      </c>
      <c r="G23" t="s">
        <v>976</v>
      </c>
      <c r="H23" t="s">
        <v>108</v>
      </c>
      <c r="I23" s="79">
        <v>2120</v>
      </c>
      <c r="J23" s="79">
        <v>1442</v>
      </c>
      <c r="K23" s="79">
        <v>30.570399999999999</v>
      </c>
      <c r="L23" s="79">
        <v>0</v>
      </c>
      <c r="M23" s="79">
        <f t="shared" si="0"/>
        <v>0.56883407971788114</v>
      </c>
      <c r="N23" s="79">
        <f>K23/'סכום נכסי הקרן'!$C$42*100</f>
        <v>8.0806245265055962E-2</v>
      </c>
    </row>
    <row r="24" spans="2:14">
      <c r="B24" t="s">
        <v>980</v>
      </c>
      <c r="C24" t="s">
        <v>981</v>
      </c>
      <c r="D24" t="s">
        <v>106</v>
      </c>
      <c r="E24" t="s">
        <v>129</v>
      </c>
      <c r="F24" t="s">
        <v>982</v>
      </c>
      <c r="G24" t="s">
        <v>976</v>
      </c>
      <c r="H24" t="s">
        <v>108</v>
      </c>
      <c r="I24" s="79">
        <v>421300.75</v>
      </c>
      <c r="J24" s="79">
        <v>66</v>
      </c>
      <c r="K24" s="79">
        <v>278.05849499999999</v>
      </c>
      <c r="L24" s="79">
        <v>0</v>
      </c>
      <c r="M24" s="79">
        <f t="shared" si="0"/>
        <v>5.1739312573948677</v>
      </c>
      <c r="N24" s="79">
        <f>K24/'סכום נכסי הקרן'!$C$42*100</f>
        <v>0.73498753516481108</v>
      </c>
    </row>
    <row r="25" spans="2:14">
      <c r="B25" t="s">
        <v>983</v>
      </c>
      <c r="C25" t="s">
        <v>984</v>
      </c>
      <c r="D25" t="s">
        <v>106</v>
      </c>
      <c r="E25" t="s">
        <v>129</v>
      </c>
      <c r="F25" t="s">
        <v>985</v>
      </c>
      <c r="G25" t="s">
        <v>504</v>
      </c>
      <c r="H25" t="s">
        <v>108</v>
      </c>
      <c r="I25" s="79">
        <v>1700</v>
      </c>
      <c r="J25" s="79">
        <v>13830</v>
      </c>
      <c r="K25" s="79">
        <v>235.11</v>
      </c>
      <c r="L25" s="79">
        <v>0</v>
      </c>
      <c r="M25" s="79">
        <f t="shared" si="0"/>
        <v>4.3747736530261641</v>
      </c>
      <c r="N25" s="79">
        <f>K25/'סכום נכסי הקרן'!$C$42*100</f>
        <v>0.62146247102646057</v>
      </c>
    </row>
    <row r="26" spans="2:14">
      <c r="B26" t="s">
        <v>986</v>
      </c>
      <c r="C26" t="s">
        <v>987</v>
      </c>
      <c r="D26" t="s">
        <v>106</v>
      </c>
      <c r="E26" t="s">
        <v>129</v>
      </c>
      <c r="F26" t="s">
        <v>988</v>
      </c>
      <c r="G26" t="s">
        <v>504</v>
      </c>
      <c r="H26" t="s">
        <v>108</v>
      </c>
      <c r="I26" s="79">
        <v>11149</v>
      </c>
      <c r="J26" s="79">
        <v>1580</v>
      </c>
      <c r="K26" s="79">
        <v>176.1542</v>
      </c>
      <c r="L26" s="79">
        <v>0</v>
      </c>
      <c r="M26" s="79">
        <f t="shared" si="0"/>
        <v>3.2777625495721212</v>
      </c>
      <c r="N26" s="79">
        <f>K26/'סכום נכסי הקרן'!$C$42*100</f>
        <v>0.46562555575555842</v>
      </c>
    </row>
    <row r="27" spans="2:14">
      <c r="B27" t="s">
        <v>989</v>
      </c>
      <c r="C27" t="s">
        <v>990</v>
      </c>
      <c r="D27" t="s">
        <v>106</v>
      </c>
      <c r="E27" t="s">
        <v>129</v>
      </c>
      <c r="F27" t="s">
        <v>991</v>
      </c>
      <c r="G27" t="s">
        <v>504</v>
      </c>
      <c r="H27" t="s">
        <v>108</v>
      </c>
      <c r="I27" s="79">
        <v>1580</v>
      </c>
      <c r="J27" s="79">
        <v>14560</v>
      </c>
      <c r="K27" s="79">
        <v>230.048</v>
      </c>
      <c r="L27" s="79">
        <v>0</v>
      </c>
      <c r="M27" s="79">
        <f t="shared" si="0"/>
        <v>4.2805832560561567</v>
      </c>
      <c r="N27" s="79">
        <f>K27/'סכום נכסי הקרן'!$C$42*100</f>
        <v>0.60808216806896853</v>
      </c>
    </row>
    <row r="28" spans="2:14">
      <c r="B28" t="s">
        <v>992</v>
      </c>
      <c r="C28" t="s">
        <v>993</v>
      </c>
      <c r="D28" t="s">
        <v>106</v>
      </c>
      <c r="E28" t="s">
        <v>129</v>
      </c>
      <c r="F28" t="s">
        <v>994</v>
      </c>
      <c r="G28" t="s">
        <v>504</v>
      </c>
      <c r="H28" t="s">
        <v>108</v>
      </c>
      <c r="I28" s="79">
        <v>470</v>
      </c>
      <c r="J28" s="79">
        <v>31930</v>
      </c>
      <c r="K28" s="79">
        <v>150.071</v>
      </c>
      <c r="L28" s="79">
        <v>0</v>
      </c>
      <c r="M28" s="79">
        <f t="shared" si="0"/>
        <v>2.7924233630355553</v>
      </c>
      <c r="N28" s="79">
        <f>K28/'סכום נכסי הקרן'!$C$42*100</f>
        <v>0.39668025387866085</v>
      </c>
    </row>
    <row r="29" spans="2:14">
      <c r="B29" t="s">
        <v>995</v>
      </c>
      <c r="C29" t="s">
        <v>996</v>
      </c>
      <c r="D29" t="s">
        <v>106</v>
      </c>
      <c r="E29" t="s">
        <v>129</v>
      </c>
      <c r="F29" t="s">
        <v>997</v>
      </c>
      <c r="G29" t="s">
        <v>855</v>
      </c>
      <c r="H29" t="s">
        <v>108</v>
      </c>
      <c r="I29" s="79">
        <v>734</v>
      </c>
      <c r="J29" s="79">
        <v>19710</v>
      </c>
      <c r="K29" s="79">
        <v>144.67140000000001</v>
      </c>
      <c r="L29" s="79">
        <v>0</v>
      </c>
      <c r="M29" s="79">
        <f t="shared" si="0"/>
        <v>2.6919511252877775</v>
      </c>
      <c r="N29" s="79">
        <f>K29/'סכום נכסי הקרן'!$C$42*100</f>
        <v>0.38240757828615324</v>
      </c>
    </row>
    <row r="30" spans="2:14">
      <c r="B30" t="s">
        <v>998</v>
      </c>
      <c r="C30" t="s">
        <v>999</v>
      </c>
      <c r="D30" t="s">
        <v>106</v>
      </c>
      <c r="E30" t="s">
        <v>129</v>
      </c>
      <c r="F30" t="s">
        <v>1000</v>
      </c>
      <c r="G30" t="s">
        <v>855</v>
      </c>
      <c r="H30" t="s">
        <v>108</v>
      </c>
      <c r="I30" s="79">
        <v>1739</v>
      </c>
      <c r="J30" s="79">
        <v>6094</v>
      </c>
      <c r="K30" s="79">
        <v>105.97466</v>
      </c>
      <c r="L30" s="79">
        <v>0</v>
      </c>
      <c r="M30" s="79">
        <f t="shared" si="0"/>
        <v>1.9719074069856906</v>
      </c>
      <c r="N30" s="79">
        <f>K30/'סכום נכסי הקרן'!$C$42*100</f>
        <v>0.28012110956483777</v>
      </c>
    </row>
    <row r="31" spans="2:14">
      <c r="B31" t="s">
        <v>1001</v>
      </c>
      <c r="C31" t="s">
        <v>1002</v>
      </c>
      <c r="D31" t="s">
        <v>106</v>
      </c>
      <c r="E31" t="s">
        <v>129</v>
      </c>
      <c r="F31" t="s">
        <v>513</v>
      </c>
      <c r="G31" t="s">
        <v>363</v>
      </c>
      <c r="H31" t="s">
        <v>108</v>
      </c>
      <c r="I31" s="79">
        <v>1344</v>
      </c>
      <c r="J31" s="79">
        <v>3283</v>
      </c>
      <c r="K31" s="79">
        <v>44.123519999999999</v>
      </c>
      <c r="L31" s="79">
        <v>0</v>
      </c>
      <c r="M31" s="79">
        <f t="shared" si="0"/>
        <v>0.82102170377599004</v>
      </c>
      <c r="N31" s="79">
        <f>K31/'סכום נכסי הקרן'!$C$42*100</f>
        <v>0.11663098876945027</v>
      </c>
    </row>
    <row r="32" spans="2:14">
      <c r="B32" t="s">
        <v>1003</v>
      </c>
      <c r="C32" t="s">
        <v>1004</v>
      </c>
      <c r="D32" t="s">
        <v>106</v>
      </c>
      <c r="E32" t="s">
        <v>129</v>
      </c>
      <c r="F32" t="s">
        <v>465</v>
      </c>
      <c r="G32" t="s">
        <v>363</v>
      </c>
      <c r="H32" t="s">
        <v>108</v>
      </c>
      <c r="I32" s="79">
        <v>885.11</v>
      </c>
      <c r="J32" s="79">
        <v>16400</v>
      </c>
      <c r="K32" s="79">
        <v>145.15804</v>
      </c>
      <c r="L32" s="79">
        <v>0</v>
      </c>
      <c r="M32" s="79">
        <f t="shared" si="0"/>
        <v>2.7010062052525119</v>
      </c>
      <c r="N32" s="79">
        <f>K32/'סכום נכסי הקרן'!$C$42*100</f>
        <v>0.38369390594937602</v>
      </c>
    </row>
    <row r="33" spans="2:14">
      <c r="B33" t="s">
        <v>1005</v>
      </c>
      <c r="C33" t="s">
        <v>1006</v>
      </c>
      <c r="D33" t="s">
        <v>106</v>
      </c>
      <c r="E33" t="s">
        <v>129</v>
      </c>
      <c r="F33" t="s">
        <v>362</v>
      </c>
      <c r="G33" t="s">
        <v>363</v>
      </c>
      <c r="H33" t="s">
        <v>108</v>
      </c>
      <c r="I33" s="79">
        <v>1588</v>
      </c>
      <c r="J33" s="79">
        <v>16710</v>
      </c>
      <c r="K33" s="79">
        <v>265.35480000000001</v>
      </c>
      <c r="L33" s="79">
        <v>0</v>
      </c>
      <c r="M33" s="79">
        <f t="shared" si="0"/>
        <v>4.9375491801455791</v>
      </c>
      <c r="N33" s="79">
        <f>K33/'סכום נכסי הקרן'!$C$42*100</f>
        <v>0.70140806306295878</v>
      </c>
    </row>
    <row r="34" spans="2:14">
      <c r="B34" t="s">
        <v>1007</v>
      </c>
      <c r="C34" t="s">
        <v>1008</v>
      </c>
      <c r="D34" t="s">
        <v>106</v>
      </c>
      <c r="E34" t="s">
        <v>129</v>
      </c>
      <c r="F34" t="s">
        <v>1009</v>
      </c>
      <c r="G34" t="s">
        <v>131</v>
      </c>
      <c r="H34" t="s">
        <v>108</v>
      </c>
      <c r="I34" s="79">
        <v>835.83</v>
      </c>
      <c r="J34" s="79">
        <v>20630</v>
      </c>
      <c r="K34" s="79">
        <v>172.43172899999999</v>
      </c>
      <c r="L34" s="79">
        <v>0</v>
      </c>
      <c r="M34" s="79">
        <f t="shared" si="0"/>
        <v>3.208497235230094</v>
      </c>
      <c r="N34" s="79">
        <f>K34/'סכום נכסי הקרן'!$C$42*100</f>
        <v>0.45578600819916204</v>
      </c>
    </row>
    <row r="35" spans="2:14">
      <c r="B35" t="s">
        <v>1010</v>
      </c>
      <c r="C35" t="s">
        <v>1011</v>
      </c>
      <c r="D35" t="s">
        <v>106</v>
      </c>
      <c r="E35" t="s">
        <v>129</v>
      </c>
      <c r="F35" t="s">
        <v>1012</v>
      </c>
      <c r="G35" t="s">
        <v>135</v>
      </c>
      <c r="H35" t="s">
        <v>108</v>
      </c>
      <c r="I35" s="79">
        <v>600</v>
      </c>
      <c r="J35" s="79">
        <v>26260</v>
      </c>
      <c r="K35" s="79">
        <v>157.56</v>
      </c>
      <c r="L35" s="79">
        <v>0</v>
      </c>
      <c r="M35" s="79">
        <f t="shared" si="0"/>
        <v>2.931773794269926</v>
      </c>
      <c r="N35" s="79">
        <f>K35/'סכום נכסי הקרן'!$C$42*100</f>
        <v>0.4164758067922637</v>
      </c>
    </row>
    <row r="36" spans="2:14">
      <c r="B36" t="s">
        <v>1013</v>
      </c>
      <c r="C36" t="s">
        <v>1014</v>
      </c>
      <c r="D36" t="s">
        <v>106</v>
      </c>
      <c r="E36" t="s">
        <v>129</v>
      </c>
      <c r="F36" t="s">
        <v>408</v>
      </c>
      <c r="G36" t="s">
        <v>138</v>
      </c>
      <c r="H36" t="s">
        <v>108</v>
      </c>
      <c r="I36" s="79">
        <v>30332</v>
      </c>
      <c r="J36" s="79">
        <v>732</v>
      </c>
      <c r="K36" s="79">
        <v>222.03023999999999</v>
      </c>
      <c r="L36" s="79">
        <v>0</v>
      </c>
      <c r="M36" s="79">
        <f t="shared" si="0"/>
        <v>4.1313940033476912</v>
      </c>
      <c r="N36" s="79">
        <f>K36/'סכום נכסי הקרן'!$C$42*100</f>
        <v>0.58688895237547556</v>
      </c>
    </row>
    <row r="37" spans="2:14">
      <c r="B37" s="80" t="s">
        <v>1015</v>
      </c>
      <c r="E37" s="16"/>
      <c r="F37" s="16"/>
      <c r="G37" s="16"/>
      <c r="I37" s="81">
        <v>98032.84</v>
      </c>
      <c r="K37" s="81">
        <v>1113.9256406</v>
      </c>
      <c r="M37" s="81">
        <f t="shared" si="0"/>
        <v>20.727202347527417</v>
      </c>
      <c r="N37" s="81">
        <f>K37/'סכום נכסי הקרן'!$C$42*100</f>
        <v>2.944421679839262</v>
      </c>
    </row>
    <row r="38" spans="2:14">
      <c r="B38" t="s">
        <v>1016</v>
      </c>
      <c r="C38" t="s">
        <v>1017</v>
      </c>
      <c r="D38" t="s">
        <v>106</v>
      </c>
      <c r="E38" t="s">
        <v>129</v>
      </c>
      <c r="F38" t="s">
        <v>1018</v>
      </c>
      <c r="G38" t="s">
        <v>107</v>
      </c>
      <c r="H38" t="s">
        <v>108</v>
      </c>
      <c r="I38" s="79">
        <v>184</v>
      </c>
      <c r="J38" s="79">
        <v>11170</v>
      </c>
      <c r="K38" s="79">
        <v>20.552800000000001</v>
      </c>
      <c r="L38" s="79">
        <v>0</v>
      </c>
      <c r="M38" s="79">
        <f t="shared" si="0"/>
        <v>0.3824331076343675</v>
      </c>
      <c r="N38" s="79">
        <f>K38/'סכום נכסי הקרן'!$C$42*100</f>
        <v>5.4326884753998717E-2</v>
      </c>
    </row>
    <row r="39" spans="2:14">
      <c r="B39" t="s">
        <v>1019</v>
      </c>
      <c r="C39" t="s">
        <v>1020</v>
      </c>
      <c r="D39" t="s">
        <v>106</v>
      </c>
      <c r="E39" t="s">
        <v>129</v>
      </c>
      <c r="F39" t="s">
        <v>1021</v>
      </c>
      <c r="G39" t="s">
        <v>107</v>
      </c>
      <c r="H39" t="s">
        <v>108</v>
      </c>
      <c r="I39" s="79">
        <v>302</v>
      </c>
      <c r="J39" s="79">
        <v>6214</v>
      </c>
      <c r="K39" s="79">
        <v>18.766279999999998</v>
      </c>
      <c r="L39" s="79">
        <v>0</v>
      </c>
      <c r="M39" s="79">
        <f t="shared" si="0"/>
        <v>0.34919070779342359</v>
      </c>
      <c r="N39" s="79">
        <f>K39/'סכום נכסי הקרן'!$C$42*100</f>
        <v>4.960460525190101E-2</v>
      </c>
    </row>
    <row r="40" spans="2:14">
      <c r="B40" t="s">
        <v>1022</v>
      </c>
      <c r="C40" t="s">
        <v>1023</v>
      </c>
      <c r="D40" t="s">
        <v>106</v>
      </c>
      <c r="E40" t="s">
        <v>129</v>
      </c>
      <c r="F40" t="s">
        <v>1024</v>
      </c>
      <c r="G40" t="s">
        <v>1025</v>
      </c>
      <c r="H40" t="s">
        <v>108</v>
      </c>
      <c r="I40" s="79">
        <v>2743</v>
      </c>
      <c r="J40" s="79">
        <v>1478</v>
      </c>
      <c r="K40" s="79">
        <v>40.541539999999998</v>
      </c>
      <c r="L40" s="79">
        <v>0</v>
      </c>
      <c r="M40" s="79">
        <f t="shared" si="0"/>
        <v>0.75437055440052037</v>
      </c>
      <c r="N40" s="79">
        <f>K40/'סכום נכסי הקרן'!$C$42*100</f>
        <v>0.10716279880744371</v>
      </c>
    </row>
    <row r="41" spans="2:14">
      <c r="B41" t="s">
        <v>1026</v>
      </c>
      <c r="C41" t="s">
        <v>1027</v>
      </c>
      <c r="D41" t="s">
        <v>106</v>
      </c>
      <c r="E41" t="s">
        <v>129</v>
      </c>
      <c r="F41" t="s">
        <v>1028</v>
      </c>
      <c r="G41" t="s">
        <v>1029</v>
      </c>
      <c r="H41" t="s">
        <v>108</v>
      </c>
      <c r="I41" s="79">
        <v>483.5</v>
      </c>
      <c r="J41" s="79">
        <v>1960</v>
      </c>
      <c r="K41" s="79">
        <v>9.4765999999999995</v>
      </c>
      <c r="L41" s="79">
        <v>0</v>
      </c>
      <c r="M41" s="79">
        <f t="shared" si="0"/>
        <v>0.17633439666652945</v>
      </c>
      <c r="N41" s="79">
        <f>K41/'סכום נכסי הקרן'!$C$42*100</f>
        <v>2.5049343936580135E-2</v>
      </c>
    </row>
    <row r="42" spans="2:14">
      <c r="B42" t="s">
        <v>1030</v>
      </c>
      <c r="C42" t="s">
        <v>1031</v>
      </c>
      <c r="D42" t="s">
        <v>106</v>
      </c>
      <c r="E42" t="s">
        <v>129</v>
      </c>
      <c r="F42" t="s">
        <v>1032</v>
      </c>
      <c r="G42" t="s">
        <v>422</v>
      </c>
      <c r="H42" t="s">
        <v>108</v>
      </c>
      <c r="I42" s="79">
        <v>154</v>
      </c>
      <c r="J42" s="79">
        <v>18640</v>
      </c>
      <c r="K42" s="79">
        <v>28.7056</v>
      </c>
      <c r="L42" s="79">
        <v>0</v>
      </c>
      <c r="M42" s="79">
        <f t="shared" si="0"/>
        <v>0.5341350966539401</v>
      </c>
      <c r="N42" s="79">
        <f>K42/'סכום נכסי הקרן'!$C$42*100</f>
        <v>7.5877049501497873E-2</v>
      </c>
    </row>
    <row r="43" spans="2:14">
      <c r="B43" t="s">
        <v>1033</v>
      </c>
      <c r="C43" t="s">
        <v>1034</v>
      </c>
      <c r="D43" t="s">
        <v>106</v>
      </c>
      <c r="E43" t="s">
        <v>129</v>
      </c>
      <c r="F43" t="s">
        <v>590</v>
      </c>
      <c r="G43" t="s">
        <v>422</v>
      </c>
      <c r="H43" t="s">
        <v>108</v>
      </c>
      <c r="I43" s="79">
        <v>2431.38</v>
      </c>
      <c r="J43" s="79">
        <v>1335</v>
      </c>
      <c r="K43" s="79">
        <v>32.458922999999999</v>
      </c>
      <c r="L43" s="79">
        <v>0</v>
      </c>
      <c r="M43" s="79">
        <f t="shared" si="0"/>
        <v>0.6039744849049592</v>
      </c>
      <c r="N43" s="79">
        <f>K43/'סכום נכסי הקרן'!$C$42*100</f>
        <v>8.5798147651897458E-2</v>
      </c>
    </row>
    <row r="44" spans="2:14">
      <c r="B44" t="s">
        <v>1035</v>
      </c>
      <c r="C44" t="s">
        <v>1036</v>
      </c>
      <c r="D44" t="s">
        <v>106</v>
      </c>
      <c r="E44" t="s">
        <v>129</v>
      </c>
      <c r="F44" t="s">
        <v>1037</v>
      </c>
      <c r="G44" t="s">
        <v>422</v>
      </c>
      <c r="H44" t="s">
        <v>108</v>
      </c>
      <c r="I44" s="79">
        <v>2256</v>
      </c>
      <c r="J44" s="79">
        <v>1770</v>
      </c>
      <c r="K44" s="79">
        <v>39.931199999999997</v>
      </c>
      <c r="L44" s="79">
        <v>0</v>
      </c>
      <c r="M44" s="79">
        <f t="shared" si="0"/>
        <v>0.7430137454541208</v>
      </c>
      <c r="N44" s="79">
        <f>K44/'סכום נכסי הקרן'!$C$42*100</f>
        <v>0.10554949692931734</v>
      </c>
    </row>
    <row r="45" spans="2:14">
      <c r="B45" t="s">
        <v>1038</v>
      </c>
      <c r="C45" t="s">
        <v>1039</v>
      </c>
      <c r="D45" t="s">
        <v>106</v>
      </c>
      <c r="E45" t="s">
        <v>129</v>
      </c>
      <c r="F45" t="s">
        <v>1040</v>
      </c>
      <c r="G45" t="s">
        <v>422</v>
      </c>
      <c r="H45" t="s">
        <v>108</v>
      </c>
      <c r="I45" s="79">
        <v>502</v>
      </c>
      <c r="J45" s="79">
        <v>4933</v>
      </c>
      <c r="K45" s="79">
        <v>24.763660000000002</v>
      </c>
      <c r="L45" s="79">
        <v>0</v>
      </c>
      <c r="M45" s="79">
        <f t="shared" si="0"/>
        <v>0.46078604619326236</v>
      </c>
      <c r="N45" s="79">
        <f>K45/'סכום נכסי הקרן'!$C$42*100</f>
        <v>6.5457383077109105E-2</v>
      </c>
    </row>
    <row r="46" spans="2:14">
      <c r="B46" t="s">
        <v>1041</v>
      </c>
      <c r="C46" t="s">
        <v>1042</v>
      </c>
      <c r="D46" t="s">
        <v>106</v>
      </c>
      <c r="E46" t="s">
        <v>129</v>
      </c>
      <c r="F46" t="s">
        <v>565</v>
      </c>
      <c r="G46" t="s">
        <v>422</v>
      </c>
      <c r="H46" t="s">
        <v>108</v>
      </c>
      <c r="I46" s="79">
        <v>653</v>
      </c>
      <c r="J46" s="79">
        <v>3497</v>
      </c>
      <c r="K46" s="79">
        <v>22.83541</v>
      </c>
      <c r="L46" s="79">
        <v>0</v>
      </c>
      <c r="M46" s="79">
        <f t="shared" si="0"/>
        <v>0.42490642688124786</v>
      </c>
      <c r="N46" s="79">
        <f>K46/'סכום נכסי הקרן'!$C$42*100</f>
        <v>6.0360470951904846E-2</v>
      </c>
    </row>
    <row r="47" spans="2:14">
      <c r="B47" t="s">
        <v>1043</v>
      </c>
      <c r="C47" t="s">
        <v>1044</v>
      </c>
      <c r="D47" t="s">
        <v>106</v>
      </c>
      <c r="E47" t="s">
        <v>129</v>
      </c>
      <c r="F47" t="s">
        <v>1045</v>
      </c>
      <c r="G47" t="s">
        <v>118</v>
      </c>
      <c r="H47" t="s">
        <v>108</v>
      </c>
      <c r="I47" s="79">
        <v>16</v>
      </c>
      <c r="J47" s="79">
        <v>5542</v>
      </c>
      <c r="K47" s="79">
        <v>0.88671999999999995</v>
      </c>
      <c r="L47" s="79">
        <v>0</v>
      </c>
      <c r="M47" s="79">
        <f t="shared" si="0"/>
        <v>1.6499507862750881E-2</v>
      </c>
      <c r="N47" s="79">
        <f>K47/'סכום נכסי הקרן'!$C$42*100</f>
        <v>2.343852674529297E-3</v>
      </c>
    </row>
    <row r="48" spans="2:14">
      <c r="B48" t="s">
        <v>1046</v>
      </c>
      <c r="C48" t="s">
        <v>1047</v>
      </c>
      <c r="D48" t="s">
        <v>106</v>
      </c>
      <c r="E48" t="s">
        <v>129</v>
      </c>
      <c r="F48" t="s">
        <v>1048</v>
      </c>
      <c r="G48" t="s">
        <v>118</v>
      </c>
      <c r="H48" t="s">
        <v>108</v>
      </c>
      <c r="I48" s="79">
        <v>94</v>
      </c>
      <c r="J48" s="79">
        <v>61790</v>
      </c>
      <c r="K48" s="79">
        <v>58.082599999999999</v>
      </c>
      <c r="L48" s="79">
        <v>0</v>
      </c>
      <c r="M48" s="79">
        <f t="shared" si="0"/>
        <v>1.0807631669399747</v>
      </c>
      <c r="N48" s="79">
        <f>K48/'סכום נכסי הקרן'!$C$42*100</f>
        <v>0.15352879979431541</v>
      </c>
    </row>
    <row r="49" spans="2:14">
      <c r="B49" t="s">
        <v>1049</v>
      </c>
      <c r="C49" t="s">
        <v>1050</v>
      </c>
      <c r="D49" t="s">
        <v>106</v>
      </c>
      <c r="E49" t="s">
        <v>129</v>
      </c>
      <c r="F49" t="s">
        <v>461</v>
      </c>
      <c r="G49" t="s">
        <v>118</v>
      </c>
      <c r="H49" t="s">
        <v>108</v>
      </c>
      <c r="I49" s="79">
        <v>84</v>
      </c>
      <c r="J49" s="79">
        <v>16460</v>
      </c>
      <c r="K49" s="79">
        <v>13.8264</v>
      </c>
      <c r="L49" s="79">
        <v>0</v>
      </c>
      <c r="M49" s="79">
        <f t="shared" si="0"/>
        <v>0.25727264019480645</v>
      </c>
      <c r="N49" s="79">
        <f>K49/'סכום נכסי הקרן'!$C$42*100</f>
        <v>3.6547100120795602E-2</v>
      </c>
    </row>
    <row r="50" spans="2:14">
      <c r="B50" t="s">
        <v>1051</v>
      </c>
      <c r="C50" t="s">
        <v>1052</v>
      </c>
      <c r="D50" t="s">
        <v>106</v>
      </c>
      <c r="E50" t="s">
        <v>129</v>
      </c>
      <c r="F50" t="s">
        <v>1053</v>
      </c>
      <c r="G50" t="s">
        <v>976</v>
      </c>
      <c r="H50" t="s">
        <v>108</v>
      </c>
      <c r="I50" s="79">
        <v>2077</v>
      </c>
      <c r="J50" s="79">
        <v>2484</v>
      </c>
      <c r="K50" s="79">
        <v>51.592680000000001</v>
      </c>
      <c r="L50" s="79">
        <v>0</v>
      </c>
      <c r="M50" s="79">
        <f t="shared" si="0"/>
        <v>0.96000296522057715</v>
      </c>
      <c r="N50" s="79">
        <f>K50/'סכום נכסי הקרן'!$C$42*100</f>
        <v>0.13637409893104269</v>
      </c>
    </row>
    <row r="51" spans="2:14">
      <c r="B51" t="s">
        <v>1054</v>
      </c>
      <c r="C51" t="s">
        <v>1055</v>
      </c>
      <c r="D51" t="s">
        <v>106</v>
      </c>
      <c r="E51" t="s">
        <v>129</v>
      </c>
      <c r="F51" t="s">
        <v>1056</v>
      </c>
      <c r="G51" t="s">
        <v>976</v>
      </c>
      <c r="H51" t="s">
        <v>108</v>
      </c>
      <c r="I51" s="79">
        <v>22809</v>
      </c>
      <c r="J51" s="79">
        <v>33.200000000000003</v>
      </c>
      <c r="K51" s="79">
        <v>7.5725879999999997</v>
      </c>
      <c r="L51" s="79">
        <v>0</v>
      </c>
      <c r="M51" s="79">
        <f t="shared" si="0"/>
        <v>0.14090578226201392</v>
      </c>
      <c r="N51" s="79">
        <f>K51/'סכום נכסי הקרן'!$C$42*100</f>
        <v>2.00164997258531E-2</v>
      </c>
    </row>
    <row r="52" spans="2:14">
      <c r="B52" t="s">
        <v>1057</v>
      </c>
      <c r="C52" t="s">
        <v>1058</v>
      </c>
      <c r="D52" t="s">
        <v>106</v>
      </c>
      <c r="E52" t="s">
        <v>129</v>
      </c>
      <c r="F52" t="s">
        <v>720</v>
      </c>
      <c r="G52" t="s">
        <v>504</v>
      </c>
      <c r="H52" t="s">
        <v>108</v>
      </c>
      <c r="I52" s="79">
        <v>31683.16</v>
      </c>
      <c r="J52" s="79">
        <v>135.5</v>
      </c>
      <c r="K52" s="79">
        <v>42.930681800000002</v>
      </c>
      <c r="L52" s="79">
        <v>0</v>
      </c>
      <c r="M52" s="79">
        <f t="shared" si="0"/>
        <v>0.7988261479524047</v>
      </c>
      <c r="N52" s="79">
        <f>K52/'סכום נכסי הקרן'!$C$42*100</f>
        <v>0.11347797879409083</v>
      </c>
    </row>
    <row r="53" spans="2:14">
      <c r="B53" t="s">
        <v>1059</v>
      </c>
      <c r="C53" t="s">
        <v>1060</v>
      </c>
      <c r="D53" t="s">
        <v>106</v>
      </c>
      <c r="E53" t="s">
        <v>129</v>
      </c>
      <c r="F53" t="s">
        <v>1061</v>
      </c>
      <c r="G53" t="s">
        <v>504</v>
      </c>
      <c r="H53" t="s">
        <v>108</v>
      </c>
      <c r="I53" s="79">
        <v>179</v>
      </c>
      <c r="J53" s="79">
        <v>11240</v>
      </c>
      <c r="K53" s="79">
        <v>20.119599999999998</v>
      </c>
      <c r="L53" s="79">
        <v>0</v>
      </c>
      <c r="M53" s="79">
        <f t="shared" si="0"/>
        <v>0.37437240436146996</v>
      </c>
      <c r="N53" s="79">
        <f>K53/'סכום נכסי הקרן'!$C$42*100</f>
        <v>5.3181814180868425E-2</v>
      </c>
    </row>
    <row r="54" spans="2:14">
      <c r="B54" t="s">
        <v>1062</v>
      </c>
      <c r="C54" t="s">
        <v>1063</v>
      </c>
      <c r="D54" t="s">
        <v>106</v>
      </c>
      <c r="E54" t="s">
        <v>129</v>
      </c>
      <c r="F54" t="s">
        <v>1064</v>
      </c>
      <c r="G54" t="s">
        <v>1065</v>
      </c>
      <c r="H54" t="s">
        <v>108</v>
      </c>
      <c r="I54" s="79">
        <v>750.39</v>
      </c>
      <c r="J54" s="79">
        <v>7367</v>
      </c>
      <c r="K54" s="79">
        <v>55.281231300000002</v>
      </c>
      <c r="L54" s="79">
        <v>0</v>
      </c>
      <c r="M54" s="79">
        <f t="shared" si="0"/>
        <v>1.0286371238913077</v>
      </c>
      <c r="N54" s="79">
        <f>K54/'סכום נכסי הקרן'!$C$42*100</f>
        <v>0.14612398709150318</v>
      </c>
    </row>
    <row r="55" spans="2:14">
      <c r="B55" t="s">
        <v>1066</v>
      </c>
      <c r="C55" t="s">
        <v>1067</v>
      </c>
      <c r="D55" t="s">
        <v>106</v>
      </c>
      <c r="E55" t="s">
        <v>129</v>
      </c>
      <c r="F55" t="s">
        <v>1068</v>
      </c>
      <c r="G55" t="s">
        <v>1065</v>
      </c>
      <c r="H55" t="s">
        <v>108</v>
      </c>
      <c r="I55" s="79">
        <v>404</v>
      </c>
      <c r="J55" s="79">
        <v>5149</v>
      </c>
      <c r="K55" s="79">
        <v>20.801960000000001</v>
      </c>
      <c r="L55" s="79">
        <v>0</v>
      </c>
      <c r="M55" s="79">
        <f t="shared" si="0"/>
        <v>0.38706931453066284</v>
      </c>
      <c r="N55" s="79">
        <f>K55/'סכום נכסי הקרן'!$C$42*100</f>
        <v>5.4985485363419642E-2</v>
      </c>
    </row>
    <row r="56" spans="2:14">
      <c r="B56" t="s">
        <v>1069</v>
      </c>
      <c r="C56" t="s">
        <v>1070</v>
      </c>
      <c r="D56" t="s">
        <v>106</v>
      </c>
      <c r="E56" t="s">
        <v>129</v>
      </c>
      <c r="F56" t="s">
        <v>1071</v>
      </c>
      <c r="G56" t="s">
        <v>855</v>
      </c>
      <c r="H56" t="s">
        <v>108</v>
      </c>
      <c r="I56" s="79">
        <v>227</v>
      </c>
      <c r="J56" s="79">
        <v>9944</v>
      </c>
      <c r="K56" s="79">
        <v>22.572880000000001</v>
      </c>
      <c r="L56" s="79">
        <v>0</v>
      </c>
      <c r="M56" s="79">
        <f t="shared" si="0"/>
        <v>0.42002143973851064</v>
      </c>
      <c r="N56" s="79">
        <f>K56/'סכום נכסי הקרן'!$C$42*100</f>
        <v>5.966652963712208E-2</v>
      </c>
    </row>
    <row r="57" spans="2:14">
      <c r="B57" t="s">
        <v>1072</v>
      </c>
      <c r="C57" t="s">
        <v>1073</v>
      </c>
      <c r="D57" t="s">
        <v>106</v>
      </c>
      <c r="E57" t="s">
        <v>129</v>
      </c>
      <c r="F57" t="s">
        <v>1074</v>
      </c>
      <c r="G57" t="s">
        <v>1075</v>
      </c>
      <c r="H57" t="s">
        <v>108</v>
      </c>
      <c r="I57" s="79">
        <v>669</v>
      </c>
      <c r="J57" s="79">
        <v>4315</v>
      </c>
      <c r="K57" s="79">
        <v>28.867349999999998</v>
      </c>
      <c r="L57" s="79">
        <v>0</v>
      </c>
      <c r="M57" s="79">
        <f t="shared" si="0"/>
        <v>0.53714483523748391</v>
      </c>
      <c r="N57" s="79">
        <f>K57/'סכום נכסי הקרן'!$C$42*100</f>
        <v>7.6304600667711678E-2</v>
      </c>
    </row>
    <row r="58" spans="2:14">
      <c r="B58" t="s">
        <v>1076</v>
      </c>
      <c r="C58" t="s">
        <v>1077</v>
      </c>
      <c r="D58" t="s">
        <v>106</v>
      </c>
      <c r="E58" t="s">
        <v>129</v>
      </c>
      <c r="F58" t="s">
        <v>1078</v>
      </c>
      <c r="G58" t="s">
        <v>844</v>
      </c>
      <c r="H58" t="s">
        <v>108</v>
      </c>
      <c r="I58" s="79">
        <v>858</v>
      </c>
      <c r="J58" s="79">
        <v>3401</v>
      </c>
      <c r="K58" s="79">
        <v>29.180579999999999</v>
      </c>
      <c r="L58" s="79">
        <v>0</v>
      </c>
      <c r="M58" s="79">
        <f t="shared" si="0"/>
        <v>0.54297321493778317</v>
      </c>
      <c r="N58" s="79">
        <f>K58/'סכום נכסי הקרן'!$C$42*100</f>
        <v>7.7132556474779096E-2</v>
      </c>
    </row>
    <row r="59" spans="2:14">
      <c r="B59" t="s">
        <v>1079</v>
      </c>
      <c r="C59" t="s">
        <v>1080</v>
      </c>
      <c r="D59" t="s">
        <v>106</v>
      </c>
      <c r="E59" t="s">
        <v>129</v>
      </c>
      <c r="F59" t="s">
        <v>1081</v>
      </c>
      <c r="G59" t="s">
        <v>844</v>
      </c>
      <c r="H59" t="s">
        <v>108</v>
      </c>
      <c r="I59" s="79">
        <v>71</v>
      </c>
      <c r="J59" s="79">
        <v>15550</v>
      </c>
      <c r="K59" s="79">
        <v>11.0405</v>
      </c>
      <c r="L59" s="79">
        <v>0</v>
      </c>
      <c r="M59" s="79">
        <f t="shared" si="0"/>
        <v>0.2054344286344067</v>
      </c>
      <c r="N59" s="79">
        <f>K59/'סכום נכסי הקרן'!$C$42*100</f>
        <v>2.9183175583206315E-2</v>
      </c>
    </row>
    <row r="60" spans="2:14">
      <c r="B60" t="s">
        <v>1082</v>
      </c>
      <c r="C60" t="s">
        <v>1083</v>
      </c>
      <c r="D60" t="s">
        <v>106</v>
      </c>
      <c r="E60" t="s">
        <v>129</v>
      </c>
      <c r="F60" t="s">
        <v>879</v>
      </c>
      <c r="G60" t="s">
        <v>844</v>
      </c>
      <c r="H60" t="s">
        <v>108</v>
      </c>
      <c r="I60" s="79">
        <v>0.6</v>
      </c>
      <c r="J60" s="79">
        <v>1439</v>
      </c>
      <c r="K60" s="79">
        <v>8.6339999999999993E-3</v>
      </c>
      <c r="L60" s="79">
        <v>0</v>
      </c>
      <c r="M60" s="79">
        <f t="shared" si="0"/>
        <v>1.6065584500968863E-4</v>
      </c>
      <c r="N60" s="79">
        <f>K60/'סכום נכסי הקרן'!$C$42*100</f>
        <v>2.2822112946461062E-5</v>
      </c>
    </row>
    <row r="61" spans="2:14">
      <c r="B61" t="s">
        <v>1084</v>
      </c>
      <c r="C61" t="s">
        <v>1085</v>
      </c>
      <c r="D61" t="s">
        <v>106</v>
      </c>
      <c r="E61" t="s">
        <v>129</v>
      </c>
      <c r="F61" t="s">
        <v>1086</v>
      </c>
      <c r="G61" t="s">
        <v>883</v>
      </c>
      <c r="H61" t="s">
        <v>108</v>
      </c>
      <c r="I61" s="79">
        <v>1714</v>
      </c>
      <c r="J61" s="79">
        <v>1270</v>
      </c>
      <c r="K61" s="79">
        <v>21.767800000000001</v>
      </c>
      <c r="L61" s="79">
        <v>0</v>
      </c>
      <c r="M61" s="79">
        <f t="shared" si="0"/>
        <v>0.40504103578896233</v>
      </c>
      <c r="N61" s="79">
        <f>K61/'סכום נכסי הקרן'!$C$42*100</f>
        <v>5.7538474657861376E-2</v>
      </c>
    </row>
    <row r="62" spans="2:14">
      <c r="B62" t="s">
        <v>1087</v>
      </c>
      <c r="C62" t="s">
        <v>1088</v>
      </c>
      <c r="D62" t="s">
        <v>106</v>
      </c>
      <c r="E62" t="s">
        <v>129</v>
      </c>
      <c r="F62" t="s">
        <v>882</v>
      </c>
      <c r="G62" t="s">
        <v>883</v>
      </c>
      <c r="H62" t="s">
        <v>108</v>
      </c>
      <c r="I62" s="79">
        <v>2962</v>
      </c>
      <c r="J62" s="79">
        <v>837.9</v>
      </c>
      <c r="K62" s="79">
        <v>24.818598000000001</v>
      </c>
      <c r="L62" s="79">
        <v>0</v>
      </c>
      <c r="M62" s="79">
        <f t="shared" si="0"/>
        <v>0.46180829669281548</v>
      </c>
      <c r="N62" s="79">
        <f>K62/'סכום נכסי הקרן'!$C$42*100</f>
        <v>6.560259980644112E-2</v>
      </c>
    </row>
    <row r="63" spans="2:14">
      <c r="B63" t="s">
        <v>1089</v>
      </c>
      <c r="C63" t="s">
        <v>1090</v>
      </c>
      <c r="D63" t="s">
        <v>106</v>
      </c>
      <c r="E63" t="s">
        <v>129</v>
      </c>
      <c r="F63" t="s">
        <v>400</v>
      </c>
      <c r="G63" t="s">
        <v>363</v>
      </c>
      <c r="H63" t="s">
        <v>108</v>
      </c>
      <c r="I63" s="79">
        <v>297.95</v>
      </c>
      <c r="J63" s="79">
        <v>3839</v>
      </c>
      <c r="K63" s="79">
        <v>11.4383005</v>
      </c>
      <c r="L63" s="79">
        <v>0</v>
      </c>
      <c r="M63" s="79">
        <f t="shared" si="0"/>
        <v>0.21283644108202968</v>
      </c>
      <c r="N63" s="79">
        <f>K63/'סכום נכסי הקרן'!$C$42*100</f>
        <v>3.023467522892773E-2</v>
      </c>
    </row>
    <row r="64" spans="2:14">
      <c r="B64" t="s">
        <v>1091</v>
      </c>
      <c r="C64" t="s">
        <v>1092</v>
      </c>
      <c r="D64" t="s">
        <v>106</v>
      </c>
      <c r="E64" t="s">
        <v>129</v>
      </c>
      <c r="F64" t="s">
        <v>1093</v>
      </c>
      <c r="G64" t="s">
        <v>363</v>
      </c>
      <c r="H64" t="s">
        <v>108</v>
      </c>
      <c r="I64" s="79">
        <v>2247</v>
      </c>
      <c r="J64" s="79">
        <v>3100</v>
      </c>
      <c r="K64" s="79">
        <v>69.656999999999996</v>
      </c>
      <c r="L64" s="79">
        <v>0</v>
      </c>
      <c r="M64" s="79">
        <f t="shared" si="0"/>
        <v>1.2961320588186105</v>
      </c>
      <c r="N64" s="79">
        <f>K64/'סכום נכסי הקרן'!$C$42*100</f>
        <v>0.18412322463651126</v>
      </c>
    </row>
    <row r="65" spans="2:14">
      <c r="B65" t="s">
        <v>1094</v>
      </c>
      <c r="C65" t="s">
        <v>1095</v>
      </c>
      <c r="D65" t="s">
        <v>106</v>
      </c>
      <c r="E65" t="s">
        <v>129</v>
      </c>
      <c r="F65" t="s">
        <v>1096</v>
      </c>
      <c r="G65" t="s">
        <v>363</v>
      </c>
      <c r="H65" t="s">
        <v>108</v>
      </c>
      <c r="I65" s="79">
        <v>44</v>
      </c>
      <c r="J65" s="79">
        <v>8380</v>
      </c>
      <c r="K65" s="79">
        <v>3.6871999999999998</v>
      </c>
      <c r="L65" s="79">
        <v>0</v>
      </c>
      <c r="M65" s="79">
        <f t="shared" si="0"/>
        <v>6.8609014561005779E-2</v>
      </c>
      <c r="N65" s="79">
        <f>K65/'סכום נכסי הקרן'!$C$42*100</f>
        <v>9.7463162909649324E-3</v>
      </c>
    </row>
    <row r="66" spans="2:14">
      <c r="B66" t="s">
        <v>1097</v>
      </c>
      <c r="C66" t="s">
        <v>1098</v>
      </c>
      <c r="D66" t="s">
        <v>106</v>
      </c>
      <c r="E66" t="s">
        <v>129</v>
      </c>
      <c r="F66" t="s">
        <v>454</v>
      </c>
      <c r="G66" t="s">
        <v>363</v>
      </c>
      <c r="H66" t="s">
        <v>108</v>
      </c>
      <c r="I66" s="79">
        <v>54</v>
      </c>
      <c r="J66" s="79">
        <v>139900</v>
      </c>
      <c r="K66" s="79">
        <v>75.546000000000006</v>
      </c>
      <c r="L66" s="79">
        <v>0</v>
      </c>
      <c r="M66" s="79">
        <f t="shared" si="0"/>
        <v>1.4057107328123626</v>
      </c>
      <c r="N66" s="79">
        <f>K66/'סכום נכסי הקרן'!$C$42*100</f>
        <v>0.19968952335572707</v>
      </c>
    </row>
    <row r="67" spans="2:14">
      <c r="B67" t="s">
        <v>1099</v>
      </c>
      <c r="C67" t="s">
        <v>1100</v>
      </c>
      <c r="D67" t="s">
        <v>106</v>
      </c>
      <c r="E67" t="s">
        <v>129</v>
      </c>
      <c r="F67" t="s">
        <v>597</v>
      </c>
      <c r="G67" t="s">
        <v>363</v>
      </c>
      <c r="H67" t="s">
        <v>108</v>
      </c>
      <c r="I67" s="79">
        <v>20</v>
      </c>
      <c r="J67" s="79">
        <v>36160</v>
      </c>
      <c r="K67" s="79">
        <v>7.2320000000000002</v>
      </c>
      <c r="L67" s="79">
        <v>0</v>
      </c>
      <c r="M67" s="79">
        <f t="shared" si="0"/>
        <v>0.13456834272759652</v>
      </c>
      <c r="N67" s="79">
        <f>K67/'סכום נכסי הקרן'!$C$42*100</f>
        <v>1.9116228958629418E-2</v>
      </c>
    </row>
    <row r="68" spans="2:14">
      <c r="B68" t="s">
        <v>1101</v>
      </c>
      <c r="C68" t="s">
        <v>1102</v>
      </c>
      <c r="D68" t="s">
        <v>106</v>
      </c>
      <c r="E68" t="s">
        <v>129</v>
      </c>
      <c r="F68" t="s">
        <v>673</v>
      </c>
      <c r="G68" t="s">
        <v>363</v>
      </c>
      <c r="H68" t="s">
        <v>108</v>
      </c>
      <c r="I68" s="79">
        <v>0.86</v>
      </c>
      <c r="J68" s="79">
        <v>14700</v>
      </c>
      <c r="K68" s="79">
        <v>0.12642</v>
      </c>
      <c r="L68" s="79">
        <v>0</v>
      </c>
      <c r="M68" s="79">
        <f t="shared" si="0"/>
        <v>2.3523409689743847E-3</v>
      </c>
      <c r="N68" s="79">
        <f>K68/'סכום נכסי הקרן'!$C$42*100</f>
        <v>3.3416394703400596E-4</v>
      </c>
    </row>
    <row r="69" spans="2:14">
      <c r="B69" t="s">
        <v>1103</v>
      </c>
      <c r="C69" t="s">
        <v>1104</v>
      </c>
      <c r="D69" t="s">
        <v>106</v>
      </c>
      <c r="E69" t="s">
        <v>129</v>
      </c>
      <c r="F69" t="s">
        <v>490</v>
      </c>
      <c r="G69" t="s">
        <v>363</v>
      </c>
      <c r="H69" t="s">
        <v>108</v>
      </c>
      <c r="I69" s="79">
        <v>1875</v>
      </c>
      <c r="J69" s="79">
        <v>1062</v>
      </c>
      <c r="K69" s="79">
        <v>19.912500000000001</v>
      </c>
      <c r="L69" s="79">
        <v>0</v>
      </c>
      <c r="M69" s="79">
        <f t="shared" si="0"/>
        <v>0.37051882253363738</v>
      </c>
      <c r="N69" s="79">
        <f>K69/'סכום נכסי הקרן'!$C$42*100</f>
        <v>5.263439009108245E-2</v>
      </c>
    </row>
    <row r="70" spans="2:14">
      <c r="B70" t="s">
        <v>1105</v>
      </c>
      <c r="C70" t="s">
        <v>1106</v>
      </c>
      <c r="D70" t="s">
        <v>106</v>
      </c>
      <c r="E70" t="s">
        <v>129</v>
      </c>
      <c r="F70" t="s">
        <v>632</v>
      </c>
      <c r="G70" t="s">
        <v>363</v>
      </c>
      <c r="H70" t="s">
        <v>108</v>
      </c>
      <c r="I70" s="79">
        <v>7149</v>
      </c>
      <c r="J70" s="79">
        <v>737</v>
      </c>
      <c r="K70" s="79">
        <v>52.688130000000001</v>
      </c>
      <c r="L70" s="79">
        <v>0</v>
      </c>
      <c r="M70" s="79">
        <f t="shared" si="0"/>
        <v>0.98038638488884955</v>
      </c>
      <c r="N70" s="79">
        <f>K70/'סכום נכסי הקרן'!$C$42*100</f>
        <v>0.13926968424806849</v>
      </c>
    </row>
    <row r="71" spans="2:14">
      <c r="B71" t="s">
        <v>1107</v>
      </c>
      <c r="C71" t="s">
        <v>1108</v>
      </c>
      <c r="D71" t="s">
        <v>106</v>
      </c>
      <c r="E71" t="s">
        <v>129</v>
      </c>
      <c r="F71" t="s">
        <v>887</v>
      </c>
      <c r="G71" t="s">
        <v>888</v>
      </c>
      <c r="H71" t="s">
        <v>108</v>
      </c>
      <c r="I71" s="79">
        <v>5836</v>
      </c>
      <c r="J71" s="79">
        <v>463.9</v>
      </c>
      <c r="K71" s="79">
        <v>27.073204</v>
      </c>
      <c r="L71" s="79">
        <v>0</v>
      </c>
      <c r="M71" s="79">
        <f t="shared" si="0"/>
        <v>0.50376053575859192</v>
      </c>
      <c r="N71" s="79">
        <f>K71/'סכום נכסי הקרן'!$C$42*100</f>
        <v>7.1562163482809985E-2</v>
      </c>
    </row>
    <row r="72" spans="2:14">
      <c r="B72" t="s">
        <v>1109</v>
      </c>
      <c r="C72" t="s">
        <v>1110</v>
      </c>
      <c r="D72" t="s">
        <v>106</v>
      </c>
      <c r="E72" t="s">
        <v>129</v>
      </c>
      <c r="F72" t="s">
        <v>1111</v>
      </c>
      <c r="G72" t="s">
        <v>888</v>
      </c>
      <c r="H72" t="s">
        <v>108</v>
      </c>
      <c r="I72" s="79">
        <v>740</v>
      </c>
      <c r="J72" s="79">
        <v>1383</v>
      </c>
      <c r="K72" s="79">
        <v>10.2342</v>
      </c>
      <c r="L72" s="79">
        <v>0</v>
      </c>
      <c r="M72" s="79">
        <f t="shared" si="0"/>
        <v>0.19043132371996244</v>
      </c>
      <c r="N72" s="79">
        <f>K72/'סכום נכסי הקרן'!$C$42*100</f>
        <v>2.7051895797622398E-2</v>
      </c>
    </row>
    <row r="73" spans="2:14">
      <c r="B73" t="s">
        <v>1112</v>
      </c>
      <c r="C73" t="s">
        <v>1113</v>
      </c>
      <c r="D73" t="s">
        <v>106</v>
      </c>
      <c r="E73" t="s">
        <v>129</v>
      </c>
      <c r="F73" t="s">
        <v>1114</v>
      </c>
      <c r="G73" t="s">
        <v>1115</v>
      </c>
      <c r="H73" t="s">
        <v>108</v>
      </c>
      <c r="I73" s="79">
        <v>613</v>
      </c>
      <c r="J73" s="79">
        <v>5834</v>
      </c>
      <c r="K73" s="79">
        <v>35.762419999999999</v>
      </c>
      <c r="L73" s="79">
        <v>0</v>
      </c>
      <c r="M73" s="79">
        <f t="shared" si="0"/>
        <v>0.66544380411065429</v>
      </c>
      <c r="N73" s="79">
        <f>K73/'סכום נכסי הקרן'!$C$42*100</f>
        <v>9.4530227991519347E-2</v>
      </c>
    </row>
    <row r="74" spans="2:14">
      <c r="B74" t="s">
        <v>1116</v>
      </c>
      <c r="C74" t="s">
        <v>1117</v>
      </c>
      <c r="D74" t="s">
        <v>106</v>
      </c>
      <c r="E74" t="s">
        <v>129</v>
      </c>
      <c r="F74" t="s">
        <v>1118</v>
      </c>
      <c r="G74" t="s">
        <v>1115</v>
      </c>
      <c r="H74" t="s">
        <v>108</v>
      </c>
      <c r="I74" s="79">
        <v>1829</v>
      </c>
      <c r="J74" s="79">
        <v>3074</v>
      </c>
      <c r="K74" s="79">
        <v>56.223460000000003</v>
      </c>
      <c r="L74" s="79">
        <v>0</v>
      </c>
      <c r="M74" s="79">
        <f t="shared" si="0"/>
        <v>1.0461695014672723</v>
      </c>
      <c r="N74" s="79">
        <f>K74/'סכום נכסי הקרן'!$C$42*100</f>
        <v>0.14861456501746995</v>
      </c>
    </row>
    <row r="75" spans="2:14">
      <c r="B75" t="s">
        <v>1119</v>
      </c>
      <c r="C75" t="s">
        <v>1120</v>
      </c>
      <c r="D75" t="s">
        <v>106</v>
      </c>
      <c r="E75" t="s">
        <v>129</v>
      </c>
      <c r="F75" t="s">
        <v>1121</v>
      </c>
      <c r="G75" t="s">
        <v>1115</v>
      </c>
      <c r="H75" t="s">
        <v>108</v>
      </c>
      <c r="I75" s="79">
        <v>205</v>
      </c>
      <c r="J75" s="79">
        <v>15680</v>
      </c>
      <c r="K75" s="79">
        <v>32.143999999999998</v>
      </c>
      <c r="L75" s="79">
        <v>0</v>
      </c>
      <c r="M75" s="79">
        <f t="shared" si="0"/>
        <v>0.59811460296402963</v>
      </c>
      <c r="N75" s="79">
        <f>K75/'סכום נכסי הקרן'!$C$42*100</f>
        <v>8.4965716765235622E-2</v>
      </c>
    </row>
    <row r="76" spans="2:14">
      <c r="B76" t="s">
        <v>1122</v>
      </c>
      <c r="C76" t="s">
        <v>1123</v>
      </c>
      <c r="D76" t="s">
        <v>106</v>
      </c>
      <c r="E76" t="s">
        <v>129</v>
      </c>
      <c r="F76" t="s">
        <v>1124</v>
      </c>
      <c r="G76" t="s">
        <v>135</v>
      </c>
      <c r="H76" t="s">
        <v>108</v>
      </c>
      <c r="I76" s="79">
        <v>500</v>
      </c>
      <c r="J76" s="79">
        <v>2896</v>
      </c>
      <c r="K76" s="79">
        <v>14.48</v>
      </c>
      <c r="L76" s="79">
        <v>0</v>
      </c>
      <c r="M76" s="79">
        <f t="shared" ref="M76:M139" si="1">K76/$K$11*100</f>
        <v>0.26943440302759925</v>
      </c>
      <c r="N76" s="79">
        <f>K76/'סכום נכסי הקרן'!$C$42*100</f>
        <v>3.8274750459202707E-2</v>
      </c>
    </row>
    <row r="77" spans="2:14">
      <c r="B77" t="s">
        <v>1125</v>
      </c>
      <c r="C77" t="s">
        <v>1126</v>
      </c>
      <c r="D77" t="s">
        <v>106</v>
      </c>
      <c r="E77" t="s">
        <v>129</v>
      </c>
      <c r="F77" t="s">
        <v>622</v>
      </c>
      <c r="G77" t="s">
        <v>138</v>
      </c>
      <c r="H77" t="s">
        <v>108</v>
      </c>
      <c r="I77" s="79">
        <v>1685</v>
      </c>
      <c r="J77" s="79">
        <v>1847</v>
      </c>
      <c r="K77" s="79">
        <v>31.121949999999998</v>
      </c>
      <c r="L77" s="79">
        <v>0</v>
      </c>
      <c r="M77" s="79">
        <f t="shared" si="1"/>
        <v>0.57909696265917066</v>
      </c>
      <c r="N77" s="79">
        <f>K77/'סכום נכסי הקרן'!$C$42*100</f>
        <v>8.2264148484377325E-2</v>
      </c>
    </row>
    <row r="78" spans="2:14">
      <c r="B78" t="s">
        <v>1127</v>
      </c>
      <c r="C78" t="s">
        <v>1128</v>
      </c>
      <c r="D78" t="s">
        <v>106</v>
      </c>
      <c r="E78" t="s">
        <v>129</v>
      </c>
      <c r="F78" t="s">
        <v>771</v>
      </c>
      <c r="G78" t="s">
        <v>138</v>
      </c>
      <c r="H78" t="s">
        <v>108</v>
      </c>
      <c r="I78" s="79">
        <v>47</v>
      </c>
      <c r="J78" s="79">
        <v>2432</v>
      </c>
      <c r="K78" s="79">
        <v>1.1430400000000001</v>
      </c>
      <c r="L78" s="79">
        <v>0</v>
      </c>
      <c r="M78" s="79">
        <f t="shared" si="1"/>
        <v>2.1268943372697999E-2</v>
      </c>
      <c r="N78" s="79">
        <f>K78/'סכום נכסי הקרן'!$C$42*100</f>
        <v>3.0213791964701009E-3</v>
      </c>
    </row>
    <row r="79" spans="2:14">
      <c r="B79" t="s">
        <v>1129</v>
      </c>
      <c r="C79" t="s">
        <v>1130</v>
      </c>
      <c r="D79" t="s">
        <v>106</v>
      </c>
      <c r="E79" t="s">
        <v>129</v>
      </c>
      <c r="F79" t="s">
        <v>614</v>
      </c>
      <c r="G79" t="s">
        <v>138</v>
      </c>
      <c r="H79" t="s">
        <v>108</v>
      </c>
      <c r="I79" s="79">
        <v>583</v>
      </c>
      <c r="J79" s="79">
        <v>3100</v>
      </c>
      <c r="K79" s="79">
        <v>18.073</v>
      </c>
      <c r="L79" s="79">
        <v>0</v>
      </c>
      <c r="M79" s="79">
        <f t="shared" si="1"/>
        <v>0.33629060538106359</v>
      </c>
      <c r="N79" s="79">
        <f>K79/'סכום נכסי הקרן'!$C$42*100</f>
        <v>4.7772069409473102E-2</v>
      </c>
    </row>
    <row r="80" spans="2:14">
      <c r="B80" s="80" t="s">
        <v>1131</v>
      </c>
      <c r="E80" s="16"/>
      <c r="F80" s="16"/>
      <c r="G80" s="16"/>
      <c r="I80" s="81">
        <f>SUM(I81:I134)</f>
        <v>33410.119999999995</v>
      </c>
      <c r="K80" s="81">
        <f>SUM(K81:K134)</f>
        <v>334.96044906000003</v>
      </c>
      <c r="M80" s="81">
        <f t="shared" si="1"/>
        <v>6.2327257341393416</v>
      </c>
      <c r="N80" s="81">
        <f>K80/'סכום נכסי הקרן'!$C$42*100</f>
        <v>0.88539555258798208</v>
      </c>
    </row>
    <row r="81" spans="2:14">
      <c r="B81" t="s">
        <v>1132</v>
      </c>
      <c r="C81" t="s">
        <v>1133</v>
      </c>
      <c r="D81" t="s">
        <v>106</v>
      </c>
      <c r="E81" t="s">
        <v>129</v>
      </c>
      <c r="F81" t="s">
        <v>1134</v>
      </c>
      <c r="G81" t="s">
        <v>107</v>
      </c>
      <c r="H81" t="s">
        <v>108</v>
      </c>
      <c r="I81" s="79">
        <v>208</v>
      </c>
      <c r="J81" s="79">
        <v>1588</v>
      </c>
      <c r="K81" s="79">
        <v>3.3030400000000002</v>
      </c>
      <c r="L81" s="79">
        <v>0</v>
      </c>
      <c r="M81" s="79">
        <f t="shared" si="1"/>
        <v>6.1460815647533244E-2</v>
      </c>
      <c r="N81" s="79">
        <f>K81/'סכום נכסי הקרן'!$C$42*100</f>
        <v>8.7308723588926055E-3</v>
      </c>
    </row>
    <row r="82" spans="2:14">
      <c r="B82" t="s">
        <v>1135</v>
      </c>
      <c r="C82" t="s">
        <v>1136</v>
      </c>
      <c r="D82" t="s">
        <v>106</v>
      </c>
      <c r="E82" t="s">
        <v>129</v>
      </c>
      <c r="F82" t="s">
        <v>1137</v>
      </c>
      <c r="G82" t="s">
        <v>107</v>
      </c>
      <c r="H82" t="s">
        <v>108</v>
      </c>
      <c r="I82" s="79">
        <v>85</v>
      </c>
      <c r="J82" s="79">
        <v>11170</v>
      </c>
      <c r="K82" s="79">
        <v>9.4945000000000004</v>
      </c>
      <c r="L82" s="79">
        <v>0</v>
      </c>
      <c r="M82" s="79">
        <f t="shared" si="1"/>
        <v>0.1766674682006589</v>
      </c>
      <c r="N82" s="79">
        <f>K82/'סכום נכסי הקרן'!$C$42*100</f>
        <v>2.509665871787984E-2</v>
      </c>
    </row>
    <row r="83" spans="2:14">
      <c r="B83" t="s">
        <v>1138</v>
      </c>
      <c r="C83" t="s">
        <v>1139</v>
      </c>
      <c r="D83" t="s">
        <v>106</v>
      </c>
      <c r="E83" t="s">
        <v>129</v>
      </c>
      <c r="F83" t="s">
        <v>1140</v>
      </c>
      <c r="G83" t="s">
        <v>1025</v>
      </c>
      <c r="H83" t="s">
        <v>108</v>
      </c>
      <c r="I83" s="79">
        <v>149</v>
      </c>
      <c r="J83" s="79">
        <v>5034</v>
      </c>
      <c r="K83" s="79">
        <v>7.5006599999999999</v>
      </c>
      <c r="L83" s="79">
        <v>0</v>
      </c>
      <c r="M83" s="79">
        <f t="shared" si="1"/>
        <v>0.13956739291526191</v>
      </c>
      <c r="N83" s="79">
        <f>K83/'סכום נכסי הקרן'!$C$42*100</f>
        <v>1.9826373603544431E-2</v>
      </c>
    </row>
    <row r="84" spans="2:14">
      <c r="B84" t="s">
        <v>1141</v>
      </c>
      <c r="C84" t="s">
        <v>1142</v>
      </c>
      <c r="D84" t="s">
        <v>106</v>
      </c>
      <c r="E84" t="s">
        <v>129</v>
      </c>
      <c r="F84" t="s">
        <v>1143</v>
      </c>
      <c r="G84" t="s">
        <v>1025</v>
      </c>
      <c r="H84" t="s">
        <v>108</v>
      </c>
      <c r="I84" s="79">
        <v>603</v>
      </c>
      <c r="J84" s="79">
        <v>3881</v>
      </c>
      <c r="K84" s="79">
        <v>23.402429999999999</v>
      </c>
      <c r="L84" s="79">
        <v>0</v>
      </c>
      <c r="M84" s="79">
        <f t="shared" si="1"/>
        <v>0.43545716550035762</v>
      </c>
      <c r="N84" s="79">
        <f>K84/'סכום נכסי הקרן'!$C$42*100</f>
        <v>6.1859265772718171E-2</v>
      </c>
    </row>
    <row r="85" spans="2:14">
      <c r="B85" t="s">
        <v>1144</v>
      </c>
      <c r="C85" t="s">
        <v>1145</v>
      </c>
      <c r="D85" t="s">
        <v>106</v>
      </c>
      <c r="E85" t="s">
        <v>129</v>
      </c>
      <c r="F85" t="s">
        <v>1146</v>
      </c>
      <c r="G85" t="s">
        <v>1029</v>
      </c>
      <c r="H85" t="s">
        <v>108</v>
      </c>
      <c r="I85" s="79">
        <v>0.4</v>
      </c>
      <c r="J85" s="79">
        <v>347.5</v>
      </c>
      <c r="K85" s="79">
        <v>1.39E-3</v>
      </c>
      <c r="L85" s="79">
        <v>0</v>
      </c>
      <c r="M85" s="79">
        <f t="shared" si="1"/>
        <v>2.5864214102787493E-5</v>
      </c>
      <c r="N85" s="79">
        <f>K85/'סכום נכסי הקרן'!$C$42*100</f>
        <v>3.6741645813737402E-6</v>
      </c>
    </row>
    <row r="86" spans="2:14">
      <c r="B86" t="s">
        <v>1147</v>
      </c>
      <c r="C86" t="s">
        <v>1148</v>
      </c>
      <c r="D86" t="s">
        <v>106</v>
      </c>
      <c r="E86" t="s">
        <v>129</v>
      </c>
      <c r="F86" t="s">
        <v>1149</v>
      </c>
      <c r="G86" t="s">
        <v>1029</v>
      </c>
      <c r="H86" t="s">
        <v>108</v>
      </c>
      <c r="I86" s="79">
        <v>268</v>
      </c>
      <c r="J86" s="79">
        <v>2108</v>
      </c>
      <c r="K86" s="79">
        <v>5.6494400000000002</v>
      </c>
      <c r="L86" s="79">
        <v>0</v>
      </c>
      <c r="M86" s="79">
        <f t="shared" si="1"/>
        <v>0.10512109764090057</v>
      </c>
      <c r="N86" s="79">
        <f>K86/'סכום נכסי הקרן'!$C$42*100</f>
        <v>1.49330736349612E-2</v>
      </c>
    </row>
    <row r="87" spans="2:14">
      <c r="B87" t="s">
        <v>1150</v>
      </c>
      <c r="C87" t="s">
        <v>1151</v>
      </c>
      <c r="D87" t="s">
        <v>106</v>
      </c>
      <c r="E87" t="s">
        <v>129</v>
      </c>
      <c r="F87" t="s">
        <v>1152</v>
      </c>
      <c r="G87" t="s">
        <v>1029</v>
      </c>
      <c r="H87" t="s">
        <v>108</v>
      </c>
      <c r="I87" s="79">
        <v>929</v>
      </c>
      <c r="J87" s="79">
        <v>404</v>
      </c>
      <c r="K87" s="79">
        <v>3.7531599999999998</v>
      </c>
      <c r="L87" s="79">
        <v>0</v>
      </c>
      <c r="M87" s="79">
        <f t="shared" si="1"/>
        <v>6.9836355253250298E-2</v>
      </c>
      <c r="N87" s="79">
        <f>K87/'סכום נכסי הקרן'!$C$42*100</f>
        <v>9.9206672951285373E-3</v>
      </c>
    </row>
    <row r="88" spans="2:14">
      <c r="B88" t="s">
        <v>1153</v>
      </c>
      <c r="C88" t="s">
        <v>1154</v>
      </c>
      <c r="D88" t="s">
        <v>106</v>
      </c>
      <c r="E88" t="s">
        <v>129</v>
      </c>
      <c r="F88" t="s">
        <v>1155</v>
      </c>
      <c r="G88" t="s">
        <v>783</v>
      </c>
      <c r="H88" t="s">
        <v>108</v>
      </c>
      <c r="I88" s="79">
        <v>227</v>
      </c>
      <c r="J88" s="79">
        <v>786.5</v>
      </c>
      <c r="K88" s="79">
        <v>1.785355</v>
      </c>
      <c r="L88" s="79">
        <v>0</v>
      </c>
      <c r="M88" s="79">
        <f t="shared" si="1"/>
        <v>3.3220722280202994E-2</v>
      </c>
      <c r="N88" s="79">
        <f>K88/'סכום נכסי הקרן'!$C$42*100</f>
        <v>4.7192000763874205E-3</v>
      </c>
    </row>
    <row r="89" spans="2:14">
      <c r="B89" t="s">
        <v>1156</v>
      </c>
      <c r="C89" t="s">
        <v>1157</v>
      </c>
      <c r="D89" t="s">
        <v>106</v>
      </c>
      <c r="E89" t="s">
        <v>129</v>
      </c>
      <c r="F89" t="s">
        <v>1158</v>
      </c>
      <c r="G89" t="s">
        <v>970</v>
      </c>
      <c r="H89" t="s">
        <v>108</v>
      </c>
      <c r="I89" s="79">
        <v>366</v>
      </c>
      <c r="J89" s="79">
        <v>1788</v>
      </c>
      <c r="K89" s="79">
        <v>6.5440800000000001</v>
      </c>
      <c r="L89" s="79">
        <v>0</v>
      </c>
      <c r="M89" s="79">
        <f t="shared" si="1"/>
        <v>0.12176797570199249</v>
      </c>
      <c r="N89" s="79">
        <f>K89/'סכום נכסי הקרן'!$C$42*100</f>
        <v>1.7297861117752712E-2</v>
      </c>
    </row>
    <row r="90" spans="2:14">
      <c r="B90" t="s">
        <v>1159</v>
      </c>
      <c r="C90" t="s">
        <v>1160</v>
      </c>
      <c r="D90" t="s">
        <v>106</v>
      </c>
      <c r="E90" t="s">
        <v>129</v>
      </c>
      <c r="F90" t="s">
        <v>1161</v>
      </c>
      <c r="G90" t="s">
        <v>970</v>
      </c>
      <c r="H90" t="s">
        <v>108</v>
      </c>
      <c r="I90" s="79">
        <v>1751</v>
      </c>
      <c r="J90" s="79">
        <v>240.5</v>
      </c>
      <c r="K90" s="79">
        <v>4.2111549999999998</v>
      </c>
      <c r="L90" s="79">
        <v>0</v>
      </c>
      <c r="M90" s="79">
        <f t="shared" si="1"/>
        <v>7.8358427726636024E-2</v>
      </c>
      <c r="N90" s="79">
        <f>K90/'סכום נכסי הקרן'!$C$42*100</f>
        <v>1.113127809185247E-2</v>
      </c>
    </row>
    <row r="91" spans="2:14">
      <c r="B91" t="s">
        <v>1162</v>
      </c>
      <c r="C91" t="s">
        <v>1163</v>
      </c>
      <c r="D91" t="s">
        <v>106</v>
      </c>
      <c r="E91" t="s">
        <v>129</v>
      </c>
      <c r="F91" t="s">
        <v>749</v>
      </c>
      <c r="G91" t="s">
        <v>118</v>
      </c>
      <c r="H91" t="s">
        <v>108</v>
      </c>
      <c r="I91" s="79">
        <v>0.34</v>
      </c>
      <c r="J91" s="79">
        <v>54.3</v>
      </c>
      <c r="K91" s="79">
        <v>1.8462E-4</v>
      </c>
      <c r="L91" s="79">
        <v>0</v>
      </c>
      <c r="M91" s="79">
        <f t="shared" si="1"/>
        <v>3.4352886386018902E-6</v>
      </c>
      <c r="N91" s="79">
        <f>K91/'סכום נכסי הקרן'!$C$42*100</f>
        <v>4.8800306835483453E-7</v>
      </c>
    </row>
    <row r="92" spans="2:14">
      <c r="B92" t="s">
        <v>1164</v>
      </c>
      <c r="C92" t="s">
        <v>1165</v>
      </c>
      <c r="D92" t="s">
        <v>106</v>
      </c>
      <c r="E92" t="s">
        <v>129</v>
      </c>
      <c r="F92" t="s">
        <v>1166</v>
      </c>
      <c r="G92" t="s">
        <v>1167</v>
      </c>
      <c r="H92" t="s">
        <v>108</v>
      </c>
      <c r="I92" s="79">
        <v>55</v>
      </c>
      <c r="J92" s="79">
        <v>15520</v>
      </c>
      <c r="K92" s="79">
        <v>8.5359999999999996</v>
      </c>
      <c r="L92" s="79">
        <v>0</v>
      </c>
      <c r="M92" s="79">
        <f t="shared" si="1"/>
        <v>0.15883232487870075</v>
      </c>
      <c r="N92" s="79">
        <f>K92/'סכום נכסי הקרן'!$C$42*100</f>
        <v>2.2563071127054857E-2</v>
      </c>
    </row>
    <row r="93" spans="2:14">
      <c r="B93" t="s">
        <v>1168</v>
      </c>
      <c r="C93" t="s">
        <v>1169</v>
      </c>
      <c r="D93" t="s">
        <v>106</v>
      </c>
      <c r="E93" t="s">
        <v>129</v>
      </c>
      <c r="F93" t="s">
        <v>1170</v>
      </c>
      <c r="G93" t="s">
        <v>504</v>
      </c>
      <c r="H93" t="s">
        <v>108</v>
      </c>
      <c r="I93" s="79">
        <v>560.78</v>
      </c>
      <c r="J93" s="79">
        <v>874</v>
      </c>
      <c r="K93" s="79">
        <v>4.9012171999999996</v>
      </c>
      <c r="L93" s="79">
        <v>0</v>
      </c>
      <c r="M93" s="79">
        <f t="shared" si="1"/>
        <v>9.1198655413715565E-2</v>
      </c>
      <c r="N93" s="79">
        <f>K93/'סכום נכסי הקרן'!$C$42*100</f>
        <v>1.2955308375438686E-2</v>
      </c>
    </row>
    <row r="94" spans="2:14">
      <c r="B94" t="s">
        <v>1171</v>
      </c>
      <c r="C94" t="s">
        <v>1172</v>
      </c>
      <c r="D94" t="s">
        <v>106</v>
      </c>
      <c r="E94" t="s">
        <v>129</v>
      </c>
      <c r="F94" t="s">
        <v>1173</v>
      </c>
      <c r="G94" t="s">
        <v>504</v>
      </c>
      <c r="H94" t="s">
        <v>108</v>
      </c>
      <c r="I94" s="79">
        <v>422</v>
      </c>
      <c r="J94" s="79">
        <v>2665</v>
      </c>
      <c r="K94" s="79">
        <v>11.2463</v>
      </c>
      <c r="L94" s="79">
        <v>0</v>
      </c>
      <c r="M94" s="79">
        <f t="shared" si="1"/>
        <v>0.20926382090948131</v>
      </c>
      <c r="N94" s="79">
        <f>K94/'סכום נכסי הקרן'!$C$42*100</f>
        <v>2.972716340395935E-2</v>
      </c>
    </row>
    <row r="95" spans="2:14">
      <c r="B95" t="s">
        <v>1174</v>
      </c>
      <c r="C95" t="s">
        <v>1175</v>
      </c>
      <c r="D95" t="s">
        <v>106</v>
      </c>
      <c r="E95" t="s">
        <v>129</v>
      </c>
      <c r="F95" t="s">
        <v>1176</v>
      </c>
      <c r="G95" t="s">
        <v>504</v>
      </c>
      <c r="H95" t="s">
        <v>108</v>
      </c>
      <c r="I95" s="79">
        <v>333</v>
      </c>
      <c r="J95" s="79">
        <v>614.79999999999995</v>
      </c>
      <c r="K95" s="79">
        <v>2.0472839999999999</v>
      </c>
      <c r="L95" s="79">
        <v>0</v>
      </c>
      <c r="M95" s="79">
        <f t="shared" si="1"/>
        <v>3.8094526406626757E-2</v>
      </c>
      <c r="N95" s="79">
        <f>K95/'סכום נכסי הקרן'!$C$42*100</f>
        <v>5.4115527775634217E-3</v>
      </c>
    </row>
    <row r="96" spans="2:14">
      <c r="B96" t="s">
        <v>1177</v>
      </c>
      <c r="C96" t="s">
        <v>1178</v>
      </c>
      <c r="D96" t="s">
        <v>106</v>
      </c>
      <c r="E96" t="s">
        <v>129</v>
      </c>
      <c r="F96" t="s">
        <v>946</v>
      </c>
      <c r="G96" t="s">
        <v>504</v>
      </c>
      <c r="H96" t="s">
        <v>108</v>
      </c>
      <c r="I96" s="79">
        <v>9.85</v>
      </c>
      <c r="J96" s="79">
        <v>363</v>
      </c>
      <c r="K96" s="79">
        <v>3.5755500000000003E-2</v>
      </c>
      <c r="L96" s="79">
        <v>0</v>
      </c>
      <c r="M96" s="79">
        <f t="shared" si="1"/>
        <v>6.6531504126058868E-4</v>
      </c>
      <c r="N96" s="79">
        <f>K96/'סכום נכסי הקרן'!$C$42*100</f>
        <v>9.4511936467128619E-5</v>
      </c>
    </row>
    <row r="97" spans="2:14">
      <c r="B97" t="s">
        <v>1179</v>
      </c>
      <c r="C97" t="s">
        <v>1180</v>
      </c>
      <c r="D97" t="s">
        <v>106</v>
      </c>
      <c r="E97" t="s">
        <v>129</v>
      </c>
      <c r="F97" t="s">
        <v>1181</v>
      </c>
      <c r="G97" t="s">
        <v>504</v>
      </c>
      <c r="H97" t="s">
        <v>108</v>
      </c>
      <c r="I97" s="79">
        <v>409</v>
      </c>
      <c r="J97" s="79">
        <v>2804</v>
      </c>
      <c r="K97" s="79">
        <v>11.468360000000001</v>
      </c>
      <c r="L97" s="79">
        <v>0</v>
      </c>
      <c r="M97" s="79">
        <f t="shared" si="1"/>
        <v>0.21339576866751367</v>
      </c>
      <c r="N97" s="79">
        <f>K97/'סכום נכסי הקרן'!$C$42*100</f>
        <v>3.0314131020462841E-2</v>
      </c>
    </row>
    <row r="98" spans="2:14">
      <c r="B98" t="s">
        <v>1182</v>
      </c>
      <c r="C98" t="s">
        <v>1183</v>
      </c>
      <c r="D98" t="s">
        <v>106</v>
      </c>
      <c r="E98" t="s">
        <v>129</v>
      </c>
      <c r="F98" t="s">
        <v>1184</v>
      </c>
      <c r="G98" t="s">
        <v>504</v>
      </c>
      <c r="H98" t="s">
        <v>108</v>
      </c>
      <c r="I98" s="79">
        <v>1945</v>
      </c>
      <c r="J98" s="79">
        <v>845</v>
      </c>
      <c r="K98" s="79">
        <v>16.43525</v>
      </c>
      <c r="L98" s="79">
        <v>0</v>
      </c>
      <c r="M98" s="79">
        <f t="shared" si="1"/>
        <v>0.30581642074304904</v>
      </c>
      <c r="N98" s="79">
        <f>K98/'סכום נכסי הקרן'!$C$42*100</f>
        <v>4.3443031248937246E-2</v>
      </c>
    </row>
    <row r="99" spans="2:14">
      <c r="B99" t="s">
        <v>1185</v>
      </c>
      <c r="C99" t="s">
        <v>1186</v>
      </c>
      <c r="D99" t="s">
        <v>106</v>
      </c>
      <c r="E99" t="s">
        <v>129</v>
      </c>
      <c r="F99" t="s">
        <v>1187</v>
      </c>
      <c r="G99" t="s">
        <v>504</v>
      </c>
      <c r="H99" t="s">
        <v>108</v>
      </c>
      <c r="I99" s="79">
        <v>539</v>
      </c>
      <c r="J99" s="79">
        <v>1196</v>
      </c>
      <c r="K99" s="79">
        <v>6.4464399999999999</v>
      </c>
      <c r="L99" s="79">
        <v>0</v>
      </c>
      <c r="M99" s="79">
        <f t="shared" si="1"/>
        <v>0.11995115421638376</v>
      </c>
      <c r="N99" s="79">
        <f>K99/'סכום נכסי הקרן'!$C$42*100</f>
        <v>1.7039770880540241E-2</v>
      </c>
    </row>
    <row r="100" spans="2:14">
      <c r="B100" t="s">
        <v>1188</v>
      </c>
      <c r="C100" t="s">
        <v>1189</v>
      </c>
      <c r="D100" t="s">
        <v>106</v>
      </c>
      <c r="E100" t="s">
        <v>129</v>
      </c>
      <c r="F100" t="s">
        <v>1190</v>
      </c>
      <c r="G100" t="s">
        <v>855</v>
      </c>
      <c r="H100" t="s">
        <v>108</v>
      </c>
      <c r="I100" s="79">
        <v>417</v>
      </c>
      <c r="J100" s="79">
        <v>1798</v>
      </c>
      <c r="K100" s="79">
        <v>7.4976599999999998</v>
      </c>
      <c r="L100" s="79">
        <v>0</v>
      </c>
      <c r="M100" s="79">
        <f t="shared" si="1"/>
        <v>0.13951157087043572</v>
      </c>
      <c r="N100" s="79">
        <f>K100/'סכום נכסי הקרן'!$C$42*100</f>
        <v>1.9818443751929954E-2</v>
      </c>
    </row>
    <row r="101" spans="2:14">
      <c r="B101" t="s">
        <v>1191</v>
      </c>
      <c r="C101" t="s">
        <v>1192</v>
      </c>
      <c r="D101" t="s">
        <v>106</v>
      </c>
      <c r="E101" t="s">
        <v>129</v>
      </c>
      <c r="F101" t="s">
        <v>1193</v>
      </c>
      <c r="G101" t="s">
        <v>1075</v>
      </c>
      <c r="H101" t="s">
        <v>108</v>
      </c>
      <c r="I101" s="79">
        <v>514.6</v>
      </c>
      <c r="J101" s="79">
        <v>26.8</v>
      </c>
      <c r="K101" s="79">
        <v>0.1379128</v>
      </c>
      <c r="L101" s="79">
        <v>0</v>
      </c>
      <c r="M101" s="79">
        <f t="shared" si="1"/>
        <v>2.5661915012337487E-3</v>
      </c>
      <c r="N101" s="79">
        <f>K101/'סכום נכסי הקרן'!$C$42*100</f>
        <v>3.6454267991228807E-4</v>
      </c>
    </row>
    <row r="102" spans="2:14">
      <c r="B102" t="s">
        <v>1194</v>
      </c>
      <c r="C102" t="s">
        <v>1195</v>
      </c>
      <c r="D102" t="s">
        <v>106</v>
      </c>
      <c r="E102" t="s">
        <v>129</v>
      </c>
      <c r="F102" t="s">
        <v>1196</v>
      </c>
      <c r="G102" t="s">
        <v>1075</v>
      </c>
      <c r="H102" t="s">
        <v>108</v>
      </c>
      <c r="I102" s="79">
        <v>4614.5</v>
      </c>
      <c r="J102" s="79">
        <v>148.69999999999999</v>
      </c>
      <c r="K102" s="79">
        <v>6.8617615000000001</v>
      </c>
      <c r="L102" s="79">
        <v>0</v>
      </c>
      <c r="M102" s="79">
        <f t="shared" si="1"/>
        <v>0.12767918601313974</v>
      </c>
      <c r="N102" s="79">
        <f>K102/'סכום נכסי הקרן'!$C$42*100</f>
        <v>1.8137583502974064E-2</v>
      </c>
    </row>
    <row r="103" spans="2:14">
      <c r="B103" t="s">
        <v>1197</v>
      </c>
      <c r="C103" t="s">
        <v>1198</v>
      </c>
      <c r="D103" t="s">
        <v>106</v>
      </c>
      <c r="E103" t="s">
        <v>129</v>
      </c>
      <c r="F103" t="s">
        <v>1199</v>
      </c>
      <c r="G103" t="s">
        <v>1075</v>
      </c>
      <c r="H103" t="s">
        <v>108</v>
      </c>
      <c r="I103" s="79">
        <v>310.91000000000003</v>
      </c>
      <c r="J103" s="79">
        <v>504.4</v>
      </c>
      <c r="K103" s="79">
        <v>1.56823004</v>
      </c>
      <c r="L103" s="79">
        <v>0</v>
      </c>
      <c r="M103" s="79">
        <f t="shared" si="1"/>
        <v>2.9180602530203593E-2</v>
      </c>
      <c r="N103" s="79">
        <f>K103/'סכום נכסי הקרן'!$C$42*100</f>
        <v>4.145277171521097E-3</v>
      </c>
    </row>
    <row r="104" spans="2:14">
      <c r="B104" t="s">
        <v>1200</v>
      </c>
      <c r="C104" t="s">
        <v>1201</v>
      </c>
      <c r="D104" t="s">
        <v>106</v>
      </c>
      <c r="E104" t="s">
        <v>129</v>
      </c>
      <c r="F104" t="s">
        <v>1202</v>
      </c>
      <c r="G104" t="s">
        <v>1075</v>
      </c>
      <c r="H104" t="s">
        <v>108</v>
      </c>
      <c r="I104" s="79">
        <v>922.4</v>
      </c>
      <c r="J104" s="79">
        <v>50.3</v>
      </c>
      <c r="K104" s="79">
        <v>0.46396720000000002</v>
      </c>
      <c r="L104" s="79">
        <v>0</v>
      </c>
      <c r="M104" s="79">
        <f t="shared" si="1"/>
        <v>8.6331992787559916E-3</v>
      </c>
      <c r="N104" s="79">
        <f>K104/'סכום נכסי הקרן'!$C$42*100</f>
        <v>1.2263970166612565E-3</v>
      </c>
    </row>
    <row r="105" spans="2:14">
      <c r="B105" t="s">
        <v>1203</v>
      </c>
      <c r="C105" t="s">
        <v>1204</v>
      </c>
      <c r="D105" t="s">
        <v>106</v>
      </c>
      <c r="E105" t="s">
        <v>129</v>
      </c>
      <c r="F105" t="s">
        <v>1205</v>
      </c>
      <c r="G105" t="s">
        <v>1075</v>
      </c>
      <c r="H105" t="s">
        <v>108</v>
      </c>
      <c r="I105" s="79">
        <v>329.74</v>
      </c>
      <c r="J105" s="79">
        <v>56.6</v>
      </c>
      <c r="K105" s="79">
        <v>0.18663283999999999</v>
      </c>
      <c r="L105" s="79">
        <v>0</v>
      </c>
      <c r="M105" s="79">
        <f t="shared" si="1"/>
        <v>3.4727422535045195E-3</v>
      </c>
      <c r="N105" s="79">
        <f>K105/'סכום נכסי הקרן'!$C$42*100</f>
        <v>4.9332357586272832E-4</v>
      </c>
    </row>
    <row r="106" spans="2:14">
      <c r="B106" t="s">
        <v>1206</v>
      </c>
      <c r="C106" t="s">
        <v>1207</v>
      </c>
      <c r="D106" t="s">
        <v>106</v>
      </c>
      <c r="E106" t="s">
        <v>129</v>
      </c>
      <c r="F106" t="s">
        <v>1208</v>
      </c>
      <c r="G106" t="s">
        <v>844</v>
      </c>
      <c r="H106" t="s">
        <v>108</v>
      </c>
      <c r="I106" s="79">
        <v>2</v>
      </c>
      <c r="J106" s="79">
        <v>4232</v>
      </c>
      <c r="K106" s="79">
        <v>8.4640000000000007E-2</v>
      </c>
      <c r="L106" s="79">
        <v>0</v>
      </c>
      <c r="M106" s="79">
        <f t="shared" si="1"/>
        <v>1.5749259580287293E-3</v>
      </c>
      <c r="N106" s="79">
        <f>K106/'סכום נכסי הקרן'!$C$42*100</f>
        <v>2.2372754688307442E-4</v>
      </c>
    </row>
    <row r="107" spans="2:14">
      <c r="B107" t="s">
        <v>1209</v>
      </c>
      <c r="C107" t="s">
        <v>1210</v>
      </c>
      <c r="D107" t="s">
        <v>106</v>
      </c>
      <c r="E107" t="s">
        <v>129</v>
      </c>
      <c r="F107" t="s">
        <v>1211</v>
      </c>
      <c r="G107" t="s">
        <v>844</v>
      </c>
      <c r="H107" t="s">
        <v>108</v>
      </c>
      <c r="I107" s="79">
        <v>277</v>
      </c>
      <c r="J107" s="79">
        <v>5300</v>
      </c>
      <c r="K107" s="79">
        <v>14.680999999999999</v>
      </c>
      <c r="L107" s="79">
        <v>0</v>
      </c>
      <c r="M107" s="79">
        <f t="shared" si="1"/>
        <v>0.27317448003095191</v>
      </c>
      <c r="N107" s="79">
        <f>K107/'סכום נכסי הקרן'!$C$42*100</f>
        <v>3.8806050517372577E-2</v>
      </c>
    </row>
    <row r="108" spans="2:14">
      <c r="B108" t="s">
        <v>1212</v>
      </c>
      <c r="C108" t="s">
        <v>1213</v>
      </c>
      <c r="D108" t="s">
        <v>106</v>
      </c>
      <c r="E108" t="s">
        <v>129</v>
      </c>
      <c r="F108" t="s">
        <v>1214</v>
      </c>
      <c r="G108" t="s">
        <v>844</v>
      </c>
      <c r="H108" t="s">
        <v>108</v>
      </c>
      <c r="I108" s="79">
        <v>311</v>
      </c>
      <c r="J108" s="79">
        <v>1338</v>
      </c>
      <c r="K108" s="79">
        <v>4.1611799999999999</v>
      </c>
      <c r="L108" s="79">
        <v>0</v>
      </c>
      <c r="M108" s="79">
        <f t="shared" si="1"/>
        <v>7.7428525496573572E-2</v>
      </c>
      <c r="N108" s="79">
        <f>K108/'סכום נכסי הקרן'!$C$42*100</f>
        <v>1.0999179980374663E-2</v>
      </c>
    </row>
    <row r="109" spans="2:14">
      <c r="B109" t="s">
        <v>1215</v>
      </c>
      <c r="C109" t="s">
        <v>1216</v>
      </c>
      <c r="D109" t="s">
        <v>106</v>
      </c>
      <c r="E109" t="s">
        <v>129</v>
      </c>
      <c r="F109" t="s">
        <v>1217</v>
      </c>
      <c r="G109" t="s">
        <v>844</v>
      </c>
      <c r="H109" t="s">
        <v>108</v>
      </c>
      <c r="I109" s="79">
        <v>754</v>
      </c>
      <c r="J109" s="79">
        <v>581.20000000000005</v>
      </c>
      <c r="K109" s="79">
        <v>4.3822479999999997</v>
      </c>
      <c r="L109" s="79">
        <v>0</v>
      </c>
      <c r="M109" s="79">
        <f t="shared" si="1"/>
        <v>8.1542014765116758E-2</v>
      </c>
      <c r="N109" s="79">
        <f>K109/'סכום נכסי הקרן'!$C$42*100</f>
        <v>1.1583525459277634E-2</v>
      </c>
    </row>
    <row r="110" spans="2:14">
      <c r="B110" t="s">
        <v>1218</v>
      </c>
      <c r="C110" t="s">
        <v>1219</v>
      </c>
      <c r="D110" t="s">
        <v>106</v>
      </c>
      <c r="E110" t="s">
        <v>129</v>
      </c>
      <c r="F110" t="s">
        <v>1220</v>
      </c>
      <c r="G110" t="s">
        <v>844</v>
      </c>
      <c r="H110" t="s">
        <v>108</v>
      </c>
      <c r="I110" s="79">
        <v>1446</v>
      </c>
      <c r="J110" s="79">
        <v>269</v>
      </c>
      <c r="K110" s="79">
        <v>3.8897400000000002</v>
      </c>
      <c r="L110" s="79">
        <v>0</v>
      </c>
      <c r="M110" s="79">
        <f t="shared" si="1"/>
        <v>7.2377746880702615E-2</v>
      </c>
      <c r="N110" s="79">
        <f>K110/'סכום נכסי הקרן'!$C$42*100</f>
        <v>1.0281687006296902E-2</v>
      </c>
    </row>
    <row r="111" spans="2:14">
      <c r="B111" t="s">
        <v>1221</v>
      </c>
      <c r="C111" t="s">
        <v>1222</v>
      </c>
      <c r="D111" t="s">
        <v>106</v>
      </c>
      <c r="E111" t="s">
        <v>129</v>
      </c>
      <c r="F111" t="s">
        <v>1223</v>
      </c>
      <c r="G111" t="s">
        <v>844</v>
      </c>
      <c r="H111" t="s">
        <v>108</v>
      </c>
      <c r="I111" s="79">
        <v>165</v>
      </c>
      <c r="J111" s="79">
        <v>984</v>
      </c>
      <c r="K111" s="79">
        <v>1.6235999999999999</v>
      </c>
      <c r="L111" s="79">
        <v>0</v>
      </c>
      <c r="M111" s="79">
        <f t="shared" si="1"/>
        <v>3.0210890659917819E-2</v>
      </c>
      <c r="N111" s="79">
        <f>K111/'סכום נכסי הקרן'!$C$42*100</f>
        <v>4.2916356937542479E-3</v>
      </c>
    </row>
    <row r="112" spans="2:14">
      <c r="B112" t="s">
        <v>1224</v>
      </c>
      <c r="C112" t="s">
        <v>1225</v>
      </c>
      <c r="D112" t="s">
        <v>106</v>
      </c>
      <c r="E112" t="s">
        <v>129</v>
      </c>
      <c r="F112" t="s">
        <v>1226</v>
      </c>
      <c r="G112" t="s">
        <v>844</v>
      </c>
      <c r="H112" t="s">
        <v>108</v>
      </c>
      <c r="I112" s="79">
        <v>253</v>
      </c>
      <c r="J112" s="79">
        <v>7727</v>
      </c>
      <c r="K112" s="79">
        <v>19.549309999999998</v>
      </c>
      <c r="L112" s="79">
        <v>0</v>
      </c>
      <c r="M112" s="79">
        <f t="shared" si="1"/>
        <v>0.36376081971349966</v>
      </c>
      <c r="N112" s="79">
        <f>K112/'סכום נכסי הקרן'!$C$42*100</f>
        <v>5.16743758217953E-2</v>
      </c>
    </row>
    <row r="113" spans="2:14">
      <c r="B113" t="s">
        <v>1229</v>
      </c>
      <c r="C113" t="s">
        <v>1230</v>
      </c>
      <c r="D113" t="s">
        <v>106</v>
      </c>
      <c r="E113" t="s">
        <v>129</v>
      </c>
      <c r="F113" t="s">
        <v>1231</v>
      </c>
      <c r="G113" t="s">
        <v>883</v>
      </c>
      <c r="H113" t="s">
        <v>108</v>
      </c>
      <c r="I113" s="79">
        <v>29</v>
      </c>
      <c r="J113" s="79">
        <v>7300</v>
      </c>
      <c r="K113" s="79">
        <v>2.117</v>
      </c>
      <c r="L113" s="79">
        <v>0</v>
      </c>
      <c r="M113" s="79">
        <f t="shared" si="1"/>
        <v>3.9391756298993615E-2</v>
      </c>
      <c r="N113" s="79">
        <f>K113/'סכום נכסי הקרן'!$C$42*100</f>
        <v>5.5958319559483516E-3</v>
      </c>
    </row>
    <row r="114" spans="2:14">
      <c r="B114" t="s">
        <v>1232</v>
      </c>
      <c r="C114" t="s">
        <v>1233</v>
      </c>
      <c r="D114" t="s">
        <v>106</v>
      </c>
      <c r="E114" t="s">
        <v>129</v>
      </c>
      <c r="F114" t="s">
        <v>1234</v>
      </c>
      <c r="G114" t="s">
        <v>883</v>
      </c>
      <c r="H114" t="s">
        <v>108</v>
      </c>
      <c r="I114" s="79">
        <v>240</v>
      </c>
      <c r="J114" s="79">
        <v>5600</v>
      </c>
      <c r="K114" s="79">
        <v>13.44</v>
      </c>
      <c r="L114" s="79">
        <v>0</v>
      </c>
      <c r="M114" s="79">
        <f t="shared" si="1"/>
        <v>0.25008276082119707</v>
      </c>
      <c r="N114" s="79">
        <f>K114/'סכום נכסי הקרן'!$C$42*100</f>
        <v>3.552573523285113E-2</v>
      </c>
    </row>
    <row r="115" spans="2:14">
      <c r="B115" t="s">
        <v>1235</v>
      </c>
      <c r="C115" t="s">
        <v>1236</v>
      </c>
      <c r="D115" t="s">
        <v>106</v>
      </c>
      <c r="E115" t="s">
        <v>129</v>
      </c>
      <c r="F115" t="s">
        <v>1237</v>
      </c>
      <c r="G115" t="s">
        <v>883</v>
      </c>
      <c r="H115" t="s">
        <v>108</v>
      </c>
      <c r="I115" s="79">
        <v>59</v>
      </c>
      <c r="J115" s="79">
        <v>1289</v>
      </c>
      <c r="K115" s="79">
        <v>0.76051000000000002</v>
      </c>
      <c r="L115" s="79">
        <v>0</v>
      </c>
      <c r="M115" s="79">
        <f t="shared" si="1"/>
        <v>1.4151074436914331E-2</v>
      </c>
      <c r="N115" s="79">
        <f>K115/'סכום נכסי הקרן'!$C$42*100</f>
        <v>2.0102438171083047E-3</v>
      </c>
    </row>
    <row r="116" spans="2:14">
      <c r="B116" t="s">
        <v>1238</v>
      </c>
      <c r="C116" t="s">
        <v>1239</v>
      </c>
      <c r="D116" t="s">
        <v>106</v>
      </c>
      <c r="E116" t="s">
        <v>129</v>
      </c>
      <c r="F116" t="s">
        <v>1240</v>
      </c>
      <c r="G116" t="s">
        <v>883</v>
      </c>
      <c r="H116" t="s">
        <v>108</v>
      </c>
      <c r="I116" s="79">
        <v>32</v>
      </c>
      <c r="J116" s="79">
        <v>32800</v>
      </c>
      <c r="K116" s="79">
        <v>10.496</v>
      </c>
      <c r="L116" s="79">
        <v>0</v>
      </c>
      <c r="M116" s="79">
        <f t="shared" si="1"/>
        <v>0.19530272749845867</v>
      </c>
      <c r="N116" s="79">
        <f>K116/'סכום נכסי הקרן'!$C$42*100</f>
        <v>2.7743907515178978E-2</v>
      </c>
    </row>
    <row r="117" spans="2:14">
      <c r="B117" t="s">
        <v>1241</v>
      </c>
      <c r="C117" t="s">
        <v>1242</v>
      </c>
      <c r="D117" t="s">
        <v>106</v>
      </c>
      <c r="E117" t="s">
        <v>129</v>
      </c>
      <c r="F117" t="s">
        <v>1243</v>
      </c>
      <c r="G117" t="s">
        <v>883</v>
      </c>
      <c r="H117" t="s">
        <v>108</v>
      </c>
      <c r="I117" s="79">
        <v>3360</v>
      </c>
      <c r="J117" s="79">
        <v>48.5</v>
      </c>
      <c r="K117" s="79">
        <v>1.6295999999999999</v>
      </c>
      <c r="L117" s="79">
        <v>0</v>
      </c>
      <c r="M117" s="79">
        <f t="shared" si="1"/>
        <v>3.0322534749570144E-2</v>
      </c>
      <c r="N117" s="79">
        <f>K117/'סכום נכסי הקרן'!$C$42*100</f>
        <v>4.3074953969831995E-3</v>
      </c>
    </row>
    <row r="118" spans="2:14">
      <c r="B118" t="s">
        <v>1244</v>
      </c>
      <c r="C118" t="s">
        <v>1245</v>
      </c>
      <c r="D118" t="s">
        <v>106</v>
      </c>
      <c r="E118" t="s">
        <v>129</v>
      </c>
      <c r="F118" t="s">
        <v>627</v>
      </c>
      <c r="G118" t="s">
        <v>363</v>
      </c>
      <c r="H118" t="s">
        <v>108</v>
      </c>
      <c r="I118" s="79">
        <v>6722.17</v>
      </c>
      <c r="J118" s="79">
        <v>345.3</v>
      </c>
      <c r="K118" s="79">
        <v>23.211653009999999</v>
      </c>
      <c r="L118" s="79">
        <v>0</v>
      </c>
      <c r="M118" s="79">
        <f t="shared" si="1"/>
        <v>0.43190731160449769</v>
      </c>
      <c r="N118" s="79">
        <f>K118/'סכום נכסי הקרן'!$C$42*100</f>
        <v>6.1354988031999402E-2</v>
      </c>
    </row>
    <row r="119" spans="2:14">
      <c r="B119" t="s">
        <v>1246</v>
      </c>
      <c r="C119" t="s">
        <v>1247</v>
      </c>
      <c r="D119" t="s">
        <v>106</v>
      </c>
      <c r="E119" t="s">
        <v>129</v>
      </c>
      <c r="F119" t="s">
        <v>763</v>
      </c>
      <c r="G119" t="s">
        <v>363</v>
      </c>
      <c r="H119" t="s">
        <v>108</v>
      </c>
      <c r="I119" s="79">
        <v>0.05</v>
      </c>
      <c r="J119" s="79">
        <v>56.7</v>
      </c>
      <c r="K119" s="79">
        <v>2.8350000000000001E-5</v>
      </c>
      <c r="L119" s="79">
        <v>0</v>
      </c>
      <c r="M119" s="79">
        <f t="shared" si="1"/>
        <v>5.2751832360721262E-7</v>
      </c>
      <c r="N119" s="79">
        <f>K119/'סכום נכסי הקרן'!$C$42*100</f>
        <v>7.493709775679535E-8</v>
      </c>
    </row>
    <row r="120" spans="2:14">
      <c r="B120" t="s">
        <v>1248</v>
      </c>
      <c r="C120" t="s">
        <v>1249</v>
      </c>
      <c r="D120" t="s">
        <v>106</v>
      </c>
      <c r="E120" t="s">
        <v>129</v>
      </c>
      <c r="F120" t="s">
        <v>1250</v>
      </c>
      <c r="G120" t="s">
        <v>363</v>
      </c>
      <c r="H120" t="s">
        <v>108</v>
      </c>
      <c r="I120" s="79">
        <v>140</v>
      </c>
      <c r="J120" s="79">
        <v>5574</v>
      </c>
      <c r="K120" s="79">
        <v>7.8036000000000003</v>
      </c>
      <c r="L120" s="79">
        <v>0</v>
      </c>
      <c r="M120" s="79">
        <f t="shared" si="1"/>
        <v>0.14520430300180756</v>
      </c>
      <c r="N120" s="79">
        <f>K120/'סכום נכסי הקרן'!$C$42*100</f>
        <v>2.062713001957419E-2</v>
      </c>
    </row>
    <row r="121" spans="2:14">
      <c r="B121" t="s">
        <v>1251</v>
      </c>
      <c r="C121" t="s">
        <v>1252</v>
      </c>
      <c r="D121" t="s">
        <v>106</v>
      </c>
      <c r="E121" t="s">
        <v>129</v>
      </c>
      <c r="F121" t="s">
        <v>759</v>
      </c>
      <c r="G121" t="s">
        <v>363</v>
      </c>
      <c r="H121" t="s">
        <v>108</v>
      </c>
      <c r="I121" s="79">
        <v>3.9</v>
      </c>
      <c r="J121" s="79">
        <v>650</v>
      </c>
      <c r="K121" s="79">
        <v>2.5350000000000001E-2</v>
      </c>
      <c r="L121" s="79">
        <v>0</v>
      </c>
      <c r="M121" s="79">
        <f t="shared" si="1"/>
        <v>4.7169627878105257E-4</v>
      </c>
      <c r="N121" s="79">
        <f>K121/'סכום נכסי הקרן'!$C$42*100</f>
        <v>6.7007246142319665E-5</v>
      </c>
    </row>
    <row r="122" spans="2:14">
      <c r="B122" t="s">
        <v>1253</v>
      </c>
      <c r="C122" t="s">
        <v>1254</v>
      </c>
      <c r="D122" t="s">
        <v>106</v>
      </c>
      <c r="E122" t="s">
        <v>129</v>
      </c>
      <c r="F122" t="s">
        <v>1255</v>
      </c>
      <c r="G122" t="s">
        <v>888</v>
      </c>
      <c r="H122" t="s">
        <v>108</v>
      </c>
      <c r="I122" s="79">
        <v>133.47999999999999</v>
      </c>
      <c r="J122" s="79">
        <v>6140</v>
      </c>
      <c r="K122" s="79">
        <v>8.1956720000000001</v>
      </c>
      <c r="L122" s="79">
        <v>0</v>
      </c>
      <c r="M122" s="79">
        <f t="shared" si="1"/>
        <v>0.15249972325483496</v>
      </c>
      <c r="N122" s="79">
        <f>K122/'סכום נכסי הקרן'!$C$42*100</f>
        <v>2.1663487613637761E-2</v>
      </c>
    </row>
    <row r="123" spans="2:14">
      <c r="B123" t="s">
        <v>1256</v>
      </c>
      <c r="C123" t="s">
        <v>1257</v>
      </c>
      <c r="D123" t="s">
        <v>106</v>
      </c>
      <c r="E123" t="s">
        <v>129</v>
      </c>
      <c r="F123" t="s">
        <v>1258</v>
      </c>
      <c r="G123" t="s">
        <v>1259</v>
      </c>
      <c r="H123" t="s">
        <v>108</v>
      </c>
      <c r="I123" s="79">
        <v>1100</v>
      </c>
      <c r="J123" s="79">
        <v>988</v>
      </c>
      <c r="K123" s="79">
        <v>10.868</v>
      </c>
      <c r="L123" s="79">
        <v>0</v>
      </c>
      <c r="M123" s="79">
        <f t="shared" si="1"/>
        <v>0.20222466105690251</v>
      </c>
      <c r="N123" s="79">
        <f>K123/'סכום נכסי הקרן'!$C$42*100</f>
        <v>2.8727209115373964E-2</v>
      </c>
    </row>
    <row r="124" spans="2:14">
      <c r="B124" t="s">
        <v>1260</v>
      </c>
      <c r="C124" t="s">
        <v>1261</v>
      </c>
      <c r="D124" t="s">
        <v>106</v>
      </c>
      <c r="E124" t="s">
        <v>129</v>
      </c>
      <c r="F124" t="s">
        <v>1262</v>
      </c>
      <c r="G124" t="s">
        <v>1115</v>
      </c>
      <c r="H124" t="s">
        <v>108</v>
      </c>
      <c r="I124" s="79">
        <v>65</v>
      </c>
      <c r="J124" s="79">
        <v>13210</v>
      </c>
      <c r="K124" s="79">
        <v>8.5864999999999991</v>
      </c>
      <c r="L124" s="79">
        <v>0</v>
      </c>
      <c r="M124" s="79">
        <f t="shared" si="1"/>
        <v>0.15977199596660777</v>
      </c>
      <c r="N124" s="79">
        <f>K124/'סכום נכסי הקרן'!$C$42*100</f>
        <v>2.2696556962565194E-2</v>
      </c>
    </row>
    <row r="125" spans="2:14">
      <c r="B125" t="s">
        <v>1263</v>
      </c>
      <c r="C125" t="s">
        <v>1264</v>
      </c>
      <c r="D125" t="s">
        <v>106</v>
      </c>
      <c r="E125" t="s">
        <v>129</v>
      </c>
      <c r="F125" t="s">
        <v>1265</v>
      </c>
      <c r="G125" t="s">
        <v>133</v>
      </c>
      <c r="H125" t="s">
        <v>108</v>
      </c>
      <c r="I125" s="79">
        <v>285</v>
      </c>
      <c r="J125" s="79">
        <v>733.2</v>
      </c>
      <c r="K125" s="79">
        <v>2.08962</v>
      </c>
      <c r="L125" s="79">
        <v>0</v>
      </c>
      <c r="M125" s="79">
        <f t="shared" si="1"/>
        <v>3.8882287103213529E-2</v>
      </c>
      <c r="N125" s="79">
        <f>K125/'סכום נכסי הקרן'!$C$42*100</f>
        <v>5.5234588435469035E-3</v>
      </c>
    </row>
    <row r="126" spans="2:14">
      <c r="B126" t="s">
        <v>1266</v>
      </c>
      <c r="C126" t="s">
        <v>1267</v>
      </c>
      <c r="D126" t="s">
        <v>106</v>
      </c>
      <c r="E126" t="s">
        <v>129</v>
      </c>
      <c r="F126" t="s">
        <v>1268</v>
      </c>
      <c r="G126" t="s">
        <v>133</v>
      </c>
      <c r="H126" t="s">
        <v>108</v>
      </c>
      <c r="I126" s="79">
        <v>331</v>
      </c>
      <c r="J126" s="79">
        <v>2908</v>
      </c>
      <c r="K126" s="79">
        <v>9.6254799999999996</v>
      </c>
      <c r="L126" s="79">
        <v>0</v>
      </c>
      <c r="M126" s="79">
        <f t="shared" si="1"/>
        <v>0.17910465867776904</v>
      </c>
      <c r="N126" s="79">
        <f>K126/'סכום נכסי הקרן'!$C$42*100</f>
        <v>2.5442876039367849E-2</v>
      </c>
    </row>
    <row r="127" spans="2:14">
      <c r="B127" t="s">
        <v>1269</v>
      </c>
      <c r="C127" t="s">
        <v>1270</v>
      </c>
      <c r="D127" t="s">
        <v>106</v>
      </c>
      <c r="E127" t="s">
        <v>129</v>
      </c>
      <c r="F127" t="s">
        <v>1271</v>
      </c>
      <c r="G127" t="s">
        <v>133</v>
      </c>
      <c r="H127" t="s">
        <v>108</v>
      </c>
      <c r="I127" s="79">
        <v>179</v>
      </c>
      <c r="J127" s="79">
        <v>2128</v>
      </c>
      <c r="K127" s="79">
        <v>3.8091200000000001</v>
      </c>
      <c r="L127" s="79">
        <v>0</v>
      </c>
      <c r="M127" s="79">
        <f t="shared" si="1"/>
        <v>7.0877622462740944E-2</v>
      </c>
      <c r="N127" s="79">
        <f>K127/'סכום נכסי הקרן'!$C$42*100</f>
        <v>1.0068585460577225E-2</v>
      </c>
    </row>
    <row r="128" spans="2:14">
      <c r="B128" t="s">
        <v>1272</v>
      </c>
      <c r="C128" t="s">
        <v>1273</v>
      </c>
      <c r="D128" t="s">
        <v>106</v>
      </c>
      <c r="E128" t="s">
        <v>129</v>
      </c>
      <c r="F128" t="s">
        <v>915</v>
      </c>
      <c r="G128" t="s">
        <v>133</v>
      </c>
      <c r="H128" t="s">
        <v>108</v>
      </c>
      <c r="I128" s="79">
        <v>98</v>
      </c>
      <c r="J128" s="79">
        <v>5284</v>
      </c>
      <c r="K128" s="79">
        <v>5.1783200000000003</v>
      </c>
      <c r="L128" s="79">
        <v>0</v>
      </c>
      <c r="M128" s="79">
        <f t="shared" si="1"/>
        <v>9.6354803721400387E-2</v>
      </c>
      <c r="N128" s="79">
        <f>K128/'סכום נכסי הקרן'!$C$42*100</f>
        <v>1.3687769737423933E-2</v>
      </c>
    </row>
    <row r="129" spans="2:14">
      <c r="B129" t="s">
        <v>1274</v>
      </c>
      <c r="C129" t="s">
        <v>1275</v>
      </c>
      <c r="D129" t="s">
        <v>106</v>
      </c>
      <c r="E129" t="s">
        <v>129</v>
      </c>
      <c r="F129" t="s">
        <v>1276</v>
      </c>
      <c r="G129" t="s">
        <v>133</v>
      </c>
      <c r="H129" t="s">
        <v>108</v>
      </c>
      <c r="I129" s="79">
        <v>128</v>
      </c>
      <c r="J129" s="79">
        <v>14760</v>
      </c>
      <c r="K129" s="79">
        <v>18.892800000000001</v>
      </c>
      <c r="L129" s="79">
        <v>0</v>
      </c>
      <c r="M129" s="79">
        <f t="shared" si="1"/>
        <v>0.35154490949722561</v>
      </c>
      <c r="N129" s="79">
        <f>K129/'סכום נכסי הקרן'!$C$42*100</f>
        <v>4.9939033527322166E-2</v>
      </c>
    </row>
    <row r="130" spans="2:14">
      <c r="B130" t="s">
        <v>1277</v>
      </c>
      <c r="C130" t="s">
        <v>1278</v>
      </c>
      <c r="D130" t="s">
        <v>106</v>
      </c>
      <c r="E130" t="s">
        <v>129</v>
      </c>
      <c r="F130" t="s">
        <v>1279</v>
      </c>
      <c r="G130" t="s">
        <v>133</v>
      </c>
      <c r="H130" t="s">
        <v>108</v>
      </c>
      <c r="I130" s="79">
        <v>355</v>
      </c>
      <c r="J130" s="79">
        <v>676.3</v>
      </c>
      <c r="K130" s="79">
        <v>2.400865</v>
      </c>
      <c r="L130" s="79">
        <v>0</v>
      </c>
      <c r="M130" s="79">
        <f t="shared" si="1"/>
        <v>4.4673731217186256E-2</v>
      </c>
      <c r="N130" s="79">
        <f>K130/'סכום נכסי הקרן'!$C$42*100</f>
        <v>6.3461677321294003E-3</v>
      </c>
    </row>
    <row r="131" spans="2:14">
      <c r="B131" t="s">
        <v>1280</v>
      </c>
      <c r="C131" t="s">
        <v>1281</v>
      </c>
      <c r="D131" t="s">
        <v>106</v>
      </c>
      <c r="E131" t="s">
        <v>129</v>
      </c>
      <c r="F131" t="s">
        <v>1282</v>
      </c>
      <c r="G131" t="s">
        <v>133</v>
      </c>
      <c r="H131" t="s">
        <v>108</v>
      </c>
      <c r="I131" s="79">
        <v>23</v>
      </c>
      <c r="J131" s="79">
        <v>679.4</v>
      </c>
      <c r="K131" s="79">
        <v>0.15626200000000001</v>
      </c>
      <c r="L131" s="79">
        <v>0</v>
      </c>
      <c r="M131" s="79">
        <f t="shared" si="1"/>
        <v>2.9076214562084746E-3</v>
      </c>
      <c r="N131" s="79">
        <f>K131/'סכום נכסי הקרן'!$C$42*100</f>
        <v>4.1304482432706727E-4</v>
      </c>
    </row>
    <row r="132" spans="2:14">
      <c r="B132" t="s">
        <v>1283</v>
      </c>
      <c r="C132" t="s">
        <v>1284</v>
      </c>
      <c r="D132" t="s">
        <v>106</v>
      </c>
      <c r="E132" t="s">
        <v>129</v>
      </c>
      <c r="F132" t="s">
        <v>1285</v>
      </c>
      <c r="G132" t="s">
        <v>135</v>
      </c>
      <c r="H132" t="s">
        <v>108</v>
      </c>
      <c r="I132" s="79">
        <v>517</v>
      </c>
      <c r="J132" s="79">
        <v>1860</v>
      </c>
      <c r="K132" s="79">
        <v>9.6161999999999992</v>
      </c>
      <c r="L132" s="79">
        <v>0</v>
      </c>
      <c r="M132" s="79">
        <f t="shared" si="1"/>
        <v>0.17893198248577344</v>
      </c>
      <c r="N132" s="79">
        <f>K132/'סכום נכסי הקרן'!$C$42*100</f>
        <v>2.5418346365040406E-2</v>
      </c>
    </row>
    <row r="133" spans="2:14">
      <c r="B133" t="s">
        <v>1286</v>
      </c>
      <c r="C133" t="s">
        <v>1287</v>
      </c>
      <c r="D133" t="s">
        <v>106</v>
      </c>
      <c r="E133" t="s">
        <v>129</v>
      </c>
      <c r="F133" t="s">
        <v>1288</v>
      </c>
      <c r="G133" t="s">
        <v>135</v>
      </c>
      <c r="H133" t="s">
        <v>108</v>
      </c>
      <c r="I133" s="79">
        <v>161</v>
      </c>
      <c r="J133" s="79">
        <v>531.5</v>
      </c>
      <c r="K133" s="79">
        <v>0.855715</v>
      </c>
      <c r="L133" s="79">
        <v>0</v>
      </c>
      <c r="M133" s="79">
        <f t="shared" si="1"/>
        <v>1.5922587029472517E-2</v>
      </c>
      <c r="N133" s="79">
        <f>K133/'סכום נכסי הקרן'!$C$42*100</f>
        <v>2.2618976580936908E-3</v>
      </c>
    </row>
    <row r="134" spans="2:14">
      <c r="B134" t="s">
        <v>1289</v>
      </c>
      <c r="C134" t="s">
        <v>1290</v>
      </c>
      <c r="D134" t="s">
        <v>106</v>
      </c>
      <c r="E134" t="s">
        <v>129</v>
      </c>
      <c r="F134" t="s">
        <v>1291</v>
      </c>
      <c r="G134" t="s">
        <v>138</v>
      </c>
      <c r="H134" t="s">
        <v>108</v>
      </c>
      <c r="I134" s="79">
        <v>271</v>
      </c>
      <c r="J134" s="79">
        <v>1237</v>
      </c>
      <c r="K134" s="79">
        <v>3.3522699999999999</v>
      </c>
      <c r="L134" s="79">
        <v>0</v>
      </c>
      <c r="M134" s="79">
        <f t="shared" si="1"/>
        <v>6.2376855403130524E-2</v>
      </c>
      <c r="N134" s="79">
        <f>K134/'סכום נכסי הקרן'!$C$42*100</f>
        <v>8.8610012238861495E-3</v>
      </c>
    </row>
    <row r="135" spans="2:14">
      <c r="B135" s="80" t="s">
        <v>1292</v>
      </c>
      <c r="E135" s="16"/>
      <c r="F135" s="16"/>
      <c r="G135" s="16"/>
      <c r="I135" s="81">
        <v>0</v>
      </c>
      <c r="K135" s="81">
        <v>0</v>
      </c>
      <c r="M135" s="81">
        <f t="shared" si="1"/>
        <v>0</v>
      </c>
      <c r="N135" s="81">
        <f>K135/'סכום נכסי הקרן'!$C$42*100</f>
        <v>0</v>
      </c>
    </row>
    <row r="136" spans="2:14">
      <c r="B136" t="s">
        <v>229</v>
      </c>
      <c r="C136" t="s">
        <v>229</v>
      </c>
      <c r="E136" s="16"/>
      <c r="F136" s="16"/>
      <c r="G136" t="s">
        <v>229</v>
      </c>
      <c r="H136" t="s">
        <v>229</v>
      </c>
      <c r="I136" s="79">
        <v>0</v>
      </c>
      <c r="J136" s="79">
        <v>0</v>
      </c>
      <c r="K136" s="79">
        <v>0</v>
      </c>
      <c r="L136" s="79">
        <v>0</v>
      </c>
      <c r="M136" s="79">
        <f t="shared" si="1"/>
        <v>0</v>
      </c>
      <c r="N136" s="79">
        <f>K136/'סכום נכסי הקרן'!$C$42*100</f>
        <v>0</v>
      </c>
    </row>
    <row r="137" spans="2:14">
      <c r="B137" s="80" t="s">
        <v>234</v>
      </c>
      <c r="E137" s="16"/>
      <c r="F137" s="16"/>
      <c r="G137" s="16"/>
      <c r="I137" s="81">
        <v>3584</v>
      </c>
      <c r="K137" s="81">
        <v>338.03267255999998</v>
      </c>
      <c r="M137" s="81">
        <f t="shared" si="1"/>
        <v>6.2898916667836673</v>
      </c>
      <c r="N137" s="81">
        <f>K137/'סכום נכסי הקרן'!$C$42*100</f>
        <v>0.89351631141515031</v>
      </c>
    </row>
    <row r="138" spans="2:14">
      <c r="B138" s="80" t="s">
        <v>325</v>
      </c>
      <c r="E138" s="16"/>
      <c r="F138" s="16"/>
      <c r="G138" s="16"/>
      <c r="I138" s="81">
        <f>SUM(I139:I155)</f>
        <v>3533</v>
      </c>
      <c r="K138" s="81">
        <f>SUM(K139:K155)</f>
        <v>329.16168156000003</v>
      </c>
      <c r="M138" s="81">
        <f t="shared" si="1"/>
        <v>6.1248260476988481</v>
      </c>
      <c r="N138" s="81">
        <f>K138/'סכום נכסי הקרן'!$C$42*100</f>
        <v>0.87006776398070063</v>
      </c>
    </row>
    <row r="139" spans="2:14">
      <c r="B139" t="s">
        <v>1293</v>
      </c>
      <c r="C139" t="s">
        <v>1294</v>
      </c>
      <c r="D139" t="s">
        <v>1295</v>
      </c>
      <c r="E139" t="s">
        <v>1296</v>
      </c>
      <c r="F139" t="s">
        <v>1297</v>
      </c>
      <c r="G139" t="s">
        <v>1298</v>
      </c>
      <c r="H139" t="s">
        <v>112</v>
      </c>
      <c r="I139" s="79">
        <v>191</v>
      </c>
      <c r="J139" s="79">
        <v>855</v>
      </c>
      <c r="K139" s="79">
        <v>6.2774441999999997</v>
      </c>
      <c r="L139" s="79">
        <v>0</v>
      </c>
      <c r="M139" s="79">
        <f t="shared" si="1"/>
        <v>0.11680659050870615</v>
      </c>
      <c r="N139" s="79">
        <f>K139/'סכום נכסי הקרן'!$C$42*100</f>
        <v>1.6593067008050369E-2</v>
      </c>
    </row>
    <row r="140" spans="2:14">
      <c r="B140" t="s">
        <v>1299</v>
      </c>
      <c r="C140" t="s">
        <v>1300</v>
      </c>
      <c r="D140" t="s">
        <v>1295</v>
      </c>
      <c r="E140" t="s">
        <v>1296</v>
      </c>
      <c r="F140" t="s">
        <v>1301</v>
      </c>
      <c r="G140" t="s">
        <v>1302</v>
      </c>
      <c r="H140" t="s">
        <v>112</v>
      </c>
      <c r="I140" s="79">
        <v>109</v>
      </c>
      <c r="J140" s="79">
        <v>2855</v>
      </c>
      <c r="K140" s="79">
        <v>11.9623358</v>
      </c>
      <c r="L140" s="79">
        <v>0</v>
      </c>
      <c r="M140" s="79">
        <f t="shared" ref="M140:M157" si="2">K140/$K$11*100</f>
        <v>0.2225873484177264</v>
      </c>
      <c r="N140" s="79">
        <f>K140/'סכום נכסי הקרן'!$C$42*100</f>
        <v>3.1619849285510149E-2</v>
      </c>
    </row>
    <row r="141" spans="2:14">
      <c r="B141" t="s">
        <v>1303</v>
      </c>
      <c r="C141" t="s">
        <v>1304</v>
      </c>
      <c r="D141" t="s">
        <v>1295</v>
      </c>
      <c r="E141" t="s">
        <v>1296</v>
      </c>
      <c r="F141" t="s">
        <v>988</v>
      </c>
      <c r="G141" t="s">
        <v>1302</v>
      </c>
      <c r="H141" t="s">
        <v>112</v>
      </c>
      <c r="I141" s="79">
        <v>737</v>
      </c>
      <c r="J141" s="79">
        <v>409</v>
      </c>
      <c r="K141" s="79">
        <v>11.587084519999999</v>
      </c>
      <c r="L141" s="79">
        <v>0</v>
      </c>
      <c r="M141" s="79">
        <f t="shared" si="2"/>
        <v>0.21560491715998173</v>
      </c>
      <c r="N141" s="79">
        <f>K141/'סכום נכסי הקרן'!$C$42*100</f>
        <v>3.0627953629329456E-2</v>
      </c>
    </row>
    <row r="142" spans="2:14">
      <c r="B142" t="s">
        <v>1305</v>
      </c>
      <c r="C142" t="s">
        <v>1306</v>
      </c>
      <c r="D142" t="s">
        <v>1295</v>
      </c>
      <c r="E142" t="s">
        <v>1296</v>
      </c>
      <c r="F142" t="s">
        <v>1307</v>
      </c>
      <c r="G142" t="s">
        <v>1308</v>
      </c>
      <c r="H142" t="s">
        <v>112</v>
      </c>
      <c r="I142" s="79">
        <v>322</v>
      </c>
      <c r="J142" s="79">
        <v>510</v>
      </c>
      <c r="K142" s="79">
        <v>6.3126167999999998</v>
      </c>
      <c r="L142" s="79">
        <v>0.01</v>
      </c>
      <c r="M142" s="79">
        <f t="shared" si="2"/>
        <v>0.11746105932665701</v>
      </c>
      <c r="N142" s="79">
        <f>K142/'סכום נכסי הקרן'!$C$42*100</f>
        <v>1.6686038174348806E-2</v>
      </c>
    </row>
    <row r="143" spans="2:14">
      <c r="B143" t="s">
        <v>1309</v>
      </c>
      <c r="C143" t="s">
        <v>1310</v>
      </c>
      <c r="D143" t="s">
        <v>1295</v>
      </c>
      <c r="E143" t="s">
        <v>1296</v>
      </c>
      <c r="F143" t="s">
        <v>1311</v>
      </c>
      <c r="G143" t="s">
        <v>1308</v>
      </c>
      <c r="H143" t="s">
        <v>112</v>
      </c>
      <c r="I143" s="79">
        <v>111</v>
      </c>
      <c r="J143" s="79">
        <v>495</v>
      </c>
      <c r="K143" s="79">
        <v>2.1120858</v>
      </c>
      <c r="L143" s="79">
        <v>0</v>
      </c>
      <c r="M143" s="79">
        <f t="shared" si="2"/>
        <v>3.9300316068098709E-2</v>
      </c>
      <c r="N143" s="79">
        <f>K143/'סכום נכסי הקרן'!$C$42*100</f>
        <v>5.5828423303470659E-3</v>
      </c>
    </row>
    <row r="144" spans="2:14">
      <c r="B144" t="s">
        <v>1312</v>
      </c>
      <c r="C144" t="s">
        <v>1313</v>
      </c>
      <c r="D144" t="s">
        <v>1295</v>
      </c>
      <c r="E144" t="s">
        <v>1296</v>
      </c>
      <c r="F144" t="s">
        <v>1314</v>
      </c>
      <c r="G144" t="s">
        <v>1308</v>
      </c>
      <c r="H144" t="s">
        <v>112</v>
      </c>
      <c r="I144" s="79">
        <v>108</v>
      </c>
      <c r="J144" s="79">
        <v>515</v>
      </c>
      <c r="K144" s="79">
        <v>2.1380328</v>
      </c>
      <c r="L144" s="79">
        <v>0</v>
      </c>
      <c r="M144" s="79">
        <f t="shared" si="2"/>
        <v>3.9783120933800167E-2</v>
      </c>
      <c r="N144" s="79">
        <f>K144/'סכום נכסי הקרן'!$C$42*100</f>
        <v>5.6514276169606662E-3</v>
      </c>
    </row>
    <row r="145" spans="2:14">
      <c r="B145" t="s">
        <v>1315</v>
      </c>
      <c r="C145" t="s">
        <v>1316</v>
      </c>
      <c r="D145" t="s">
        <v>1295</v>
      </c>
      <c r="E145" t="s">
        <v>1296</v>
      </c>
      <c r="F145" t="s">
        <v>1149</v>
      </c>
      <c r="G145" t="s">
        <v>1308</v>
      </c>
      <c r="H145" t="s">
        <v>112</v>
      </c>
      <c r="I145" s="79">
        <v>179</v>
      </c>
      <c r="J145" s="79">
        <v>540</v>
      </c>
      <c r="K145" s="79">
        <v>3.7156104000000001</v>
      </c>
      <c r="L145" s="79">
        <v>0</v>
      </c>
      <c r="M145" s="79">
        <f t="shared" si="2"/>
        <v>6.9137656768448838E-2</v>
      </c>
      <c r="N145" s="79">
        <f>K145/'סכום נכסי הקרן'!$C$42*100</f>
        <v>9.8214130430675662E-3</v>
      </c>
    </row>
    <row r="146" spans="2:14">
      <c r="B146" t="s">
        <v>1317</v>
      </c>
      <c r="C146" t="s">
        <v>1318</v>
      </c>
      <c r="D146" t="s">
        <v>1295</v>
      </c>
      <c r="E146" t="s">
        <v>1296</v>
      </c>
      <c r="F146" t="s">
        <v>1319</v>
      </c>
      <c r="G146" t="s">
        <v>1320</v>
      </c>
      <c r="H146" t="s">
        <v>112</v>
      </c>
      <c r="I146" s="79">
        <v>143</v>
      </c>
      <c r="J146" s="79">
        <v>4080</v>
      </c>
      <c r="K146" s="79">
        <v>22.427433600000001</v>
      </c>
      <c r="L146" s="79">
        <v>0</v>
      </c>
      <c r="M146" s="79">
        <f t="shared" si="2"/>
        <v>0.41731506791830941</v>
      </c>
      <c r="N146" s="79">
        <f>K146/'סכום נכסי הקרן'!$C$42*100</f>
        <v>5.9282073513835513E-2</v>
      </c>
    </row>
    <row r="147" spans="2:14">
      <c r="B147" t="s">
        <v>1321</v>
      </c>
      <c r="C147" t="s">
        <v>1318</v>
      </c>
      <c r="D147" t="s">
        <v>1295</v>
      </c>
      <c r="E147" t="s">
        <v>1296</v>
      </c>
      <c r="F147" t="s">
        <v>1319</v>
      </c>
      <c r="G147" t="s">
        <v>1320</v>
      </c>
      <c r="H147" t="s">
        <v>112</v>
      </c>
      <c r="I147" s="79">
        <v>143</v>
      </c>
      <c r="J147" s="79">
        <v>4080</v>
      </c>
      <c r="K147" s="79">
        <v>22.427433600000001</v>
      </c>
      <c r="L147" s="79">
        <v>0</v>
      </c>
      <c r="M147" s="79">
        <f t="shared" si="2"/>
        <v>0.41731506791830941</v>
      </c>
      <c r="N147" s="79">
        <f>K147/'סכום נכסי הקרן'!$C$42*100</f>
        <v>5.9282073513835513E-2</v>
      </c>
    </row>
    <row r="148" spans="2:14">
      <c r="B148" t="s">
        <v>1322</v>
      </c>
      <c r="C148" t="s">
        <v>1323</v>
      </c>
      <c r="D148" t="s">
        <v>1295</v>
      </c>
      <c r="E148" t="s">
        <v>1296</v>
      </c>
      <c r="F148" t="s">
        <v>1324</v>
      </c>
      <c r="G148" t="s">
        <v>1325</v>
      </c>
      <c r="H148" t="s">
        <v>112</v>
      </c>
      <c r="I148" s="79">
        <v>143</v>
      </c>
      <c r="J148" s="79">
        <v>5831</v>
      </c>
      <c r="K148" s="79">
        <v>32.052540520000001</v>
      </c>
      <c r="L148" s="79">
        <v>0</v>
      </c>
      <c r="M148" s="79">
        <f t="shared" si="2"/>
        <v>0.59641278456658386</v>
      </c>
      <c r="N148" s="79">
        <f>K148/'סכום נכסי הקרן'!$C$42*100</f>
        <v>8.4723963396856589E-2</v>
      </c>
    </row>
    <row r="149" spans="2:14">
      <c r="B149" t="s">
        <v>1326</v>
      </c>
      <c r="C149" t="s">
        <v>1327</v>
      </c>
      <c r="D149" t="s">
        <v>1295</v>
      </c>
      <c r="E149" t="s">
        <v>1296</v>
      </c>
      <c r="F149" t="s">
        <v>1328</v>
      </c>
      <c r="G149" t="s">
        <v>1325</v>
      </c>
      <c r="H149" t="s">
        <v>112</v>
      </c>
      <c r="I149" s="79">
        <v>210</v>
      </c>
      <c r="J149" s="79">
        <v>3535</v>
      </c>
      <c r="K149" s="79">
        <v>28.535934000000001</v>
      </c>
      <c r="L149" s="79">
        <v>0</v>
      </c>
      <c r="M149" s="79">
        <f t="shared" si="2"/>
        <v>0.53097806230144828</v>
      </c>
      <c r="N149" s="79">
        <f>K149/'סכום נכסי הקרן'!$C$42*100</f>
        <v>7.5428574100157325E-2</v>
      </c>
    </row>
    <row r="150" spans="2:14">
      <c r="B150" t="s">
        <v>1329</v>
      </c>
      <c r="C150" t="s">
        <v>1330</v>
      </c>
      <c r="D150" t="s">
        <v>1295</v>
      </c>
      <c r="E150" t="s">
        <v>1296</v>
      </c>
      <c r="F150" t="s">
        <v>1331</v>
      </c>
      <c r="G150" t="s">
        <v>1325</v>
      </c>
      <c r="H150" t="s">
        <v>112</v>
      </c>
      <c r="I150" s="79">
        <v>143</v>
      </c>
      <c r="J150" s="79">
        <v>8505</v>
      </c>
      <c r="K150" s="79">
        <v>46.751304599999997</v>
      </c>
      <c r="L150" s="79">
        <v>0</v>
      </c>
      <c r="M150" s="79">
        <f t="shared" si="2"/>
        <v>0.8699178070208875</v>
      </c>
      <c r="N150" s="79">
        <f>K150/'סכום נכסי הקרן'!$C$42*100</f>
        <v>0.12357696942038505</v>
      </c>
    </row>
    <row r="151" spans="2:14">
      <c r="B151" t="s">
        <v>1332</v>
      </c>
      <c r="C151" t="s">
        <v>1333</v>
      </c>
      <c r="D151" t="s">
        <v>1295</v>
      </c>
      <c r="E151" t="s">
        <v>1296</v>
      </c>
      <c r="F151" t="s">
        <v>1334</v>
      </c>
      <c r="G151" t="s">
        <v>1335</v>
      </c>
      <c r="H151" t="s">
        <v>112</v>
      </c>
      <c r="I151" s="79">
        <v>131</v>
      </c>
      <c r="J151" s="79">
        <v>1290</v>
      </c>
      <c r="K151" s="79">
        <v>6.4959756000000004</v>
      </c>
      <c r="L151" s="79">
        <v>0</v>
      </c>
      <c r="M151" s="79">
        <f t="shared" si="2"/>
        <v>0.12087288037761401</v>
      </c>
      <c r="N151" s="79">
        <f>K151/'סכום נכסי הקרן'!$C$42*100</f>
        <v>1.7170707533084917E-2</v>
      </c>
    </row>
    <row r="152" spans="2:14">
      <c r="B152" t="s">
        <v>1336</v>
      </c>
      <c r="C152" t="s">
        <v>1337</v>
      </c>
      <c r="D152" t="s">
        <v>1295</v>
      </c>
      <c r="E152" t="s">
        <v>1296</v>
      </c>
      <c r="F152" t="s">
        <v>1338</v>
      </c>
      <c r="G152" t="s">
        <v>1335</v>
      </c>
      <c r="H152" t="s">
        <v>112</v>
      </c>
      <c r="I152" s="79">
        <v>277</v>
      </c>
      <c r="J152" s="79">
        <v>2610</v>
      </c>
      <c r="K152" s="79">
        <v>27.7909668</v>
      </c>
      <c r="L152" s="79">
        <v>0</v>
      </c>
      <c r="M152" s="79">
        <f t="shared" si="2"/>
        <v>0.51711619815730858</v>
      </c>
      <c r="N152" s="79">
        <f>K152/'סכום נכסי הקרן'!$C$42*100</f>
        <v>7.3459414315606847E-2</v>
      </c>
    </row>
    <row r="153" spans="2:14">
      <c r="B153" t="s">
        <v>1339</v>
      </c>
      <c r="C153" t="s">
        <v>1340</v>
      </c>
      <c r="D153" t="s">
        <v>1295</v>
      </c>
      <c r="E153" t="s">
        <v>1296</v>
      </c>
      <c r="F153" t="s">
        <v>1009</v>
      </c>
      <c r="G153" t="s">
        <v>1341</v>
      </c>
      <c r="H153" t="s">
        <v>112</v>
      </c>
      <c r="I153" s="79">
        <v>397</v>
      </c>
      <c r="J153" s="79">
        <v>5371</v>
      </c>
      <c r="K153" s="79">
        <v>81.96511228</v>
      </c>
      <c r="L153" s="79">
        <v>0</v>
      </c>
      <c r="M153" s="79">
        <f t="shared" si="2"/>
        <v>1.525153390625134</v>
      </c>
      <c r="N153" s="79">
        <f>K153/'סכום נכסי הקרן'!$C$42*100</f>
        <v>0.21665705931474666</v>
      </c>
    </row>
    <row r="154" spans="2:14">
      <c r="B154" t="s">
        <v>1349</v>
      </c>
      <c r="C154" t="s">
        <v>1350</v>
      </c>
      <c r="D154" t="s">
        <v>1351</v>
      </c>
      <c r="E154" t="s">
        <v>1296</v>
      </c>
      <c r="F154" t="s">
        <v>1352</v>
      </c>
      <c r="G154" t="s">
        <v>1325</v>
      </c>
      <c r="H154" t="s">
        <v>112</v>
      </c>
      <c r="I154" s="79">
        <v>84</v>
      </c>
      <c r="J154" s="79">
        <v>3844</v>
      </c>
      <c r="K154" s="79">
        <v>12.41212224</v>
      </c>
      <c r="L154" s="79">
        <v>0</v>
      </c>
      <c r="M154" s="79">
        <f t="shared" si="2"/>
        <v>0.23095668135635275</v>
      </c>
      <c r="N154" s="79">
        <f>K154/'סכום נכסי הקרן'!$C$42*100</f>
        <v>3.280876252797791E-2</v>
      </c>
    </row>
    <row r="155" spans="2:14">
      <c r="B155" t="s">
        <v>1342</v>
      </c>
      <c r="C155" t="s">
        <v>1343</v>
      </c>
      <c r="D155" t="s">
        <v>1295</v>
      </c>
      <c r="E155" t="s">
        <v>1296</v>
      </c>
      <c r="F155" t="s">
        <v>1344</v>
      </c>
      <c r="G155" t="s">
        <v>1345</v>
      </c>
      <c r="H155" t="s">
        <v>112</v>
      </c>
      <c r="I155" s="79">
        <v>105</v>
      </c>
      <c r="J155" s="79">
        <v>1040</v>
      </c>
      <c r="K155" s="79">
        <v>4.197648</v>
      </c>
      <c r="L155" s="79">
        <v>0</v>
      </c>
      <c r="M155" s="79">
        <f t="shared" si="2"/>
        <v>7.8107098273480377E-2</v>
      </c>
      <c r="N155" s="79">
        <f>K155/'סכום נכסי הקרן'!$C$42*100</f>
        <v>1.1095575256600231E-2</v>
      </c>
    </row>
    <row r="156" spans="2:14">
      <c r="B156" s="80" t="s">
        <v>326</v>
      </c>
      <c r="E156" s="16"/>
      <c r="F156" s="16"/>
      <c r="G156" s="16"/>
      <c r="I156" s="81">
        <f>SUM(I157:I157)</f>
        <v>51</v>
      </c>
      <c r="K156" s="81">
        <f>SUM(K157:K157)</f>
        <v>8.8709910000000001</v>
      </c>
      <c r="M156" s="81">
        <f t="shared" si="2"/>
        <v>0.16506561908482081</v>
      </c>
      <c r="N156" s="81">
        <f>K156/'סכום נכסי הקרן'!$C$42*100</f>
        <v>2.3448547434449799E-2</v>
      </c>
    </row>
    <row r="157" spans="2:14">
      <c r="B157" t="s">
        <v>1346</v>
      </c>
      <c r="C157" t="s">
        <v>1347</v>
      </c>
      <c r="D157" t="s">
        <v>1295</v>
      </c>
      <c r="E157" t="s">
        <v>1296</v>
      </c>
      <c r="F157" t="s">
        <v>1348</v>
      </c>
      <c r="G157" t="s">
        <v>1308</v>
      </c>
      <c r="H157" t="s">
        <v>112</v>
      </c>
      <c r="I157" s="79">
        <v>51</v>
      </c>
      <c r="J157" s="79">
        <v>4525</v>
      </c>
      <c r="K157" s="79">
        <v>8.8709910000000001</v>
      </c>
      <c r="L157" s="79">
        <v>0</v>
      </c>
      <c r="M157" s="79">
        <f t="shared" si="2"/>
        <v>0.16506561908482081</v>
      </c>
      <c r="N157" s="79">
        <f>K157/'סכום נכסי הקרן'!$C$42*100</f>
        <v>2.3448547434449799E-2</v>
      </c>
    </row>
    <row r="158" spans="2:14">
      <c r="B158" t="s">
        <v>237</v>
      </c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1857</v>
      </c>
    </row>
    <row r="3" spans="2:62">
      <c r="B3" s="2" t="s">
        <v>2</v>
      </c>
      <c r="C3" s="82" t="s">
        <v>1858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105130</v>
      </c>
      <c r="I11" s="7"/>
      <c r="J11" s="78">
        <v>10298.715663860001</v>
      </c>
      <c r="K11" s="7"/>
      <c r="L11" s="78">
        <v>100</v>
      </c>
      <c r="M11" s="78">
        <v>27.22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73900</v>
      </c>
      <c r="J12" s="81">
        <v>579.87639999999999</v>
      </c>
      <c r="L12" s="81">
        <v>5.63</v>
      </c>
      <c r="M12" s="81">
        <v>1.53</v>
      </c>
    </row>
    <row r="13" spans="2:62">
      <c r="B13" s="80" t="s">
        <v>1353</v>
      </c>
      <c r="D13" s="16"/>
      <c r="E13" s="16"/>
      <c r="F13" s="16"/>
      <c r="G13" s="16"/>
      <c r="H13" s="81">
        <v>9900</v>
      </c>
      <c r="J13" s="81">
        <v>382.81400000000002</v>
      </c>
      <c r="L13" s="81">
        <v>3.72</v>
      </c>
      <c r="M13" s="81">
        <v>1.01</v>
      </c>
    </row>
    <row r="14" spans="2:62">
      <c r="B14" t="s">
        <v>1354</v>
      </c>
      <c r="C14" t="s">
        <v>1355</v>
      </c>
      <c r="D14" t="s">
        <v>106</v>
      </c>
      <c r="E14" t="s">
        <v>1356</v>
      </c>
      <c r="F14" t="s">
        <v>129</v>
      </c>
      <c r="G14" t="s">
        <v>108</v>
      </c>
      <c r="H14" s="79">
        <v>900</v>
      </c>
      <c r="I14" s="79">
        <v>12770</v>
      </c>
      <c r="J14" s="79">
        <v>114.93</v>
      </c>
      <c r="K14" s="79">
        <v>0</v>
      </c>
      <c r="L14" s="79">
        <v>1.1200000000000001</v>
      </c>
      <c r="M14" s="79">
        <v>0.3</v>
      </c>
    </row>
    <row r="15" spans="2:62">
      <c r="B15" t="s">
        <v>1357</v>
      </c>
      <c r="C15" t="s">
        <v>1358</v>
      </c>
      <c r="D15" t="s">
        <v>106</v>
      </c>
      <c r="E15" t="s">
        <v>1359</v>
      </c>
      <c r="F15" t="s">
        <v>129</v>
      </c>
      <c r="G15" t="s">
        <v>108</v>
      </c>
      <c r="H15" s="79">
        <v>1200</v>
      </c>
      <c r="I15" s="79">
        <v>12760</v>
      </c>
      <c r="J15" s="79">
        <v>153.12</v>
      </c>
      <c r="K15" s="79">
        <v>0</v>
      </c>
      <c r="L15" s="79">
        <v>1.49</v>
      </c>
      <c r="M15" s="79">
        <v>0.4</v>
      </c>
    </row>
    <row r="16" spans="2:62">
      <c r="B16" t="s">
        <v>1360</v>
      </c>
      <c r="C16" t="s">
        <v>1361</v>
      </c>
      <c r="D16" t="s">
        <v>106</v>
      </c>
      <c r="E16" t="s">
        <v>1362</v>
      </c>
      <c r="F16" t="s">
        <v>134</v>
      </c>
      <c r="G16" t="s">
        <v>108</v>
      </c>
      <c r="H16" s="79">
        <v>5200</v>
      </c>
      <c r="I16" s="79">
        <v>1471</v>
      </c>
      <c r="J16" s="79">
        <v>76.492000000000004</v>
      </c>
      <c r="K16" s="79">
        <v>0.01</v>
      </c>
      <c r="L16" s="79">
        <v>0.74</v>
      </c>
      <c r="M16" s="79">
        <v>0.2</v>
      </c>
    </row>
    <row r="17" spans="2:13">
      <c r="B17" t="s">
        <v>1363</v>
      </c>
      <c r="C17" t="s">
        <v>1364</v>
      </c>
      <c r="D17" t="s">
        <v>106</v>
      </c>
      <c r="E17" t="s">
        <v>1365</v>
      </c>
      <c r="F17" t="s">
        <v>134</v>
      </c>
      <c r="G17" t="s">
        <v>108</v>
      </c>
      <c r="H17" s="79">
        <v>2600</v>
      </c>
      <c r="I17" s="79">
        <v>1472</v>
      </c>
      <c r="J17" s="79">
        <v>38.271999999999998</v>
      </c>
      <c r="K17" s="79">
        <v>0</v>
      </c>
      <c r="L17" s="79">
        <v>0.37</v>
      </c>
      <c r="M17" s="79">
        <v>0.1</v>
      </c>
    </row>
    <row r="18" spans="2:13">
      <c r="B18" s="80" t="s">
        <v>1366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229</v>
      </c>
      <c r="C19" t="s">
        <v>229</v>
      </c>
      <c r="D19" s="16"/>
      <c r="E19" s="16"/>
      <c r="F19" t="s">
        <v>229</v>
      </c>
      <c r="G19" t="s">
        <v>229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1367</v>
      </c>
      <c r="D20" s="16"/>
      <c r="E20" s="16"/>
      <c r="F20" s="16"/>
      <c r="G20" s="16"/>
      <c r="H20" s="81">
        <v>64000</v>
      </c>
      <c r="J20" s="81">
        <v>197.0624</v>
      </c>
      <c r="L20" s="81">
        <v>1.91</v>
      </c>
      <c r="M20" s="81">
        <v>0.52</v>
      </c>
    </row>
    <row r="21" spans="2:13">
      <c r="B21" t="s">
        <v>1368</v>
      </c>
      <c r="C21" t="s">
        <v>1369</v>
      </c>
      <c r="D21" t="s">
        <v>106</v>
      </c>
      <c r="E21" t="s">
        <v>1362</v>
      </c>
      <c r="F21" t="s">
        <v>134</v>
      </c>
      <c r="G21" t="s">
        <v>108</v>
      </c>
      <c r="H21" s="79">
        <v>64000</v>
      </c>
      <c r="I21" s="79">
        <v>307.91000000000003</v>
      </c>
      <c r="J21" s="79">
        <v>197.0624</v>
      </c>
      <c r="K21" s="79">
        <v>0.02</v>
      </c>
      <c r="L21" s="79">
        <v>1.91</v>
      </c>
      <c r="M21" s="79">
        <v>0.52</v>
      </c>
    </row>
    <row r="22" spans="2:13">
      <c r="B22" s="80" t="s">
        <v>1370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951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1371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234</v>
      </c>
      <c r="D28" s="16"/>
      <c r="E28" s="16"/>
      <c r="F28" s="16"/>
      <c r="G28" s="16"/>
      <c r="H28" s="81">
        <v>31230</v>
      </c>
      <c r="J28" s="81">
        <v>9718.8392638599998</v>
      </c>
      <c r="L28" s="81">
        <v>94.37</v>
      </c>
      <c r="M28" s="81">
        <v>25.69</v>
      </c>
    </row>
    <row r="29" spans="2:13">
      <c r="B29" s="80" t="s">
        <v>1372</v>
      </c>
      <c r="D29" s="16"/>
      <c r="E29" s="16"/>
      <c r="F29" s="16"/>
      <c r="G29" s="16"/>
      <c r="H29" s="81">
        <v>24166</v>
      </c>
      <c r="J29" s="81">
        <v>7316.6565635999996</v>
      </c>
      <c r="L29" s="81">
        <v>71.040000000000006</v>
      </c>
      <c r="M29" s="81">
        <v>19.34</v>
      </c>
    </row>
    <row r="30" spans="2:13">
      <c r="B30" t="s">
        <v>1373</v>
      </c>
      <c r="C30" t="s">
        <v>1374</v>
      </c>
      <c r="D30" t="s">
        <v>1295</v>
      </c>
      <c r="E30" t="s">
        <v>1375</v>
      </c>
      <c r="F30" t="s">
        <v>1376</v>
      </c>
      <c r="G30" t="s">
        <v>194</v>
      </c>
      <c r="H30" s="79">
        <v>434</v>
      </c>
      <c r="I30" s="79">
        <v>1966000</v>
      </c>
      <c r="J30" s="79">
        <v>281.22068996000002</v>
      </c>
      <c r="K30" s="79">
        <v>0</v>
      </c>
      <c r="L30" s="79">
        <v>2.73</v>
      </c>
      <c r="M30" s="79">
        <v>0.74</v>
      </c>
    </row>
    <row r="31" spans="2:13">
      <c r="B31" t="s">
        <v>1377</v>
      </c>
      <c r="C31" t="s">
        <v>1378</v>
      </c>
      <c r="D31" t="s">
        <v>1295</v>
      </c>
      <c r="E31" t="s">
        <v>1379</v>
      </c>
      <c r="F31" t="s">
        <v>1376</v>
      </c>
      <c r="G31" t="s">
        <v>116</v>
      </c>
      <c r="H31" s="79">
        <v>3680</v>
      </c>
      <c r="I31" s="79">
        <v>7165</v>
      </c>
      <c r="J31" s="79">
        <v>1059.9878071999999</v>
      </c>
      <c r="K31" s="79">
        <v>0.06</v>
      </c>
      <c r="L31" s="79">
        <v>10.29</v>
      </c>
      <c r="M31" s="79">
        <v>2.8</v>
      </c>
    </row>
    <row r="32" spans="2:13">
      <c r="B32" t="s">
        <v>1380</v>
      </c>
      <c r="C32" t="s">
        <v>1381</v>
      </c>
      <c r="D32" t="s">
        <v>1295</v>
      </c>
      <c r="E32" t="s">
        <v>1382</v>
      </c>
      <c r="F32" t="s">
        <v>1376</v>
      </c>
      <c r="G32" t="s">
        <v>112</v>
      </c>
      <c r="H32" s="79">
        <v>4136</v>
      </c>
      <c r="I32" s="79">
        <v>2532</v>
      </c>
      <c r="J32" s="79">
        <v>402.55721088000001</v>
      </c>
      <c r="K32" s="79">
        <v>0</v>
      </c>
      <c r="L32" s="79">
        <v>3.91</v>
      </c>
      <c r="M32" s="79">
        <v>1.06</v>
      </c>
    </row>
    <row r="33" spans="2:13">
      <c r="B33" t="s">
        <v>1383</v>
      </c>
      <c r="C33" t="s">
        <v>1384</v>
      </c>
      <c r="D33" t="s">
        <v>1295</v>
      </c>
      <c r="E33" t="s">
        <v>1385</v>
      </c>
      <c r="F33" t="s">
        <v>1376</v>
      </c>
      <c r="G33" t="s">
        <v>112</v>
      </c>
      <c r="H33" s="79">
        <v>4220</v>
      </c>
      <c r="I33" s="79">
        <v>2774</v>
      </c>
      <c r="J33" s="79">
        <v>449.98940320000003</v>
      </c>
      <c r="K33" s="79">
        <v>0.02</v>
      </c>
      <c r="L33" s="79">
        <v>4.37</v>
      </c>
      <c r="M33" s="79">
        <v>1.19</v>
      </c>
    </row>
    <row r="34" spans="2:13">
      <c r="B34" t="s">
        <v>1386</v>
      </c>
      <c r="C34" t="s">
        <v>1387</v>
      </c>
      <c r="D34" t="s">
        <v>1295</v>
      </c>
      <c r="E34" t="s">
        <v>1388</v>
      </c>
      <c r="F34" t="s">
        <v>1376</v>
      </c>
      <c r="G34" t="s">
        <v>112</v>
      </c>
      <c r="H34" s="79">
        <v>235</v>
      </c>
      <c r="I34" s="79">
        <v>38938</v>
      </c>
      <c r="J34" s="79">
        <v>351.74252919999998</v>
      </c>
      <c r="K34" s="79">
        <v>0.01</v>
      </c>
      <c r="L34" s="79">
        <v>3.42</v>
      </c>
      <c r="M34" s="79">
        <v>0.93</v>
      </c>
    </row>
    <row r="35" spans="2:13">
      <c r="B35" t="s">
        <v>1389</v>
      </c>
      <c r="C35" t="s">
        <v>1390</v>
      </c>
      <c r="D35" t="s">
        <v>1295</v>
      </c>
      <c r="E35" t="s">
        <v>1391</v>
      </c>
      <c r="F35" t="s">
        <v>1376</v>
      </c>
      <c r="G35" t="s">
        <v>112</v>
      </c>
      <c r="H35" s="79">
        <v>1620</v>
      </c>
      <c r="I35" s="79">
        <v>22435</v>
      </c>
      <c r="J35" s="79">
        <v>1397.0902679999999</v>
      </c>
      <c r="K35" s="79">
        <v>0.01</v>
      </c>
      <c r="L35" s="79">
        <v>13.57</v>
      </c>
      <c r="M35" s="79">
        <v>3.69</v>
      </c>
    </row>
    <row r="36" spans="2:13">
      <c r="B36" t="s">
        <v>1392</v>
      </c>
      <c r="C36" t="s">
        <v>1393</v>
      </c>
      <c r="D36" t="s">
        <v>1295</v>
      </c>
      <c r="E36" t="s">
        <v>1394</v>
      </c>
      <c r="F36" t="s">
        <v>1376</v>
      </c>
      <c r="G36" t="s">
        <v>112</v>
      </c>
      <c r="H36" s="79">
        <v>3093</v>
      </c>
      <c r="I36" s="79">
        <v>20531</v>
      </c>
      <c r="J36" s="79">
        <v>2441.03160252</v>
      </c>
      <c r="K36" s="79">
        <v>0</v>
      </c>
      <c r="L36" s="79">
        <v>23.7</v>
      </c>
      <c r="M36" s="79">
        <v>6.45</v>
      </c>
    </row>
    <row r="37" spans="2:13">
      <c r="B37" t="s">
        <v>1395</v>
      </c>
      <c r="C37" t="s">
        <v>1396</v>
      </c>
      <c r="D37" t="s">
        <v>1295</v>
      </c>
      <c r="E37" t="s">
        <v>1397</v>
      </c>
      <c r="F37" t="s">
        <v>1376</v>
      </c>
      <c r="G37" t="s">
        <v>112</v>
      </c>
      <c r="H37" s="79">
        <v>6748</v>
      </c>
      <c r="I37" s="79">
        <v>3597</v>
      </c>
      <c r="J37" s="79">
        <v>933.03705263999996</v>
      </c>
      <c r="K37" s="79">
        <v>0</v>
      </c>
      <c r="L37" s="79">
        <v>9.06</v>
      </c>
      <c r="M37" s="79">
        <v>2.4700000000000002</v>
      </c>
    </row>
    <row r="38" spans="2:13">
      <c r="B38" s="80" t="s">
        <v>1398</v>
      </c>
      <c r="D38" s="16"/>
      <c r="E38" s="16"/>
      <c r="F38" s="16"/>
      <c r="G38" s="16"/>
      <c r="H38" s="81">
        <v>7064</v>
      </c>
      <c r="J38" s="81">
        <v>2402.1827002599998</v>
      </c>
      <c r="L38" s="81">
        <v>23.33</v>
      </c>
      <c r="M38" s="81">
        <v>6.35</v>
      </c>
    </row>
    <row r="39" spans="2:13">
      <c r="B39" t="s">
        <v>1399</v>
      </c>
      <c r="C39" t="s">
        <v>1400</v>
      </c>
      <c r="D39" t="s">
        <v>1295</v>
      </c>
      <c r="E39" t="s">
        <v>1401</v>
      </c>
      <c r="F39" t="s">
        <v>1376</v>
      </c>
      <c r="G39" t="s">
        <v>116</v>
      </c>
      <c r="H39" s="79">
        <v>580</v>
      </c>
      <c r="I39" s="79">
        <v>18133</v>
      </c>
      <c r="J39" s="79">
        <v>422.79954514000002</v>
      </c>
      <c r="K39" s="79">
        <v>0.06</v>
      </c>
      <c r="L39" s="79">
        <v>4.1100000000000003</v>
      </c>
      <c r="M39" s="79">
        <v>1.1200000000000001</v>
      </c>
    </row>
    <row r="40" spans="2:13">
      <c r="B40" t="s">
        <v>1402</v>
      </c>
      <c r="C40" t="s">
        <v>1403</v>
      </c>
      <c r="D40" t="s">
        <v>1295</v>
      </c>
      <c r="E40" t="s">
        <v>1404</v>
      </c>
      <c r="F40" t="s">
        <v>1376</v>
      </c>
      <c r="G40" t="s">
        <v>112</v>
      </c>
      <c r="H40" s="79">
        <v>703</v>
      </c>
      <c r="I40" s="79">
        <v>11280</v>
      </c>
      <c r="J40" s="79">
        <v>304.82304959999999</v>
      </c>
      <c r="K40" s="79">
        <v>0.01</v>
      </c>
      <c r="L40" s="79">
        <v>2.96</v>
      </c>
      <c r="M40" s="79">
        <v>0.81</v>
      </c>
    </row>
    <row r="41" spans="2:13">
      <c r="B41" t="s">
        <v>1405</v>
      </c>
      <c r="C41" t="s">
        <v>1406</v>
      </c>
      <c r="D41" t="s">
        <v>1295</v>
      </c>
      <c r="E41" t="s">
        <v>1407</v>
      </c>
      <c r="F41" t="s">
        <v>1376</v>
      </c>
      <c r="G41" t="s">
        <v>112</v>
      </c>
      <c r="H41" s="79">
        <v>635</v>
      </c>
      <c r="I41" s="79">
        <v>9867</v>
      </c>
      <c r="J41" s="79">
        <v>240.8475498</v>
      </c>
      <c r="K41" s="79">
        <v>0</v>
      </c>
      <c r="L41" s="79">
        <v>2.34</v>
      </c>
      <c r="M41" s="79">
        <v>0.64</v>
      </c>
    </row>
    <row r="42" spans="2:13">
      <c r="B42" t="s">
        <v>1408</v>
      </c>
      <c r="C42" t="s">
        <v>1409</v>
      </c>
      <c r="D42" t="s">
        <v>1295</v>
      </c>
      <c r="E42" t="s">
        <v>1385</v>
      </c>
      <c r="F42" t="s">
        <v>1376</v>
      </c>
      <c r="G42" t="s">
        <v>112</v>
      </c>
      <c r="H42" s="79">
        <v>672</v>
      </c>
      <c r="I42" s="79">
        <v>10380</v>
      </c>
      <c r="J42" s="79">
        <v>268.13283840000003</v>
      </c>
      <c r="K42" s="79">
        <v>0.01</v>
      </c>
      <c r="L42" s="79">
        <v>2.6</v>
      </c>
      <c r="M42" s="79">
        <v>0.71</v>
      </c>
    </row>
    <row r="43" spans="2:13">
      <c r="B43" t="s">
        <v>1410</v>
      </c>
      <c r="C43" t="s">
        <v>1411</v>
      </c>
      <c r="D43" t="s">
        <v>1295</v>
      </c>
      <c r="E43" t="s">
        <v>1412</v>
      </c>
      <c r="F43" t="s">
        <v>1376</v>
      </c>
      <c r="G43" t="s">
        <v>112</v>
      </c>
      <c r="H43" s="79">
        <v>1100</v>
      </c>
      <c r="I43" s="79">
        <v>3640</v>
      </c>
      <c r="J43" s="79">
        <v>153.91376</v>
      </c>
      <c r="K43" s="79">
        <v>0</v>
      </c>
      <c r="L43" s="79">
        <v>1.49</v>
      </c>
      <c r="M43" s="79">
        <v>0.41</v>
      </c>
    </row>
    <row r="44" spans="2:13">
      <c r="B44" t="s">
        <v>1413</v>
      </c>
      <c r="C44" t="s">
        <v>1414</v>
      </c>
      <c r="D44" t="s">
        <v>1295</v>
      </c>
      <c r="E44" t="s">
        <v>1415</v>
      </c>
      <c r="F44" t="s">
        <v>1376</v>
      </c>
      <c r="G44" t="s">
        <v>112</v>
      </c>
      <c r="H44" s="79">
        <v>457</v>
      </c>
      <c r="I44" s="79">
        <v>7004</v>
      </c>
      <c r="J44" s="79">
        <v>123.03982832</v>
      </c>
      <c r="K44" s="79">
        <v>0</v>
      </c>
      <c r="L44" s="79">
        <v>1.19</v>
      </c>
      <c r="M44" s="79">
        <v>0.33</v>
      </c>
    </row>
    <row r="45" spans="2:13">
      <c r="B45" t="s">
        <v>1416</v>
      </c>
      <c r="C45" t="s">
        <v>1417</v>
      </c>
      <c r="D45" t="s">
        <v>1295</v>
      </c>
      <c r="E45" t="s">
        <v>1418</v>
      </c>
      <c r="F45" t="s">
        <v>1376</v>
      </c>
      <c r="G45" t="s">
        <v>112</v>
      </c>
      <c r="H45" s="79">
        <v>2917</v>
      </c>
      <c r="I45" s="79">
        <v>7925</v>
      </c>
      <c r="J45" s="79">
        <v>888.62612899999999</v>
      </c>
      <c r="K45" s="79">
        <v>0</v>
      </c>
      <c r="L45" s="79">
        <v>8.6300000000000008</v>
      </c>
      <c r="M45" s="79">
        <v>2.35</v>
      </c>
    </row>
    <row r="46" spans="2:13">
      <c r="B46" s="80" t="s">
        <v>951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229</v>
      </c>
      <c r="C47" t="s">
        <v>229</v>
      </c>
      <c r="D47" s="16"/>
      <c r="E47" s="16"/>
      <c r="F47" t="s">
        <v>229</v>
      </c>
      <c r="G47" t="s">
        <v>229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1371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229</v>
      </c>
      <c r="C49" t="s">
        <v>229</v>
      </c>
      <c r="D49" s="16"/>
      <c r="E49" s="16"/>
      <c r="F49" t="s">
        <v>229</v>
      </c>
      <c r="G49" t="s">
        <v>229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t="s">
        <v>237</v>
      </c>
      <c r="D50" s="16"/>
      <c r="E50" s="16"/>
      <c r="F50" s="16"/>
      <c r="G50" s="16"/>
    </row>
    <row r="51" spans="2:13"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1857</v>
      </c>
    </row>
    <row r="3" spans="2:65">
      <c r="B3" s="2" t="s">
        <v>2</v>
      </c>
      <c r="C3" s="82" t="s">
        <v>1858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19165.47</v>
      </c>
      <c r="K11" s="7"/>
      <c r="L11" s="78">
        <v>2254.5009263965999</v>
      </c>
      <c r="M11" s="7"/>
      <c r="N11" s="78">
        <v>100</v>
      </c>
      <c r="O11" s="78">
        <v>5.96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1419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234</v>
      </c>
      <c r="C15" s="16"/>
      <c r="D15" s="16"/>
      <c r="E15" s="16"/>
      <c r="J15" s="81">
        <v>19165.47</v>
      </c>
      <c r="L15" s="81">
        <v>2254.5009263965999</v>
      </c>
      <c r="N15" s="81">
        <v>100</v>
      </c>
      <c r="O15" s="81">
        <v>5.96</v>
      </c>
    </row>
    <row r="16" spans="2:65">
      <c r="B16" s="80" t="s">
        <v>1420</v>
      </c>
      <c r="C16" s="16"/>
      <c r="D16" s="16"/>
      <c r="E16" s="16"/>
      <c r="J16" s="81">
        <v>19165.47</v>
      </c>
      <c r="L16" s="81">
        <v>2254.5009263965999</v>
      </c>
      <c r="N16" s="81">
        <v>100</v>
      </c>
      <c r="O16" s="81">
        <v>5.96</v>
      </c>
    </row>
    <row r="17" spans="2:15">
      <c r="B17" t="s">
        <v>1421</v>
      </c>
      <c r="C17" t="s">
        <v>1422</v>
      </c>
      <c r="D17" t="s">
        <v>129</v>
      </c>
      <c r="E17" t="s">
        <v>1423</v>
      </c>
      <c r="F17" t="s">
        <v>1376</v>
      </c>
      <c r="G17" t="s">
        <v>229</v>
      </c>
      <c r="H17" t="s">
        <v>772</v>
      </c>
      <c r="I17" t="s">
        <v>112</v>
      </c>
      <c r="J17" s="79">
        <v>15912.42</v>
      </c>
      <c r="K17" s="79">
        <v>1187</v>
      </c>
      <c r="L17" s="79">
        <v>726.05635523759997</v>
      </c>
      <c r="M17" s="79">
        <v>0.04</v>
      </c>
      <c r="N17" s="79">
        <v>32.200000000000003</v>
      </c>
      <c r="O17" s="79">
        <v>1.92</v>
      </c>
    </row>
    <row r="18" spans="2:15">
      <c r="B18" t="s">
        <v>1424</v>
      </c>
      <c r="C18" t="s">
        <v>1425</v>
      </c>
      <c r="D18" t="s">
        <v>129</v>
      </c>
      <c r="E18" t="s">
        <v>1426</v>
      </c>
      <c r="F18" t="s">
        <v>1376</v>
      </c>
      <c r="G18" t="s">
        <v>229</v>
      </c>
      <c r="H18" t="s">
        <v>772</v>
      </c>
      <c r="I18" t="s">
        <v>116</v>
      </c>
      <c r="J18" s="79">
        <v>387.4</v>
      </c>
      <c r="K18" s="79">
        <v>24065</v>
      </c>
      <c r="L18" s="79">
        <v>374.78511898099998</v>
      </c>
      <c r="M18" s="79">
        <v>0.01</v>
      </c>
      <c r="N18" s="79">
        <v>16.62</v>
      </c>
      <c r="O18" s="79">
        <v>0.99</v>
      </c>
    </row>
    <row r="19" spans="2:15">
      <c r="B19" t="s">
        <v>1427</v>
      </c>
      <c r="C19" t="s">
        <v>1428</v>
      </c>
      <c r="D19" t="s">
        <v>129</v>
      </c>
      <c r="E19" t="s">
        <v>1429</v>
      </c>
      <c r="F19" t="s">
        <v>1376</v>
      </c>
      <c r="G19" t="s">
        <v>229</v>
      </c>
      <c r="H19" t="s">
        <v>772</v>
      </c>
      <c r="I19" t="s">
        <v>112</v>
      </c>
      <c r="J19" s="79">
        <v>2865.65</v>
      </c>
      <c r="K19" s="79">
        <v>10473</v>
      </c>
      <c r="L19" s="79">
        <v>1153.659452178</v>
      </c>
      <c r="M19" s="79">
        <v>0.01</v>
      </c>
      <c r="N19" s="79">
        <v>51.17</v>
      </c>
      <c r="O19" s="79">
        <v>3.05</v>
      </c>
    </row>
    <row r="20" spans="2:15">
      <c r="B20" t="s">
        <v>237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1857</v>
      </c>
    </row>
    <row r="3" spans="2:60">
      <c r="B3" s="2" t="s">
        <v>2</v>
      </c>
      <c r="C3" s="82" t="s">
        <v>1858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1182.9000000000001</v>
      </c>
      <c r="H11" s="7"/>
      <c r="I11" s="78">
        <v>2.0612707499999998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1182.9000000000001</v>
      </c>
      <c r="I12" s="81">
        <v>2.0612707499999998</v>
      </c>
      <c r="K12" s="81">
        <v>100</v>
      </c>
      <c r="L12" s="81">
        <v>0.01</v>
      </c>
    </row>
    <row r="13" spans="2:60">
      <c r="B13" s="80" t="s">
        <v>1430</v>
      </c>
      <c r="D13" s="16"/>
      <c r="E13" s="16"/>
      <c r="G13" s="81">
        <v>1182.9000000000001</v>
      </c>
      <c r="I13" s="81">
        <v>2.0612707499999998</v>
      </c>
      <c r="K13" s="81">
        <v>100</v>
      </c>
      <c r="L13" s="81">
        <v>0.01</v>
      </c>
    </row>
    <row r="14" spans="2:60">
      <c r="B14" t="s">
        <v>1431</v>
      </c>
      <c r="C14" t="s">
        <v>1432</v>
      </c>
      <c r="D14" t="s">
        <v>106</v>
      </c>
      <c r="E14" t="s">
        <v>1065</v>
      </c>
      <c r="F14" t="s">
        <v>108</v>
      </c>
      <c r="G14" s="79">
        <v>38.15</v>
      </c>
      <c r="H14" s="79">
        <v>4550</v>
      </c>
      <c r="I14" s="79">
        <v>1.735825</v>
      </c>
      <c r="J14" s="79">
        <v>0</v>
      </c>
      <c r="K14" s="79">
        <v>84.21</v>
      </c>
      <c r="L14" s="79">
        <v>0</v>
      </c>
    </row>
    <row r="15" spans="2:60">
      <c r="B15" t="s">
        <v>1433</v>
      </c>
      <c r="C15" t="s">
        <v>1434</v>
      </c>
      <c r="D15" t="s">
        <v>106</v>
      </c>
      <c r="E15" t="s">
        <v>1075</v>
      </c>
      <c r="F15" t="s">
        <v>108</v>
      </c>
      <c r="G15" s="79">
        <v>222.75</v>
      </c>
      <c r="H15" s="79">
        <v>134.1</v>
      </c>
      <c r="I15" s="79">
        <v>0.29870774999999999</v>
      </c>
      <c r="J15" s="79">
        <v>0</v>
      </c>
      <c r="K15" s="79">
        <v>14.49</v>
      </c>
      <c r="L15" s="79">
        <v>0</v>
      </c>
    </row>
    <row r="16" spans="2:60">
      <c r="B16" t="s">
        <v>1435</v>
      </c>
      <c r="C16" t="s">
        <v>1436</v>
      </c>
      <c r="D16" t="s">
        <v>106</v>
      </c>
      <c r="E16" t="s">
        <v>1075</v>
      </c>
      <c r="F16" t="s">
        <v>108</v>
      </c>
      <c r="G16" s="79">
        <v>922</v>
      </c>
      <c r="H16" s="79">
        <v>2.9</v>
      </c>
      <c r="I16" s="79">
        <v>2.6738000000000001E-2</v>
      </c>
      <c r="J16" s="79">
        <v>0</v>
      </c>
      <c r="K16" s="79">
        <v>1.3</v>
      </c>
      <c r="L16" s="79">
        <v>0</v>
      </c>
    </row>
    <row r="17" spans="2:12">
      <c r="B17" s="80" t="s">
        <v>234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1437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229</v>
      </c>
      <c r="C19" t="s">
        <v>229</v>
      </c>
      <c r="D19" s="16"/>
      <c r="E19" t="s">
        <v>229</v>
      </c>
      <c r="F19" t="s">
        <v>229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237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2017-04-06T05:17:53+00:00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366C30-13B7-4703-BC09-31689BBA70B7}"/>
</file>

<file path=customXml/itemProps2.xml><?xml version="1.0" encoding="utf-8"?>
<ds:datastoreItem xmlns:ds="http://schemas.openxmlformats.org/officeDocument/2006/customXml" ds:itemID="{8F64C0EC-0427-4409-9BB6-A73774EA2C12}"/>
</file>

<file path=customXml/itemProps3.xml><?xml version="1.0" encoding="utf-8"?>
<ds:datastoreItem xmlns:ds="http://schemas.openxmlformats.org/officeDocument/2006/customXml" ds:itemID="{D5FD46FD-123A-4BCD-8241-AC94A872D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2017-04-05T15:53:28Z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