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customXml/itemProps3.xml" ContentType="application/vnd.openxmlformats-officedocument.customXmlProperties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Default Extension="xml" ContentType="application/xml"/>
  <Override PartName="/xl/worksheets/sheet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  <Default Extension="bin" ContentType="application/vnd.openxmlformats-officedocument.spreadsheetml.printerSettings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customXml/itemProps2.xml" ContentType="application/vnd.openxmlformats-officedocument.customXmlProperties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lockStructure="1"/>
  <bookViews>
    <workbookView xWindow="0" yWindow="105" windowWidth="19320" windowHeight="1092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xlnm._FilterDatabase" localSheetId="21" hidden="1">הלוואות!$A$10:$BG$159</definedName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45621" iterate="1"/>
</workbook>
</file>

<file path=xl/calcChain.xml><?xml version="1.0" encoding="utf-8"?>
<calcChain xmlns="http://schemas.openxmlformats.org/spreadsheetml/2006/main">
  <c r="N161" i="6" l="1"/>
  <c r="M161" i="6"/>
  <c r="N160" i="6"/>
  <c r="M160" i="6"/>
  <c r="N159" i="6"/>
  <c r="M159" i="6"/>
  <c r="N158" i="6"/>
  <c r="M158" i="6"/>
  <c r="N157" i="6"/>
  <c r="M157" i="6"/>
  <c r="N156" i="6"/>
  <c r="M156" i="6"/>
  <c r="N155" i="6"/>
  <c r="M155" i="6"/>
  <c r="N154" i="6"/>
  <c r="M154" i="6"/>
  <c r="N153" i="6"/>
  <c r="M153" i="6"/>
  <c r="N152" i="6"/>
  <c r="M152" i="6"/>
  <c r="N151" i="6"/>
  <c r="M151" i="6"/>
  <c r="N150" i="6"/>
  <c r="M150" i="6"/>
  <c r="N149" i="6"/>
  <c r="M149" i="6"/>
  <c r="N148" i="6"/>
  <c r="M148" i="6"/>
  <c r="N147" i="6"/>
  <c r="M147" i="6"/>
  <c r="N146" i="6"/>
  <c r="M146" i="6"/>
  <c r="N145" i="6"/>
  <c r="M145" i="6"/>
  <c r="N144" i="6"/>
  <c r="M144" i="6"/>
  <c r="N143" i="6"/>
  <c r="M143" i="6"/>
  <c r="N142" i="6"/>
  <c r="M142" i="6"/>
  <c r="N141" i="6"/>
  <c r="M141" i="6"/>
  <c r="N140" i="6"/>
  <c r="M140" i="6"/>
  <c r="N139" i="6"/>
  <c r="M139" i="6"/>
  <c r="N138" i="6"/>
  <c r="M138" i="6"/>
  <c r="N137" i="6"/>
  <c r="M137" i="6"/>
  <c r="N136" i="6"/>
  <c r="M136" i="6"/>
  <c r="N135" i="6"/>
  <c r="M135" i="6"/>
  <c r="N134" i="6"/>
  <c r="M134" i="6"/>
  <c r="N133" i="6"/>
  <c r="M133" i="6"/>
  <c r="N132" i="6"/>
  <c r="M132" i="6"/>
  <c r="N131" i="6"/>
  <c r="M131" i="6"/>
  <c r="N130" i="6"/>
  <c r="M130" i="6"/>
  <c r="N129" i="6"/>
  <c r="M129" i="6"/>
  <c r="N128" i="6"/>
  <c r="M128" i="6"/>
  <c r="N127" i="6"/>
  <c r="M127" i="6"/>
  <c r="N126" i="6"/>
  <c r="M126" i="6"/>
  <c r="N125" i="6"/>
  <c r="M125" i="6"/>
  <c r="N124" i="6"/>
  <c r="M124" i="6"/>
  <c r="N123" i="6"/>
  <c r="M123" i="6"/>
  <c r="N122" i="6"/>
  <c r="M122" i="6"/>
  <c r="N121" i="6"/>
  <c r="M121" i="6"/>
  <c r="N120" i="6"/>
  <c r="M120" i="6"/>
  <c r="N119" i="6"/>
  <c r="M119" i="6"/>
  <c r="N118" i="6"/>
  <c r="M118" i="6"/>
  <c r="N117" i="6"/>
  <c r="M117" i="6"/>
  <c r="N116" i="6"/>
  <c r="M116" i="6"/>
  <c r="N115" i="6"/>
  <c r="M115" i="6"/>
  <c r="N114" i="6"/>
  <c r="M114" i="6"/>
  <c r="N113" i="6"/>
  <c r="M113" i="6"/>
  <c r="N112" i="6"/>
  <c r="M112" i="6"/>
  <c r="N111" i="6"/>
  <c r="M111" i="6"/>
  <c r="N110" i="6"/>
  <c r="M110" i="6"/>
  <c r="N109" i="6"/>
  <c r="M109" i="6"/>
  <c r="N108" i="6"/>
  <c r="M108" i="6"/>
  <c r="N107" i="6"/>
  <c r="M107" i="6"/>
  <c r="N106" i="6"/>
  <c r="M106" i="6"/>
  <c r="N105" i="6"/>
  <c r="M105" i="6"/>
  <c r="N104" i="6"/>
  <c r="M104" i="6"/>
  <c r="N103" i="6"/>
  <c r="M103" i="6"/>
  <c r="N102" i="6"/>
  <c r="M102" i="6"/>
  <c r="N101" i="6"/>
  <c r="M101" i="6"/>
  <c r="N100" i="6"/>
  <c r="M100" i="6"/>
  <c r="N99" i="6"/>
  <c r="M99" i="6"/>
  <c r="N98" i="6"/>
  <c r="M98" i="6"/>
  <c r="N97" i="6"/>
  <c r="M97" i="6"/>
  <c r="N96" i="6"/>
  <c r="M96" i="6"/>
  <c r="N95" i="6"/>
  <c r="M95" i="6"/>
  <c r="N94" i="6"/>
  <c r="M94" i="6"/>
  <c r="N93" i="6"/>
  <c r="M93" i="6"/>
  <c r="N92" i="6"/>
  <c r="M92" i="6"/>
  <c r="N91" i="6"/>
  <c r="M91" i="6"/>
  <c r="N90" i="6"/>
  <c r="M90" i="6"/>
  <c r="N89" i="6"/>
  <c r="M89" i="6"/>
  <c r="N88" i="6"/>
  <c r="M88" i="6"/>
  <c r="N87" i="6"/>
  <c r="M87" i="6"/>
  <c r="N86" i="6"/>
  <c r="M86" i="6"/>
  <c r="N85" i="6"/>
  <c r="M85" i="6"/>
  <c r="N84" i="6"/>
  <c r="M84" i="6"/>
  <c r="N83" i="6"/>
  <c r="M83" i="6"/>
  <c r="N82" i="6"/>
  <c r="M82" i="6"/>
  <c r="N81" i="6"/>
  <c r="M81" i="6"/>
  <c r="N80" i="6"/>
  <c r="M80" i="6"/>
  <c r="N79" i="6"/>
  <c r="M79" i="6"/>
  <c r="N78" i="6"/>
  <c r="M78" i="6"/>
  <c r="N77" i="6"/>
  <c r="M77" i="6"/>
  <c r="N76" i="6"/>
  <c r="M76" i="6"/>
  <c r="N75" i="6"/>
  <c r="M75" i="6"/>
  <c r="N74" i="6"/>
  <c r="M74" i="6"/>
  <c r="N73" i="6"/>
  <c r="M73" i="6"/>
  <c r="N72" i="6"/>
  <c r="M72" i="6"/>
  <c r="N71" i="6"/>
  <c r="M71" i="6"/>
  <c r="N70" i="6"/>
  <c r="M70" i="6"/>
  <c r="N69" i="6"/>
  <c r="M69" i="6"/>
  <c r="N68" i="6"/>
  <c r="M68" i="6"/>
  <c r="N67" i="6"/>
  <c r="M67" i="6"/>
  <c r="N66" i="6"/>
  <c r="M66" i="6"/>
  <c r="N65" i="6"/>
  <c r="M65" i="6"/>
  <c r="N64" i="6"/>
  <c r="M64" i="6"/>
  <c r="N63" i="6"/>
  <c r="M63" i="6"/>
  <c r="N62" i="6"/>
  <c r="M62" i="6"/>
  <c r="N61" i="6"/>
  <c r="M61" i="6"/>
  <c r="N60" i="6"/>
  <c r="M60" i="6"/>
  <c r="N59" i="6"/>
  <c r="M59" i="6"/>
  <c r="N58" i="6"/>
  <c r="M58" i="6"/>
  <c r="N57" i="6"/>
  <c r="M57" i="6"/>
  <c r="N56" i="6"/>
  <c r="M56" i="6"/>
  <c r="N55" i="6"/>
  <c r="M55" i="6"/>
  <c r="N54" i="6"/>
  <c r="M54" i="6"/>
  <c r="N53" i="6"/>
  <c r="M53" i="6"/>
  <c r="N52" i="6"/>
  <c r="M52" i="6"/>
  <c r="N51" i="6"/>
  <c r="M51" i="6"/>
  <c r="N50" i="6"/>
  <c r="M50" i="6"/>
  <c r="N49" i="6"/>
  <c r="M49" i="6"/>
  <c r="N48" i="6"/>
  <c r="M48" i="6"/>
  <c r="N47" i="6"/>
  <c r="M47" i="6"/>
  <c r="N46" i="6"/>
  <c r="M46" i="6"/>
  <c r="N45" i="6"/>
  <c r="M45" i="6"/>
  <c r="N44" i="6"/>
  <c r="M44" i="6"/>
  <c r="N43" i="6"/>
  <c r="M43" i="6"/>
  <c r="N42" i="6"/>
  <c r="M42" i="6"/>
  <c r="N41" i="6"/>
  <c r="M41" i="6"/>
  <c r="N40" i="6"/>
  <c r="M40" i="6"/>
  <c r="N39" i="6"/>
  <c r="M39" i="6"/>
  <c r="N38" i="6"/>
  <c r="M38" i="6"/>
  <c r="N37" i="6"/>
  <c r="M37" i="6"/>
  <c r="N36" i="6"/>
  <c r="M36" i="6"/>
  <c r="N35" i="6"/>
  <c r="M35" i="6"/>
  <c r="N34" i="6"/>
  <c r="M34" i="6"/>
  <c r="N33" i="6"/>
  <c r="M33" i="6"/>
  <c r="N32" i="6"/>
  <c r="M32" i="6"/>
  <c r="N31" i="6"/>
  <c r="M31" i="6"/>
  <c r="N30" i="6"/>
  <c r="M30" i="6"/>
  <c r="N29" i="6"/>
  <c r="M29" i="6"/>
  <c r="N28" i="6"/>
  <c r="M28" i="6"/>
  <c r="N27" i="6"/>
  <c r="M27" i="6"/>
  <c r="N26" i="6"/>
  <c r="M26" i="6"/>
  <c r="N25" i="6"/>
  <c r="M25" i="6"/>
  <c r="N24" i="6"/>
  <c r="M24" i="6"/>
  <c r="N23" i="6"/>
  <c r="M23" i="6"/>
  <c r="N22" i="6"/>
  <c r="M22" i="6"/>
  <c r="N21" i="6"/>
  <c r="M21" i="6"/>
  <c r="N20" i="6"/>
  <c r="M20" i="6"/>
  <c r="N19" i="6"/>
  <c r="M19" i="6"/>
  <c r="N18" i="6"/>
  <c r="M18" i="6"/>
  <c r="N17" i="6"/>
  <c r="M17" i="6"/>
  <c r="N16" i="6"/>
  <c r="M16" i="6"/>
  <c r="N15" i="6"/>
  <c r="M15" i="6"/>
  <c r="N14" i="6"/>
  <c r="M14" i="6"/>
  <c r="N13" i="6"/>
  <c r="M13" i="6"/>
  <c r="N12" i="6"/>
  <c r="M12" i="6"/>
  <c r="N11" i="6"/>
  <c r="M11" i="6"/>
  <c r="S226" i="5"/>
  <c r="S225" i="5"/>
  <c r="S224" i="5"/>
  <c r="S223" i="5"/>
  <c r="S222" i="5"/>
  <c r="S221" i="5"/>
  <c r="S220" i="5"/>
  <c r="S219" i="5"/>
  <c r="S218" i="5"/>
  <c r="S217" i="5"/>
  <c r="S216" i="5"/>
  <c r="S215" i="5"/>
  <c r="S214" i="5"/>
  <c r="S213" i="5"/>
  <c r="S212" i="5"/>
  <c r="S211" i="5"/>
  <c r="S210" i="5"/>
  <c r="S209" i="5"/>
  <c r="S208" i="5"/>
  <c r="S207" i="5"/>
  <c r="S206" i="5"/>
  <c r="S205" i="5"/>
  <c r="S204" i="5"/>
  <c r="S203" i="5"/>
  <c r="S202" i="5"/>
  <c r="S201" i="5"/>
  <c r="S200" i="5"/>
  <c r="S199" i="5"/>
  <c r="S198" i="5"/>
  <c r="S197" i="5"/>
  <c r="S196" i="5"/>
  <c r="S195" i="5"/>
  <c r="S194" i="5"/>
  <c r="S193" i="5"/>
  <c r="S192" i="5"/>
  <c r="S191" i="5"/>
  <c r="S190" i="5"/>
  <c r="S189" i="5"/>
  <c r="S188" i="5"/>
  <c r="S187" i="5"/>
  <c r="S186" i="5"/>
  <c r="S185" i="5"/>
  <c r="S184" i="5"/>
  <c r="S183" i="5"/>
  <c r="S182" i="5"/>
  <c r="S181" i="5"/>
  <c r="S180" i="5"/>
  <c r="S179" i="5"/>
  <c r="S178" i="5"/>
  <c r="S177" i="5"/>
  <c r="S176" i="5"/>
  <c r="S175" i="5"/>
  <c r="S174" i="5"/>
  <c r="S173" i="5"/>
  <c r="S172" i="5"/>
  <c r="S171" i="5"/>
  <c r="S170" i="5"/>
  <c r="S169" i="5"/>
  <c r="S168" i="5"/>
  <c r="S167" i="5"/>
  <c r="S166" i="5"/>
  <c r="S165" i="5"/>
  <c r="S164" i="5"/>
  <c r="S163" i="5"/>
  <c r="S162" i="5"/>
  <c r="S161" i="5"/>
  <c r="S160" i="5"/>
  <c r="S159" i="5"/>
  <c r="S158" i="5"/>
  <c r="S157" i="5"/>
  <c r="S156" i="5"/>
  <c r="S155" i="5"/>
  <c r="S154" i="5"/>
  <c r="S153" i="5"/>
  <c r="S152" i="5"/>
  <c r="S151" i="5"/>
  <c r="S150" i="5"/>
  <c r="S149" i="5"/>
  <c r="S148" i="5"/>
  <c r="S147" i="5"/>
  <c r="S146" i="5"/>
  <c r="S145" i="5"/>
  <c r="S144" i="5"/>
  <c r="S143" i="5"/>
  <c r="S142" i="5"/>
  <c r="S141" i="5"/>
  <c r="S140" i="5"/>
  <c r="S139" i="5"/>
  <c r="S138" i="5"/>
  <c r="S137" i="5"/>
  <c r="S136" i="5"/>
  <c r="S135" i="5"/>
  <c r="S134" i="5"/>
  <c r="S133" i="5"/>
  <c r="S132" i="5"/>
  <c r="S131" i="5"/>
  <c r="S130" i="5"/>
  <c r="S129" i="5"/>
  <c r="S128" i="5"/>
  <c r="S127" i="5"/>
  <c r="S126" i="5"/>
  <c r="S125" i="5"/>
  <c r="S124" i="5"/>
  <c r="S123" i="5"/>
  <c r="S122" i="5"/>
  <c r="S121" i="5"/>
  <c r="S120" i="5"/>
  <c r="S119" i="5"/>
  <c r="S118" i="5"/>
  <c r="S117" i="5"/>
  <c r="S116" i="5"/>
  <c r="S115" i="5"/>
  <c r="S114" i="5"/>
  <c r="S113" i="5"/>
  <c r="S112" i="5"/>
  <c r="S111" i="5"/>
  <c r="S110" i="5"/>
  <c r="S109" i="5"/>
  <c r="S108" i="5"/>
  <c r="S107" i="5"/>
  <c r="S106" i="5"/>
  <c r="S105" i="5"/>
  <c r="S104" i="5"/>
  <c r="S103" i="5"/>
  <c r="S102" i="5"/>
  <c r="S101" i="5"/>
  <c r="S100" i="5"/>
  <c r="S99" i="5"/>
  <c r="S98" i="5"/>
  <c r="S97" i="5"/>
  <c r="S96" i="5"/>
  <c r="S95" i="5"/>
  <c r="S94" i="5"/>
  <c r="S93" i="5"/>
  <c r="S92" i="5"/>
  <c r="S91" i="5"/>
  <c r="S90" i="5"/>
  <c r="S89" i="5"/>
  <c r="S88" i="5"/>
  <c r="S87" i="5"/>
  <c r="S86" i="5"/>
  <c r="S85" i="5"/>
  <c r="S84" i="5"/>
  <c r="S83" i="5"/>
  <c r="S82" i="5"/>
  <c r="S81" i="5"/>
  <c r="S80" i="5"/>
  <c r="S79" i="5"/>
  <c r="S78" i="5"/>
  <c r="S77" i="5"/>
  <c r="S76" i="5"/>
  <c r="S75" i="5"/>
  <c r="S74" i="5"/>
  <c r="S73" i="5"/>
  <c r="S72" i="5"/>
  <c r="S71" i="5"/>
  <c r="S70" i="5"/>
  <c r="S69" i="5"/>
  <c r="S68" i="5"/>
  <c r="S67" i="5"/>
  <c r="S66" i="5"/>
  <c r="S65" i="5"/>
  <c r="S64" i="5"/>
  <c r="S63" i="5"/>
  <c r="S62" i="5"/>
  <c r="S61" i="5"/>
  <c r="S60" i="5"/>
  <c r="S59" i="5"/>
  <c r="S58" i="5"/>
  <c r="S57" i="5"/>
  <c r="S56" i="5"/>
  <c r="S55" i="5"/>
  <c r="S54" i="5"/>
  <c r="S53" i="5"/>
  <c r="S52" i="5"/>
  <c r="S51" i="5"/>
  <c r="S50" i="5"/>
  <c r="S49" i="5"/>
  <c r="S48" i="5"/>
  <c r="S47" i="5"/>
  <c r="S46" i="5"/>
  <c r="S45" i="5"/>
  <c r="S44" i="5"/>
  <c r="S43" i="5"/>
  <c r="S42" i="5"/>
  <c r="S41" i="5"/>
  <c r="S40" i="5"/>
  <c r="S39" i="5"/>
  <c r="S38" i="5"/>
  <c r="S37" i="5"/>
  <c r="S36" i="5"/>
  <c r="S35" i="5"/>
  <c r="S34" i="5"/>
  <c r="S33" i="5"/>
  <c r="S32" i="5"/>
  <c r="S31" i="5"/>
  <c r="S30" i="5"/>
  <c r="S29" i="5"/>
  <c r="S28" i="5"/>
  <c r="S27" i="5"/>
  <c r="S26" i="5"/>
  <c r="S25" i="5"/>
  <c r="S24" i="5"/>
  <c r="S23" i="5"/>
  <c r="S22" i="5"/>
  <c r="S21" i="5"/>
  <c r="S20" i="5"/>
  <c r="S19" i="5"/>
  <c r="S18" i="5"/>
  <c r="S17" i="5"/>
  <c r="S16" i="5"/>
  <c r="S15" i="5"/>
  <c r="S14" i="5"/>
  <c r="S13" i="5"/>
  <c r="S12" i="5"/>
  <c r="S11" i="5"/>
  <c r="K82" i="6"/>
  <c r="I82" i="6"/>
  <c r="K12" i="6"/>
  <c r="K11" i="6" s="1"/>
  <c r="C16" i="1" s="1"/>
  <c r="I12" i="6"/>
  <c r="I11" i="6" s="1"/>
  <c r="Q158" i="5"/>
  <c r="O158" i="5"/>
  <c r="O12" i="5" s="1"/>
  <c r="O11" i="5" s="1"/>
  <c r="Q12" i="5"/>
  <c r="Q11" i="5" s="1"/>
  <c r="C15" i="1" s="1"/>
  <c r="K141" i="6" l="1"/>
  <c r="I141" i="6"/>
  <c r="K160" i="6"/>
  <c r="I160" i="6"/>
  <c r="C11" i="27" l="1"/>
  <c r="C12" i="27"/>
  <c r="C25" i="27"/>
  <c r="C43" i="1" l="1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11" i="2"/>
  <c r="J11" i="2"/>
  <c r="I11" i="2"/>
  <c r="J12" i="2"/>
  <c r="I12" i="2"/>
  <c r="J17" i="2"/>
  <c r="I17" i="2"/>
  <c r="J41" i="2"/>
  <c r="I41" i="2"/>
  <c r="J42" i="2"/>
  <c r="I42" i="2"/>
  <c r="C42" i="1"/>
  <c r="D42" i="1" l="1"/>
  <c r="T226" i="5"/>
  <c r="T224" i="5"/>
  <c r="T222" i="5"/>
  <c r="T220" i="5"/>
  <c r="T218" i="5"/>
  <c r="T216" i="5"/>
  <c r="T214" i="5"/>
  <c r="T212" i="5"/>
  <c r="T210" i="5"/>
  <c r="T208" i="5"/>
  <c r="T206" i="5"/>
  <c r="T204" i="5"/>
  <c r="T202" i="5"/>
  <c r="T200" i="5"/>
  <c r="T198" i="5"/>
  <c r="T196" i="5"/>
  <c r="T194" i="5"/>
  <c r="T192" i="5"/>
  <c r="T190" i="5"/>
  <c r="T188" i="5"/>
  <c r="T186" i="5"/>
  <c r="T184" i="5"/>
  <c r="T182" i="5"/>
  <c r="T180" i="5"/>
  <c r="T178" i="5"/>
  <c r="T176" i="5"/>
  <c r="T174" i="5"/>
  <c r="T172" i="5"/>
  <c r="T170" i="5"/>
  <c r="T168" i="5"/>
  <c r="T166" i="5"/>
  <c r="T164" i="5"/>
  <c r="T162" i="5"/>
  <c r="T160" i="5"/>
  <c r="T158" i="5"/>
  <c r="T156" i="5"/>
  <c r="T154" i="5"/>
  <c r="T152" i="5"/>
  <c r="T150" i="5"/>
  <c r="T148" i="5"/>
  <c r="T146" i="5"/>
  <c r="T144" i="5"/>
  <c r="T142" i="5"/>
  <c r="T140" i="5"/>
  <c r="T138" i="5"/>
  <c r="T136" i="5"/>
  <c r="T134" i="5"/>
  <c r="T132" i="5"/>
  <c r="T130" i="5"/>
  <c r="T128" i="5"/>
  <c r="T126" i="5"/>
  <c r="T124" i="5"/>
  <c r="T122" i="5"/>
  <c r="T120" i="5"/>
  <c r="T118" i="5"/>
  <c r="T116" i="5"/>
  <c r="T114" i="5"/>
  <c r="T112" i="5"/>
  <c r="T110" i="5"/>
  <c r="T108" i="5"/>
  <c r="T106" i="5"/>
  <c r="T104" i="5"/>
  <c r="T102" i="5"/>
  <c r="T100" i="5"/>
  <c r="T98" i="5"/>
  <c r="T96" i="5"/>
  <c r="T94" i="5"/>
  <c r="T92" i="5"/>
  <c r="T90" i="5"/>
  <c r="T88" i="5"/>
  <c r="T86" i="5"/>
  <c r="T84" i="5"/>
  <c r="T82" i="5"/>
  <c r="T80" i="5"/>
  <c r="T78" i="5"/>
  <c r="T76" i="5"/>
  <c r="T74" i="5"/>
  <c r="T72" i="5"/>
  <c r="T70" i="5"/>
  <c r="T68" i="5"/>
  <c r="T66" i="5"/>
  <c r="T64" i="5"/>
  <c r="T62" i="5"/>
  <c r="T60" i="5"/>
  <c r="T58" i="5"/>
  <c r="T225" i="5"/>
  <c r="T223" i="5"/>
  <c r="T221" i="5"/>
  <c r="T219" i="5"/>
  <c r="T217" i="5"/>
  <c r="T215" i="5"/>
  <c r="T213" i="5"/>
  <c r="T211" i="5"/>
  <c r="T209" i="5"/>
  <c r="T207" i="5"/>
  <c r="T205" i="5"/>
  <c r="T203" i="5"/>
  <c r="T201" i="5"/>
  <c r="T199" i="5"/>
  <c r="T197" i="5"/>
  <c r="T195" i="5"/>
  <c r="T193" i="5"/>
  <c r="T191" i="5"/>
  <c r="T189" i="5"/>
  <c r="T187" i="5"/>
  <c r="T185" i="5"/>
  <c r="T183" i="5"/>
  <c r="T181" i="5"/>
  <c r="T179" i="5"/>
  <c r="T177" i="5"/>
  <c r="T175" i="5"/>
  <c r="T173" i="5"/>
  <c r="T171" i="5"/>
  <c r="T169" i="5"/>
  <c r="T167" i="5"/>
  <c r="T165" i="5"/>
  <c r="T163" i="5"/>
  <c r="T161" i="5"/>
  <c r="T159" i="5"/>
  <c r="T157" i="5"/>
  <c r="T155" i="5"/>
  <c r="T153" i="5"/>
  <c r="T151" i="5"/>
  <c r="T149" i="5"/>
  <c r="T147" i="5"/>
  <c r="T145" i="5"/>
  <c r="T143" i="5"/>
  <c r="T141" i="5"/>
  <c r="T139" i="5"/>
  <c r="T137" i="5"/>
  <c r="T135" i="5"/>
  <c r="T133" i="5"/>
  <c r="T131" i="5"/>
  <c r="T129" i="5"/>
  <c r="T127" i="5"/>
  <c r="T125" i="5"/>
  <c r="T123" i="5"/>
  <c r="T121" i="5"/>
  <c r="T119" i="5"/>
  <c r="T117" i="5"/>
  <c r="T115" i="5"/>
  <c r="T113" i="5"/>
  <c r="T111" i="5"/>
  <c r="T109" i="5"/>
  <c r="T107" i="5"/>
  <c r="T105" i="5"/>
  <c r="T103" i="5"/>
  <c r="T101" i="5"/>
  <c r="T99" i="5"/>
  <c r="T97" i="5"/>
  <c r="T95" i="5"/>
  <c r="T93" i="5"/>
  <c r="T91" i="5"/>
  <c r="T89" i="5"/>
  <c r="T87" i="5"/>
  <c r="T85" i="5"/>
  <c r="T83" i="5"/>
  <c r="T81" i="5"/>
  <c r="T79" i="5"/>
  <c r="T75" i="5"/>
  <c r="T67" i="5"/>
  <c r="T59" i="5"/>
  <c r="T71" i="5"/>
  <c r="T65" i="5"/>
  <c r="T55" i="5"/>
  <c r="T51" i="5"/>
  <c r="T47" i="5"/>
  <c r="T41" i="5"/>
  <c r="T37" i="5"/>
  <c r="T35" i="5"/>
  <c r="T31" i="5"/>
  <c r="T25" i="5"/>
  <c r="T21" i="5"/>
  <c r="T19" i="5"/>
  <c r="T15" i="5"/>
  <c r="T77" i="5"/>
  <c r="T69" i="5"/>
  <c r="T61" i="5"/>
  <c r="T56" i="5"/>
  <c r="T54" i="5"/>
  <c r="T52" i="5"/>
  <c r="T50" i="5"/>
  <c r="T48" i="5"/>
  <c r="T46" i="5"/>
  <c r="T44" i="5"/>
  <c r="T42" i="5"/>
  <c r="T40" i="5"/>
  <c r="T38" i="5"/>
  <c r="T36" i="5"/>
  <c r="T34" i="5"/>
  <c r="T32" i="5"/>
  <c r="T30" i="5"/>
  <c r="T28" i="5"/>
  <c r="T26" i="5"/>
  <c r="T24" i="5"/>
  <c r="T22" i="5"/>
  <c r="T20" i="5"/>
  <c r="T18" i="5"/>
  <c r="T16" i="5"/>
  <c r="T14" i="5"/>
  <c r="T12" i="5"/>
  <c r="T63" i="5"/>
  <c r="T73" i="5"/>
  <c r="T57" i="5"/>
  <c r="T53" i="5"/>
  <c r="T49" i="5"/>
  <c r="T45" i="5"/>
  <c r="T43" i="5"/>
  <c r="T39" i="5"/>
  <c r="T33" i="5"/>
  <c r="T29" i="5"/>
  <c r="T27" i="5"/>
  <c r="T23" i="5"/>
  <c r="T17" i="5"/>
  <c r="T13" i="5"/>
  <c r="T11" i="5"/>
  <c r="L36" i="2"/>
  <c r="D43" i="1"/>
  <c r="L28" i="2"/>
  <c r="D18" i="1"/>
  <c r="L20" i="2"/>
  <c r="D30" i="1"/>
  <c r="L44" i="2"/>
  <c r="L12" i="2"/>
  <c r="D20" i="1"/>
  <c r="D31" i="1"/>
  <c r="D39" i="1"/>
  <c r="L11" i="2"/>
  <c r="L46" i="2"/>
  <c r="L38" i="2"/>
  <c r="L30" i="2"/>
  <c r="L22" i="2"/>
  <c r="L14" i="2"/>
  <c r="D13" i="1"/>
  <c r="D25" i="1"/>
  <c r="D35" i="1"/>
  <c r="L48" i="2"/>
  <c r="L40" i="2"/>
  <c r="L32" i="2"/>
  <c r="L24" i="2"/>
  <c r="L16" i="2"/>
  <c r="D14" i="1"/>
  <c r="D26" i="1"/>
  <c r="D37" i="1"/>
  <c r="L50" i="2"/>
  <c r="L42" i="2"/>
  <c r="L34" i="2"/>
  <c r="L26" i="2"/>
  <c r="L18" i="2"/>
  <c r="D16" i="1"/>
  <c r="D21" i="1"/>
  <c r="D27" i="1"/>
  <c r="D33" i="1"/>
  <c r="D40" i="1"/>
  <c r="L51" i="2"/>
  <c r="L49" i="2"/>
  <c r="L47" i="2"/>
  <c r="L45" i="2"/>
  <c r="L43" i="2"/>
  <c r="L41" i="2"/>
  <c r="L39" i="2"/>
  <c r="L37" i="2"/>
  <c r="L35" i="2"/>
  <c r="L33" i="2"/>
  <c r="L31" i="2"/>
  <c r="L29" i="2"/>
  <c r="L27" i="2"/>
  <c r="L25" i="2"/>
  <c r="L23" i="2"/>
  <c r="L21" i="2"/>
  <c r="L19" i="2"/>
  <c r="L17" i="2"/>
  <c r="L15" i="2"/>
  <c r="L13" i="2"/>
  <c r="D11" i="1"/>
  <c r="D17" i="1"/>
  <c r="D22" i="1"/>
  <c r="D29" i="1"/>
  <c r="D34" i="1"/>
  <c r="D41" i="1"/>
  <c r="D15" i="1"/>
  <c r="D19" i="1"/>
  <c r="D24" i="1"/>
  <c r="D28" i="1"/>
  <c r="D32" i="1"/>
  <c r="D36" i="1"/>
</calcChain>
</file>

<file path=xl/sharedStrings.xml><?xml version="1.0" encoding="utf-8"?>
<sst xmlns="http://schemas.openxmlformats.org/spreadsheetml/2006/main" count="7225" uniqueCount="1930">
  <si>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</si>
  <si>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</si>
  <si>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</si>
  <si>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</si>
  <si>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</si>
  <si>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</si>
  <si>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</si>
  <si>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</si>
  <si>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</si>
  <si>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</si>
  <si>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</si>
  <si>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</si>
  <si>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</si>
  <si>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</si>
  <si>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</si>
  <si>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</si>
  <si>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</si>
  <si>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</si>
  <si>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</si>
  <si>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</si>
  <si>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</si>
  <si>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</si>
  <si>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</si>
  <si>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</si>
  <si>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</si>
  <si>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</si>
  <si>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</si>
  <si>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</si>
  <si>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</si>
  <si>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</si>
  <si>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</si>
  <si>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</si>
  <si>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</si>
  <si>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</si>
  <si>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</si>
  <si>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</si>
  <si>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</si>
  <si>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</si>
  <si>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</si>
  <si>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</si>
  <si>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</si>
  <si>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</si>
  <si>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</si>
  <si>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</si>
  <si>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</si>
  <si>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</si>
  <si>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</si>
  <si>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</si>
  <si>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</si>
  <si>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</si>
  <si>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</si>
  <si>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</si>
  <si>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</si>
  <si>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</si>
  <si>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</si>
  <si>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</si>
  <si>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</si>
  <si>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</si>
  <si>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</si>
  <si>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</si>
  <si>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</si>
  <si>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</si>
  <si>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</si>
  <si>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</si>
  <si>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</si>
  <si>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</si>
  <si>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</si>
  <si>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</si>
  <si>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</si>
  <si>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</si>
  <si>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</si>
  <si>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</si>
  <si>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</si>
  <si>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</si>
  <si>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</si>
  <si>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</si>
  <si>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</si>
  <si>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</si>
  <si>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</si>
  <si>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</si>
  <si>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</si>
  <si>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</si>
  <si>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</si>
  <si>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</si>
  <si>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</si>
  <si>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</si>
  <si>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</si>
  <si>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</si>
  <si>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</si>
  <si>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</si>
  <si>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</si>
  <si>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</si>
  <si>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</si>
  <si>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</si>
  <si>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</si>
  <si>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</si>
  <si>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</si>
  <si>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</si>
  <si>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</si>
  <si>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</si>
  <si>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</si>
  <si>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</si>
  <si>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</si>
  <si>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</si>
  <si>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</si>
  <si>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</si>
  <si>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</si>
  <si>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</si>
  <si>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</si>
  <si>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</si>
  <si>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</si>
  <si>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</si>
  <si>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</si>
  <si>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</si>
  <si>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</si>
  <si>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</si>
  <si>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</si>
  <si>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</si>
  <si>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</si>
  <si>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</si>
  <si>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</si>
  <si>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</si>
  <si>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</si>
  <si>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</si>
  <si>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</si>
  <si>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</si>
  <si>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</si>
  <si>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</si>
  <si>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</si>
  <si>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</si>
  <si>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</si>
  <si>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</si>
  <si>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</si>
  <si>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</si>
  <si>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</si>
  <si>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</si>
  <si>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</si>
  <si>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</si>
  <si>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</si>
  <si>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</si>
  <si>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</si>
  <si>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</si>
  <si>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</si>
  <si>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</si>
  <si>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</si>
  <si>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</si>
  <si>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</si>
  <si>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</si>
  <si>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</si>
  <si>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</si>
  <si>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</si>
  <si>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</si>
  <si>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</si>
  <si>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</si>
  <si>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</si>
  <si>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</si>
  <si>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</si>
  <si>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</si>
  <si>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</si>
  <si>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</si>
  <si>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</si>
  <si>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</si>
  <si>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</si>
  <si>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</si>
  <si>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</si>
  <si>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</si>
  <si>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</si>
  <si>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</si>
  <si>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</si>
  <si>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</si>
  <si>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</si>
  <si>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</si>
  <si>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</si>
  <si>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</si>
  <si>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</si>
  <si>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</si>
  <si>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</si>
  <si>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</si>
  <si>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</si>
  <si>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</si>
  <si>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</si>
  <si>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</si>
  <si>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</si>
  <si>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</si>
  <si>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</si>
  <si>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</si>
  <si>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</si>
  <si>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</si>
  <si>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</si>
  <si>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</si>
  <si>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29/12/2016</t>
  </si>
  <si>
    <t>745</t>
  </si>
  <si>
    <t>קוד קופת הגמל</t>
  </si>
  <si>
    <t/>
  </si>
  <si>
    <t>יין יפני</t>
  </si>
  <si>
    <t>כתר שבדי</t>
  </si>
  <si>
    <t>סה"כ בישראל</t>
  </si>
  <si>
    <t>סה"כ יתרת מזומנים ועו"ש בש"ח</t>
  </si>
  <si>
    <t>Baa1</t>
  </si>
  <si>
    <t>Moodys</t>
  </si>
  <si>
    <t>1111111111- 12- בנק הפועלים</t>
  </si>
  <si>
    <t>12</t>
  </si>
  <si>
    <t>AAA</t>
  </si>
  <si>
    <t>1111111111- 26- יובנק בע"מ</t>
  </si>
  <si>
    <t>26</t>
  </si>
  <si>
    <t>AA+</t>
  </si>
  <si>
    <t>1111111111- 10- לאומי</t>
  </si>
  <si>
    <t>10</t>
  </si>
  <si>
    <t>סה"כ יתרת מזומנים ועו"ש נקובים במט"ח</t>
  </si>
  <si>
    <t>20001- 60- UBS</t>
  </si>
  <si>
    <t>60</t>
  </si>
  <si>
    <t>20001- 12- בנק הפועלים</t>
  </si>
  <si>
    <t>20001- 26- יובנק בע"מ</t>
  </si>
  <si>
    <t>20001- 10- לאומי</t>
  </si>
  <si>
    <t>100006- 60- UBS</t>
  </si>
  <si>
    <t>100006- 10- לאומי</t>
  </si>
  <si>
    <t>20003- 60- UBS</t>
  </si>
  <si>
    <t>20003- 12- בנק הפועלים</t>
  </si>
  <si>
    <t>20003- 26- יובנק בע"מ</t>
  </si>
  <si>
    <t>20003- 10- לאומי</t>
  </si>
  <si>
    <t>80031- 60- UBS</t>
  </si>
  <si>
    <t>80031- 26- יובנק בע"מ</t>
  </si>
  <si>
    <t>280028- 10- לאומי</t>
  </si>
  <si>
    <t>200005- 60- UBS</t>
  </si>
  <si>
    <t>70002- 60- UBS</t>
  </si>
  <si>
    <t>70002- 26- יובנק בע"מ</t>
  </si>
  <si>
    <t>70002- 10- לאומי</t>
  </si>
  <si>
    <t>200066- 26- יובנק בע"מ</t>
  </si>
  <si>
    <t>200066- 10- לאומי</t>
  </si>
  <si>
    <t>30005- 60- UBS</t>
  </si>
  <si>
    <t>פרנק שווצרי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</si>
  <si>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</si>
  <si>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</si>
  <si>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</si>
  <si>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</si>
  <si>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</si>
  <si>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</si>
  <si>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</si>
  <si>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</si>
  <si>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</si>
  <si>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</si>
  <si>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</si>
  <si>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</si>
  <si>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גליל 5903- גליל</t>
  </si>
  <si>
    <t>9590332</t>
  </si>
  <si>
    <t>RF</t>
  </si>
  <si>
    <t>31/12/12</t>
  </si>
  <si>
    <t>גליל 5904- גליל</t>
  </si>
  <si>
    <t>9590431</t>
  </si>
  <si>
    <t>ממשל צמודה 0418- גליל</t>
  </si>
  <si>
    <t>1108927</t>
  </si>
  <si>
    <t>ממשל צמודה 0923- גליל</t>
  </si>
  <si>
    <t>1128081</t>
  </si>
  <si>
    <t>12/10/14</t>
  </si>
  <si>
    <t>ממשל צמודה 1019- גליל</t>
  </si>
  <si>
    <t>1114750</t>
  </si>
  <si>
    <t>ממשלתי צמוד 841- גליל</t>
  </si>
  <si>
    <t>1120583</t>
  </si>
  <si>
    <t>02/09/14</t>
  </si>
  <si>
    <t>ממשלתי צמודה 0536- גליל</t>
  </si>
  <si>
    <t>1097708</t>
  </si>
  <si>
    <t>ממשלתי צמודה 922- גליל</t>
  </si>
  <si>
    <t>1124056</t>
  </si>
  <si>
    <t>ממשלתית צמודה 517- גליל</t>
  </si>
  <si>
    <t>1125905</t>
  </si>
  <si>
    <t>סה"כ לא צמודות</t>
  </si>
  <si>
    <t>סה"כ מלווה קצר מועד</t>
  </si>
  <si>
    <t>מ.ק.מ 327 פ8.3.17- בנק ישראל- מק"מ</t>
  </si>
  <si>
    <t>8170326</t>
  </si>
  <si>
    <t>01/03/16</t>
  </si>
  <si>
    <t>מקמ 117- בנק ישראל- מק"מ</t>
  </si>
  <si>
    <t>8170110</t>
  </si>
  <si>
    <t>28/01/16</t>
  </si>
  <si>
    <t>מקמ 817- בנק ישראל- מק"מ</t>
  </si>
  <si>
    <t>8170813</t>
  </si>
  <si>
    <t>03/08/16</t>
  </si>
  <si>
    <t>סה"כ שחר</t>
  </si>
  <si>
    <t>ממשל שקלית 0118- שחר</t>
  </si>
  <si>
    <t>1126218</t>
  </si>
  <si>
    <t>ממשל שקלית 0122- שחר</t>
  </si>
  <si>
    <t>1123272</t>
  </si>
  <si>
    <t>ממשל שקלית 0217- שחר</t>
  </si>
  <si>
    <t>1101575</t>
  </si>
  <si>
    <t>ממשל שקלית 0219- שחר</t>
  </si>
  <si>
    <t>1110907</t>
  </si>
  <si>
    <t>ממשל שקלית 0327- שחר</t>
  </si>
  <si>
    <t>1139344</t>
  </si>
  <si>
    <t>14/11/16</t>
  </si>
  <si>
    <t>ממשל שקלית 0825- שחר</t>
  </si>
  <si>
    <t>1135557</t>
  </si>
  <si>
    <t>05/05/15</t>
  </si>
  <si>
    <t>ממשל שקלית 1018- שחר</t>
  </si>
  <si>
    <t>1136548</t>
  </si>
  <si>
    <t>01/08/16</t>
  </si>
  <si>
    <t>ממשל שקלית 120- שחר</t>
  </si>
  <si>
    <t>1115773</t>
  </si>
  <si>
    <t>ממשל שקלית 323- שחר</t>
  </si>
  <si>
    <t>1126747</t>
  </si>
  <si>
    <t>ממשל שקלית 421- שחר</t>
  </si>
  <si>
    <t>1138130</t>
  </si>
  <si>
    <t>01/11/16</t>
  </si>
  <si>
    <t>ממשל שקלית 519- שחר</t>
  </si>
  <si>
    <t>1131770</t>
  </si>
  <si>
    <t>27/07/14</t>
  </si>
  <si>
    <t>ממשלתי שקלי 324- שחר</t>
  </si>
  <si>
    <t>1130848</t>
  </si>
  <si>
    <t>13/05/14</t>
  </si>
  <si>
    <t>ממשלתי שקלית 0142- שחר</t>
  </si>
  <si>
    <t>1125400</t>
  </si>
  <si>
    <t>שחר ממשל שקלית 10/17 2.25%- שחר</t>
  </si>
  <si>
    <t>1132786</t>
  </si>
  <si>
    <t>24/07/14</t>
  </si>
  <si>
    <t>סה"כ גילון</t>
  </si>
  <si>
    <t>ממשלתי ריבית משתנה 0817- ממשל קצרה</t>
  </si>
  <si>
    <t>1106970</t>
  </si>
  <si>
    <t>סה"כ צמודות לדולר</t>
  </si>
  <si>
    <t>סה"כ אג"ח של ממשלת ישראל שהונפקו בחו"ל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</si>
  <si>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</si>
  <si>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</si>
  <si>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</si>
  <si>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</si>
  <si>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</si>
  <si>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אגח 177- בנק לאומי לישראל בע"מ</t>
  </si>
  <si>
    <t>6040315</t>
  </si>
  <si>
    <t>604</t>
  </si>
  <si>
    <t>בנקים</t>
  </si>
  <si>
    <t>21/07/15</t>
  </si>
  <si>
    <t>מזרחי הנפ 44 2022 0.99%- מזרחי טפחות חברה להנפקות בע"מ</t>
  </si>
  <si>
    <t>2310209</t>
  </si>
  <si>
    <t>231</t>
  </si>
  <si>
    <t>26/09/16</t>
  </si>
  <si>
    <t>מזרחי טפ הנפק אגח 38- מזרחי טפחות חברה להנפקות בע"מ</t>
  </si>
  <si>
    <t>2310142</t>
  </si>
  <si>
    <t>11/09/14</t>
  </si>
  <si>
    <t>מזרחי טפ הנפק אגח 39- מזרחי טפחות חברה להנפקות בע"מ</t>
  </si>
  <si>
    <t>2310159</t>
  </si>
  <si>
    <t>02/02/15</t>
  </si>
  <si>
    <t>מזרחי טפחות הנפ ס 43- מזרחי טפחות חברה להנפקות בע"מ</t>
  </si>
  <si>
    <t>2310191</t>
  </si>
  <si>
    <t>05/06/16</t>
  </si>
  <si>
    <t>פועלים הנ אגח 33- הפועלים הנפקות בע"מ</t>
  </si>
  <si>
    <t>1940568</t>
  </si>
  <si>
    <t>194</t>
  </si>
  <si>
    <t>11/03/15</t>
  </si>
  <si>
    <t>פועלים הנפ אגח 32- הפועלים הנפקות בע"מ</t>
  </si>
  <si>
    <t>1940535</t>
  </si>
  <si>
    <t>12/01/15</t>
  </si>
  <si>
    <t>פועלים הנפקות 31- הפועלים הנפקות בע"מ</t>
  </si>
  <si>
    <t>1940527</t>
  </si>
  <si>
    <t>פועלים הנפקות סדרה 34- הפועלים הנפקות בע"מ</t>
  </si>
  <si>
    <t>1940576</t>
  </si>
  <si>
    <t>26/03/15</t>
  </si>
  <si>
    <t>*עזריאלי אגח ג- קבוצת עזריאלי בע"מ (לשעבר קנית מימון)</t>
  </si>
  <si>
    <t>1136324</t>
  </si>
  <si>
    <t>1420</t>
  </si>
  <si>
    <t>נדל"ן ובינוי</t>
  </si>
  <si>
    <t>07/09/15</t>
  </si>
  <si>
    <t>*עזריאלי אגח ד- קבוצת עזריאלי בע"מ (לשעבר קנית מימון)</t>
  </si>
  <si>
    <t>1138650</t>
  </si>
  <si>
    <t>Aa1</t>
  </si>
  <si>
    <t>07/07/16</t>
  </si>
  <si>
    <t>*עזריאלי קבוצה אגח ב סחיר- קבוצת עזריאלי בע"מ (לשעבר קנית מימון)</t>
  </si>
  <si>
    <t>1134436</t>
  </si>
  <si>
    <t>11/02/15</t>
  </si>
  <si>
    <t>בינל הנפק ש"ה אגח ג- הבינלאומי הראשון הנפקות בע"מ</t>
  </si>
  <si>
    <t>1093681</t>
  </si>
  <si>
    <t>1153</t>
  </si>
  <si>
    <t>בינלאומי הנפק ט- הבינלאומי הראשון הנפקות בע"מ</t>
  </si>
  <si>
    <t>1135177</t>
  </si>
  <si>
    <t>31/03/15</t>
  </si>
  <si>
    <t>לאומי התח נד  ח- בנק לאומי לישראל בע"מ</t>
  </si>
  <si>
    <t>6040232</t>
  </si>
  <si>
    <t>05/01/15</t>
  </si>
  <si>
    <t>לאומי התח נד יד- בנק לאומי לישראל בע"מ</t>
  </si>
  <si>
    <t>6040299</t>
  </si>
  <si>
    <t>מזרחי טפחות הנפק הת 31- מזרחי טפחות חברה להנפקות בע"מ</t>
  </si>
  <si>
    <t>2310076</t>
  </si>
  <si>
    <t>מזרחי טפחות הנפקות הת 30- מזרחי טפחות חברה להנפקות בע"מ</t>
  </si>
  <si>
    <t>2310068</t>
  </si>
  <si>
    <t>פועלים הנפ הת ט- הפועלים הנפקות בע"מ</t>
  </si>
  <si>
    <t>1940386</t>
  </si>
  <si>
    <t>פועלים הנפ הת טו- הפועלים הנפקות בע"מ</t>
  </si>
  <si>
    <t>1940543</t>
  </si>
  <si>
    <t>03/07/14</t>
  </si>
  <si>
    <t>פועלים הנפ הת י כתה"נ 10- הפועלים הנפקות בע"מ</t>
  </si>
  <si>
    <t>1940402</t>
  </si>
  <si>
    <t>פועלים הנפקות יד נד- הפועלים הנפקות בע"מ</t>
  </si>
  <si>
    <t>1940501</t>
  </si>
  <si>
    <t>*איירפורט אגח ה- איירפורט סיטי בע"מ</t>
  </si>
  <si>
    <t>1133487</t>
  </si>
  <si>
    <t>1300</t>
  </si>
  <si>
    <t>AA</t>
  </si>
  <si>
    <t>14/09/16</t>
  </si>
  <si>
    <t>*ארפורט סיטי אגח ד- איירפורט סיטי בע"מ</t>
  </si>
  <si>
    <t>1130426</t>
  </si>
  <si>
    <t>03/11/13</t>
  </si>
  <si>
    <t>בזק אגח 10- בזק החברה הישראלית לתקשורת בע"מ</t>
  </si>
  <si>
    <t>2300184</t>
  </si>
  <si>
    <t>230</t>
  </si>
  <si>
    <t>15/10/15</t>
  </si>
  <si>
    <t>בזק אגח 6- בזק החברה הישראלית לתקשורת בע"מ</t>
  </si>
  <si>
    <t>2300143</t>
  </si>
  <si>
    <t>22/10/15</t>
  </si>
  <si>
    <t>בינל הנפ שה נד ב- הבינלאומי הראשון הנפקות בע"מ</t>
  </si>
  <si>
    <t>1091164</t>
  </si>
  <si>
    <t>03/10/13</t>
  </si>
  <si>
    <t>בינל הנפק התח כא- הבינלאומי הראשון הנפקות בע"מ</t>
  </si>
  <si>
    <t>1126598</t>
  </si>
  <si>
    <t>בינל הנפק נדח התח ד- הבינלאומי הראשון הנפקות בע"מ</t>
  </si>
  <si>
    <t>1103126</t>
  </si>
  <si>
    <t>בינלאומי הנפקות כ נדחה- הבינלאומי הראשון הנפקות בע"מ</t>
  </si>
  <si>
    <t>1121953</t>
  </si>
  <si>
    <t>בלל שה נדחים 200- בנק לאומי לישראל בע"מ</t>
  </si>
  <si>
    <t>6040141</t>
  </si>
  <si>
    <t>הראל הנפקות אגח א- הראל ביטוח מימון והנפקות בע"מ</t>
  </si>
  <si>
    <t>1099738</t>
  </si>
  <si>
    <t>1367</t>
  </si>
  <si>
    <t>ביטוח</t>
  </si>
  <si>
    <t>וילאר אגח ו- וילאר אינטרנשיונל בע"מ</t>
  </si>
  <si>
    <t>4160115</t>
  </si>
  <si>
    <t>416</t>
  </si>
  <si>
    <t>חשמל אגח 27- חברת החשמל לישראל בע"מ</t>
  </si>
  <si>
    <t>6000210</t>
  </si>
  <si>
    <t>600</t>
  </si>
  <si>
    <t>12/09/16</t>
  </si>
  <si>
    <t>נצבא אגח ה- נצבא החזקות 1995 בע"מ</t>
  </si>
  <si>
    <t>1120468</t>
  </si>
  <si>
    <t>1043</t>
  </si>
  <si>
    <t>07/11/13</t>
  </si>
  <si>
    <t>פניקס הון התחייבות א- הפניקס גיוסי הון (2009) בע"מ</t>
  </si>
  <si>
    <t>1115104</t>
  </si>
  <si>
    <t>1527</t>
  </si>
  <si>
    <t>*אמות אגח א- אמות השקעות בע"מ</t>
  </si>
  <si>
    <t>1097385</t>
  </si>
  <si>
    <t>1328</t>
  </si>
  <si>
    <t>AA-</t>
  </si>
  <si>
    <t>*אמות אגח ב- אמות השקעות בע"מ</t>
  </si>
  <si>
    <t>1126630</t>
  </si>
  <si>
    <t>06/11/13</t>
  </si>
  <si>
    <t>*אמות אגח ג- אמות השקעות בע"מ</t>
  </si>
  <si>
    <t>1117357</t>
  </si>
  <si>
    <t>*אמות השקעות אג"ח ד- אמות השקעות בע"מ</t>
  </si>
  <si>
    <t>1133149</t>
  </si>
  <si>
    <t>14/12/16</t>
  </si>
  <si>
    <t>*גב ים סד ה (7590094) 27.3.2007- חברת גב-ים לקרקעות בע"מ</t>
  </si>
  <si>
    <t>7590110</t>
  </si>
  <si>
    <t>759</t>
  </si>
  <si>
    <t>02/01/13</t>
  </si>
  <si>
    <t>*גב ים סד' ו'- חברת גב-ים לקרקעות בע"מ</t>
  </si>
  <si>
    <t>7590128</t>
  </si>
  <si>
    <t>*יואל  אגח 3- י.ו.א.ל. ירושלים אויל אקספלורשיין בע"מ</t>
  </si>
  <si>
    <t>5830104</t>
  </si>
  <si>
    <t>583</t>
  </si>
  <si>
    <t>19/05/13</t>
  </si>
  <si>
    <t>*מליסרון אג"ח ח- מליסרון בע"מ</t>
  </si>
  <si>
    <t>3230166</t>
  </si>
  <si>
    <t>323</t>
  </si>
  <si>
    <t>12/06/13</t>
  </si>
  <si>
    <t>*מליסרון אג"ח יב- מליסרון בע"מ</t>
  </si>
  <si>
    <t>3230216</t>
  </si>
  <si>
    <t>08/05/16</t>
  </si>
  <si>
    <t>*מליסרון אגח ד- מליסרון בע"מ</t>
  </si>
  <si>
    <t>3230083</t>
  </si>
  <si>
    <t>*מליסרון אגח ה- מליסרון בע"מ</t>
  </si>
  <si>
    <t>3230091</t>
  </si>
  <si>
    <t>*מליסרון אגח ו- מליסרון בע"מ</t>
  </si>
  <si>
    <t>3230125</t>
  </si>
  <si>
    <t>*מליסרון אגח ז- מליסרון בע"מ</t>
  </si>
  <si>
    <t>3230141</t>
  </si>
  <si>
    <t>*מליסרון אגח יא- מליסרון בע"מ</t>
  </si>
  <si>
    <t>3230208</t>
  </si>
  <si>
    <t>15/11/16</t>
  </si>
  <si>
    <t>*מליסרון אגח יד- מליסרון בע"מ</t>
  </si>
  <si>
    <t>3230232</t>
  </si>
  <si>
    <t>20/04/16</t>
  </si>
  <si>
    <t>*פז נפט  ו- פז חברת הנפט בע"מ</t>
  </si>
  <si>
    <t>1139542</t>
  </si>
  <si>
    <t>1363</t>
  </si>
  <si>
    <t>01/12/16</t>
  </si>
  <si>
    <t>*ריט 1 אגח ג- ריט 1 בע"מ</t>
  </si>
  <si>
    <t>1120021</t>
  </si>
  <si>
    <t>1357</t>
  </si>
  <si>
    <t>20/01/15</t>
  </si>
  <si>
    <t>*ריט 1 אגח ד- ריט 1 בע"מ</t>
  </si>
  <si>
    <t>1129899</t>
  </si>
  <si>
    <t>26/01/15</t>
  </si>
  <si>
    <t>*ריט 1 אגח ו- ריט 1 בע"מ</t>
  </si>
  <si>
    <t>1138544</t>
  </si>
  <si>
    <t>18/09/16</t>
  </si>
  <si>
    <t>*ריט 1 סד ה- ריט 1 בע"מ</t>
  </si>
  <si>
    <t>1136753</t>
  </si>
  <si>
    <t>01/11/15</t>
  </si>
  <si>
    <t>אדמה אגח ב- אדמה פתרונות לחקלאות בע"מ</t>
  </si>
  <si>
    <t>1110915</t>
  </si>
  <si>
    <t>1063</t>
  </si>
  <si>
    <t>כימיה, גומי ופלסטיק</t>
  </si>
  <si>
    <t>בראק אן וי אגח א- בראק קפיטל פרופרטיז אן וי</t>
  </si>
  <si>
    <t>1122860</t>
  </si>
  <si>
    <t>1560</t>
  </si>
  <si>
    <t>בראק אן וי אגחב- בראק קפיטל פרופרטיז אן וי</t>
  </si>
  <si>
    <t>1128347</t>
  </si>
  <si>
    <t>21/05/13</t>
  </si>
  <si>
    <t>גזית גלוב אגח ג- גזית-גלוב בע"מ</t>
  </si>
  <si>
    <t>1260306</t>
  </si>
  <si>
    <t>126</t>
  </si>
  <si>
    <t>גזית גלוב אגח ד- גזית-גלוב בע"מ</t>
  </si>
  <si>
    <t>1260397</t>
  </si>
  <si>
    <t>גזית גלוב אגח ט- גזית-גלוב בע"מ</t>
  </si>
  <si>
    <t>1260462</t>
  </si>
  <si>
    <t>גזית גלוב אגח י- גזית-גלוב בע"מ</t>
  </si>
  <si>
    <t>1260488</t>
  </si>
  <si>
    <t>דה זראסאי א- דה זראסאי גרופ לטד</t>
  </si>
  <si>
    <t>1127901</t>
  </si>
  <si>
    <t>1604</t>
  </si>
  <si>
    <t>19/07/15</t>
  </si>
  <si>
    <t>דיסקונט מנפיקים הת ד- דיסקונט מנפיקים בע"מ</t>
  </si>
  <si>
    <t>7480049</t>
  </si>
  <si>
    <t>748</t>
  </si>
  <si>
    <t>דיסקונט מנפיקים הת ח- דיסקונט מנפיקים בע"מ</t>
  </si>
  <si>
    <t>7480072</t>
  </si>
  <si>
    <t>דסקונט מנפיקים הת א- דיסקונט מנפיקים בע"מ</t>
  </si>
  <si>
    <t>7480015</t>
  </si>
  <si>
    <t>דסקונט מנפיקים הת ב- דיסקונט מנפיקים בע"מ</t>
  </si>
  <si>
    <t>7480023</t>
  </si>
  <si>
    <t>דקסיה הנ אגח י- דקסיה ישראל הנפקות בע"מ</t>
  </si>
  <si>
    <t>1134147</t>
  </si>
  <si>
    <t>1291</t>
  </si>
  <si>
    <t>08/01/15</t>
  </si>
  <si>
    <t>דקסיה הנפקות ז 3.55- דקסיה ישראל הנפקות בע"מ</t>
  </si>
  <si>
    <t>1119825</t>
  </si>
  <si>
    <t>דקסיה ישראל הנ אגח ב 4.65- דקסיה ישראל הנפקות בע"מ</t>
  </si>
  <si>
    <t>1095066</t>
  </si>
  <si>
    <t>הראל הנפק אגח ו- הראל ביטוח מימון והנפקות בע"מ</t>
  </si>
  <si>
    <t>1126069</t>
  </si>
  <si>
    <t>14/05/14</t>
  </si>
  <si>
    <t>הראל הנפק אגח ז- הראל ביטוח מימון והנפקות בע"מ</t>
  </si>
  <si>
    <t>1126077</t>
  </si>
  <si>
    <t>הראל הנפקות ה- הראל ביטוח מימון והנפקות בע"מ</t>
  </si>
  <si>
    <t>1119221</t>
  </si>
  <si>
    <t>כה דיסקונט סדרה י 6.2010- בנק דיסקונט לישראל בע"מ</t>
  </si>
  <si>
    <t>6910129</t>
  </si>
  <si>
    <t>691</t>
  </si>
  <si>
    <t>כללביט אגח ג- כללביט מימון בע"מ</t>
  </si>
  <si>
    <t>1120120</t>
  </si>
  <si>
    <t>1324</t>
  </si>
  <si>
    <t>כללביט אגח ט- כללביט מימון בע"מ</t>
  </si>
  <si>
    <t>1136050</t>
  </si>
  <si>
    <t>Aa3</t>
  </si>
  <si>
    <t>22/07/15</t>
  </si>
  <si>
    <t>מנורה הון אגח א- מנורה מבטחים גיוס הון בע"מ</t>
  </si>
  <si>
    <t>1103670</t>
  </si>
  <si>
    <t>1431</t>
  </si>
  <si>
    <t>מנורה מבטחים אגח א- מנורה מבטחים החזקות בע"מ</t>
  </si>
  <si>
    <t>5660048</t>
  </si>
  <si>
    <t>566</t>
  </si>
  <si>
    <t>פניקס הון אגח ב- הפניקס גיוסי הון (2009) בע"מ</t>
  </si>
  <si>
    <t>1120799</t>
  </si>
  <si>
    <t>*אגוד  הנפק התח יט- אגוד הנפקות בע"מ</t>
  </si>
  <si>
    <t>1124080</t>
  </si>
  <si>
    <t>1239</t>
  </si>
  <si>
    <t>A1</t>
  </si>
  <si>
    <t>ביג אגח ג- ביג מרכזי קניות (2004) בע"מ</t>
  </si>
  <si>
    <t>1106947</t>
  </si>
  <si>
    <t>1327</t>
  </si>
  <si>
    <t>A+</t>
  </si>
  <si>
    <t>20/09/16</t>
  </si>
  <si>
    <t>ביג אגח ד- ביג מרכזי קניות (2004) בע"מ</t>
  </si>
  <si>
    <t>1118033</t>
  </si>
  <si>
    <t>22/01/14</t>
  </si>
  <si>
    <t>ביג אגח ז- ביג מרכזי קניות (2004) בע"מ</t>
  </si>
  <si>
    <t>1136084</t>
  </si>
  <si>
    <t>12/12/16</t>
  </si>
  <si>
    <t>ביג ה- ביג מרכזי קניות (2004) בע"מ</t>
  </si>
  <si>
    <t>1129279</t>
  </si>
  <si>
    <t>21/07/14</t>
  </si>
  <si>
    <t>בינלאומי הנפק התח כב- הבינלאומי הראשון הנפקות בע"מ</t>
  </si>
  <si>
    <t>1138585</t>
  </si>
  <si>
    <t>29/12/16</t>
  </si>
  <si>
    <t>הפניקס אגח 1 הפך סחיר 7670094- הפניקס אחזקות בע"מ</t>
  </si>
  <si>
    <t>7670102</t>
  </si>
  <si>
    <t>767</t>
  </si>
  <si>
    <t>ירושלים הנ סדרה ט- ירושלים מימון והנפקות (2005) בע"מ</t>
  </si>
  <si>
    <t>1127422</t>
  </si>
  <si>
    <t>1248</t>
  </si>
  <si>
    <t>23/11/15</t>
  </si>
  <si>
    <t>ישרס אגח טו- ישרס חברה להשקעות בע"מ</t>
  </si>
  <si>
    <t>6130207</t>
  </si>
  <si>
    <t>613</t>
  </si>
  <si>
    <t>04/09/16</t>
  </si>
  <si>
    <t>מזרחי טפחות אגח א'- בנק מזרחי טפחות בע"מ</t>
  </si>
  <si>
    <t>6950083</t>
  </si>
  <si>
    <t>695</t>
  </si>
  <si>
    <t>נכסים ובניין  ו- חברה לנכסים ולבנין בע"מ</t>
  </si>
  <si>
    <t>6990188</t>
  </si>
  <si>
    <t>699</t>
  </si>
  <si>
    <t>סלע נדלן אגח ב- סלע קפיטל נדל"ן בע"מ</t>
  </si>
  <si>
    <t>1132927</t>
  </si>
  <si>
    <t>1514</t>
  </si>
  <si>
    <t>21/09/16</t>
  </si>
  <si>
    <t>סלע נדלן ג- סלע קפיטל נדל"ן בע"מ</t>
  </si>
  <si>
    <t>1138973</t>
  </si>
  <si>
    <t>16/08/16</t>
  </si>
  <si>
    <t>סלקום אגח ב- סלקום ישראל בע"מ</t>
  </si>
  <si>
    <t>1096270</t>
  </si>
  <si>
    <t>2066</t>
  </si>
  <si>
    <t>סלקום אגח ד- סלקום ישראל בע"מ</t>
  </si>
  <si>
    <t>1107333</t>
  </si>
  <si>
    <t>סלקום אגח ו- סלקום ישראל בע"מ</t>
  </si>
  <si>
    <t>1125996</t>
  </si>
  <si>
    <t>18/06/15</t>
  </si>
  <si>
    <t>סלקום אגח ח- סלקום ישראל בע"מ</t>
  </si>
  <si>
    <t>1132828</t>
  </si>
  <si>
    <t>05/02/15</t>
  </si>
  <si>
    <t>פרטנר אגח ג- חברת פרטנר תקשורת בע"מ</t>
  </si>
  <si>
    <t>1118827</t>
  </si>
  <si>
    <t>2095</t>
  </si>
  <si>
    <t>*אזורים אגח 9- אזורים-חברה להשקעות בפתוח ובבנין בע"מ</t>
  </si>
  <si>
    <t>7150337</t>
  </si>
  <si>
    <t>715</t>
  </si>
  <si>
    <t>A2</t>
  </si>
  <si>
    <t>25/02/13</t>
  </si>
  <si>
    <t>אגח גירון ג- גירון פיתוח ובניה בע"מ</t>
  </si>
  <si>
    <t>1125681</t>
  </si>
  <si>
    <t>1130</t>
  </si>
  <si>
    <t>07/02/13</t>
  </si>
  <si>
    <t>אשטרום נכ אגח 7- אשטרום נכסים בע"מ</t>
  </si>
  <si>
    <t>2510139</t>
  </si>
  <si>
    <t>251</t>
  </si>
  <si>
    <t>A</t>
  </si>
  <si>
    <t>אשטרום נכ אגח 8- אשטרום נכסים בע"מ</t>
  </si>
  <si>
    <t>2510162</t>
  </si>
  <si>
    <t>אשטרום נכסים אגח 10- אשטרום נכסים בע"מ</t>
  </si>
  <si>
    <t>2510204</t>
  </si>
  <si>
    <t>29/09/16</t>
  </si>
  <si>
    <t>גירון  אגח ד- גירון פיתוח ובניה בע"מ</t>
  </si>
  <si>
    <t>1130681</t>
  </si>
  <si>
    <t>10/12/13</t>
  </si>
  <si>
    <t>דלק קבוצה אגח יג- קבוצת דלק בע"מ</t>
  </si>
  <si>
    <t>1105543</t>
  </si>
  <si>
    <t>1095</t>
  </si>
  <si>
    <t>דלק קבוצה אגח כב- קבוצת דלק בע"מ</t>
  </si>
  <si>
    <t>1106046</t>
  </si>
  <si>
    <t>דרבן אגח ד- דרבן השקעות בע"מ</t>
  </si>
  <si>
    <t>4110094</t>
  </si>
  <si>
    <t>411</t>
  </si>
  <si>
    <t>ישפרו.ק2- ישפרו חברה ישראלית להשכרת מבנים בע"מ</t>
  </si>
  <si>
    <t>7430069</t>
  </si>
  <si>
    <t>743</t>
  </si>
  <si>
    <t>17/03/13</t>
  </si>
  <si>
    <t>מגה אור ג- מגה אור החזקות בע"מ</t>
  </si>
  <si>
    <t>1127323</t>
  </si>
  <si>
    <t>1450</t>
  </si>
  <si>
    <t>30/10/13</t>
  </si>
  <si>
    <t>נכסים ובנין אג 3- חברה לנכסים ולבנין בע"מ</t>
  </si>
  <si>
    <t>6990139</t>
  </si>
  <si>
    <t>נכסים ובנין ד (6990147) 9.1.07- חברה לנכסים ולבנין בע"מ</t>
  </si>
  <si>
    <t>6990154</t>
  </si>
  <si>
    <t>קרדן רכב אגח ו- קרדן רכב בע"מ</t>
  </si>
  <si>
    <t>4590097</t>
  </si>
  <si>
    <t>459</t>
  </si>
  <si>
    <t>רבוע נדלן אגח ג- רבוע כחול נדל"ן בע"מ</t>
  </si>
  <si>
    <t>1115724</t>
  </si>
  <si>
    <t>1349</t>
  </si>
  <si>
    <t>רבוע נדלן אגח ה- רבוע כחול נדל"ן בע"מ</t>
  </si>
  <si>
    <t>1130467</t>
  </si>
  <si>
    <t>29/01/14</t>
  </si>
  <si>
    <t>*אזורים סד' ח הוסחר מ- 7150212- אזורים-חברה להשקעות בפתוח ובבנין בע"מ</t>
  </si>
  <si>
    <t>7150246</t>
  </si>
  <si>
    <t>A-</t>
  </si>
  <si>
    <t>אדגר אגח ו- אדגר השקעות ופיתוח בע"מ</t>
  </si>
  <si>
    <t>1820141</t>
  </si>
  <si>
    <t>182</t>
  </si>
  <si>
    <t>A3</t>
  </si>
  <si>
    <t>אדגר אגח ז- אדגר השקעות ופיתוח בע"מ</t>
  </si>
  <si>
    <t>1820158</t>
  </si>
  <si>
    <t>אלבר סד יג- אלבר שירותי מימונית בע"מ</t>
  </si>
  <si>
    <t>1127588</t>
  </si>
  <si>
    <t>1382</t>
  </si>
  <si>
    <t>14/08/13</t>
  </si>
  <si>
    <t>אפריקה נכסים אגח ו- אפריקה ישראל נכסים בע"מ</t>
  </si>
  <si>
    <t>1129550</t>
  </si>
  <si>
    <t>1172</t>
  </si>
  <si>
    <t>21/08/13</t>
  </si>
  <si>
    <t>דה לסר אגח ב- דה לסר גרופ לימיטד</t>
  </si>
  <si>
    <t>1118587</t>
  </si>
  <si>
    <t>1513</t>
  </si>
  <si>
    <t>דה לסר אגח ג- דה לסר גרופ לימיטד</t>
  </si>
  <si>
    <t>1127299</t>
  </si>
  <si>
    <t>דה לסר אגח ד- דה לסר גרופ לימיטד</t>
  </si>
  <si>
    <t>1132059</t>
  </si>
  <si>
    <t>30/04/14</t>
  </si>
  <si>
    <t>דיסקונט שה 1-הפך סחיר 69100950- בנק דיסקונט לישראל בע"מ</t>
  </si>
  <si>
    <t>6910095</t>
  </si>
  <si>
    <t>ירושלים הנ סדרה 10 נ- ירושלים מימון והנפקות (2005) בע"מ</t>
  </si>
  <si>
    <t>1127414</t>
  </si>
  <si>
    <t>26/05/16</t>
  </si>
  <si>
    <t>מבני תעשיה אגח ח- מבני תעשיה בע"מ</t>
  </si>
  <si>
    <t>2260131</t>
  </si>
  <si>
    <t>226</t>
  </si>
  <si>
    <t>מבני תעשיה אגח ט- מבני תעשיה בע"מ</t>
  </si>
  <si>
    <t>2260180</t>
  </si>
  <si>
    <t>מבני תעשייה אגח יד- מבני תעשיה בע"מ</t>
  </si>
  <si>
    <t>2260412</t>
  </si>
  <si>
    <t>בזן אגח א- בתי זקוק לנפט בע"מ</t>
  </si>
  <si>
    <t>2590255</t>
  </si>
  <si>
    <t>259</t>
  </si>
  <si>
    <t>BBB+</t>
  </si>
  <si>
    <t>הכשרת ישוב אגח 12- חברת הכשרת הישוב בישראל בע"מ</t>
  </si>
  <si>
    <t>6120117</t>
  </si>
  <si>
    <t>612</t>
  </si>
  <si>
    <t>הכשרת ישוב אגח 13- חברת הכשרת הישוב בישראל בע"מ</t>
  </si>
  <si>
    <t>6120125</t>
  </si>
  <si>
    <t>כלכלית ים אגח ו- כלכלית ירושלים בע"מ</t>
  </si>
  <si>
    <t>1980192</t>
  </si>
  <si>
    <t>198</t>
  </si>
  <si>
    <t>כלכלית ים אגח י- כלכלית ירושלים בע"מ</t>
  </si>
  <si>
    <t>1980317</t>
  </si>
  <si>
    <t>כלכלית ירושלים אגח יב- כלכלית ירושלים בע"מ</t>
  </si>
  <si>
    <t>1980358</t>
  </si>
  <si>
    <t>23/12/14</t>
  </si>
  <si>
    <t>הכשרה לביטוח אגח 2- הכשרת הישוב חברה לביטוח בע"מ</t>
  </si>
  <si>
    <t>1131218</t>
  </si>
  <si>
    <t>1187</t>
  </si>
  <si>
    <t>Baa2</t>
  </si>
  <si>
    <t>12/02/14</t>
  </si>
  <si>
    <t>דיסקונט השקעות אגח ח- חברת השקעות דיסקונט בע"מ</t>
  </si>
  <si>
    <t>6390223</t>
  </si>
  <si>
    <t>639</t>
  </si>
  <si>
    <t>BBB-</t>
  </si>
  <si>
    <t>קרדן אן וי אגח א- קרדן אן.וי.</t>
  </si>
  <si>
    <t>1105535</t>
  </si>
  <si>
    <t>1154</t>
  </si>
  <si>
    <t>B</t>
  </si>
  <si>
    <t>קרדן אן וי אגח ב- קרדן אן.וי.</t>
  </si>
  <si>
    <t>1113034</t>
  </si>
  <si>
    <t>אדרי-אל   אגח ב- אדרי-אל החזקות בע"מ</t>
  </si>
  <si>
    <t>1123371</t>
  </si>
  <si>
    <t>1466</t>
  </si>
  <si>
    <t>CCC</t>
  </si>
  <si>
    <t>פלאזה סנטרס אגח ב- פלאזה סנטרס</t>
  </si>
  <si>
    <t>1109503</t>
  </si>
  <si>
    <t>1476</t>
  </si>
  <si>
    <t>16/05/13</t>
  </si>
  <si>
    <t>אפריקה   אגח כו- אפריקה-ישראל להשקעות בע"מ</t>
  </si>
  <si>
    <t>6110365</t>
  </si>
  <si>
    <t>611</t>
  </si>
  <si>
    <t>Ca</t>
  </si>
  <si>
    <t>אפריקה אגח כח- אפריקה-ישראל להשקעות בע"מ</t>
  </si>
  <si>
    <t>6110480</t>
  </si>
  <si>
    <t>04/11/14</t>
  </si>
  <si>
    <t>אלביט הד  אגח ח- אלביט הדמיה בע"מ</t>
  </si>
  <si>
    <t>1131267</t>
  </si>
  <si>
    <t>1039</t>
  </si>
  <si>
    <t>לא מדורג</t>
  </si>
  <si>
    <t>21/02/14</t>
  </si>
  <si>
    <t>אלביט הדמיה ט- אלביט הדמיה בע"מ</t>
  </si>
  <si>
    <t>1131275</t>
  </si>
  <si>
    <t>23/02/14</t>
  </si>
  <si>
    <t>חלל תקשורת ח- חלל-תקשורת בע"מ</t>
  </si>
  <si>
    <t>1131416</t>
  </si>
  <si>
    <t>1132</t>
  </si>
  <si>
    <t>27/02/14</t>
  </si>
  <si>
    <t>לאומי אגח 178- בנק לאומי לישראל בע"מ</t>
  </si>
  <si>
    <t>6040323</t>
  </si>
  <si>
    <t>פועלים הנפקות אגח  30- הפועלים הנפקות בע"מ</t>
  </si>
  <si>
    <t>1940493</t>
  </si>
  <si>
    <t>פועלים הנפקות אגח 29- הפועלים הנפקות בע"מ</t>
  </si>
  <si>
    <t>1940485</t>
  </si>
  <si>
    <t>24/11/15</t>
  </si>
  <si>
    <t>בינלאומי הנפקות אגח ח- הבינלאומי הראשון הנפקות בע"מ</t>
  </si>
  <si>
    <t>1134212</t>
  </si>
  <si>
    <t>14/01/15</t>
  </si>
  <si>
    <t>פועלים הנפ הת יג- הפועלים הנפקות בע"מ</t>
  </si>
  <si>
    <t>1940436</t>
  </si>
  <si>
    <t>בזק אגח 7- בזק החברה הישראלית לתקשורת בע"מ</t>
  </si>
  <si>
    <t>2300150</t>
  </si>
  <si>
    <t>25/12/16</t>
  </si>
  <si>
    <t>בזק אגח 9- בזק החברה הישראלית לתקשורת בע"מ</t>
  </si>
  <si>
    <t>2300176</t>
  </si>
  <si>
    <t>בלל שה נד 201- בנק לאומי לישראל בע"מ</t>
  </si>
  <si>
    <t>6040158</t>
  </si>
  <si>
    <t>חברת חשמל 26 4.8% 2016/2023- חברת החשמל לישראל בע"מ</t>
  </si>
  <si>
    <t>6000202</t>
  </si>
  <si>
    <t>לאומי התחייבות COCO 400- בנק לאומי לישראל בע"מ</t>
  </si>
  <si>
    <t>6040331</t>
  </si>
  <si>
    <t>24/01/16</t>
  </si>
  <si>
    <t>לאומי שה נד 301- בנק לאומי לישראל בע"מ</t>
  </si>
  <si>
    <t>6040265</t>
  </si>
  <si>
    <t>מרכנתיל  ב- מרכנתיל הנפקות בע"מ</t>
  </si>
  <si>
    <t>1138205</t>
  </si>
  <si>
    <t>1266</t>
  </si>
  <si>
    <t>31/03/16</t>
  </si>
  <si>
    <t>*גב ים אגח ז- חברת גב-ים לקרקעות בע"מ</t>
  </si>
  <si>
    <t>7590144</t>
  </si>
  <si>
    <t>*פז נפט  ה- פז חברת הנפט בע"מ</t>
  </si>
  <si>
    <t>1139534</t>
  </si>
  <si>
    <t>*פז נפט אגח ד- פז חברת הנפט בע"מ</t>
  </si>
  <si>
    <t>1132505</t>
  </si>
  <si>
    <t>28/07/14</t>
  </si>
  <si>
    <t>דה זראסאי אג ג- דה זראסאי גרופ לטד</t>
  </si>
  <si>
    <t>1137975</t>
  </si>
  <si>
    <t>25/05/16</t>
  </si>
  <si>
    <t>דה זראסאי אגח ב- דה זראסאי גרופ לטד</t>
  </si>
  <si>
    <t>1131028</t>
  </si>
  <si>
    <t>31/05/16</t>
  </si>
  <si>
    <t>דיסקונט מנ הת ט- דיסקונט מנפיקים בע"מ</t>
  </si>
  <si>
    <t>7480106</t>
  </si>
  <si>
    <t>דקסיה הנ אגח יא- דקסיה ישראל הנפקות בע"מ</t>
  </si>
  <si>
    <t>1134154</t>
  </si>
  <si>
    <t>דקסיה ישראל הנפק אגח ט- דקסיה ישראל הנפקות בע"מ</t>
  </si>
  <si>
    <t>1126051</t>
  </si>
  <si>
    <t>הראל הנפקות יב ש- הראל ביטוח מימון והנפקות בע"מ</t>
  </si>
  <si>
    <t>1138163</t>
  </si>
  <si>
    <t>03/04/16</t>
  </si>
  <si>
    <t>הראל הנפקות יג ש- הראל ביטוח מימון והנפקות בע"מ</t>
  </si>
  <si>
    <t>1138171</t>
  </si>
  <si>
    <t>כללביט אגח ו- כללביט מימון בע"מ</t>
  </si>
  <si>
    <t>1120138</t>
  </si>
  <si>
    <t>כללביט אגח י'- כללביט מימון בע"מ</t>
  </si>
  <si>
    <t>1136068</t>
  </si>
  <si>
    <t>מויניאן אגח א- מויניאן לימיטד</t>
  </si>
  <si>
    <t>1135656</t>
  </si>
  <si>
    <t>1643</t>
  </si>
  <si>
    <t>27/05/15</t>
  </si>
  <si>
    <t>פניקס הון אגח ג- הפניקס גיוסי הון (2009) בע"מ</t>
  </si>
  <si>
    <t>1120807</t>
  </si>
  <si>
    <t>ביג אגח ו- ביג מרכזי קניות (2004) בע"מ</t>
  </si>
  <si>
    <t>1132521</t>
  </si>
  <si>
    <t>19/06/14</t>
  </si>
  <si>
    <t>הוט אגח ב- הוט-מערכות תקשורת בע"מ</t>
  </si>
  <si>
    <t>1123264</t>
  </si>
  <si>
    <t>510</t>
  </si>
  <si>
    <t>טמפו משקאות אגח א- טמפו משקאות בע"מ</t>
  </si>
  <si>
    <t>1118306</t>
  </si>
  <si>
    <t>1535</t>
  </si>
  <si>
    <t>מזון</t>
  </si>
  <si>
    <t>לייטסטון אגח א- לייטסטון אנטרפרייזס לימיטד</t>
  </si>
  <si>
    <t>1133891</t>
  </si>
  <si>
    <t>1630</t>
  </si>
  <si>
    <t>06/08/15</t>
  </si>
  <si>
    <t>ממן אגח ב- ממן-מסופי מטען וניטול בע"מ</t>
  </si>
  <si>
    <t>2380046</t>
  </si>
  <si>
    <t>238</t>
  </si>
  <si>
    <t>נכסים ובנ אגח ז- חברה לנכסים ולבנין בע"מ</t>
  </si>
  <si>
    <t>6990196</t>
  </si>
  <si>
    <t>סלקום אגח ה- סלקום ישראל בע"מ</t>
  </si>
  <si>
    <t>1113661</t>
  </si>
  <si>
    <t>סלקום אגח ט- סלקום ישראל בע"מ</t>
  </si>
  <si>
    <t>1132836</t>
  </si>
  <si>
    <t>פרטנר אגח ד- חברת פרטנר תקשורת בע"מ</t>
  </si>
  <si>
    <t>1118835</t>
  </si>
  <si>
    <t>פרטנר אגח ה- חברת פרטנר תקשורת בע"מ</t>
  </si>
  <si>
    <t>1118843</t>
  </si>
  <si>
    <t>רילייטד א' 2020- רילייטד פרוטפוליו מסחרי לימיטד</t>
  </si>
  <si>
    <t>1134923</t>
  </si>
  <si>
    <t>1638</t>
  </si>
  <si>
    <t>12/03/15</t>
  </si>
  <si>
    <t>*אבגול     אגח ג- אבגול תעשיות 1953 בע"מ</t>
  </si>
  <si>
    <t>1133289</t>
  </si>
  <si>
    <t>1390</t>
  </si>
  <si>
    <t>עץ, נייר ודפוס</t>
  </si>
  <si>
    <t>14/08/14</t>
  </si>
  <si>
    <t>*אבגול  אגח ב- אבגול תעשיות 1953 בע"מ</t>
  </si>
  <si>
    <t>1126317</t>
  </si>
  <si>
    <t>*אגוד הנפקות שה נד 2- אגוד הנפקות בע"מ</t>
  </si>
  <si>
    <t>1115286</t>
  </si>
  <si>
    <t>*אזורים אגח 10- אזורים-חברה להשקעות בפתוח ובבנין בע"מ</t>
  </si>
  <si>
    <t>7150345</t>
  </si>
  <si>
    <t>18/02/14</t>
  </si>
  <si>
    <t>*אזורים אגח 11- אזורים-חברה להשקעות בפתוח ובבנין בע"מ</t>
  </si>
  <si>
    <t>7150352</t>
  </si>
  <si>
    <t>29/09/14</t>
  </si>
  <si>
    <t>דלק קב אגח טו- קבוצת דלק בע"מ</t>
  </si>
  <si>
    <t>1115070</t>
  </si>
  <si>
    <t>מגה אור אגח ה- מגה אור החזקות בע"מ</t>
  </si>
  <si>
    <t>1132687</t>
  </si>
  <si>
    <t>קרדן רכב אגח ח- קרדן רכב בע"מ</t>
  </si>
  <si>
    <t>4590147</t>
  </si>
  <si>
    <t>21/01/16</t>
  </si>
  <si>
    <t>אלבר אג"ח יד- אלבר שירותי מימונית בע"מ</t>
  </si>
  <si>
    <t>1132562</t>
  </si>
  <si>
    <t>22/06/14</t>
  </si>
  <si>
    <t>דה לסר ה- דה לסר גרופ לימיטד</t>
  </si>
  <si>
    <t>1135664</t>
  </si>
  <si>
    <t>21/05/15</t>
  </si>
  <si>
    <t>דור אלון אגח ג- דור אלון אנרגיה בישראל (1988) בע"מ</t>
  </si>
  <si>
    <t>1115245</t>
  </si>
  <si>
    <t>1072</t>
  </si>
  <si>
    <t>דלשה קפיטל אגחב- דלשה קפיטל</t>
  </si>
  <si>
    <t>1137314</t>
  </si>
  <si>
    <t>12950</t>
  </si>
  <si>
    <t>13/01/16</t>
  </si>
  <si>
    <t>מבני תעשייה אגח טו- מבני תעשיה בע"מ</t>
  </si>
  <si>
    <t>2260420</t>
  </si>
  <si>
    <t>08/12/14</t>
  </si>
  <si>
    <t>אלדן תחבורה  א- אלדן בע"מ</t>
  </si>
  <si>
    <t>1134840</t>
  </si>
  <si>
    <t>10503</t>
  </si>
  <si>
    <t>02/03/15</t>
  </si>
  <si>
    <t>אלדן תחבורה  ב- אלדן בע"מ</t>
  </si>
  <si>
    <t>1138254</t>
  </si>
  <si>
    <t>13/04/16</t>
  </si>
  <si>
    <t>בזן אגח ד- בתי זקוק לנפט בע"מ</t>
  </si>
  <si>
    <t>2590362</t>
  </si>
  <si>
    <t>בזן אגח ה- בתי זקוק לנפט בע"מ</t>
  </si>
  <si>
    <t>2590388</t>
  </si>
  <si>
    <t>30/05/16</t>
  </si>
  <si>
    <t>הכשרת הישוב 14- חברת הכשרת הישוב בישראל בע"מ</t>
  </si>
  <si>
    <t>6120141</t>
  </si>
  <si>
    <t>טן דלק אגח ג- טן-חברה לדלק בע"מ</t>
  </si>
  <si>
    <t>1131457</t>
  </si>
  <si>
    <t>1499</t>
  </si>
  <si>
    <t>כלכלית י-ם אג"ח יא- כלכלית ירושלים בע"מ</t>
  </si>
  <si>
    <t>1980341</t>
  </si>
  <si>
    <t>פטרוכימים אגח 1- מפעלים פטרוכימיים בישראל בע"מ</t>
  </si>
  <si>
    <t>7560154</t>
  </si>
  <si>
    <t>756</t>
  </si>
  <si>
    <t>29/06/15</t>
  </si>
  <si>
    <t>בזן אגח ו- בתי זקוק לנפט בע"מ</t>
  </si>
  <si>
    <t>2590396</t>
  </si>
  <si>
    <t>03/06/15</t>
  </si>
  <si>
    <t>סה"כ אחר</t>
  </si>
  <si>
    <t>סה"כ תל אביב 25</t>
  </si>
  <si>
    <t>אלביט מערכות- אלביט מערכות בע"מ</t>
  </si>
  <si>
    <t>1081124</t>
  </si>
  <si>
    <t>1040</t>
  </si>
  <si>
    <t>ביטחוניות</t>
  </si>
  <si>
    <t>דיסקונט א- בנק דיסקונט לישראל בע"מ</t>
  </si>
  <si>
    <t>691212</t>
  </si>
  <si>
    <t>פועלים- בנק הפועלים בע"מ</t>
  </si>
  <si>
    <t>662577</t>
  </si>
  <si>
    <t>662</t>
  </si>
  <si>
    <t>לאומי- בנק לאומי לישראל בע"מ</t>
  </si>
  <si>
    <t>604611</t>
  </si>
  <si>
    <t>מזרחי טפחות- בנק מזרחי טפחות בע"מ</t>
  </si>
  <si>
    <t>695437</t>
  </si>
  <si>
    <t>בינלאומי 5- הבנק הבינלאומי הראשון לישראל בע"מ</t>
  </si>
  <si>
    <t>593038</t>
  </si>
  <si>
    <t>593</t>
  </si>
  <si>
    <t>אופקו הלת' אינק- אופקו</t>
  </si>
  <si>
    <t>1129543</t>
  </si>
  <si>
    <t>1610</t>
  </si>
  <si>
    <t>השקעות במדעי החיים</t>
  </si>
  <si>
    <t>*פז נפט- פז חברת הנפט בע"מ</t>
  </si>
  <si>
    <t>1100007</t>
  </si>
  <si>
    <t>אבנר יהש- אבנר חיפושי נפט וגז - שותפות מוגבלת</t>
  </si>
  <si>
    <t>268011</t>
  </si>
  <si>
    <t>268</t>
  </si>
  <si>
    <t>חיפושי נפט וגז</t>
  </si>
  <si>
    <t>דלק קדוחים יהש- דלק קידוחים - שותפות מוגבלת</t>
  </si>
  <si>
    <t>475020</t>
  </si>
  <si>
    <t>475</t>
  </si>
  <si>
    <t>*ישראמקו יהש- ישראמקו נגב 2 שותפות מוגבלת</t>
  </si>
  <si>
    <t>232017</t>
  </si>
  <si>
    <t>232</t>
  </si>
  <si>
    <t>טבע- טבע תעשיות פרמצבטיות בע"מ</t>
  </si>
  <si>
    <t>629014</t>
  </si>
  <si>
    <t>629</t>
  </si>
  <si>
    <t>כיל- כימיקלים לישראל בע"מ</t>
  </si>
  <si>
    <t>281014</t>
  </si>
  <si>
    <t>281</t>
  </si>
  <si>
    <t>מיילן אן.וי- מיילו אן.וי דואלי</t>
  </si>
  <si>
    <t>1136704</t>
  </si>
  <si>
    <t>1655</t>
  </si>
  <si>
    <t>פריגו- פריגו קומפני דואלי</t>
  </si>
  <si>
    <t>1130699</t>
  </si>
  <si>
    <t>1612</t>
  </si>
  <si>
    <t>*פרוטרום- פרוטרום תעשיות בע"מ</t>
  </si>
  <si>
    <t>1081082</t>
  </si>
  <si>
    <t>1037</t>
  </si>
  <si>
    <t>*שטראוס- שטראוס גרופ בע"מ</t>
  </si>
  <si>
    <t>746016</t>
  </si>
  <si>
    <t>746</t>
  </si>
  <si>
    <t>גזית גלוב- גזית-גלוב בע"מ</t>
  </si>
  <si>
    <t>126011</t>
  </si>
  <si>
    <t>*מליסרון- מליסרון בע"מ</t>
  </si>
  <si>
    <t>323014</t>
  </si>
  <si>
    <t>*עזריאלי קבוצה- קבוצת עזריאלי בע"מ (לשעבר קנית מימון)</t>
  </si>
  <si>
    <t>1119478</t>
  </si>
  <si>
    <t>*אורמת טכנולוגיות- אורמת טכנולגיות אינק דואלי</t>
  </si>
  <si>
    <t>1134402</t>
  </si>
  <si>
    <t>2250</t>
  </si>
  <si>
    <t>*נייס- נייס מערכות בע"מ</t>
  </si>
  <si>
    <t>273011</t>
  </si>
  <si>
    <t>273</t>
  </si>
  <si>
    <t>בזק- בזק החברה הישראלית לתקשורת בע"מ</t>
  </si>
  <si>
    <t>230011</t>
  </si>
  <si>
    <t>סה"כ תל אביב 75</t>
  </si>
  <si>
    <t>דלתא גליל- דלתא-גליל תעשיות בע"מ</t>
  </si>
  <si>
    <t>627034</t>
  </si>
  <si>
    <t>627</t>
  </si>
  <si>
    <t>*פוקס- ויזל- פוקס-ויזל בע"מ</t>
  </si>
  <si>
    <t>1087022</t>
  </si>
  <si>
    <t>1140</t>
  </si>
  <si>
    <t>*מיטרוניקס- מיטרוניקס בע"מ</t>
  </si>
  <si>
    <t>1091065</t>
  </si>
  <si>
    <t>1212</t>
  </si>
  <si>
    <t>אלקטרוניקה ואופטיקה</t>
  </si>
  <si>
    <t>*אבוג'ן- אבוג'ן בע"מ</t>
  </si>
  <si>
    <t>1105055</t>
  </si>
  <si>
    <t>1461</t>
  </si>
  <si>
    <t>ביוטכנולוגיה</t>
  </si>
  <si>
    <t>איידיאיי ביטוח- איי.די.איי. חברה לביטוח בע"מ</t>
  </si>
  <si>
    <t>1129501</t>
  </si>
  <si>
    <t>1608</t>
  </si>
  <si>
    <t>פניקס 1- הפניקס אחזקות בע"מ</t>
  </si>
  <si>
    <t>767012</t>
  </si>
  <si>
    <t>הראל השקעות- הראל השקעות בביטוח ושרותים פיננסים בע"מ</t>
  </si>
  <si>
    <t>585018</t>
  </si>
  <si>
    <t>585</t>
  </si>
  <si>
    <t>כלל עסקי ביטוח- כלל החזקות עסקי ביטוח בע"מ</t>
  </si>
  <si>
    <t>224014</t>
  </si>
  <si>
    <t>224</t>
  </si>
  <si>
    <t>מנורה מבטחים החזקות- מנורה מבטחים החזקות בע"מ</t>
  </si>
  <si>
    <t>566018</t>
  </si>
  <si>
    <t>אלקו החזקות- אלקו בע"מ</t>
  </si>
  <si>
    <t>694034</t>
  </si>
  <si>
    <t>694</t>
  </si>
  <si>
    <t>*אלקטרה- אלקטרה בע"מ</t>
  </si>
  <si>
    <t>739037</t>
  </si>
  <si>
    <t>739</t>
  </si>
  <si>
    <t>*יואל- י.ו.א.ל. ירושלים אויל אקספלורשיין בע"מ</t>
  </si>
  <si>
    <t>583013</t>
  </si>
  <si>
    <t>*נפטא- נפטא חברה ישראלית לנפט בע"מ</t>
  </si>
  <si>
    <t>643015</t>
  </si>
  <si>
    <t>643</t>
  </si>
  <si>
    <t>רציו יהש- רציו חיפושי נפט (1992) - שותפות מוגבלת</t>
  </si>
  <si>
    <t>394015</t>
  </si>
  <si>
    <t>394</t>
  </si>
  <si>
    <t>בזן- בתי זקוק לנפט בע"מ</t>
  </si>
  <si>
    <t>2590248</t>
  </si>
  <si>
    <t>*פלסאון תעשיות- פלסאון תעשיות בע"מ</t>
  </si>
  <si>
    <t>1081603</t>
  </si>
  <si>
    <t>1057</t>
  </si>
  <si>
    <t>טאואר- טאואר סמיקונדקטור בע"מ</t>
  </si>
  <si>
    <t>1082379</t>
  </si>
  <si>
    <t>2028</t>
  </si>
  <si>
    <t>מוליכים למחצה</t>
  </si>
  <si>
    <t>*נובה- נובה מכשירי מדידה בע"מ</t>
  </si>
  <si>
    <t>1084557</t>
  </si>
  <si>
    <t>2177</t>
  </si>
  <si>
    <t>*קרור- קרור אחזקות בע"מ</t>
  </si>
  <si>
    <t>621011</t>
  </si>
  <si>
    <t>621</t>
  </si>
  <si>
    <t>*מזור רובוטיקה- מזור רובוטיקה ניתוחיות בע"מ</t>
  </si>
  <si>
    <t>1106855</t>
  </si>
  <si>
    <t>1487</t>
  </si>
  <si>
    <t>מכשור רפואי</t>
  </si>
  <si>
    <t>דלק רכב- דלק מערכות רכב בע"מ</t>
  </si>
  <si>
    <t>829010</t>
  </si>
  <si>
    <t>829</t>
  </si>
  <si>
    <t>מסחר</t>
  </si>
  <si>
    <t>רמי לוי- רשת חנויות רמי לוי שיווק השיקמה 2006 בע"מ</t>
  </si>
  <si>
    <t>1104249</t>
  </si>
  <si>
    <t>1445</t>
  </si>
  <si>
    <t>שופרסל- שופר-סל בע"מ</t>
  </si>
  <si>
    <t>777037</t>
  </si>
  <si>
    <t>777</t>
  </si>
  <si>
    <t>אינרום- אינרום תעשיות בנייה בע"מ</t>
  </si>
  <si>
    <t>1132356</t>
  </si>
  <si>
    <t>1616</t>
  </si>
  <si>
    <t>מתכת ומוצרי בניה</t>
  </si>
  <si>
    <t>שפיר- שפיר הנדסה ותעשיה בע"מ</t>
  </si>
  <si>
    <t>1133875</t>
  </si>
  <si>
    <t>1633</t>
  </si>
  <si>
    <t>*אירפורט סיטי- איירפורט סיטי בע"מ</t>
  </si>
  <si>
    <t>1095835</t>
  </si>
  <si>
    <t>*אלוני חץ- אלוני-חץ נכסים והשקעות בע"מ</t>
  </si>
  <si>
    <t>390013</t>
  </si>
  <si>
    <t>390</t>
  </si>
  <si>
    <t>אלרוב נדלן ומלונאות- אלרוב נדל"ן ומלונאות בע"מ</t>
  </si>
  <si>
    <t>387019</t>
  </si>
  <si>
    <t>387</t>
  </si>
  <si>
    <t>וילאר- וילאר אינטרנשיונל בע"מ</t>
  </si>
  <si>
    <t>416016</t>
  </si>
  <si>
    <t>*גב ים- חברת גב-ים לקרקעות בע"מ</t>
  </si>
  <si>
    <t>759019</t>
  </si>
  <si>
    <t>ישרס- ישרס חברה להשקעות בע"מ</t>
  </si>
  <si>
    <t>613034</t>
  </si>
  <si>
    <t>רבוע נדלן- רבוע כחול נדל"ן בע"מ</t>
  </si>
  <si>
    <t>1098565</t>
  </si>
  <si>
    <t>*ריט 1- ריט 1 בע"מ</t>
  </si>
  <si>
    <t>1098920</t>
  </si>
  <si>
    <t>*שיכון ובינוי- שיכון ובינוי - אחזקות בע"מ</t>
  </si>
  <si>
    <t>1081942</t>
  </si>
  <si>
    <t>1068</t>
  </si>
  <si>
    <t>*אבגול- אבגול תעשיות 1953 בע"מ</t>
  </si>
  <si>
    <t>1100957</t>
  </si>
  <si>
    <t>*ספאנטק- נ.ר. ספאנטק תעשיות בע"מ</t>
  </si>
  <si>
    <t>1090117</t>
  </si>
  <si>
    <t>1182</t>
  </si>
  <si>
    <t>*אנרג'יקס- אנרג'יקס אנרגיות מתחדשות בע"מ</t>
  </si>
  <si>
    <t>1123355</t>
  </si>
  <si>
    <t>1581</t>
  </si>
  <si>
    <t>*חילן טק- חילן טק בע"מ</t>
  </si>
  <si>
    <t>1084698</t>
  </si>
  <si>
    <t>1110</t>
  </si>
  <si>
    <t>שירותי מידע</t>
  </si>
  <si>
    <t>*מטריקס- מטריקס אי.טי בע"מ</t>
  </si>
  <si>
    <t>445015</t>
  </si>
  <si>
    <t>445</t>
  </si>
  <si>
    <t>פורמולה מערכות- פורמולה מערכות (1985)בע"מ</t>
  </si>
  <si>
    <t>256016</t>
  </si>
  <si>
    <t>256</t>
  </si>
  <si>
    <t>לייבפרסון- לייבפרסון, אינק</t>
  </si>
  <si>
    <t>1123017</t>
  </si>
  <si>
    <t>1579</t>
  </si>
  <si>
    <t>פרטנר- חברת פרטנר תקשורת בע"מ</t>
  </si>
  <si>
    <t>1083484</t>
  </si>
  <si>
    <t>חלל תקשורת- חלל-תקשורת בע"מ</t>
  </si>
  <si>
    <t>1092345</t>
  </si>
  <si>
    <t>סלקום- סלקום ישראל בע"מ</t>
  </si>
  <si>
    <t>1101534</t>
  </si>
  <si>
    <t>סה"כ מניות היתר</t>
  </si>
  <si>
    <t>*בריל- בריל תעשיות נעליים בע"מ</t>
  </si>
  <si>
    <t>399014</t>
  </si>
  <si>
    <t>399</t>
  </si>
  <si>
    <t>*קסטרו- קסטרו מודל בע"מ</t>
  </si>
  <si>
    <t>280016</t>
  </si>
  <si>
    <t>280</t>
  </si>
  <si>
    <t>*או.אר.טי- או.אר.טי.טכנולוגיות בע"מ</t>
  </si>
  <si>
    <t>1086230</t>
  </si>
  <si>
    <t>1135</t>
  </si>
  <si>
    <t>*ארד- ארד בע"מ</t>
  </si>
  <si>
    <t>1091651</t>
  </si>
  <si>
    <t>1219</t>
  </si>
  <si>
    <t>ביוליין- ביוליין אר אקס בע"מ</t>
  </si>
  <si>
    <t>1101518</t>
  </si>
  <si>
    <t>1394</t>
  </si>
  <si>
    <t>קמהדע- קמהדע בע"מ</t>
  </si>
  <si>
    <t>1094119</t>
  </si>
  <si>
    <t>1267</t>
  </si>
  <si>
    <t>רדהיל- רדהיל ביופארמה בע"מ</t>
  </si>
  <si>
    <t>1122381</t>
  </si>
  <si>
    <t>1573</t>
  </si>
  <si>
    <t>*אורביט- אורביט-אלחוט טכנולוגיות בע"מ</t>
  </si>
  <si>
    <t>265017</t>
  </si>
  <si>
    <t>265</t>
  </si>
  <si>
    <t>*אלרון- אלרון תעשיה אלקטרונית בע"מ</t>
  </si>
  <si>
    <t>749077</t>
  </si>
  <si>
    <t>749</t>
  </si>
  <si>
    <t>כלל ביוטכנולוגיה- כלל תעשיות ביוטכנולוגיה בע"מ</t>
  </si>
  <si>
    <t>1104280</t>
  </si>
  <si>
    <t>1447</t>
  </si>
  <si>
    <t>קרדן אן.וי.- קרדן אן.וי.</t>
  </si>
  <si>
    <t>1087949</t>
  </si>
  <si>
    <t>*אלספק- אלספק הנדסה בע"מ</t>
  </si>
  <si>
    <t>1090364</t>
  </si>
  <si>
    <t>1194</t>
  </si>
  <si>
    <t>חשמל</t>
  </si>
  <si>
    <t>*אפקון תעשיות 1- אפקון תעשיות בע"מ</t>
  </si>
  <si>
    <t>578013</t>
  </si>
  <si>
    <t>578</t>
  </si>
  <si>
    <t>*גולן פלסטיק- גולן מוצרי פלסטיק בע"מ</t>
  </si>
  <si>
    <t>1091933</t>
  </si>
  <si>
    <t>1226</t>
  </si>
  <si>
    <t>*גניגר- גניגר מפעלי פלסטיק בע"מ</t>
  </si>
  <si>
    <t>1095892</t>
  </si>
  <si>
    <t>1301</t>
  </si>
  <si>
    <t>*פלסטופיל- חברת פלסטופיל הזורע בע"מ</t>
  </si>
  <si>
    <t>1092840</t>
  </si>
  <si>
    <t>1240</t>
  </si>
  <si>
    <t>פטרוכימיים- מפעלים פטרוכימיים בישראל בע"מ</t>
  </si>
  <si>
    <t>756015</t>
  </si>
  <si>
    <t>*פלרם- פלרם (1990) תעשיות בע"מ</t>
  </si>
  <si>
    <t>644013</t>
  </si>
  <si>
    <t>644</t>
  </si>
  <si>
    <t>*רבל- רבל אי.סי.אס. בע"מ</t>
  </si>
  <si>
    <t>1103878</t>
  </si>
  <si>
    <t>1436</t>
  </si>
  <si>
    <t>*רם-און- רם-און השקעות והחזקות (1999) בע"מ</t>
  </si>
  <si>
    <t>1090943</t>
  </si>
  <si>
    <t>1209</t>
  </si>
  <si>
    <t>*זנלכל- זנלכל בע"מ</t>
  </si>
  <si>
    <t>130013</t>
  </si>
  <si>
    <t>130</t>
  </si>
  <si>
    <t>*אייסקיור מדיקל- אייסקיור מדיקל בע"מ</t>
  </si>
  <si>
    <t>1122415</t>
  </si>
  <si>
    <t>1570</t>
  </si>
  <si>
    <t>*איתמר- איתמר מדיקל בע"מ</t>
  </si>
  <si>
    <t>1102458</t>
  </si>
  <si>
    <t>1411</t>
  </si>
  <si>
    <t>*אקסלנז- אקסלנז ביוסיינס בע"מ</t>
  </si>
  <si>
    <t>1104868</t>
  </si>
  <si>
    <t>1455</t>
  </si>
  <si>
    <t>*מדיגוס- מדיגוס בע"מ</t>
  </si>
  <si>
    <t>1096171</t>
  </si>
  <si>
    <t>1311</t>
  </si>
  <si>
    <t>*מדיקל קומפרישיין- מדיקל קומפרישין סיסטם (די.בי.אן.) בע"מ</t>
  </si>
  <si>
    <t>1096890</t>
  </si>
  <si>
    <t>1318</t>
  </si>
  <si>
    <t>אילקס מדיקל- אילקס מדיקל בע"מ</t>
  </si>
  <si>
    <t>1080753</t>
  </si>
  <si>
    <t>1019</t>
  </si>
  <si>
    <t>אלקטרה צריכה- אלקטרה מוצרי צריכה בע"מ</t>
  </si>
  <si>
    <t>5010129</t>
  </si>
  <si>
    <t>501</t>
  </si>
  <si>
    <t>*מדטכניקה- מדטכניקה בע"מ</t>
  </si>
  <si>
    <t>253013</t>
  </si>
  <si>
    <t>253</t>
  </si>
  <si>
    <t>*מנדלסוןתשת- מנדלסון תשתיות ותעשיות בע"מ</t>
  </si>
  <si>
    <t>1129444</t>
  </si>
  <si>
    <t>1247</t>
  </si>
  <si>
    <t>המשביר 365 החזקות בעמ- משביר לצרכן</t>
  </si>
  <si>
    <t>1104959</t>
  </si>
  <si>
    <t>1459</t>
  </si>
  <si>
    <t>*ניסקו חשמל- ניסקו חשמל ואלקטרוניקה בע"מ</t>
  </si>
  <si>
    <t>1103621</t>
  </si>
  <si>
    <t>1429</t>
  </si>
  <si>
    <t>*סקופ- קבוצת סקופ מתכות בע"מ</t>
  </si>
  <si>
    <t>288019</t>
  </si>
  <si>
    <t>288</t>
  </si>
  <si>
    <t>קרסו ב- קרסו מוטורס בע"מ</t>
  </si>
  <si>
    <t>1139591</t>
  </si>
  <si>
    <t>1585</t>
  </si>
  <si>
    <t>*אפריקה תעשיות- אפריקה ישראל תעשיות בע"מ</t>
  </si>
  <si>
    <t>800011</t>
  </si>
  <si>
    <t>800</t>
  </si>
  <si>
    <t>*המלט- המ-לט (ישראל-קנדה) בע"מ</t>
  </si>
  <si>
    <t>1080324</t>
  </si>
  <si>
    <t>68</t>
  </si>
  <si>
    <t>*חד אסף תעשיות- חד-אסף תעשיות בע"מ</t>
  </si>
  <si>
    <t>351015</t>
  </si>
  <si>
    <t>351</t>
  </si>
  <si>
    <t>*קליל- קליל תעשיות בע"מ</t>
  </si>
  <si>
    <t>797035</t>
  </si>
  <si>
    <t>797</t>
  </si>
  <si>
    <t>תדיר גן- תדיר-גן (מוצרים מדוייקים) 1993 בע"מ</t>
  </si>
  <si>
    <t>1090141</t>
  </si>
  <si>
    <t>1185</t>
  </si>
  <si>
    <t>*אזורים- אזורים-חברה להשקעות בפתוח ובבנין בע"מ</t>
  </si>
  <si>
    <t>715011</t>
  </si>
  <si>
    <t>אפריקה- אפריקה-ישראל להשקעות בע"מ</t>
  </si>
  <si>
    <t>611012</t>
  </si>
  <si>
    <t>דמרי- י.ח.דמרי בניה ופיתוח בע"מ</t>
  </si>
  <si>
    <t>1090315</t>
  </si>
  <si>
    <t>1193</t>
  </si>
  <si>
    <t>פלאזה סנטר- פלאזה סנטרס</t>
  </si>
  <si>
    <t>1109917</t>
  </si>
  <si>
    <t>*על בד- עלבד משואות יצחק בע"מ</t>
  </si>
  <si>
    <t>625012</t>
  </si>
  <si>
    <t>625</t>
  </si>
  <si>
    <t>סרגון- סרגון נטוורקס בע"מ</t>
  </si>
  <si>
    <t>1085166</t>
  </si>
  <si>
    <t>2185</t>
  </si>
  <si>
    <t>ציוד תקשורת</t>
  </si>
  <si>
    <t>וואן תוכנה- וואן טכנולוגיות תוכנה(או.אס.טי)בע"מ</t>
  </si>
  <si>
    <t>161018</t>
  </si>
  <si>
    <t>161</t>
  </si>
  <si>
    <t>אוברסיז מניה- אוברסיז</t>
  </si>
  <si>
    <t>1139617</t>
  </si>
  <si>
    <t>27350</t>
  </si>
  <si>
    <t>*אוריין- אוריין ש.מ. בע"מ</t>
  </si>
  <si>
    <t>1103506</t>
  </si>
  <si>
    <t>1425</t>
  </si>
  <si>
    <t>*אמנת- אמנת ניהול ומערכות בע"מ</t>
  </si>
  <si>
    <t>654012</t>
  </si>
  <si>
    <t>654</t>
  </si>
  <si>
    <t>דור אלון- דור אלון אנרגיה בישראל (1988) בע"מ</t>
  </si>
  <si>
    <t>1093202</t>
  </si>
  <si>
    <t>*דנאל כא- דנאל (אדיר יהושע) בע"מ</t>
  </si>
  <si>
    <t>314013</t>
  </si>
  <si>
    <t>314</t>
  </si>
  <si>
    <t>*לודן- לודן חברה להנדסה בע"מ</t>
  </si>
  <si>
    <t>1081439</t>
  </si>
  <si>
    <t>1050</t>
  </si>
  <si>
    <t>ברן- קבוצת ברן בע"מ</t>
  </si>
  <si>
    <t>286013</t>
  </si>
  <si>
    <t>286</t>
  </si>
  <si>
    <t>*אלוט תקשורת- אלוט תקשרות בע"מ</t>
  </si>
  <si>
    <t>1099654</t>
  </si>
  <si>
    <t>2252</t>
  </si>
  <si>
    <t>פריון נטוורק- פריון נטוורק בע"מ לשעבר אינקרדימייל</t>
  </si>
  <si>
    <t>1095819</t>
  </si>
  <si>
    <t>2240</t>
  </si>
  <si>
    <t>*קו מנחה- קו מנחה שרותי מידע ותקשורת בע"מ</t>
  </si>
  <si>
    <t>271015</t>
  </si>
  <si>
    <t>271</t>
  </si>
  <si>
    <t>סה"כ call 001 אופציות</t>
  </si>
  <si>
    <t>SYNERON MEDICAL- Syneron Medical Ltd</t>
  </si>
  <si>
    <t>IL0010909351</t>
  </si>
  <si>
    <t>NASDAQ</t>
  </si>
  <si>
    <t>בלומברג</t>
  </si>
  <si>
    <t>12281</t>
  </si>
  <si>
    <t>Health Care Equipment &amp; Services</t>
  </si>
  <si>
    <t>CAESAR STONE SDOT- CAESAR STON SDOT</t>
  </si>
  <si>
    <t>IL0011259137</t>
  </si>
  <si>
    <t>12277</t>
  </si>
  <si>
    <t>Materials</t>
  </si>
  <si>
    <t>Israel chemicals- כימיקלים לישראל בע"מ</t>
  </si>
  <si>
    <t>IL0002810146</t>
  </si>
  <si>
    <t>Mediwound ltd- MEDIWOUND LTD</t>
  </si>
  <si>
    <t>IL0011316309</t>
  </si>
  <si>
    <t>10278</t>
  </si>
  <si>
    <t>Pharmaceuticals &amp; Biotechnology</t>
  </si>
  <si>
    <t>Vascular  Biogenics ltd- Vascular biogenics</t>
  </si>
  <si>
    <t>IL0011327454</t>
  </si>
  <si>
    <t>12808</t>
  </si>
  <si>
    <t>INTEC PHARMA LT MG יובנק- אינטק פארמה בע"מ</t>
  </si>
  <si>
    <t>IL0011177958</t>
  </si>
  <si>
    <t>1530</t>
  </si>
  <si>
    <t>Kamada ltd- קמהדע בע"מ</t>
  </si>
  <si>
    <t>IL0010941198</t>
  </si>
  <si>
    <t>Mellanox Technologies- מלאנוקס טכנולוגיות בע"מ</t>
  </si>
  <si>
    <t>IL0011017329</t>
  </si>
  <si>
    <t>2254</t>
  </si>
  <si>
    <t>Semiconductors &amp; Semiconductor Equipment</t>
  </si>
  <si>
    <t>Mellanox technologies- מלאנוקס טכנולוגיות בע"מ</t>
  </si>
  <si>
    <t>Amdocs Ltd- AMDOCS LTD</t>
  </si>
  <si>
    <t>GB0022569080</t>
  </si>
  <si>
    <t>10018</t>
  </si>
  <si>
    <t>Software &amp; Services</t>
  </si>
  <si>
    <t>Verint Systems Inc- VERINT SYSTEMS</t>
  </si>
  <si>
    <t>US92343X1000</t>
  </si>
  <si>
    <t>10467</t>
  </si>
  <si>
    <t>*Nice system ltd- נייס מערכות בע"מ</t>
  </si>
  <si>
    <t>US6536561086</t>
  </si>
  <si>
    <t>CHECK POINT SOF- צ'ק פוינט</t>
  </si>
  <si>
    <t>IL0010824113</t>
  </si>
  <si>
    <t>10548</t>
  </si>
  <si>
    <t>Kornit Digital Ltd- Kornit Digital Ltd</t>
  </si>
  <si>
    <t>IL0011216723</t>
  </si>
  <si>
    <t>12849</t>
  </si>
  <si>
    <t>Technology Hardware &amp; Equipment</t>
  </si>
  <si>
    <t>*Ituran Location And Control- איתוראן איתור ושליטה בע"מ</t>
  </si>
  <si>
    <t>IL0010818685</t>
  </si>
  <si>
    <t>1065</t>
  </si>
  <si>
    <t>*ORA- אורמת טכנולגיות אינק דואלי</t>
  </si>
  <si>
    <t>US6866881021</t>
  </si>
  <si>
    <t>Utilities</t>
  </si>
  <si>
    <t>REDHILL BIOPHRM- REDHILL BIOPHARMA LTD</t>
  </si>
  <si>
    <t>US7574681034</t>
  </si>
  <si>
    <t>12904</t>
  </si>
  <si>
    <t>Other</t>
  </si>
  <si>
    <t>Kite pharma inc- Kite Pharma Inc</t>
  </si>
  <si>
    <t>us49803l1098</t>
  </si>
  <si>
    <t>12845</t>
  </si>
  <si>
    <t>MBLY US Mobileye NV- Mobileye NV</t>
  </si>
  <si>
    <t>NL0010831061</t>
  </si>
  <si>
    <t>NYSE</t>
  </si>
  <si>
    <t>11272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</si>
  <si>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</si>
  <si>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</si>
  <si>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</si>
  <si>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</si>
  <si>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</si>
  <si>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</si>
  <si>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Daiwa ETF Nikkei 225- Daiwa ETF</t>
  </si>
  <si>
    <t>JP3027640006</t>
  </si>
  <si>
    <t>11121</t>
  </si>
  <si>
    <t>Diversified Financials</t>
  </si>
  <si>
    <t>db x-trackers dj stoxx 600- db x-trackers dj stoxx 600</t>
  </si>
  <si>
    <t>LU0328475792</t>
  </si>
  <si>
    <t>26031</t>
  </si>
  <si>
    <t>Deutsche Bank USA- DEUTSCHE BANK AG</t>
  </si>
  <si>
    <t>US2330518539</t>
  </si>
  <si>
    <t>10113</t>
  </si>
  <si>
    <t>Blackrock Inc- Ishares_BlackRock _ US</t>
  </si>
  <si>
    <t>US46434V8862</t>
  </si>
  <si>
    <t>20090</t>
  </si>
  <si>
    <t>Source s&amp;p 500 ireland- Source Markets plc</t>
  </si>
  <si>
    <t>IE00B3YCGJ38</t>
  </si>
  <si>
    <t>12119</t>
  </si>
  <si>
    <t>Spdr trust series fd- SPY</t>
  </si>
  <si>
    <t>US78462F1030</t>
  </si>
  <si>
    <t>10681</t>
  </si>
  <si>
    <t>Vanguard S&amp;P 500- VANGUARAD S&amp;P 500 ETF</t>
  </si>
  <si>
    <t>US9229083632</t>
  </si>
  <si>
    <t>25014</t>
  </si>
  <si>
    <t>Vanguard Emrg mkt et- VANGUARD EMERGING</t>
  </si>
  <si>
    <t>US9220428588</t>
  </si>
  <si>
    <t>10458</t>
  </si>
  <si>
    <t>סה"כ שמחקות מדדים אחרים</t>
  </si>
  <si>
    <t>Db X-Tr II Crs5- DB x TRACKERS</t>
  </si>
  <si>
    <t>LU0290359032</t>
  </si>
  <si>
    <t>12104</t>
  </si>
  <si>
    <t>ISHARES MARKIT IBOXX- ISHARES MARKIT IBOXX</t>
  </si>
  <si>
    <t>IE0032895942</t>
  </si>
  <si>
    <t>12389</t>
  </si>
  <si>
    <t>ISHARES EMER MKTS- ISHARES MSCI EMER</t>
  </si>
  <si>
    <t>IE00B6TLBW47</t>
  </si>
  <si>
    <t>20059</t>
  </si>
  <si>
    <t>Ishares markit iboxx $ hy- Ishares_BlackRock _ US</t>
  </si>
  <si>
    <t>IE00B4PY7Y77</t>
  </si>
  <si>
    <t>spdr barclays high yield- SPDR - State Street Global Advisors</t>
  </si>
  <si>
    <t>US78464A4177</t>
  </si>
  <si>
    <t>22040</t>
  </si>
  <si>
    <t>Spdr emerging bond- SPDR BARCLAYS</t>
  </si>
  <si>
    <t>IE00B4613386</t>
  </si>
  <si>
    <t>12423</t>
  </si>
  <si>
    <t>Vanguard shortterm bnd etf- VANGUARD</t>
  </si>
  <si>
    <t>US92206C4096</t>
  </si>
  <si>
    <t>10457</t>
  </si>
  <si>
    <t>סה"כ תעודות השתתפות בקרנות נאמנות בישראל</t>
  </si>
  <si>
    <t>סה"כ תעודות השתתפות בקרנות נאמנות בחו"ל</t>
  </si>
  <si>
    <t>Seb fund 1 nordic- Sec asset management</t>
  </si>
  <si>
    <t>LU0030165871</t>
  </si>
  <si>
    <t>12771</t>
  </si>
  <si>
    <t>Ba1</t>
  </si>
  <si>
    <t>Aberdeen Asset Management- Aberdeen Global World Equity Fund</t>
  </si>
  <si>
    <t>LU0231490953</t>
  </si>
  <si>
    <t>12287</t>
  </si>
  <si>
    <t>Neuber Berman- Neuberger Berman</t>
  </si>
  <si>
    <t>IE00B8QBJF01</t>
  </si>
  <si>
    <t>11100</t>
  </si>
  <si>
    <t>SPIOHYZ LX- Eurizon EasyFund</t>
  </si>
  <si>
    <t>LU0335991534</t>
  </si>
  <si>
    <t>12436</t>
  </si>
  <si>
    <t>Ubs lux bond- UBS LUXEM</t>
  </si>
  <si>
    <t>LU0396367608</t>
  </si>
  <si>
    <t>10441</t>
  </si>
  <si>
    <t>סה"כ כתבי אופציות בישראל</t>
  </si>
  <si>
    <t>טאואר אופציה 9- טאואר סמיקונדקטור בע"מ</t>
  </si>
  <si>
    <t>1128719</t>
  </si>
  <si>
    <t>*איתמר מדיקל אופציה 4- איתמר מדיקל בע"מ</t>
  </si>
  <si>
    <t>1137017</t>
  </si>
  <si>
    <t>*מדיגוס אופציה 9- מדיגוס בע"מ</t>
  </si>
  <si>
    <t>1135979</t>
  </si>
  <si>
    <t>סה"כ כתבי אופציה בחו"ל</t>
  </si>
  <si>
    <t>סה"כ מדדים כולל מניות</t>
  </si>
  <si>
    <t>סה"כ ש"ח/מט"ח</t>
  </si>
  <si>
    <t>סה"כ ריבית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</si>
  <si>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</si>
  <si>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</si>
  <si>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</si>
  <si>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</si>
  <si>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</si>
  <si>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</si>
  <si>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</si>
  <si>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</si>
  <si>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</si>
  <si>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</si>
  <si>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</si>
  <si>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</si>
  <si>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</si>
  <si>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</si>
  <si>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</si>
  <si>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</si>
  <si>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</si>
  <si>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אגח 6 רמ- מקורות חברת מים בע"מ</t>
  </si>
  <si>
    <t>1100908</t>
  </si>
  <si>
    <t>1150</t>
  </si>
  <si>
    <t>מקורות אגח 8 רמ- מקורות חברת מים בע"מ</t>
  </si>
  <si>
    <t>1124346</t>
  </si>
  <si>
    <t>22/09/16</t>
  </si>
  <si>
    <t>עירית רעננה אג"ח 1 - מ- עירית רעננה</t>
  </si>
  <si>
    <t>1098698</t>
  </si>
  <si>
    <t>1352</t>
  </si>
  <si>
    <t>חשמל אגח יב רמ- חברת החשמל לישראל בע"מ</t>
  </si>
  <si>
    <t>6000046</t>
  </si>
  <si>
    <t>חשמל צמוד 2022 רמ- חברת החשמל לישראל בע"מ</t>
  </si>
  <si>
    <t>6000129</t>
  </si>
  <si>
    <t>Aa2</t>
  </si>
  <si>
    <t>נתיבי גז אג"ח א - רמ- נתיבי הגז הטבעי לישראל בע"מ</t>
  </si>
  <si>
    <t>1103084</t>
  </si>
  <si>
    <t>1418</t>
  </si>
  <si>
    <t>אבנת השכרות בע"מ - אגח א'- אבנת השכרות בע"מ</t>
  </si>
  <si>
    <t>1094820</t>
  </si>
  <si>
    <t>1283</t>
  </si>
  <si>
    <t>25/12/12</t>
  </si>
  <si>
    <t>פועלים ש"ה ג ר"מ- בנק הפועלים בע"מ</t>
  </si>
  <si>
    <t>6620280</t>
  </si>
  <si>
    <t>אספיסי אלעד אגח 3 רמms- אס.פי.סי אל-עד</t>
  </si>
  <si>
    <t>1093939</t>
  </si>
  <si>
    <t>1229</t>
  </si>
  <si>
    <t>אלון חברת הדלק אגח סד' א MG- אלון חברת הדלק לישראל בע"מ</t>
  </si>
  <si>
    <t>11015671</t>
  </si>
  <si>
    <t>2202</t>
  </si>
  <si>
    <t>D</t>
  </si>
  <si>
    <t>16/12/13</t>
  </si>
  <si>
    <t>אגלס צים סדרה A 1 7.2014 - עדכון החל מ- 09.2016- צים שירותי ספנות משולבים בע"מ</t>
  </si>
  <si>
    <t>65100444</t>
  </si>
  <si>
    <t>651</t>
  </si>
  <si>
    <t>25/07/14</t>
  </si>
  <si>
    <t>מתם מרכז תעשיות מדע חיפה אגח א לס- מת"ם - מרכז תעשיות מדע חיפה בע"מ</t>
  </si>
  <si>
    <t>1138999</t>
  </si>
  <si>
    <t>1666</t>
  </si>
  <si>
    <t>18/08/16</t>
  </si>
  <si>
    <t>*אורמת 3 MG- אורמת טכנולגיות אינק דואלי</t>
  </si>
  <si>
    <t>443862</t>
  </si>
  <si>
    <t>אמקור אגח א לס רמ- אמפא השקעות בע"מ</t>
  </si>
  <si>
    <t>1133545</t>
  </si>
  <si>
    <t>703</t>
  </si>
  <si>
    <t>21/09/14</t>
  </si>
  <si>
    <t>צים אג"ח ד-רמ MG- צים שירותי ספנות משולבים בע"מ</t>
  </si>
  <si>
    <t>65100694</t>
  </si>
  <si>
    <t>סה"כ אג"ח קונצרני של חברות ישראליות</t>
  </si>
  <si>
    <t>סה"כ אג"ח קונצרני של חברות זרות</t>
  </si>
  <si>
    <t>Rplllc 6% 04/01/22- Ruby Pipeline Llc</t>
  </si>
  <si>
    <t>USU7501KAB71</t>
  </si>
  <si>
    <t>12861</t>
  </si>
  <si>
    <t>S&amp;P</t>
  </si>
  <si>
    <t>12/05/15</t>
  </si>
  <si>
    <t>29992224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</si>
  <si>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</si>
  <si>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</si>
  <si>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</si>
  <si>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</si>
  <si>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</si>
  <si>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</si>
  <si>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</si>
  <si>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</si>
  <si>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</si>
  <si>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רדהיל אופ לס- רדהיל ביופארמה בע"מ</t>
  </si>
  <si>
    <t>112238111</t>
  </si>
  <si>
    <t>21/01/14</t>
  </si>
  <si>
    <t>*אפריקה תעשיות אופ' לא סחירה- אפריקה ישראל תעשיות בע"מ</t>
  </si>
  <si>
    <t>3153001</t>
  </si>
  <si>
    <t>09/10/13</t>
  </si>
  <si>
    <t>*מדיגוס אפ ה- מדיגוס בע"מ</t>
  </si>
  <si>
    <t>1133354</t>
  </si>
  <si>
    <t>31/08/14</t>
  </si>
  <si>
    <t>REDHILL WARRANT- REDHILL BIOPHARMA LTD</t>
  </si>
  <si>
    <t>455863</t>
  </si>
  <si>
    <t>26/12/16</t>
  </si>
  <si>
    <t>סה"כ מט"ח/מט"ח</t>
  </si>
  <si>
    <t>סה"כ מטבע</t>
  </si>
  <si>
    <t>FWD CCY\ILS 20161123 USD\ILS 3.8625000 20170202</t>
  </si>
  <si>
    <t>90003020</t>
  </si>
  <si>
    <t>29/11/16</t>
  </si>
  <si>
    <t>שורט שקל יורו 23.01.17  4.2223- בנק הפועלים בע"מ</t>
  </si>
  <si>
    <t>90002679</t>
  </si>
  <si>
    <t>31/10/16</t>
  </si>
  <si>
    <t>FWD CCY\ILS 20161025 USD\ILS 3.8400000 20170117- בנק לאומי לישראל בע"מ</t>
  </si>
  <si>
    <t>90002628</t>
  </si>
  <si>
    <t>25/10/16</t>
  </si>
  <si>
    <t>FWD CCY\ILS 20161109 USD\ILS 3.7946000 20170202- בנק לאומי לישראל בע"מ</t>
  </si>
  <si>
    <t>90002750</t>
  </si>
  <si>
    <t>09/11/16</t>
  </si>
  <si>
    <t>FWD CCY\ILS 20161220 USD\ILS 3.8500000 20170223- בנק לאומי לישראל בע"מ</t>
  </si>
  <si>
    <t>90003170</t>
  </si>
  <si>
    <t>20/12/16</t>
  </si>
  <si>
    <t>FWD CCY\ILS 20161222 USD\ILS 3.8170000 20170223- בנק לאומי לישראל בע"מ</t>
  </si>
  <si>
    <t>90003204</t>
  </si>
  <si>
    <t>22/12/16</t>
  </si>
  <si>
    <t>FWD CCY\CCY 20161205 EUR\USD 1.0740000 20170308- בנק לאומי לישראל בע"מ</t>
  </si>
  <si>
    <t>90003056</t>
  </si>
  <si>
    <t>05/12/16</t>
  </si>
  <si>
    <t>FWD CCY\CCY 20161206 EUR\USD 1.0792300 20170322- בנק לאומי לישראל בע"מ</t>
  </si>
  <si>
    <t>90003079</t>
  </si>
  <si>
    <t>06/12/16</t>
  </si>
  <si>
    <t>FWD CCY\CCY 20161222 EUR\USD 1.0482000 20170308- בנק לאומי לישראל בע"מ</t>
  </si>
  <si>
    <t>90003205</t>
  </si>
  <si>
    <t>לונג דולר יורו 22.03.17 1.0786- יו בנק בע"מ לשעבר בנק אינווסטק</t>
  </si>
  <si>
    <t>90003100</t>
  </si>
  <si>
    <t>פורוורד ריבית</t>
  </si>
  <si>
    <t>404626</t>
  </si>
  <si>
    <t>31/12/15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</si>
  <si>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</si>
  <si>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</si>
  <si>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</si>
  <si>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</si>
  <si>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הלוואוה לבזק 15.12.23</t>
  </si>
  <si>
    <t>לא</t>
  </si>
  <si>
    <t>454099</t>
  </si>
  <si>
    <t>מזרחי משכנתאות לא צמוד ר. משתנה</t>
  </si>
  <si>
    <t>435946</t>
  </si>
  <si>
    <t>448548</t>
  </si>
  <si>
    <t>מזרחי משכנתאות לא צמוד ר. קבועה</t>
  </si>
  <si>
    <t>435945</t>
  </si>
  <si>
    <t>448547</t>
  </si>
  <si>
    <t>איגודן משיכה 1</t>
  </si>
  <si>
    <t>4563</t>
  </si>
  <si>
    <t>איגודן משיכה 2</t>
  </si>
  <si>
    <t>4693</t>
  </si>
  <si>
    <t>איגודן משיכה 3</t>
  </si>
  <si>
    <t>425769</t>
  </si>
  <si>
    <t>איגודן משיכה 4</t>
  </si>
  <si>
    <t>455714</t>
  </si>
  <si>
    <t>דרך ארץ חוב דולרי</t>
  </si>
  <si>
    <t>90150400</t>
  </si>
  <si>
    <t>חוצה ישראל חוב מדיסקונט ל ס</t>
  </si>
  <si>
    <t>55061</t>
  </si>
  <si>
    <t>מחצית היובל רצועה 1 msh</t>
  </si>
  <si>
    <t>29991703</t>
  </si>
  <si>
    <t>מחצית היובל רצועה 2 msh</t>
  </si>
  <si>
    <t>4410</t>
  </si>
  <si>
    <t>תמר ישראמקו נגב 2 שותפות מוגבל</t>
  </si>
  <si>
    <t>9242</t>
  </si>
  <si>
    <t>ברושים שלב ה</t>
  </si>
  <si>
    <t>444873</t>
  </si>
  <si>
    <t>דליה אנרגיות הלוואה למחזור והגדל</t>
  </si>
  <si>
    <t>379497</t>
  </si>
  <si>
    <t>דן באר שבע פריסה לזמן ארוך</t>
  </si>
  <si>
    <t>455954</t>
  </si>
  <si>
    <t>הלוואה ברושים משיכה 1</t>
  </si>
  <si>
    <t>2963</t>
  </si>
  <si>
    <t>הלוואה ברושים משיכה 2</t>
  </si>
  <si>
    <t>2968</t>
  </si>
  <si>
    <t>הלוואה ברושים משיכה 3</t>
  </si>
  <si>
    <t>4605</t>
  </si>
  <si>
    <t>הלוואה ברושים משיכה 4</t>
  </si>
  <si>
    <t>4606</t>
  </si>
  <si>
    <t>משאב הלוואה 26/08/15</t>
  </si>
  <si>
    <t>392454</t>
  </si>
  <si>
    <t>נבטים אנרגיות משיכה 2</t>
  </si>
  <si>
    <t>380163</t>
  </si>
  <si>
    <t>נבטים אנרגיות מתחדשות</t>
  </si>
  <si>
    <t>375044</t>
  </si>
  <si>
    <t>נבטים אנרגיות מתחדשות 3</t>
  </si>
  <si>
    <t>4280</t>
  </si>
  <si>
    <t>נבטים אנרגיות מתחדשות 4</t>
  </si>
  <si>
    <t>4344</t>
  </si>
  <si>
    <t>נבטים משיכה 10</t>
  </si>
  <si>
    <t>439284</t>
  </si>
  <si>
    <t>נבטים משיכה 11</t>
  </si>
  <si>
    <t>453772</t>
  </si>
  <si>
    <t>נבטים משיכה 5</t>
  </si>
  <si>
    <t>390693</t>
  </si>
  <si>
    <t>נבטים משיכה 6</t>
  </si>
  <si>
    <t>393154</t>
  </si>
  <si>
    <t>נבטים משיכה 7</t>
  </si>
  <si>
    <t>395153</t>
  </si>
  <si>
    <t>נבטים משיכה 8</t>
  </si>
  <si>
    <t>406504</t>
  </si>
  <si>
    <t>נבטים משיכה 9</t>
  </si>
  <si>
    <t>4859</t>
  </si>
  <si>
    <t>נייר מצפה רמון</t>
  </si>
  <si>
    <t>414968</t>
  </si>
  <si>
    <t>נשרים אנרגיה מובילה משיכה 1</t>
  </si>
  <si>
    <t>כן</t>
  </si>
  <si>
    <t>429027</t>
  </si>
  <si>
    <t>ערבה אליפז משיכה 1</t>
  </si>
  <si>
    <t>95350501</t>
  </si>
  <si>
    <t>ערבה אליפז משיכה 2</t>
  </si>
  <si>
    <t>95350502</t>
  </si>
  <si>
    <t>ערבה גרופית סאן משיכה 1</t>
  </si>
  <si>
    <t>99001</t>
  </si>
  <si>
    <t>ערבה גרופית סאן משיכה 2</t>
  </si>
  <si>
    <t>95350102</t>
  </si>
  <si>
    <t>ערבה יטבתה סאן משיכה 1</t>
  </si>
  <si>
    <t>99000</t>
  </si>
  <si>
    <t>ערבה יטבתה סאן משיכה 2</t>
  </si>
  <si>
    <t>95350202</t>
  </si>
  <si>
    <t>ערבה מסלול משיכה 1</t>
  </si>
  <si>
    <t>95350301</t>
  </si>
  <si>
    <t>ערבה מסלול משיכה 2</t>
  </si>
  <si>
    <t>95350302</t>
  </si>
  <si>
    <t>ערבה שובל משיכה 1</t>
  </si>
  <si>
    <t>95350401</t>
  </si>
  <si>
    <t>ערבה שובל משיכה 2</t>
  </si>
  <si>
    <t>95350402</t>
  </si>
  <si>
    <t>MGויאוליה WW הלוואה 1 30.03.15</t>
  </si>
  <si>
    <t>4207</t>
  </si>
  <si>
    <t>434406</t>
  </si>
  <si>
    <t>MGויאוליה WW הלוואה 2 30.03.15</t>
  </si>
  <si>
    <t>4203</t>
  </si>
  <si>
    <t>434410</t>
  </si>
  <si>
    <t>MGויאוליה אקוסול הלוואה 1 30.03.</t>
  </si>
  <si>
    <t>4206</t>
  </si>
  <si>
    <t>434404</t>
  </si>
  <si>
    <t>MGויאוליה דלקיה הלוואה 1 30.03.1</t>
  </si>
  <si>
    <t>4202</t>
  </si>
  <si>
    <t>434409</t>
  </si>
  <si>
    <t>הלוואה חיל סאן EFF</t>
  </si>
  <si>
    <t>371197</t>
  </si>
  <si>
    <t>הלוואה לחברת תעבורה</t>
  </si>
  <si>
    <t>3364</t>
  </si>
  <si>
    <t>הלוואה לחברת תעבורה משיכה 2</t>
  </si>
  <si>
    <t>364477</t>
  </si>
  <si>
    <t>ויאוליה  MG VID ADOM הלוואה 1 30.03.15</t>
  </si>
  <si>
    <t>4201</t>
  </si>
  <si>
    <t>434408</t>
  </si>
  <si>
    <t>ויאוליה TMM הלוואה 1 30.03.15</t>
  </si>
  <si>
    <t>4205</t>
  </si>
  <si>
    <t>434407</t>
  </si>
  <si>
    <t>ויאוליה WEW 3</t>
  </si>
  <si>
    <t>452464</t>
  </si>
  <si>
    <t>ויאוליה WEW2</t>
  </si>
  <si>
    <t>411270</t>
  </si>
  <si>
    <t>434412</t>
  </si>
  <si>
    <t>ויאוליה דלקיה הלוואה2 30.03.15</t>
  </si>
  <si>
    <t>4208</t>
  </si>
  <si>
    <t>434405</t>
  </si>
  <si>
    <t>ויאליה ת.מ.ת</t>
  </si>
  <si>
    <t>419146</t>
  </si>
  <si>
    <t>434411</t>
  </si>
  <si>
    <t>כרם שלום EDF סאן</t>
  </si>
  <si>
    <t>371707</t>
  </si>
  <si>
    <t>כרם שלום EDF סאן 1</t>
  </si>
  <si>
    <t>372051</t>
  </si>
  <si>
    <t>29991704</t>
  </si>
  <si>
    <t>משמר הנגב EDF</t>
  </si>
  <si>
    <t>371706</t>
  </si>
  <si>
    <t>פרטנר הלוואה 2.75%</t>
  </si>
  <si>
    <t>443423</t>
  </si>
  <si>
    <t>פרטנר הלוואה 3.17</t>
  </si>
  <si>
    <t>443424</t>
  </si>
  <si>
    <t>אלבר (סד'14)</t>
  </si>
  <si>
    <t>385055</t>
  </si>
  <si>
    <t>הלוואה אריסון 4.5% ms</t>
  </si>
  <si>
    <t>2571</t>
  </si>
  <si>
    <t>הלוואה אריסון 4.75% ms</t>
  </si>
  <si>
    <t>2572</t>
  </si>
  <si>
    <t>הלוואה לקווים תחבורה ציבורית 12שנים</t>
  </si>
  <si>
    <t>451303</t>
  </si>
  <si>
    <t>הלוואה לקווים תחבורה ציבורית 8 שנים</t>
  </si>
  <si>
    <t>451301</t>
  </si>
  <si>
    <t>451304</t>
  </si>
  <si>
    <t>הלוואה לקווים תחבורה ציבורית10   שנים</t>
  </si>
  <si>
    <t>451302</t>
  </si>
  <si>
    <t>454754</t>
  </si>
  <si>
    <t>454874</t>
  </si>
  <si>
    <t>משכנתאות מזרחי צ. מדד ר. משתנה 2014</t>
  </si>
  <si>
    <t>435944</t>
  </si>
  <si>
    <t>448456</t>
  </si>
  <si>
    <t>משכנתאות מזרחי צמוד ר. קבועה</t>
  </si>
  <si>
    <t>435943</t>
  </si>
  <si>
    <t>448455</t>
  </si>
  <si>
    <t>נגב אנרגיה אשלים לא צמוד</t>
  </si>
  <si>
    <t>4565</t>
  </si>
  <si>
    <t>נגב אנרגיה אשלים לא צמוד ( צמוד בעוד 3 שנים)</t>
  </si>
  <si>
    <t>4566</t>
  </si>
  <si>
    <t>נגב אנרגיה צמוד 2</t>
  </si>
  <si>
    <t>439969</t>
  </si>
  <si>
    <t>נגב אנרגיה צמוד 4</t>
  </si>
  <si>
    <t>455057</t>
  </si>
  <si>
    <t>נגב אנרגיה שקלי 2</t>
  </si>
  <si>
    <t>439968</t>
  </si>
  <si>
    <t>נגב אנרגיה שקלי 3</t>
  </si>
  <si>
    <t>445945</t>
  </si>
  <si>
    <t>נגב אנרגיה שקלי 4</t>
  </si>
  <si>
    <t>445946</t>
  </si>
  <si>
    <t>455056</t>
  </si>
  <si>
    <t>נטפים הלוואה ביורו</t>
  </si>
  <si>
    <t>29993125</t>
  </si>
  <si>
    <t>נטפים הלוואה דולרית</t>
  </si>
  <si>
    <t>29993126</t>
  </si>
  <si>
    <t>פי אס פי הלוואה ז"א 2 11.9.14</t>
  </si>
  <si>
    <t>908395120</t>
  </si>
  <si>
    <t>פי אס פי משיכה 4 הלוואה זא 27.5.15</t>
  </si>
  <si>
    <t>4314</t>
  </si>
  <si>
    <t>פי.אס.פי משיכה   10 הלוואה ז"א 25/10/35 MG</t>
  </si>
  <si>
    <t>443656</t>
  </si>
  <si>
    <t>פי.אס.פי משיכה 5 הלוואה ז"א 11/06/15</t>
  </si>
  <si>
    <t>384577</t>
  </si>
  <si>
    <t>פי.אס.פי משיכה 6 הלוואה ז"א 10/09/15 MG</t>
  </si>
  <si>
    <t>908395160</t>
  </si>
  <si>
    <t>פי.אס.פי משיכה 6 הלוואה ז"א 25/10/35 MG</t>
  </si>
  <si>
    <t>403836</t>
  </si>
  <si>
    <t>פי.אס.פי משיכה 7 הלוואה ז"א 25/10/35 MG</t>
  </si>
  <si>
    <t>415814</t>
  </si>
  <si>
    <t>פי.אס.פי משיכה 8 הלוואה ז"א 25/10/35 MG</t>
  </si>
  <si>
    <t>433981</t>
  </si>
  <si>
    <t>פי.אס.פי משיכה הלוואה ז"ק 10/03/16 MG</t>
  </si>
  <si>
    <t>455011</t>
  </si>
  <si>
    <t>455012</t>
  </si>
  <si>
    <t>פי.אס.פי משיכה9  הלוואה ז"א 25/10/35 MG</t>
  </si>
  <si>
    <t>440022</t>
  </si>
  <si>
    <t>פיאספי אגירה שאובה צמוד מדד משיכה 1</t>
  </si>
  <si>
    <t>345369</t>
  </si>
  <si>
    <t>הלוואה לקווים תחבורה ציבורית</t>
  </si>
  <si>
    <t>451305</t>
  </si>
  <si>
    <t>נתיב מהיר מאוחד</t>
  </si>
  <si>
    <t>66241</t>
  </si>
  <si>
    <t>צנורות המזרח התיכון ל ס</t>
  </si>
  <si>
    <t>4540068</t>
  </si>
  <si>
    <t>שפיר הנדסה חוצה ישראל צפון בע"מ</t>
  </si>
  <si>
    <t>4647</t>
  </si>
  <si>
    <t>אפריקה תעשיות הלוואה משיכה 1</t>
  </si>
  <si>
    <t>3153</t>
  </si>
  <si>
    <t>CC</t>
  </si>
  <si>
    <t>כלמוביל</t>
  </si>
  <si>
    <t>455531</t>
  </si>
  <si>
    <t>סה"כ מובטחות בשיעבוד כלי רכב</t>
  </si>
  <si>
    <t>אלדן תחבורה  4.25% 05/2018</t>
  </si>
  <si>
    <t>10510</t>
  </si>
  <si>
    <t>אלדן הלוואה 8</t>
  </si>
  <si>
    <t>360223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</si>
  <si>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</si>
  <si>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</si>
  <si>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</si>
  <si>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</si>
  <si>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</si>
  <si>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</si>
  <si>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SALEM HARBOR ( מאוחד )</t>
  </si>
  <si>
    <t>452639</t>
  </si>
  <si>
    <t>PANDA</t>
  </si>
  <si>
    <t>415761</t>
  </si>
  <si>
    <t>PANDA 2</t>
  </si>
  <si>
    <t>445549</t>
  </si>
  <si>
    <t>הלוואה נילית</t>
  </si>
  <si>
    <t>360793</t>
  </si>
  <si>
    <t>הלוואה Meerwind</t>
  </si>
  <si>
    <t>404555</t>
  </si>
  <si>
    <t>פקדון טפחות 6.22% 9.1.18- טפחות בנק משכנתאות לישראל בע"מ</t>
  </si>
  <si>
    <t>32961</t>
  </si>
  <si>
    <t>סה"כ נקוב במט"ח</t>
  </si>
  <si>
    <t>סה"כ צמודי מט"ח</t>
  </si>
  <si>
    <t>פקדון דולר אוסטרלי- בנק לאומי לישראל בע"מ</t>
  </si>
  <si>
    <t>299919271</t>
  </si>
  <si>
    <t>סה"כ מניב</t>
  </si>
  <si>
    <t>סה"כ לא מניב</t>
  </si>
  <si>
    <t>זכאים</t>
  </si>
  <si>
    <t>28080000</t>
  </si>
  <si>
    <t>זכאים מס עמיתים</t>
  </si>
  <si>
    <t>28200000</t>
  </si>
  <si>
    <t>חייבים</t>
  </si>
  <si>
    <t>27960000</t>
  </si>
  <si>
    <t>עו'ש(לקבל)</t>
  </si>
  <si>
    <t>1111111111</t>
  </si>
  <si>
    <t>הראל הנפקות אגח א(פדיון לקבל)</t>
  </si>
  <si>
    <t>הראל הנפקות אגח א(ריבית לקבל)</t>
  </si>
  <si>
    <t>הראל הנפקות יב ש(ריבית לקבל)</t>
  </si>
  <si>
    <t>הראל הנפקות יג ש(ריבית לקבל)</t>
  </si>
  <si>
    <t>דיסקונט שה 1-הפך סחיר 69100950(ריבית לקבל)</t>
  </si>
  <si>
    <t>לאומי אגח 177(ריבית לקבל)</t>
  </si>
  <si>
    <t>לאומי התחייבות COCO 400(ריבית לקבל)</t>
  </si>
  <si>
    <t>מזרחי טפחות אגח א'(ריבית לקבל)</t>
  </si>
  <si>
    <t>דקסיה הנ אגח יא(ריבית לקבל)</t>
  </si>
  <si>
    <t>דקסיה ישראל הנפק אגח ט(ריבית לקבל)</t>
  </si>
  <si>
    <t>ירושלים הנ סדרה 10 נ(ריבית לקבל)</t>
  </si>
  <si>
    <t>ירושלים הנ סדרה ט(ריבית לקבל)</t>
  </si>
  <si>
    <t>אלביט הד  אגח ח(ריבית לקבל)</t>
  </si>
  <si>
    <t>*אלקטרה(דיבידנד לקבל)</t>
  </si>
  <si>
    <t>גמול אגח א חש 12/09</t>
  </si>
  <si>
    <t>1116649</t>
  </si>
  <si>
    <t>וורלד קפיטל אגח ב MG</t>
  </si>
  <si>
    <t>13501072</t>
  </si>
  <si>
    <t>*פז נפט(דיבידנד לקבל)</t>
  </si>
  <si>
    <t>דלק קבוצה אגח כב(ריבית לקבל)</t>
  </si>
  <si>
    <t>בזן אגח א(פדיון לקבל)</t>
  </si>
  <si>
    <t>בזן אגח א(ריבית לקבל)</t>
  </si>
  <si>
    <t>בזן אגח ד(פדיון לקבל)</t>
  </si>
  <si>
    <t>בזן אגח ד(ריבית לקבל)</t>
  </si>
  <si>
    <t>בזן אגח ה(ריבית לקבל)</t>
  </si>
  <si>
    <t>בזן אגח ו(ריבית לקבל)</t>
  </si>
  <si>
    <t>כיל(דיבידנד לקבל)</t>
  </si>
  <si>
    <t>פולישק אג"ח ב msh</t>
  </si>
  <si>
    <t>11197341</t>
  </si>
  <si>
    <t>אלקטרה צריכה(דיבידנד לקבל)</t>
  </si>
  <si>
    <t>דלק רכב(דיבידנד לקבל)</t>
  </si>
  <si>
    <t>אדגר אגח ז(פדיון לקבל)</t>
  </si>
  <si>
    <t>אדגר אגח ז(ריבית לקבל)</t>
  </si>
  <si>
    <t>אדרי-אל   אגח ב(ריבית לקבל)</t>
  </si>
  <si>
    <t>*אזורים אגח 10(פדיון לקבל)</t>
  </si>
  <si>
    <t>*אזורים אגח 10(ריבית לקבל)</t>
  </si>
  <si>
    <t>*אזורים אגח 11(ריבית לקבל)</t>
  </si>
  <si>
    <t>*אזורים אגח 9(פדיון לקבל)</t>
  </si>
  <si>
    <t>*אזורים אגח 9(ריבית לקבל)</t>
  </si>
  <si>
    <t>*אזורים סד' ח הוסחר מ- 7150212(פדיון לקבל)</t>
  </si>
  <si>
    <t>*אזורים סד' ח הוסחר מ- 7150212(ריבית לקבל)</t>
  </si>
  <si>
    <t>*אמות אגח ג(פדיון לקבל)</t>
  </si>
  <si>
    <t>*אמות אגח ג(ריבית לקבל)</t>
  </si>
  <si>
    <t>אפריקה נכסים אגח ו(פדיון לקבל)</t>
  </si>
  <si>
    <t>אפריקה נכסים אגח ו(ריבית לקבל)</t>
  </si>
  <si>
    <t>אשטרום נכ אגח 7(פדיון לקבל)</t>
  </si>
  <si>
    <t>אשטרום נכ אגח 7(ריבית לקבל)</t>
  </si>
  <si>
    <t>אשטרום נכסים אגח 10(ריבית לקבל)</t>
  </si>
  <si>
    <t>בסר אירופה אגח ח ms</t>
  </si>
  <si>
    <t>11701410</t>
  </si>
  <si>
    <t>ביג אגח ד(פדיון לקבל)</t>
  </si>
  <si>
    <t>ביג אגח ו(ריבית לקבל)</t>
  </si>
  <si>
    <t>בראק אן וי אגחב(פדיון לקבל)</t>
  </si>
  <si>
    <t>בראק אן וי אגחב(ריבית לקבל)</t>
  </si>
  <si>
    <t>גזית גלוב אגח ג(ריבית לקבל)</t>
  </si>
  <si>
    <t>גזית גלוב אגח ט(ריבית לקבל)</t>
  </si>
  <si>
    <t>גירון  אגח ד(פדיון לקבל)</t>
  </si>
  <si>
    <t>גירון  אגח ד(ריבית לקבל)</t>
  </si>
  <si>
    <t>נכסים ובנ אגח ז(פדיון לקבל)</t>
  </si>
  <si>
    <t>נכסים ובנ אגח ז(ריבית לקבל)</t>
  </si>
  <si>
    <t>נכסים ובניין  ו(פדיון לקבל)</t>
  </si>
  <si>
    <t>נכסים ובניין  ו(ריבית לקבל)</t>
  </si>
  <si>
    <t>נכסים ובנין ד (6990147) 9.1.07(ריבית לקבל)</t>
  </si>
  <si>
    <t>חפציבה גרוזלם אגח msh2</t>
  </si>
  <si>
    <t>10999510</t>
  </si>
  <si>
    <t>חפציבה גרוזלם אגח גmsh</t>
  </si>
  <si>
    <t>10999690</t>
  </si>
  <si>
    <t>ישפרו.ק2(פדיון לקבל)</t>
  </si>
  <si>
    <t>ישפרו.ק2(ריבית לקבל)</t>
  </si>
  <si>
    <t>כלכלית ים אגח ו(פדיון לקבל)</t>
  </si>
  <si>
    <t>כלכלית ים אגח ו(ריבית לקבל)</t>
  </si>
  <si>
    <t>לגנא הולדינגס אגח 1 ms</t>
  </si>
  <si>
    <t>35200464</t>
  </si>
  <si>
    <t>NR3</t>
  </si>
  <si>
    <t>מבני תעשיה אגח ט(פדיון לקבל)</t>
  </si>
  <si>
    <t>מבני תעשיה אגח ט(ריבית לקבל)</t>
  </si>
  <si>
    <t>מגה אור אגח ה(פדיון לקבל)</t>
  </si>
  <si>
    <t>מגה אור אגח ה(ריבית לקבל)</t>
  </si>
  <si>
    <t>מגה אור ג(פדיון לקבל)</t>
  </si>
  <si>
    <t>מגה אור ג(ריבית לקבל)</t>
  </si>
  <si>
    <t>מויניאן אגח א(ריבית לקבל)</t>
  </si>
  <si>
    <t>*מליסרון אג"ח ח(פדיון לקבל)</t>
  </si>
  <si>
    <t>*מליסרון אג"ח ח(ריבית לקבל)</t>
  </si>
  <si>
    <t>*מליסרון אגח ה(פדיון לקבל)</t>
  </si>
  <si>
    <t>*מליסרון אגח ה(ריבית לקבל)</t>
  </si>
  <si>
    <t>*מליסרון אגח יא(פדיון לקבל)</t>
  </si>
  <si>
    <t>*מליסרון אגח יא(ריבית לקבל)</t>
  </si>
  <si>
    <t>*עזריאלי אגח ג(ריבית לקבל)</t>
  </si>
  <si>
    <t>*אבגול     אגח ג(ריבית לקבל)</t>
  </si>
  <si>
    <t>*אבגול  אגח ב(פדיון לקבל)</t>
  </si>
  <si>
    <t>*אבגול  אגח ב(ריבית לקבל)</t>
  </si>
  <si>
    <t>ממן אגח ב(פדיון לקבל)</t>
  </si>
  <si>
    <t>ממן אגח ב(ריבית לקבל)</t>
  </si>
  <si>
    <t>ג'י.אם.אף אגח א mg</t>
  </si>
  <si>
    <t>11007910</t>
  </si>
  <si>
    <t>פרטנר אגח ג(פדיון לקבל)</t>
  </si>
  <si>
    <t>פרטנר אגח ג(ריבית לקבל)</t>
  </si>
  <si>
    <t>פרטנר אגח ד(ריבית לקבל)</t>
  </si>
  <si>
    <t>פרטנר אגח ה(פדיון לקבל)</t>
  </si>
  <si>
    <t>פרטנר אגח ה(ריבית לקבל)</t>
  </si>
  <si>
    <t>חלל תקשורת ח(ריבית לקבל)</t>
  </si>
  <si>
    <t>סלקום אגח ו(פדיון לקבל)</t>
  </si>
  <si>
    <t>סלקום אגח ו(ריבית לקבל)</t>
  </si>
  <si>
    <t>סלקום אגח ח(ריבית לקבל)</t>
  </si>
  <si>
    <t>סלקום אגח ט(ריבית לקבל)</t>
  </si>
  <si>
    <t>Spdr trust series fd(דיבידנד לקבל)</t>
  </si>
  <si>
    <t>33001</t>
  </si>
  <si>
    <t>*ITURAN(דיבידנד לקבל)</t>
  </si>
  <si>
    <t>71048847</t>
  </si>
  <si>
    <t>UBS</t>
  </si>
  <si>
    <t>בנק הפועלים</t>
  </si>
  <si>
    <t>לירה טורקית</t>
  </si>
  <si>
    <t>כתר נורבגי</t>
  </si>
  <si>
    <t>בנק לאומי</t>
  </si>
  <si>
    <t>יובנק בע"מ</t>
  </si>
  <si>
    <t>אגירה שאובה PSP</t>
  </si>
  <si>
    <t>אגירה שאובה PSP standby</t>
  </si>
  <si>
    <t>אגירה שאובה PSP additional standby</t>
  </si>
  <si>
    <t>אגירה שאובה PSP מינוף</t>
  </si>
  <si>
    <t>נבטים להגדלת מינוף</t>
  </si>
  <si>
    <t>נטפים לז"ק</t>
  </si>
  <si>
    <t xml:space="preserve">בזק 6.2017 </t>
  </si>
  <si>
    <t xml:space="preserve">נגב אנרגיה שקלי </t>
  </si>
  <si>
    <t xml:space="preserve">נגב אנרגיה צמוד </t>
  </si>
  <si>
    <t xml:space="preserve">איגודן </t>
  </si>
  <si>
    <t>זמורות EDF</t>
  </si>
  <si>
    <t>מגדל מקפת קרנות פנסיה וקופות גמל בע"מ</t>
  </si>
  <si>
    <t>מגדל קופת גמל מרכזית לפיצויים</t>
  </si>
  <si>
    <t>צים מניה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</si>
</sst>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  <numFmt numFmtId="166" formatCode="[$-1010000]d/m/yy;@"/>
  </numFmts>
  <fonts count="20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sz val="9"/>
      <color theme="1"/>
      <name val="Arial"/>
      <family val="2"/>
      <charset val="177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108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1" fillId="0" borderId="0" xfId="0" applyFont="1"/>
    <xf numFmtId="17" fontId="19" fillId="0" borderId="0" xfId="0" applyNumberFormat="1" applyFont="1" applyFill="1" applyBorder="1" applyAlignment="1">
      <alignment horizontal="right"/>
    </xf>
    <xf numFmtId="0" fontId="0" fillId="5" borderId="0" xfId="0" applyFill="1"/>
    <xf numFmtId="4" fontId="0" fillId="5" borderId="0" xfId="0" applyNumberFormat="1" applyFont="1" applyFill="1"/>
    <xf numFmtId="0" fontId="2" fillId="5" borderId="0" xfId="0" applyFont="1" applyFill="1" applyAlignment="1">
      <alignment horizontal="center"/>
    </xf>
    <xf numFmtId="166" fontId="0" fillId="0" borderId="0" xfId="0" applyNumberFormat="1" applyFont="1"/>
    <xf numFmtId="0" fontId="0" fillId="0" borderId="0" xfId="0" applyFill="1"/>
    <xf numFmtId="4" fontId="0" fillId="0" borderId="0" xfId="0" applyNumberFormat="1" applyFont="1" applyFill="1"/>
    <xf numFmtId="0" fontId="2" fillId="0" borderId="0" xfId="0" applyFont="1" applyFill="1" applyAlignment="1">
      <alignment horizontal="center"/>
    </xf>
    <xf numFmtId="0" fontId="2" fillId="0" borderId="0" xfId="0" applyFont="1" applyFill="1" applyAlignment="1">
      <alignment horizontal="right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2"/>
  <sheetViews>
    <sheetView rightToLeft="1" tabSelected="1" workbookViewId="0"/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  <c r="C2" s="12" t="s">
        <v>1927</v>
      </c>
    </row>
    <row r="3" spans="1:36">
      <c r="B3" s="2" t="s">
        <v>2</v>
      </c>
      <c r="C3" s="82" t="s">
        <v>1928</v>
      </c>
    </row>
    <row r="4" spans="1:36">
      <c r="B4" s="2" t="s">
        <v>3</v>
      </c>
      <c r="C4" t="s">
        <v>191</v>
      </c>
    </row>
    <row r="5" spans="1:36">
      <c r="B5" s="77" t="s">
        <v>192</v>
      </c>
      <c r="C5" t="s">
        <v>193</v>
      </c>
    </row>
    <row r="6" spans="1:36" ht="26.25" customHeight="1">
      <c r="B6" s="92" t="s">
        <v>4</v>
      </c>
      <c r="C6" s="93"/>
      <c r="D6" s="94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8">
        <v>4493.32569207493</v>
      </c>
      <c r="D11" s="78">
        <f>C11/$C$42*100</f>
        <v>2.6382482052761076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9">
        <v>42689.236846100001</v>
      </c>
      <c r="D13" s="79">
        <f t="shared" ref="D13:D22" si="0">C13/$C$42*100</f>
        <v>25.064909648653149</v>
      </c>
    </row>
    <row r="14" spans="1:36">
      <c r="A14" s="10" t="s">
        <v>13</v>
      </c>
      <c r="B14" s="73" t="s">
        <v>17</v>
      </c>
      <c r="C14" s="79">
        <v>0</v>
      </c>
      <c r="D14" s="79">
        <f t="shared" si="0"/>
        <v>0</v>
      </c>
    </row>
    <row r="15" spans="1:36">
      <c r="A15" s="10" t="s">
        <v>13</v>
      </c>
      <c r="B15" s="73" t="s">
        <v>18</v>
      </c>
      <c r="C15" s="79">
        <f>'אג"ח קונצרני'!Q11</f>
        <v>30450.781495099</v>
      </c>
      <c r="D15" s="79">
        <f t="shared" si="0"/>
        <v>17.879122310317534</v>
      </c>
    </row>
    <row r="16" spans="1:36">
      <c r="A16" s="10" t="s">
        <v>13</v>
      </c>
      <c r="B16" s="73" t="s">
        <v>19</v>
      </c>
      <c r="C16" s="79">
        <f>מניות!K11</f>
        <v>25351.41858098</v>
      </c>
      <c r="D16" s="79">
        <f t="shared" si="0"/>
        <v>14.885040425722721</v>
      </c>
    </row>
    <row r="17" spans="1:4">
      <c r="A17" s="10" t="s">
        <v>13</v>
      </c>
      <c r="B17" s="73" t="s">
        <v>20</v>
      </c>
      <c r="C17" s="79">
        <v>42241.639881442003</v>
      </c>
      <c r="D17" s="79">
        <f t="shared" si="0"/>
        <v>24.8021038852564</v>
      </c>
    </row>
    <row r="18" spans="1:4">
      <c r="A18" s="10" t="s">
        <v>13</v>
      </c>
      <c r="B18" s="73" t="s">
        <v>21</v>
      </c>
      <c r="C18" s="79">
        <v>10968.647746112041</v>
      </c>
      <c r="D18" s="79">
        <f t="shared" si="0"/>
        <v>6.4402220567997395</v>
      </c>
    </row>
    <row r="19" spans="1:4">
      <c r="A19" s="10" t="s">
        <v>13</v>
      </c>
      <c r="B19" s="73" t="s">
        <v>22</v>
      </c>
      <c r="C19" s="79">
        <v>12.6481735</v>
      </c>
      <c r="D19" s="79">
        <f t="shared" si="0"/>
        <v>7.4263526223461145E-3</v>
      </c>
    </row>
    <row r="20" spans="1:4">
      <c r="A20" s="10" t="s">
        <v>13</v>
      </c>
      <c r="B20" s="73" t="s">
        <v>23</v>
      </c>
      <c r="C20" s="79">
        <v>0</v>
      </c>
      <c r="D20" s="79">
        <f t="shared" si="0"/>
        <v>0</v>
      </c>
    </row>
    <row r="21" spans="1:4">
      <c r="A21" s="10" t="s">
        <v>13</v>
      </c>
      <c r="B21" s="73" t="s">
        <v>24</v>
      </c>
      <c r="C21" s="79">
        <v>0</v>
      </c>
      <c r="D21" s="79">
        <f t="shared" si="0"/>
        <v>0</v>
      </c>
    </row>
    <row r="22" spans="1:4">
      <c r="A22" s="10" t="s">
        <v>13</v>
      </c>
      <c r="B22" s="73" t="s">
        <v>25</v>
      </c>
      <c r="C22" s="79">
        <v>0</v>
      </c>
      <c r="D22" s="79">
        <f t="shared" si="0"/>
        <v>0</v>
      </c>
    </row>
    <row r="23" spans="1:4">
      <c r="B23" s="72" t="s">
        <v>26</v>
      </c>
      <c r="C23" s="63"/>
      <c r="D23" s="79"/>
    </row>
    <row r="24" spans="1:4">
      <c r="A24" s="10" t="s">
        <v>13</v>
      </c>
      <c r="B24" s="73" t="s">
        <v>27</v>
      </c>
      <c r="C24" s="79">
        <v>0</v>
      </c>
      <c r="D24" s="79">
        <f t="shared" ref="D24:D37" si="1">C24/$C$42*100</f>
        <v>0</v>
      </c>
    </row>
    <row r="25" spans="1:4">
      <c r="A25" s="10" t="s">
        <v>13</v>
      </c>
      <c r="B25" s="73" t="s">
        <v>28</v>
      </c>
      <c r="C25" s="79">
        <v>0</v>
      </c>
      <c r="D25" s="79">
        <f t="shared" si="1"/>
        <v>0</v>
      </c>
    </row>
    <row r="26" spans="1:4">
      <c r="A26" s="10" t="s">
        <v>13</v>
      </c>
      <c r="B26" s="73" t="s">
        <v>18</v>
      </c>
      <c r="C26" s="79">
        <v>2410.246831984864</v>
      </c>
      <c r="D26" s="79">
        <f t="shared" si="1"/>
        <v>1.4151721496556171</v>
      </c>
    </row>
    <row r="27" spans="1:4">
      <c r="A27" s="10" t="s">
        <v>13</v>
      </c>
      <c r="B27" s="73" t="s">
        <v>29</v>
      </c>
      <c r="C27" s="79">
        <v>1.5734309531925601</v>
      </c>
      <c r="D27" s="79">
        <f t="shared" si="1"/>
        <v>9.2383719161680668E-4</v>
      </c>
    </row>
    <row r="28" spans="1:4">
      <c r="A28" s="10" t="s">
        <v>13</v>
      </c>
      <c r="B28" s="73" t="s">
        <v>30</v>
      </c>
      <c r="C28" s="79">
        <v>0</v>
      </c>
      <c r="D28" s="79">
        <f t="shared" si="1"/>
        <v>0</v>
      </c>
    </row>
    <row r="29" spans="1:4">
      <c r="A29" s="10" t="s">
        <v>13</v>
      </c>
      <c r="B29" s="73" t="s">
        <v>31</v>
      </c>
      <c r="C29" s="79">
        <v>0.27651457987979999</v>
      </c>
      <c r="D29" s="79">
        <f t="shared" si="1"/>
        <v>1.6235504481396359E-4</v>
      </c>
    </row>
    <row r="30" spans="1:4">
      <c r="A30" s="10" t="s">
        <v>13</v>
      </c>
      <c r="B30" s="73" t="s">
        <v>32</v>
      </c>
      <c r="C30" s="79">
        <v>0</v>
      </c>
      <c r="D30" s="79">
        <f t="shared" si="1"/>
        <v>0</v>
      </c>
    </row>
    <row r="31" spans="1:4">
      <c r="A31" s="10" t="s">
        <v>13</v>
      </c>
      <c r="B31" s="73" t="s">
        <v>33</v>
      </c>
      <c r="C31" s="79">
        <v>81.979081161020261</v>
      </c>
      <c r="D31" s="79">
        <f t="shared" si="1"/>
        <v>4.8133872005919891E-2</v>
      </c>
    </row>
    <row r="32" spans="1:4">
      <c r="A32" s="10" t="s">
        <v>13</v>
      </c>
      <c r="B32" s="73" t="s">
        <v>34</v>
      </c>
      <c r="C32" s="79">
        <v>0</v>
      </c>
      <c r="D32" s="79">
        <f t="shared" si="1"/>
        <v>0</v>
      </c>
    </row>
    <row r="33" spans="1:4">
      <c r="A33" s="10" t="s">
        <v>13</v>
      </c>
      <c r="B33" s="72" t="s">
        <v>35</v>
      </c>
      <c r="C33" s="79">
        <v>12228.060720194246</v>
      </c>
      <c r="D33" s="79">
        <f t="shared" si="1"/>
        <v>7.1796841493059889</v>
      </c>
    </row>
    <row r="34" spans="1:4">
      <c r="A34" s="10" t="s">
        <v>13</v>
      </c>
      <c r="B34" s="72" t="s">
        <v>36</v>
      </c>
      <c r="C34" s="79">
        <v>26.5512914329381</v>
      </c>
      <c r="D34" s="79">
        <f t="shared" si="1"/>
        <v>1.5589543641196557E-2</v>
      </c>
    </row>
    <row r="35" spans="1:4">
      <c r="A35" s="10" t="s">
        <v>13</v>
      </c>
      <c r="B35" s="72" t="s">
        <v>37</v>
      </c>
      <c r="C35" s="79">
        <v>0</v>
      </c>
      <c r="D35" s="79">
        <f t="shared" si="1"/>
        <v>0</v>
      </c>
    </row>
    <row r="36" spans="1:4">
      <c r="A36" s="10" t="s">
        <v>13</v>
      </c>
      <c r="B36" s="72" t="s">
        <v>38</v>
      </c>
      <c r="C36" s="79">
        <v>0</v>
      </c>
      <c r="D36" s="79">
        <f t="shared" si="1"/>
        <v>0</v>
      </c>
    </row>
    <row r="37" spans="1:4">
      <c r="A37" s="10" t="s">
        <v>13</v>
      </c>
      <c r="B37" s="72" t="s">
        <v>39</v>
      </c>
      <c r="C37" s="79">
        <v>-641.64171044713714</v>
      </c>
      <c r="D37" s="79">
        <f t="shared" si="1"/>
        <v>-0.37673879149315453</v>
      </c>
    </row>
    <row r="38" spans="1:4">
      <c r="A38" s="10"/>
      <c r="B38" s="74" t="s">
        <v>40</v>
      </c>
      <c r="C38" s="63"/>
      <c r="D38" s="79"/>
    </row>
    <row r="39" spans="1:4">
      <c r="A39" s="10" t="s">
        <v>13</v>
      </c>
      <c r="B39" s="75" t="s">
        <v>41</v>
      </c>
      <c r="C39" s="79">
        <v>0</v>
      </c>
      <c r="D39" s="79">
        <f>C39/$C$42*100</f>
        <v>0</v>
      </c>
    </row>
    <row r="40" spans="1:4">
      <c r="A40" s="10" t="s">
        <v>13</v>
      </c>
      <c r="B40" s="75" t="s">
        <v>42</v>
      </c>
      <c r="C40" s="79">
        <v>0</v>
      </c>
      <c r="D40" s="79">
        <f t="shared" ref="D40:D43" si="2">C40/$C$42*100</f>
        <v>0</v>
      </c>
    </row>
    <row r="41" spans="1:4">
      <c r="A41" s="10" t="s">
        <v>13</v>
      </c>
      <c r="B41" s="75" t="s">
        <v>43</v>
      </c>
      <c r="C41" s="79">
        <v>0</v>
      </c>
      <c r="D41" s="79">
        <f t="shared" si="2"/>
        <v>0</v>
      </c>
    </row>
    <row r="42" spans="1:4">
      <c r="B42" s="75" t="s">
        <v>44</v>
      </c>
      <c r="C42" s="79">
        <f>SUM(C11:C41)</f>
        <v>170314.74457516699</v>
      </c>
      <c r="D42" s="79">
        <f t="shared" si="2"/>
        <v>100</v>
      </c>
    </row>
    <row r="43" spans="1:4">
      <c r="A43" s="10" t="s">
        <v>13</v>
      </c>
      <c r="B43" s="76" t="s">
        <v>45</v>
      </c>
      <c r="C43" s="79">
        <f>'יתרת התחייבות להשקעה'!C11</f>
        <v>1628.0850289121015</v>
      </c>
      <c r="D43" s="79">
        <f t="shared" si="2"/>
        <v>0.95592723517461498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112</v>
      </c>
      <c r="D47">
        <v>3.8439999999999999</v>
      </c>
    </row>
    <row r="48" spans="1:4">
      <c r="C48" t="s">
        <v>116</v>
      </c>
      <c r="D48">
        <v>4.0201000000000002</v>
      </c>
    </row>
    <row r="49" spans="3:4">
      <c r="C49" t="s">
        <v>119</v>
      </c>
      <c r="D49">
        <v>4.7061999999999999</v>
      </c>
    </row>
    <row r="50" spans="3:4">
      <c r="C50" t="s">
        <v>194</v>
      </c>
      <c r="D50">
        <v>3.2959000000000002E-2</v>
      </c>
    </row>
    <row r="51" spans="3:4">
      <c r="C51" t="s">
        <v>126</v>
      </c>
      <c r="D51">
        <v>2.7717000000000001</v>
      </c>
    </row>
    <row r="52" spans="3:4">
      <c r="C52" t="s">
        <v>195</v>
      </c>
      <c r="D52">
        <v>0.4209</v>
      </c>
    </row>
  </sheetData>
  <sheetProtection sheet="1" objects="1" scenarios="1"/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C2" sqref="C2:C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s="12" t="s">
        <v>1927</v>
      </c>
    </row>
    <row r="3" spans="2:61">
      <c r="B3" s="2" t="s">
        <v>2</v>
      </c>
      <c r="C3" s="82" t="s">
        <v>1928</v>
      </c>
    </row>
    <row r="4" spans="2:61">
      <c r="B4" s="2" t="s">
        <v>3</v>
      </c>
      <c r="C4" t="s">
        <v>191</v>
      </c>
    </row>
    <row r="5" spans="2:61">
      <c r="B5" s="77" t="s">
        <v>192</v>
      </c>
      <c r="C5" t="s">
        <v>193</v>
      </c>
    </row>
    <row r="6" spans="2:61" ht="26.25" customHeight="1">
      <c r="B6" s="105" t="s">
        <v>69</v>
      </c>
      <c r="C6" s="106"/>
      <c r="D6" s="106"/>
      <c r="E6" s="106"/>
      <c r="F6" s="106"/>
      <c r="G6" s="106"/>
      <c r="H6" s="106"/>
      <c r="I6" s="106"/>
      <c r="J6" s="106"/>
      <c r="K6" s="106"/>
      <c r="L6" s="107"/>
    </row>
    <row r="7" spans="2:61" ht="26.25" customHeight="1">
      <c r="B7" s="105" t="s">
        <v>104</v>
      </c>
      <c r="C7" s="106"/>
      <c r="D7" s="106"/>
      <c r="E7" s="106"/>
      <c r="F7" s="106"/>
      <c r="G7" s="106"/>
      <c r="H7" s="106"/>
      <c r="I7" s="106"/>
      <c r="J7" s="106"/>
      <c r="K7" s="106"/>
      <c r="L7" s="107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0</v>
      </c>
      <c r="J11" s="25"/>
      <c r="K11" s="78">
        <v>0</v>
      </c>
      <c r="L11" s="78">
        <v>0</v>
      </c>
      <c r="BD11" s="16"/>
      <c r="BE11" s="19"/>
      <c r="BF11" s="16"/>
      <c r="BH11" s="16"/>
    </row>
    <row r="12" spans="2:61">
      <c r="B12" s="80" t="s">
        <v>196</v>
      </c>
      <c r="C12" s="16"/>
      <c r="D12" s="16"/>
      <c r="E12" s="16"/>
      <c r="G12" s="81">
        <v>0</v>
      </c>
      <c r="I12" s="81">
        <v>0</v>
      </c>
      <c r="K12" s="81">
        <v>0</v>
      </c>
      <c r="L12" s="81">
        <v>0</v>
      </c>
    </row>
    <row r="13" spans="2:61">
      <c r="B13" s="80" t="s">
        <v>1419</v>
      </c>
      <c r="C13" s="16"/>
      <c r="D13" s="16"/>
      <c r="E13" s="16"/>
      <c r="G13" s="81">
        <v>0</v>
      </c>
      <c r="I13" s="81">
        <v>0</v>
      </c>
      <c r="K13" s="81">
        <v>0</v>
      </c>
      <c r="L13" s="81">
        <v>0</v>
      </c>
    </row>
    <row r="14" spans="2:61">
      <c r="B14" t="s">
        <v>232</v>
      </c>
      <c r="C14" t="s">
        <v>232</v>
      </c>
      <c r="D14" s="16"/>
      <c r="E14" t="s">
        <v>232</v>
      </c>
      <c r="F14" t="s">
        <v>232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61">
      <c r="B15" s="80" t="s">
        <v>1420</v>
      </c>
      <c r="C15" s="16"/>
      <c r="D15" s="16"/>
      <c r="E15" s="16"/>
      <c r="G15" s="81">
        <v>0</v>
      </c>
      <c r="I15" s="81">
        <v>0</v>
      </c>
      <c r="K15" s="81">
        <v>0</v>
      </c>
      <c r="L15" s="81">
        <v>0</v>
      </c>
    </row>
    <row r="16" spans="2:61">
      <c r="B16" t="s">
        <v>232</v>
      </c>
      <c r="C16" t="s">
        <v>232</v>
      </c>
      <c r="D16" s="16"/>
      <c r="E16" t="s">
        <v>232</v>
      </c>
      <c r="F16" t="s">
        <v>232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1421</v>
      </c>
      <c r="C17" s="16"/>
      <c r="D17" s="16"/>
      <c r="E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232</v>
      </c>
      <c r="C18" t="s">
        <v>232</v>
      </c>
      <c r="D18" s="16"/>
      <c r="E18" t="s">
        <v>232</v>
      </c>
      <c r="F18" t="s">
        <v>232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921</v>
      </c>
      <c r="C19" s="16"/>
      <c r="D19" s="16"/>
      <c r="E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232</v>
      </c>
      <c r="C20" t="s">
        <v>232</v>
      </c>
      <c r="D20" s="16"/>
      <c r="E20" t="s">
        <v>232</v>
      </c>
      <c r="F20" t="s">
        <v>232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237</v>
      </c>
      <c r="C21" s="16"/>
      <c r="D21" s="16"/>
      <c r="E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s="80" t="s">
        <v>1419</v>
      </c>
      <c r="C22" s="16"/>
      <c r="D22" s="16"/>
      <c r="E22" s="16"/>
      <c r="G22" s="81">
        <v>0</v>
      </c>
      <c r="I22" s="81">
        <v>0</v>
      </c>
      <c r="K22" s="81">
        <v>0</v>
      </c>
      <c r="L22" s="81">
        <v>0</v>
      </c>
    </row>
    <row r="23" spans="2:12">
      <c r="B23" t="s">
        <v>232</v>
      </c>
      <c r="C23" t="s">
        <v>232</v>
      </c>
      <c r="D23" s="16"/>
      <c r="E23" t="s">
        <v>232</v>
      </c>
      <c r="F23" t="s">
        <v>232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  <c r="L23" s="79">
        <v>0</v>
      </c>
    </row>
    <row r="24" spans="2:12">
      <c r="B24" s="80" t="s">
        <v>1421</v>
      </c>
      <c r="C24" s="16"/>
      <c r="D24" s="16"/>
      <c r="E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232</v>
      </c>
      <c r="C25" t="s">
        <v>232</v>
      </c>
      <c r="D25" s="16"/>
      <c r="E25" t="s">
        <v>232</v>
      </c>
      <c r="F25" t="s">
        <v>232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1422</v>
      </c>
      <c r="C26" s="16"/>
      <c r="D26" s="16"/>
      <c r="E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232</v>
      </c>
      <c r="C27" t="s">
        <v>232</v>
      </c>
      <c r="D27" s="16"/>
      <c r="E27" t="s">
        <v>232</v>
      </c>
      <c r="F27" t="s">
        <v>232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921</v>
      </c>
      <c r="C28" s="16"/>
      <c r="D28" s="16"/>
      <c r="E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232</v>
      </c>
      <c r="C29" t="s">
        <v>232</v>
      </c>
      <c r="D29" s="16"/>
      <c r="E29" t="s">
        <v>232</v>
      </c>
      <c r="F29" t="s">
        <v>232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t="s">
        <v>240</v>
      </c>
      <c r="C30" s="16"/>
      <c r="D30" s="16"/>
      <c r="E30" s="16"/>
    </row>
    <row r="31" spans="2:12">
      <c r="C31" s="16"/>
      <c r="D31" s="16"/>
      <c r="E31" s="16"/>
    </row>
    <row r="32" spans="2:12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C2" sqref="C2:C3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  <c r="C2" s="12" t="s">
        <v>1927</v>
      </c>
    </row>
    <row r="3" spans="1:60">
      <c r="B3" s="2" t="s">
        <v>2</v>
      </c>
      <c r="C3" s="82" t="s">
        <v>1928</v>
      </c>
    </row>
    <row r="4" spans="1:60">
      <c r="B4" s="2" t="s">
        <v>3</v>
      </c>
      <c r="C4" t="s">
        <v>191</v>
      </c>
    </row>
    <row r="5" spans="1:60">
      <c r="B5" s="77" t="s">
        <v>192</v>
      </c>
      <c r="C5" t="s">
        <v>193</v>
      </c>
    </row>
    <row r="6" spans="1:60" ht="26.25" customHeight="1">
      <c r="B6" s="105" t="s">
        <v>69</v>
      </c>
      <c r="C6" s="106"/>
      <c r="D6" s="106"/>
      <c r="E6" s="106"/>
      <c r="F6" s="106"/>
      <c r="G6" s="106"/>
      <c r="H6" s="106"/>
      <c r="I6" s="106"/>
      <c r="J6" s="106"/>
      <c r="K6" s="107"/>
      <c r="BD6" s="16" t="s">
        <v>106</v>
      </c>
      <c r="BF6" s="16" t="s">
        <v>107</v>
      </c>
      <c r="BH6" s="19" t="s">
        <v>108</v>
      </c>
    </row>
    <row r="7" spans="1:60" ht="26.25" customHeight="1">
      <c r="B7" s="105" t="s">
        <v>109</v>
      </c>
      <c r="C7" s="106"/>
      <c r="D7" s="106"/>
      <c r="E7" s="106"/>
      <c r="F7" s="106"/>
      <c r="G7" s="106"/>
      <c r="H7" s="106"/>
      <c r="I7" s="106"/>
      <c r="J7" s="106"/>
      <c r="K7" s="107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8">
        <v>0</v>
      </c>
      <c r="H11" s="25"/>
      <c r="I11" s="78">
        <v>0</v>
      </c>
      <c r="J11" s="78">
        <v>0</v>
      </c>
      <c r="K11" s="78">
        <v>0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80" t="s">
        <v>196</v>
      </c>
      <c r="C12" s="19"/>
      <c r="D12" s="19"/>
      <c r="E12" s="19"/>
      <c r="F12" s="19"/>
      <c r="G12" s="81">
        <v>0</v>
      </c>
      <c r="H12" s="19"/>
      <c r="I12" s="81">
        <v>0</v>
      </c>
      <c r="J12" s="81">
        <v>0</v>
      </c>
      <c r="K12" s="81">
        <v>0</v>
      </c>
      <c r="BD12" s="16" t="s">
        <v>127</v>
      </c>
      <c r="BF12" s="16" t="s">
        <v>128</v>
      </c>
    </row>
    <row r="13" spans="1:60">
      <c r="B13" t="s">
        <v>232</v>
      </c>
      <c r="C13" t="s">
        <v>232</v>
      </c>
      <c r="D13" s="19"/>
      <c r="E13" t="s">
        <v>232</v>
      </c>
      <c r="F13" t="s">
        <v>232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BD13" s="16" t="s">
        <v>129</v>
      </c>
      <c r="BE13" s="16" t="s">
        <v>130</v>
      </c>
      <c r="BF13" s="16" t="s">
        <v>131</v>
      </c>
    </row>
    <row r="14" spans="1:60">
      <c r="B14" s="80" t="s">
        <v>237</v>
      </c>
      <c r="C14" s="19"/>
      <c r="D14" s="19"/>
      <c r="E14" s="19"/>
      <c r="F14" s="19"/>
      <c r="G14" s="81">
        <v>0</v>
      </c>
      <c r="H14" s="19"/>
      <c r="I14" s="81">
        <v>0</v>
      </c>
      <c r="J14" s="81">
        <v>0</v>
      </c>
      <c r="K14" s="81">
        <v>0</v>
      </c>
      <c r="BF14" s="16" t="s">
        <v>132</v>
      </c>
    </row>
    <row r="15" spans="1:60">
      <c r="B15" t="s">
        <v>232</v>
      </c>
      <c r="C15" t="s">
        <v>232</v>
      </c>
      <c r="D15" s="19"/>
      <c r="E15" t="s">
        <v>232</v>
      </c>
      <c r="F15" t="s">
        <v>232</v>
      </c>
      <c r="G15" s="79">
        <v>0</v>
      </c>
      <c r="H15" s="79">
        <v>0</v>
      </c>
      <c r="I15" s="79">
        <v>0</v>
      </c>
      <c r="J15" s="79">
        <v>0</v>
      </c>
      <c r="K15" s="79">
        <v>0</v>
      </c>
      <c r="BF15" s="16" t="s">
        <v>133</v>
      </c>
    </row>
    <row r="16" spans="1:60">
      <c r="B16" t="s">
        <v>240</v>
      </c>
      <c r="C16" s="19"/>
      <c r="D16" s="19"/>
      <c r="E16" s="19"/>
      <c r="F16" s="19"/>
      <c r="G16" s="19"/>
      <c r="H16" s="19"/>
      <c r="BF16" s="16" t="s">
        <v>134</v>
      </c>
    </row>
    <row r="17" spans="3:58">
      <c r="C17" s="19"/>
      <c r="D17" s="19"/>
      <c r="E17" s="19"/>
      <c r="F17" s="19"/>
      <c r="G17" s="19"/>
      <c r="H17" s="19"/>
      <c r="BF17" s="16" t="s">
        <v>135</v>
      </c>
    </row>
    <row r="18" spans="3:58">
      <c r="C18" s="19"/>
      <c r="D18" s="19"/>
      <c r="E18" s="19"/>
      <c r="F18" s="19"/>
      <c r="G18" s="19"/>
      <c r="H18" s="19"/>
      <c r="BF18" s="16" t="s">
        <v>136</v>
      </c>
    </row>
    <row r="19" spans="3:58">
      <c r="C19" s="19"/>
      <c r="D19" s="19"/>
      <c r="E19" s="19"/>
      <c r="F19" s="19"/>
      <c r="G19" s="19"/>
      <c r="H19" s="19"/>
      <c r="BF19" s="16" t="s">
        <v>137</v>
      </c>
    </row>
    <row r="20" spans="3:58">
      <c r="C20" s="19"/>
      <c r="D20" s="19"/>
      <c r="E20" s="19"/>
      <c r="F20" s="19"/>
      <c r="G20" s="19"/>
      <c r="H20" s="19"/>
      <c r="BF20" s="16" t="s">
        <v>138</v>
      </c>
    </row>
    <row r="21" spans="3:58">
      <c r="C21" s="19"/>
      <c r="D21" s="19"/>
      <c r="E21" s="19"/>
      <c r="F21" s="19"/>
      <c r="G21" s="19"/>
      <c r="H21" s="19"/>
      <c r="BF21" s="16" t="s">
        <v>129</v>
      </c>
    </row>
    <row r="22" spans="3:58">
      <c r="C22" s="19"/>
      <c r="D22" s="19"/>
      <c r="E22" s="19"/>
      <c r="F22" s="19"/>
      <c r="G22" s="19"/>
      <c r="H22" s="19"/>
    </row>
    <row r="23" spans="3:58">
      <c r="C23" s="19"/>
      <c r="D23" s="19"/>
      <c r="E23" s="19"/>
      <c r="F23" s="19"/>
      <c r="G23" s="19"/>
      <c r="H23" s="19"/>
    </row>
    <row r="24" spans="3:58">
      <c r="C24" s="19"/>
      <c r="D24" s="19"/>
      <c r="E24" s="19"/>
      <c r="F24" s="19"/>
      <c r="G24" s="19"/>
      <c r="H24" s="19"/>
    </row>
    <row r="25" spans="3:58">
      <c r="C25" s="19"/>
      <c r="D25" s="19"/>
      <c r="E25" s="19"/>
      <c r="F25" s="19"/>
      <c r="G25" s="19"/>
      <c r="H25" s="19"/>
    </row>
    <row r="26" spans="3:58">
      <c r="C26" s="19"/>
      <c r="D26" s="19"/>
      <c r="E26" s="19"/>
      <c r="F26" s="19"/>
      <c r="G26" s="19"/>
      <c r="H26" s="19"/>
    </row>
    <row r="27" spans="3:58">
      <c r="C27" s="19"/>
      <c r="D27" s="19"/>
      <c r="E27" s="19"/>
      <c r="F27" s="19"/>
      <c r="G27" s="19"/>
      <c r="H27" s="19"/>
    </row>
    <row r="28" spans="3:58">
      <c r="C28" s="19"/>
      <c r="D28" s="19"/>
      <c r="E28" s="19"/>
      <c r="F28" s="19"/>
      <c r="G28" s="19"/>
      <c r="H28" s="19"/>
    </row>
    <row r="29" spans="3:58">
      <c r="C29" s="19"/>
      <c r="D29" s="19"/>
      <c r="E29" s="19"/>
      <c r="F29" s="19"/>
      <c r="G29" s="19"/>
      <c r="H29" s="19"/>
    </row>
    <row r="30" spans="3:58">
      <c r="C30" s="19"/>
      <c r="D30" s="19"/>
      <c r="E30" s="19"/>
      <c r="F30" s="19"/>
      <c r="G30" s="19"/>
      <c r="H30" s="19"/>
    </row>
    <row r="31" spans="3:58">
      <c r="C31" s="19"/>
      <c r="D31" s="19"/>
      <c r="E31" s="19"/>
      <c r="F31" s="19"/>
      <c r="G31" s="19"/>
      <c r="H31" s="19"/>
    </row>
    <row r="32" spans="3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workbookViewId="0">
      <selection activeCell="C2" sqref="C2:C3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s="12" t="s">
        <v>1927</v>
      </c>
    </row>
    <row r="3" spans="2:81">
      <c r="B3" s="2" t="s">
        <v>2</v>
      </c>
      <c r="C3" s="82" t="s">
        <v>1928</v>
      </c>
      <c r="E3" s="15"/>
    </row>
    <row r="4" spans="2:81">
      <c r="B4" s="2" t="s">
        <v>3</v>
      </c>
      <c r="C4" t="s">
        <v>191</v>
      </c>
    </row>
    <row r="5" spans="2:81">
      <c r="B5" s="77" t="s">
        <v>192</v>
      </c>
      <c r="C5" t="s">
        <v>193</v>
      </c>
    </row>
    <row r="6" spans="2:81" ht="26.25" customHeight="1">
      <c r="B6" s="105" t="s">
        <v>69</v>
      </c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6"/>
      <c r="N6" s="106"/>
      <c r="O6" s="106"/>
      <c r="P6" s="106"/>
      <c r="Q6" s="107"/>
    </row>
    <row r="7" spans="2:81" ht="26.25" customHeight="1">
      <c r="B7" s="105" t="s">
        <v>139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6"/>
      <c r="Q7" s="107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"/>
      <c r="N11" s="78">
        <v>0</v>
      </c>
      <c r="O11" s="7"/>
      <c r="P11" s="78">
        <v>0</v>
      </c>
      <c r="Q11" s="78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80" t="s">
        <v>196</v>
      </c>
      <c r="H12" s="81">
        <v>0</v>
      </c>
      <c r="K12" s="81">
        <v>0</v>
      </c>
      <c r="L12" s="81">
        <v>0</v>
      </c>
      <c r="N12" s="81">
        <v>0</v>
      </c>
      <c r="P12" s="81">
        <v>0</v>
      </c>
      <c r="Q12" s="81">
        <v>0</v>
      </c>
    </row>
    <row r="13" spans="2:81">
      <c r="B13" s="80" t="s">
        <v>1423</v>
      </c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81">
      <c r="B14" t="s">
        <v>232</v>
      </c>
      <c r="C14" t="s">
        <v>232</v>
      </c>
      <c r="E14" t="s">
        <v>232</v>
      </c>
      <c r="H14" s="79">
        <v>0</v>
      </c>
      <c r="I14" t="s">
        <v>232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81">
      <c r="B15" s="80" t="s">
        <v>1424</v>
      </c>
      <c r="H15" s="81">
        <v>0</v>
      </c>
      <c r="K15" s="81">
        <v>0</v>
      </c>
      <c r="L15" s="81">
        <v>0</v>
      </c>
      <c r="N15" s="81">
        <v>0</v>
      </c>
      <c r="P15" s="81">
        <v>0</v>
      </c>
      <c r="Q15" s="81">
        <v>0</v>
      </c>
    </row>
    <row r="16" spans="2:81">
      <c r="B16" t="s">
        <v>232</v>
      </c>
      <c r="C16" t="s">
        <v>232</v>
      </c>
      <c r="E16" t="s">
        <v>232</v>
      </c>
      <c r="H16" s="79">
        <v>0</v>
      </c>
      <c r="I16" t="s">
        <v>232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</row>
    <row r="17" spans="2:17">
      <c r="B17" s="80" t="s">
        <v>1425</v>
      </c>
      <c r="H17" s="81">
        <v>0</v>
      </c>
      <c r="K17" s="81">
        <v>0</v>
      </c>
      <c r="L17" s="81">
        <v>0</v>
      </c>
      <c r="N17" s="81">
        <v>0</v>
      </c>
      <c r="P17" s="81">
        <v>0</v>
      </c>
      <c r="Q17" s="81">
        <v>0</v>
      </c>
    </row>
    <row r="18" spans="2:17">
      <c r="B18" s="80" t="s">
        <v>1426</v>
      </c>
      <c r="H18" s="81">
        <v>0</v>
      </c>
      <c r="K18" s="81">
        <v>0</v>
      </c>
      <c r="L18" s="81">
        <v>0</v>
      </c>
      <c r="N18" s="81">
        <v>0</v>
      </c>
      <c r="P18" s="81">
        <v>0</v>
      </c>
      <c r="Q18" s="81">
        <v>0</v>
      </c>
    </row>
    <row r="19" spans="2:17">
      <c r="B19" t="s">
        <v>232</v>
      </c>
      <c r="C19" t="s">
        <v>232</v>
      </c>
      <c r="E19" t="s">
        <v>232</v>
      </c>
      <c r="H19" s="79">
        <v>0</v>
      </c>
      <c r="I19" t="s">
        <v>232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s="80" t="s">
        <v>1427</v>
      </c>
      <c r="H20" s="81">
        <v>0</v>
      </c>
      <c r="K20" s="81">
        <v>0</v>
      </c>
      <c r="L20" s="81">
        <v>0</v>
      </c>
      <c r="N20" s="81">
        <v>0</v>
      </c>
      <c r="P20" s="81">
        <v>0</v>
      </c>
      <c r="Q20" s="81">
        <v>0</v>
      </c>
    </row>
    <row r="21" spans="2:17">
      <c r="B21" t="s">
        <v>232</v>
      </c>
      <c r="C21" t="s">
        <v>232</v>
      </c>
      <c r="E21" t="s">
        <v>232</v>
      </c>
      <c r="H21" s="79">
        <v>0</v>
      </c>
      <c r="I21" t="s">
        <v>232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</row>
    <row r="22" spans="2:17">
      <c r="B22" s="80" t="s">
        <v>1428</v>
      </c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232</v>
      </c>
      <c r="C23" t="s">
        <v>232</v>
      </c>
      <c r="E23" t="s">
        <v>232</v>
      </c>
      <c r="H23" s="79">
        <v>0</v>
      </c>
      <c r="I23" t="s">
        <v>232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1429</v>
      </c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232</v>
      </c>
      <c r="C25" t="s">
        <v>232</v>
      </c>
      <c r="E25" t="s">
        <v>232</v>
      </c>
      <c r="H25" s="79">
        <v>0</v>
      </c>
      <c r="I25" t="s">
        <v>232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237</v>
      </c>
      <c r="H26" s="81">
        <v>0</v>
      </c>
      <c r="K26" s="81">
        <v>0</v>
      </c>
      <c r="L26" s="81">
        <v>0</v>
      </c>
      <c r="N26" s="81">
        <v>0</v>
      </c>
      <c r="P26" s="81">
        <v>0</v>
      </c>
      <c r="Q26" s="81">
        <v>0</v>
      </c>
    </row>
    <row r="27" spans="2:17">
      <c r="B27" s="80" t="s">
        <v>1423</v>
      </c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232</v>
      </c>
      <c r="C28" t="s">
        <v>232</v>
      </c>
      <c r="E28" t="s">
        <v>232</v>
      </c>
      <c r="H28" s="79">
        <v>0</v>
      </c>
      <c r="I28" t="s">
        <v>232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1424</v>
      </c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232</v>
      </c>
      <c r="C30" t="s">
        <v>232</v>
      </c>
      <c r="E30" t="s">
        <v>232</v>
      </c>
      <c r="H30" s="79">
        <v>0</v>
      </c>
      <c r="I30" t="s">
        <v>232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1425</v>
      </c>
      <c r="H31" s="81">
        <v>0</v>
      </c>
      <c r="K31" s="81">
        <v>0</v>
      </c>
      <c r="L31" s="81">
        <v>0</v>
      </c>
      <c r="N31" s="81">
        <v>0</v>
      </c>
      <c r="P31" s="81">
        <v>0</v>
      </c>
      <c r="Q31" s="81">
        <v>0</v>
      </c>
    </row>
    <row r="32" spans="2:17">
      <c r="B32" s="80" t="s">
        <v>1426</v>
      </c>
      <c r="H32" s="81">
        <v>0</v>
      </c>
      <c r="K32" s="81">
        <v>0</v>
      </c>
      <c r="L32" s="81">
        <v>0</v>
      </c>
      <c r="N32" s="81">
        <v>0</v>
      </c>
      <c r="P32" s="81">
        <v>0</v>
      </c>
      <c r="Q32" s="81">
        <v>0</v>
      </c>
    </row>
    <row r="33" spans="2:17">
      <c r="B33" t="s">
        <v>232</v>
      </c>
      <c r="C33" t="s">
        <v>232</v>
      </c>
      <c r="E33" t="s">
        <v>232</v>
      </c>
      <c r="H33" s="79">
        <v>0</v>
      </c>
      <c r="I33" t="s">
        <v>232</v>
      </c>
      <c r="J33" s="79">
        <v>0</v>
      </c>
      <c r="K33" s="79">
        <v>0</v>
      </c>
      <c r="L33" s="79">
        <v>0</v>
      </c>
      <c r="M33" s="79">
        <v>0</v>
      </c>
      <c r="N33" s="79">
        <v>0</v>
      </c>
      <c r="O33" s="79">
        <v>0</v>
      </c>
      <c r="P33" s="79">
        <v>0</v>
      </c>
      <c r="Q33" s="79">
        <v>0</v>
      </c>
    </row>
    <row r="34" spans="2:17">
      <c r="B34" s="80" t="s">
        <v>1427</v>
      </c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232</v>
      </c>
      <c r="C35" t="s">
        <v>232</v>
      </c>
      <c r="E35" t="s">
        <v>232</v>
      </c>
      <c r="H35" s="79">
        <v>0</v>
      </c>
      <c r="I35" t="s">
        <v>232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1428</v>
      </c>
      <c r="H36" s="81">
        <v>0</v>
      </c>
      <c r="K36" s="81">
        <v>0</v>
      </c>
      <c r="L36" s="81">
        <v>0</v>
      </c>
      <c r="N36" s="81">
        <v>0</v>
      </c>
      <c r="P36" s="81">
        <v>0</v>
      </c>
      <c r="Q36" s="81">
        <v>0</v>
      </c>
    </row>
    <row r="37" spans="2:17">
      <c r="B37" t="s">
        <v>232</v>
      </c>
      <c r="C37" t="s">
        <v>232</v>
      </c>
      <c r="E37" t="s">
        <v>232</v>
      </c>
      <c r="H37" s="79">
        <v>0</v>
      </c>
      <c r="I37" t="s">
        <v>232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</row>
    <row r="38" spans="2:17">
      <c r="B38" s="80" t="s">
        <v>1429</v>
      </c>
      <c r="H38" s="81">
        <v>0</v>
      </c>
      <c r="K38" s="81">
        <v>0</v>
      </c>
      <c r="L38" s="81">
        <v>0</v>
      </c>
      <c r="N38" s="81">
        <v>0</v>
      </c>
      <c r="P38" s="81">
        <v>0</v>
      </c>
      <c r="Q38" s="81">
        <v>0</v>
      </c>
    </row>
    <row r="39" spans="2:17">
      <c r="B39" t="s">
        <v>232</v>
      </c>
      <c r="C39" t="s">
        <v>232</v>
      </c>
      <c r="E39" t="s">
        <v>232</v>
      </c>
      <c r="H39" s="79">
        <v>0</v>
      </c>
      <c r="I39" t="s">
        <v>232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</row>
    <row r="40" spans="2:17">
      <c r="B40" t="s">
        <v>240</v>
      </c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workbookViewId="0">
      <selection activeCell="C2" sqref="C2:C3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  <c r="C2" s="12" t="s">
        <v>1927</v>
      </c>
    </row>
    <row r="3" spans="2:72">
      <c r="B3" s="2" t="s">
        <v>2</v>
      </c>
      <c r="C3" s="82" t="s">
        <v>1928</v>
      </c>
    </row>
    <row r="4" spans="2:72">
      <c r="B4" s="2" t="s">
        <v>3</v>
      </c>
      <c r="C4" t="s">
        <v>191</v>
      </c>
    </row>
    <row r="5" spans="2:72">
      <c r="B5" s="77" t="s">
        <v>192</v>
      </c>
      <c r="C5" t="s">
        <v>193</v>
      </c>
    </row>
    <row r="6" spans="2:72" ht="26.25" customHeight="1">
      <c r="B6" s="105" t="s">
        <v>142</v>
      </c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6"/>
      <c r="N6" s="106"/>
      <c r="O6" s="106"/>
      <c r="P6" s="107"/>
    </row>
    <row r="7" spans="2:72" ht="26.25" customHeight="1">
      <c r="B7" s="105" t="s">
        <v>70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7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8">
        <v>0</v>
      </c>
      <c r="L11" s="7"/>
      <c r="M11" s="78">
        <v>0</v>
      </c>
      <c r="N11" s="7"/>
      <c r="O11" s="78">
        <v>0</v>
      </c>
      <c r="P11" s="78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80" t="s">
        <v>196</v>
      </c>
      <c r="G12" s="81">
        <v>0</v>
      </c>
      <c r="J12" s="81">
        <v>0</v>
      </c>
      <c r="K12" s="81">
        <v>0</v>
      </c>
      <c r="M12" s="81">
        <v>0</v>
      </c>
      <c r="O12" s="81">
        <v>0</v>
      </c>
      <c r="P12" s="81">
        <v>0</v>
      </c>
    </row>
    <row r="13" spans="2:72">
      <c r="B13" s="80" t="s">
        <v>1430</v>
      </c>
      <c r="G13" s="81">
        <v>0</v>
      </c>
      <c r="J13" s="81">
        <v>0</v>
      </c>
      <c r="K13" s="81">
        <v>0</v>
      </c>
      <c r="M13" s="81">
        <v>0</v>
      </c>
      <c r="O13" s="81">
        <v>0</v>
      </c>
      <c r="P13" s="81">
        <v>0</v>
      </c>
    </row>
    <row r="14" spans="2:72">
      <c r="B14" t="s">
        <v>232</v>
      </c>
      <c r="C14" t="s">
        <v>232</v>
      </c>
      <c r="D14" t="s">
        <v>232</v>
      </c>
      <c r="G14" s="79">
        <v>0</v>
      </c>
      <c r="H14" t="s">
        <v>232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72">
      <c r="B15" s="80" t="s">
        <v>1431</v>
      </c>
      <c r="G15" s="81">
        <v>0</v>
      </c>
      <c r="J15" s="81">
        <v>0</v>
      </c>
      <c r="K15" s="81">
        <v>0</v>
      </c>
      <c r="M15" s="81">
        <v>0</v>
      </c>
      <c r="O15" s="81">
        <v>0</v>
      </c>
      <c r="P15" s="81">
        <v>0</v>
      </c>
    </row>
    <row r="16" spans="2:72">
      <c r="B16" t="s">
        <v>232</v>
      </c>
      <c r="C16" t="s">
        <v>232</v>
      </c>
      <c r="D16" t="s">
        <v>232</v>
      </c>
      <c r="G16" s="79">
        <v>0</v>
      </c>
      <c r="H16" t="s">
        <v>232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1432</v>
      </c>
      <c r="G17" s="81">
        <v>0</v>
      </c>
      <c r="J17" s="81">
        <v>0</v>
      </c>
      <c r="K17" s="81">
        <v>0</v>
      </c>
      <c r="M17" s="81">
        <v>0</v>
      </c>
      <c r="O17" s="81">
        <v>0</v>
      </c>
      <c r="P17" s="81">
        <v>0</v>
      </c>
    </row>
    <row r="18" spans="2:16">
      <c r="B18" t="s">
        <v>232</v>
      </c>
      <c r="C18" t="s">
        <v>232</v>
      </c>
      <c r="D18" t="s">
        <v>232</v>
      </c>
      <c r="G18" s="79">
        <v>0</v>
      </c>
      <c r="H18" t="s">
        <v>232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1433</v>
      </c>
      <c r="G19" s="81">
        <v>0</v>
      </c>
      <c r="J19" s="81">
        <v>0</v>
      </c>
      <c r="K19" s="81">
        <v>0</v>
      </c>
      <c r="M19" s="81">
        <v>0</v>
      </c>
      <c r="O19" s="81">
        <v>0</v>
      </c>
      <c r="P19" s="81">
        <v>0</v>
      </c>
    </row>
    <row r="20" spans="2:16">
      <c r="B20" t="s">
        <v>232</v>
      </c>
      <c r="C20" t="s">
        <v>232</v>
      </c>
      <c r="D20" t="s">
        <v>232</v>
      </c>
      <c r="G20" s="79">
        <v>0</v>
      </c>
      <c r="H20" t="s">
        <v>232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921</v>
      </c>
      <c r="G21" s="81">
        <v>0</v>
      </c>
      <c r="J21" s="81">
        <v>0</v>
      </c>
      <c r="K21" s="81">
        <v>0</v>
      </c>
      <c r="M21" s="81">
        <v>0</v>
      </c>
      <c r="O21" s="81">
        <v>0</v>
      </c>
      <c r="P21" s="81">
        <v>0</v>
      </c>
    </row>
    <row r="22" spans="2:16">
      <c r="B22" t="s">
        <v>232</v>
      </c>
      <c r="C22" t="s">
        <v>232</v>
      </c>
      <c r="D22" t="s">
        <v>232</v>
      </c>
      <c r="G22" s="79">
        <v>0</v>
      </c>
      <c r="H22" t="s">
        <v>232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  <c r="P22" s="79">
        <v>0</v>
      </c>
    </row>
    <row r="23" spans="2:16">
      <c r="B23" s="80" t="s">
        <v>237</v>
      </c>
      <c r="G23" s="81">
        <v>0</v>
      </c>
      <c r="J23" s="81">
        <v>0</v>
      </c>
      <c r="K23" s="81">
        <v>0</v>
      </c>
      <c r="M23" s="81">
        <v>0</v>
      </c>
      <c r="O23" s="81">
        <v>0</v>
      </c>
      <c r="P23" s="81">
        <v>0</v>
      </c>
    </row>
    <row r="24" spans="2:16">
      <c r="B24" s="80" t="s">
        <v>316</v>
      </c>
      <c r="G24" s="81">
        <v>0</v>
      </c>
      <c r="J24" s="81">
        <v>0</v>
      </c>
      <c r="K24" s="81">
        <v>0</v>
      </c>
      <c r="M24" s="81">
        <v>0</v>
      </c>
      <c r="O24" s="81">
        <v>0</v>
      </c>
      <c r="P24" s="81">
        <v>0</v>
      </c>
    </row>
    <row r="25" spans="2:16">
      <c r="B25" t="s">
        <v>232</v>
      </c>
      <c r="C25" t="s">
        <v>232</v>
      </c>
      <c r="D25" t="s">
        <v>232</v>
      </c>
      <c r="G25" s="79">
        <v>0</v>
      </c>
      <c r="H25" t="s">
        <v>232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s="80" t="s">
        <v>1434</v>
      </c>
      <c r="G26" s="81">
        <v>0</v>
      </c>
      <c r="J26" s="81">
        <v>0</v>
      </c>
      <c r="K26" s="81">
        <v>0</v>
      </c>
      <c r="M26" s="81">
        <v>0</v>
      </c>
      <c r="O26" s="81">
        <v>0</v>
      </c>
      <c r="P26" s="81">
        <v>0</v>
      </c>
    </row>
    <row r="27" spans="2:16">
      <c r="B27" t="s">
        <v>232</v>
      </c>
      <c r="C27" t="s">
        <v>232</v>
      </c>
      <c r="D27" t="s">
        <v>232</v>
      </c>
      <c r="G27" s="79">
        <v>0</v>
      </c>
      <c r="H27" t="s">
        <v>232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  <c r="P27" s="79">
        <v>0</v>
      </c>
    </row>
  </sheetData>
  <sheetProtection sheet="1" objects="1" scenarios="1"/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C2" sqref="C2:C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s="12" t="s">
        <v>1927</v>
      </c>
    </row>
    <row r="3" spans="2:65">
      <c r="B3" s="2" t="s">
        <v>2</v>
      </c>
      <c r="C3" s="82" t="s">
        <v>1928</v>
      </c>
    </row>
    <row r="4" spans="2:65">
      <c r="B4" s="2" t="s">
        <v>3</v>
      </c>
      <c r="C4" t="s">
        <v>191</v>
      </c>
    </row>
    <row r="5" spans="2:65">
      <c r="B5" s="77" t="s">
        <v>192</v>
      </c>
      <c r="C5" t="s">
        <v>193</v>
      </c>
    </row>
    <row r="6" spans="2:65" ht="26.25" customHeight="1">
      <c r="B6" s="105" t="s">
        <v>142</v>
      </c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6"/>
      <c r="N6" s="106"/>
      <c r="O6" s="106"/>
      <c r="P6" s="106"/>
      <c r="Q6" s="106"/>
      <c r="R6" s="106"/>
      <c r="S6" s="107"/>
    </row>
    <row r="7" spans="2:65" ht="26.25" customHeight="1">
      <c r="B7" s="105" t="s">
        <v>86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6"/>
      <c r="Q7" s="106"/>
      <c r="R7" s="106"/>
      <c r="S7" s="107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8">
        <v>0</v>
      </c>
      <c r="O11" s="7"/>
      <c r="P11" s="78">
        <v>0</v>
      </c>
      <c r="Q11" s="7"/>
      <c r="R11" s="78">
        <v>0</v>
      </c>
      <c r="S11" s="78">
        <v>0</v>
      </c>
      <c r="T11" s="35"/>
      <c r="BJ11" s="16"/>
      <c r="BM11" s="16"/>
    </row>
    <row r="12" spans="2:65">
      <c r="B12" s="80" t="s">
        <v>196</v>
      </c>
      <c r="D12" s="16"/>
      <c r="E12" s="16"/>
      <c r="F12" s="16"/>
      <c r="J12" s="81">
        <v>0</v>
      </c>
      <c r="M12" s="81">
        <v>0</v>
      </c>
      <c r="N12" s="81">
        <v>0</v>
      </c>
      <c r="P12" s="81">
        <v>0</v>
      </c>
      <c r="R12" s="81">
        <v>0</v>
      </c>
      <c r="S12" s="81">
        <v>0</v>
      </c>
    </row>
    <row r="13" spans="2:65">
      <c r="B13" s="80" t="s">
        <v>1435</v>
      </c>
      <c r="D13" s="16"/>
      <c r="E13" s="16"/>
      <c r="F13" s="16"/>
      <c r="J13" s="81">
        <v>0</v>
      </c>
      <c r="M13" s="81">
        <v>0</v>
      </c>
      <c r="N13" s="81">
        <v>0</v>
      </c>
      <c r="P13" s="81">
        <v>0</v>
      </c>
      <c r="R13" s="81">
        <v>0</v>
      </c>
      <c r="S13" s="81">
        <v>0</v>
      </c>
    </row>
    <row r="14" spans="2:65">
      <c r="B14" t="s">
        <v>232</v>
      </c>
      <c r="C14" t="s">
        <v>232</v>
      </c>
      <c r="D14" s="16"/>
      <c r="E14" s="16"/>
      <c r="F14" t="s">
        <v>232</v>
      </c>
      <c r="G14" t="s">
        <v>232</v>
      </c>
      <c r="J14" s="79">
        <v>0</v>
      </c>
      <c r="K14" t="s">
        <v>232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</row>
    <row r="15" spans="2:65">
      <c r="B15" s="80" t="s">
        <v>1436</v>
      </c>
      <c r="D15" s="16"/>
      <c r="E15" s="16"/>
      <c r="F15" s="16"/>
      <c r="J15" s="81">
        <v>0</v>
      </c>
      <c r="M15" s="81">
        <v>0</v>
      </c>
      <c r="N15" s="81">
        <v>0</v>
      </c>
      <c r="P15" s="81">
        <v>0</v>
      </c>
      <c r="R15" s="81">
        <v>0</v>
      </c>
      <c r="S15" s="81">
        <v>0</v>
      </c>
    </row>
    <row r="16" spans="2:65">
      <c r="B16" t="s">
        <v>232</v>
      </c>
      <c r="C16" t="s">
        <v>232</v>
      </c>
      <c r="D16" s="16"/>
      <c r="E16" s="16"/>
      <c r="F16" t="s">
        <v>232</v>
      </c>
      <c r="G16" t="s">
        <v>232</v>
      </c>
      <c r="J16" s="79">
        <v>0</v>
      </c>
      <c r="K16" t="s">
        <v>232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</row>
    <row r="17" spans="2:19">
      <c r="B17" s="80" t="s">
        <v>319</v>
      </c>
      <c r="D17" s="16"/>
      <c r="E17" s="16"/>
      <c r="F17" s="16"/>
      <c r="J17" s="81">
        <v>0</v>
      </c>
      <c r="M17" s="81">
        <v>0</v>
      </c>
      <c r="N17" s="81">
        <v>0</v>
      </c>
      <c r="P17" s="81">
        <v>0</v>
      </c>
      <c r="R17" s="81">
        <v>0</v>
      </c>
      <c r="S17" s="81">
        <v>0</v>
      </c>
    </row>
    <row r="18" spans="2:19">
      <c r="B18" t="s">
        <v>232</v>
      </c>
      <c r="C18" t="s">
        <v>232</v>
      </c>
      <c r="D18" s="16"/>
      <c r="E18" s="16"/>
      <c r="F18" t="s">
        <v>232</v>
      </c>
      <c r="G18" t="s">
        <v>232</v>
      </c>
      <c r="J18" s="79">
        <v>0</v>
      </c>
      <c r="K18" t="s">
        <v>232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</row>
    <row r="19" spans="2:19">
      <c r="B19" s="80" t="s">
        <v>921</v>
      </c>
      <c r="D19" s="16"/>
      <c r="E19" s="16"/>
      <c r="F19" s="16"/>
      <c r="J19" s="81">
        <v>0</v>
      </c>
      <c r="M19" s="81">
        <v>0</v>
      </c>
      <c r="N19" s="81">
        <v>0</v>
      </c>
      <c r="P19" s="81">
        <v>0</v>
      </c>
      <c r="R19" s="81">
        <v>0</v>
      </c>
      <c r="S19" s="81">
        <v>0</v>
      </c>
    </row>
    <row r="20" spans="2:19">
      <c r="B20" t="s">
        <v>232</v>
      </c>
      <c r="C20" t="s">
        <v>232</v>
      </c>
      <c r="D20" s="16"/>
      <c r="E20" s="16"/>
      <c r="F20" t="s">
        <v>232</v>
      </c>
      <c r="G20" t="s">
        <v>232</v>
      </c>
      <c r="J20" s="79">
        <v>0</v>
      </c>
      <c r="K20" t="s">
        <v>232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</row>
    <row r="21" spans="2:19">
      <c r="B21" s="80" t="s">
        <v>237</v>
      </c>
      <c r="D21" s="16"/>
      <c r="E21" s="16"/>
      <c r="F21" s="16"/>
      <c r="J21" s="81">
        <v>0</v>
      </c>
      <c r="M21" s="81">
        <v>0</v>
      </c>
      <c r="N21" s="81">
        <v>0</v>
      </c>
      <c r="P21" s="81">
        <v>0</v>
      </c>
      <c r="R21" s="81">
        <v>0</v>
      </c>
      <c r="S21" s="81">
        <v>0</v>
      </c>
    </row>
    <row r="22" spans="2:19">
      <c r="B22" s="80" t="s">
        <v>1437</v>
      </c>
      <c r="D22" s="16"/>
      <c r="E22" s="16"/>
      <c r="F22" s="16"/>
      <c r="J22" s="81">
        <v>0</v>
      </c>
      <c r="M22" s="81">
        <v>0</v>
      </c>
      <c r="N22" s="81">
        <v>0</v>
      </c>
      <c r="P22" s="81">
        <v>0</v>
      </c>
      <c r="R22" s="81">
        <v>0</v>
      </c>
      <c r="S22" s="81">
        <v>0</v>
      </c>
    </row>
    <row r="23" spans="2:19">
      <c r="B23" t="s">
        <v>232</v>
      </c>
      <c r="C23" t="s">
        <v>232</v>
      </c>
      <c r="D23" s="16"/>
      <c r="E23" s="16"/>
      <c r="F23" t="s">
        <v>232</v>
      </c>
      <c r="G23" t="s">
        <v>232</v>
      </c>
      <c r="J23" s="79">
        <v>0</v>
      </c>
      <c r="K23" t="s">
        <v>232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</row>
    <row r="24" spans="2:19">
      <c r="B24" s="80" t="s">
        <v>1438</v>
      </c>
      <c r="D24" s="16"/>
      <c r="E24" s="16"/>
      <c r="F24" s="16"/>
      <c r="J24" s="81">
        <v>0</v>
      </c>
      <c r="M24" s="81">
        <v>0</v>
      </c>
      <c r="N24" s="81">
        <v>0</v>
      </c>
      <c r="P24" s="81">
        <v>0</v>
      </c>
      <c r="R24" s="81">
        <v>0</v>
      </c>
      <c r="S24" s="81">
        <v>0</v>
      </c>
    </row>
    <row r="25" spans="2:19">
      <c r="B25" t="s">
        <v>232</v>
      </c>
      <c r="C25" t="s">
        <v>232</v>
      </c>
      <c r="D25" s="16"/>
      <c r="E25" s="16"/>
      <c r="F25" t="s">
        <v>232</v>
      </c>
      <c r="G25" t="s">
        <v>232</v>
      </c>
      <c r="J25" s="79">
        <v>0</v>
      </c>
      <c r="K25" t="s">
        <v>232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</row>
    <row r="26" spans="2:19">
      <c r="B26" t="s">
        <v>240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C2" sqref="C2:C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s="12" t="s">
        <v>1927</v>
      </c>
    </row>
    <row r="3" spans="2:81">
      <c r="B3" s="2" t="s">
        <v>2</v>
      </c>
      <c r="C3" s="82" t="s">
        <v>1928</v>
      </c>
    </row>
    <row r="4" spans="2:81">
      <c r="B4" s="2" t="s">
        <v>3</v>
      </c>
      <c r="C4" t="s">
        <v>191</v>
      </c>
    </row>
    <row r="5" spans="2:81">
      <c r="B5" s="77" t="s">
        <v>192</v>
      </c>
      <c r="C5" t="s">
        <v>193</v>
      </c>
    </row>
    <row r="6" spans="2:81" ht="26.25" customHeight="1">
      <c r="B6" s="105" t="s">
        <v>142</v>
      </c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6"/>
      <c r="N6" s="106"/>
      <c r="O6" s="106"/>
      <c r="P6" s="106"/>
      <c r="Q6" s="106"/>
      <c r="R6" s="106"/>
      <c r="S6" s="107"/>
    </row>
    <row r="7" spans="2:81" ht="26.25" customHeight="1">
      <c r="B7" s="105" t="s">
        <v>93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6"/>
      <c r="Q7" s="106"/>
      <c r="R7" s="106"/>
      <c r="S7" s="107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8">
        <v>5.34</v>
      </c>
      <c r="K11" s="7"/>
      <c r="L11" s="7"/>
      <c r="M11" s="78">
        <v>3.79</v>
      </c>
      <c r="N11" s="78">
        <v>1689764.39</v>
      </c>
      <c r="O11" s="7"/>
      <c r="P11" s="78">
        <v>2410.246831984864</v>
      </c>
      <c r="Q11" s="7"/>
      <c r="R11" s="78">
        <v>100</v>
      </c>
      <c r="S11" s="78">
        <v>1.42</v>
      </c>
      <c r="T11" s="35"/>
      <c r="BZ11" s="16"/>
      <c r="CC11" s="16"/>
    </row>
    <row r="12" spans="2:81">
      <c r="B12" s="80" t="s">
        <v>196</v>
      </c>
      <c r="C12" s="16"/>
      <c r="D12" s="16"/>
      <c r="E12" s="16"/>
      <c r="J12" s="81">
        <v>5.42</v>
      </c>
      <c r="M12" s="81">
        <v>3.73</v>
      </c>
      <c r="N12" s="81">
        <v>1632764.39</v>
      </c>
      <c r="P12" s="81">
        <v>2170.6084123848641</v>
      </c>
      <c r="R12" s="81">
        <v>90.06</v>
      </c>
      <c r="S12" s="81">
        <v>1.27</v>
      </c>
    </row>
    <row r="13" spans="2:81">
      <c r="B13" s="80" t="s">
        <v>1435</v>
      </c>
      <c r="C13" s="16"/>
      <c r="D13" s="16"/>
      <c r="E13" s="16"/>
      <c r="J13" s="81">
        <v>5.43</v>
      </c>
      <c r="M13" s="81">
        <v>3.75</v>
      </c>
      <c r="N13" s="81">
        <v>1268620.1299999999</v>
      </c>
      <c r="P13" s="81">
        <v>1675.192620934864</v>
      </c>
      <c r="R13" s="81">
        <v>69.5</v>
      </c>
      <c r="S13" s="81">
        <v>0.98</v>
      </c>
    </row>
    <row r="14" spans="2:81">
      <c r="B14" t="s">
        <v>1439</v>
      </c>
      <c r="C14" t="s">
        <v>1440</v>
      </c>
      <c r="D14" t="s">
        <v>129</v>
      </c>
      <c r="E14" t="s">
        <v>1441</v>
      </c>
      <c r="F14" t="s">
        <v>133</v>
      </c>
      <c r="G14" t="s">
        <v>202</v>
      </c>
      <c r="H14" t="s">
        <v>155</v>
      </c>
      <c r="I14" t="s">
        <v>246</v>
      </c>
      <c r="J14" s="79">
        <v>9.76</v>
      </c>
      <c r="K14" t="s">
        <v>108</v>
      </c>
      <c r="L14" s="79">
        <v>4.9000000000000004</v>
      </c>
      <c r="M14" s="79">
        <v>2.0099999999999998</v>
      </c>
      <c r="N14" s="79">
        <v>49326</v>
      </c>
      <c r="O14" s="79">
        <v>153.5</v>
      </c>
      <c r="P14" s="79">
        <v>75.715410000000006</v>
      </c>
      <c r="Q14" s="79">
        <v>0</v>
      </c>
      <c r="R14" s="79">
        <v>3.14</v>
      </c>
      <c r="S14" s="79">
        <v>0.04</v>
      </c>
    </row>
    <row r="15" spans="2:81">
      <c r="B15" t="s">
        <v>1442</v>
      </c>
      <c r="C15" t="s">
        <v>1443</v>
      </c>
      <c r="D15" t="s">
        <v>129</v>
      </c>
      <c r="E15" t="s">
        <v>1441</v>
      </c>
      <c r="F15" t="s">
        <v>133</v>
      </c>
      <c r="G15" t="s">
        <v>202</v>
      </c>
      <c r="H15" t="s">
        <v>155</v>
      </c>
      <c r="I15" t="s">
        <v>1444</v>
      </c>
      <c r="J15" s="79">
        <v>12.1</v>
      </c>
      <c r="K15" t="s">
        <v>108</v>
      </c>
      <c r="L15" s="79">
        <v>4.0999999999999996</v>
      </c>
      <c r="M15" s="79">
        <v>2.4</v>
      </c>
      <c r="N15" s="79">
        <v>222000</v>
      </c>
      <c r="O15" s="79">
        <v>123.89</v>
      </c>
      <c r="P15" s="79">
        <v>275.03579999999999</v>
      </c>
      <c r="Q15" s="79">
        <v>0.01</v>
      </c>
      <c r="R15" s="79">
        <v>11.41</v>
      </c>
      <c r="S15" s="79">
        <v>0.16</v>
      </c>
    </row>
    <row r="16" spans="2:81">
      <c r="B16" t="s">
        <v>1445</v>
      </c>
      <c r="C16" t="s">
        <v>1446</v>
      </c>
      <c r="D16" t="s">
        <v>129</v>
      </c>
      <c r="E16" t="s">
        <v>1447</v>
      </c>
      <c r="F16" t="s">
        <v>133</v>
      </c>
      <c r="G16" t="s">
        <v>202</v>
      </c>
      <c r="H16" t="s">
        <v>155</v>
      </c>
      <c r="I16" t="s">
        <v>246</v>
      </c>
      <c r="J16" s="79">
        <v>2.25</v>
      </c>
      <c r="K16" t="s">
        <v>108</v>
      </c>
      <c r="L16" s="79">
        <v>5</v>
      </c>
      <c r="M16" s="79">
        <v>2.62</v>
      </c>
      <c r="N16" s="79">
        <v>4012.1</v>
      </c>
      <c r="O16" s="79">
        <v>129.63</v>
      </c>
      <c r="P16" s="79">
        <v>5.2008852299999999</v>
      </c>
      <c r="Q16" s="79">
        <v>0.01</v>
      </c>
      <c r="R16" s="79">
        <v>0.22</v>
      </c>
      <c r="S16" s="79">
        <v>0</v>
      </c>
    </row>
    <row r="17" spans="2:19">
      <c r="B17" t="s">
        <v>1448</v>
      </c>
      <c r="C17" t="s">
        <v>1449</v>
      </c>
      <c r="D17" t="s">
        <v>129</v>
      </c>
      <c r="E17" t="s">
        <v>423</v>
      </c>
      <c r="F17" t="s">
        <v>133</v>
      </c>
      <c r="G17" t="s">
        <v>391</v>
      </c>
      <c r="H17" t="s">
        <v>155</v>
      </c>
      <c r="I17" t="s">
        <v>246</v>
      </c>
      <c r="J17" s="79">
        <v>0.27</v>
      </c>
      <c r="K17" t="s">
        <v>108</v>
      </c>
      <c r="L17" s="79">
        <v>6.5</v>
      </c>
      <c r="M17" s="79">
        <v>4.3099999999999996</v>
      </c>
      <c r="N17" s="79">
        <v>200000</v>
      </c>
      <c r="O17" s="79">
        <v>126.17</v>
      </c>
      <c r="P17" s="79">
        <v>252.34</v>
      </c>
      <c r="Q17" s="79">
        <v>0.05</v>
      </c>
      <c r="R17" s="79">
        <v>10.47</v>
      </c>
      <c r="S17" s="79">
        <v>0.15</v>
      </c>
    </row>
    <row r="18" spans="2:19">
      <c r="B18" t="s">
        <v>1450</v>
      </c>
      <c r="C18" t="s">
        <v>1451</v>
      </c>
      <c r="D18" t="s">
        <v>129</v>
      </c>
      <c r="E18" t="s">
        <v>423</v>
      </c>
      <c r="F18" t="s">
        <v>133</v>
      </c>
      <c r="G18" t="s">
        <v>1452</v>
      </c>
      <c r="H18" t="s">
        <v>156</v>
      </c>
      <c r="I18" t="s">
        <v>246</v>
      </c>
      <c r="J18" s="79">
        <v>4.18</v>
      </c>
      <c r="K18" t="s">
        <v>108</v>
      </c>
      <c r="L18" s="79">
        <v>6</v>
      </c>
      <c r="M18" s="79">
        <v>2.82</v>
      </c>
      <c r="N18" s="79">
        <v>208000</v>
      </c>
      <c r="O18" s="79">
        <v>121.81</v>
      </c>
      <c r="P18" s="79">
        <v>253.3648</v>
      </c>
      <c r="Q18" s="79">
        <v>0.01</v>
      </c>
      <c r="R18" s="79">
        <v>10.51</v>
      </c>
      <c r="S18" s="79">
        <v>0.15</v>
      </c>
    </row>
    <row r="19" spans="2:19">
      <c r="B19" t="s">
        <v>1453</v>
      </c>
      <c r="C19" t="s">
        <v>1454</v>
      </c>
      <c r="D19" t="s">
        <v>129</v>
      </c>
      <c r="E19" t="s">
        <v>1455</v>
      </c>
      <c r="F19" t="s">
        <v>133</v>
      </c>
      <c r="G19" t="s">
        <v>391</v>
      </c>
      <c r="H19" t="s">
        <v>155</v>
      </c>
      <c r="I19" t="s">
        <v>246</v>
      </c>
      <c r="J19" s="79">
        <v>5.2</v>
      </c>
      <c r="K19" t="s">
        <v>108</v>
      </c>
      <c r="L19" s="79">
        <v>5.6</v>
      </c>
      <c r="M19" s="79">
        <v>2.92</v>
      </c>
      <c r="N19" s="79">
        <v>28902.93</v>
      </c>
      <c r="O19" s="79">
        <v>148.34</v>
      </c>
      <c r="P19" s="79">
        <v>42.874606362000002</v>
      </c>
      <c r="Q19" s="79">
        <v>0</v>
      </c>
      <c r="R19" s="79">
        <v>1.78</v>
      </c>
      <c r="S19" s="79">
        <v>0.03</v>
      </c>
    </row>
    <row r="20" spans="2:19">
      <c r="B20" t="s">
        <v>1456</v>
      </c>
      <c r="C20" t="s">
        <v>1457</v>
      </c>
      <c r="D20" t="s">
        <v>129</v>
      </c>
      <c r="E20" t="s">
        <v>1458</v>
      </c>
      <c r="F20" t="s">
        <v>355</v>
      </c>
      <c r="G20" t="s">
        <v>435</v>
      </c>
      <c r="H20" t="s">
        <v>155</v>
      </c>
      <c r="I20" t="s">
        <v>1459</v>
      </c>
      <c r="J20" s="79">
        <v>2.96</v>
      </c>
      <c r="K20" t="s">
        <v>108</v>
      </c>
      <c r="L20" s="79">
        <v>5.3</v>
      </c>
      <c r="M20" s="79">
        <v>0.97</v>
      </c>
      <c r="N20" s="79">
        <v>6070.72</v>
      </c>
      <c r="O20" s="79">
        <v>137.30000000000001</v>
      </c>
      <c r="P20" s="79">
        <v>8.3350985600000005</v>
      </c>
      <c r="Q20" s="79">
        <v>0</v>
      </c>
      <c r="R20" s="79">
        <v>0.35</v>
      </c>
      <c r="S20" s="79">
        <v>0</v>
      </c>
    </row>
    <row r="21" spans="2:19">
      <c r="B21" t="s">
        <v>1460</v>
      </c>
      <c r="C21" t="s">
        <v>1461</v>
      </c>
      <c r="D21" t="s">
        <v>129</v>
      </c>
      <c r="E21" t="s">
        <v>931</v>
      </c>
      <c r="F21" t="s">
        <v>325</v>
      </c>
      <c r="G21" t="s">
        <v>564</v>
      </c>
      <c r="H21" t="s">
        <v>155</v>
      </c>
      <c r="I21" t="s">
        <v>246</v>
      </c>
      <c r="J21" s="79">
        <v>4.99</v>
      </c>
      <c r="K21" t="s">
        <v>108</v>
      </c>
      <c r="L21" s="79">
        <v>5.75</v>
      </c>
      <c r="M21" s="79">
        <v>4.41</v>
      </c>
      <c r="N21" s="79">
        <v>464909</v>
      </c>
      <c r="O21" s="79">
        <v>148.35</v>
      </c>
      <c r="P21" s="79">
        <v>689.69250150000005</v>
      </c>
      <c r="Q21" s="79">
        <v>0.04</v>
      </c>
      <c r="R21" s="79">
        <v>28.62</v>
      </c>
      <c r="S21" s="79">
        <v>0.4</v>
      </c>
    </row>
    <row r="22" spans="2:19">
      <c r="B22" t="s">
        <v>1462</v>
      </c>
      <c r="C22" t="s">
        <v>1463</v>
      </c>
      <c r="D22" t="s">
        <v>129</v>
      </c>
      <c r="E22" t="s">
        <v>1464</v>
      </c>
      <c r="F22" t="s">
        <v>355</v>
      </c>
      <c r="G22" t="s">
        <v>668</v>
      </c>
      <c r="H22" t="s">
        <v>155</v>
      </c>
      <c r="I22" t="s">
        <v>246</v>
      </c>
      <c r="J22" s="79">
        <v>2.15</v>
      </c>
      <c r="K22" t="s">
        <v>108</v>
      </c>
      <c r="L22" s="79">
        <v>6.7</v>
      </c>
      <c r="M22" s="79">
        <v>1.07</v>
      </c>
      <c r="N22" s="79">
        <v>2302.0100000000002</v>
      </c>
      <c r="O22" s="79">
        <v>129.05000000000001</v>
      </c>
      <c r="P22" s="79">
        <v>2.970743905</v>
      </c>
      <c r="Q22" s="79">
        <v>0</v>
      </c>
      <c r="R22" s="79">
        <v>0.12</v>
      </c>
      <c r="S22" s="79">
        <v>0</v>
      </c>
    </row>
    <row r="23" spans="2:19">
      <c r="B23" t="s">
        <v>1465</v>
      </c>
      <c r="C23" t="s">
        <v>1466</v>
      </c>
      <c r="D23" t="s">
        <v>129</v>
      </c>
      <c r="E23" t="s">
        <v>1467</v>
      </c>
      <c r="F23" t="s">
        <v>118</v>
      </c>
      <c r="G23" t="s">
        <v>1468</v>
      </c>
      <c r="H23" t="s">
        <v>155</v>
      </c>
      <c r="I23" t="s">
        <v>1469</v>
      </c>
      <c r="J23" s="79">
        <v>2.66</v>
      </c>
      <c r="K23" t="s">
        <v>108</v>
      </c>
      <c r="L23" s="79">
        <v>5.35</v>
      </c>
      <c r="M23" s="79">
        <v>6.95</v>
      </c>
      <c r="N23" s="79">
        <v>81063.09</v>
      </c>
      <c r="O23" s="79">
        <v>83.33</v>
      </c>
      <c r="P23" s="79">
        <v>67.549872897</v>
      </c>
      <c r="Q23" s="79">
        <v>0</v>
      </c>
      <c r="R23" s="79">
        <v>2.8</v>
      </c>
      <c r="S23" s="79">
        <v>0.04</v>
      </c>
    </row>
    <row r="24" spans="2:19">
      <c r="B24" t="s">
        <v>1470</v>
      </c>
      <c r="C24" t="s">
        <v>1471</v>
      </c>
      <c r="D24" t="s">
        <v>129</v>
      </c>
      <c r="E24" t="s">
        <v>1472</v>
      </c>
      <c r="F24" t="s">
        <v>134</v>
      </c>
      <c r="G24" t="s">
        <v>232</v>
      </c>
      <c r="H24" t="s">
        <v>753</v>
      </c>
      <c r="I24" t="s">
        <v>1473</v>
      </c>
      <c r="J24" s="79">
        <v>5.9</v>
      </c>
      <c r="K24" t="s">
        <v>112</v>
      </c>
      <c r="L24" s="79">
        <v>3</v>
      </c>
      <c r="M24" s="79">
        <v>3.12</v>
      </c>
      <c r="N24" s="79">
        <v>2034.28</v>
      </c>
      <c r="O24" s="79">
        <v>27.02</v>
      </c>
      <c r="P24" s="79">
        <v>2.1129024808639998</v>
      </c>
      <c r="Q24" s="79">
        <v>0</v>
      </c>
      <c r="R24" s="79">
        <v>0.09</v>
      </c>
      <c r="S24" s="79">
        <v>0</v>
      </c>
    </row>
    <row r="25" spans="2:19">
      <c r="B25" s="80" t="s">
        <v>1436</v>
      </c>
      <c r="C25" s="16"/>
      <c r="D25" s="16"/>
      <c r="E25" s="16"/>
      <c r="J25" s="81">
        <v>5.4</v>
      </c>
      <c r="M25" s="81">
        <v>3.66</v>
      </c>
      <c r="N25" s="81">
        <v>363578.8</v>
      </c>
      <c r="P25" s="81">
        <v>494.18769149439999</v>
      </c>
      <c r="R25" s="81">
        <v>20.5</v>
      </c>
      <c r="S25" s="81">
        <v>0.28999999999999998</v>
      </c>
    </row>
    <row r="26" spans="2:19">
      <c r="B26" t="s">
        <v>1474</v>
      </c>
      <c r="C26" t="s">
        <v>1475</v>
      </c>
      <c r="D26" t="s">
        <v>129</v>
      </c>
      <c r="E26" t="s">
        <v>1476</v>
      </c>
      <c r="F26" t="s">
        <v>355</v>
      </c>
      <c r="G26" t="s">
        <v>1452</v>
      </c>
      <c r="H26" t="s">
        <v>156</v>
      </c>
      <c r="I26" t="s">
        <v>1477</v>
      </c>
      <c r="J26" s="79">
        <v>6.47</v>
      </c>
      <c r="K26" t="s">
        <v>108</v>
      </c>
      <c r="L26" s="79">
        <v>3.1</v>
      </c>
      <c r="M26" s="79">
        <v>2.81</v>
      </c>
      <c r="N26" s="79">
        <v>255000</v>
      </c>
      <c r="O26" s="79">
        <v>98.91</v>
      </c>
      <c r="P26" s="79">
        <v>252.22049999999999</v>
      </c>
      <c r="Q26" s="79">
        <v>0.06</v>
      </c>
      <c r="R26" s="79">
        <v>10.46</v>
      </c>
      <c r="S26" s="79">
        <v>0.15</v>
      </c>
    </row>
    <row r="27" spans="2:19">
      <c r="B27" t="s">
        <v>1478</v>
      </c>
      <c r="C27" t="s">
        <v>1479</v>
      </c>
      <c r="D27" t="s">
        <v>129</v>
      </c>
      <c r="E27" t="s">
        <v>981</v>
      </c>
      <c r="F27" t="s">
        <v>131</v>
      </c>
      <c r="G27" t="s">
        <v>628</v>
      </c>
      <c r="H27" t="s">
        <v>157</v>
      </c>
      <c r="I27" t="s">
        <v>424</v>
      </c>
      <c r="J27" s="79">
        <v>5.03</v>
      </c>
      <c r="K27" t="s">
        <v>112</v>
      </c>
      <c r="L27" s="79">
        <v>4.45</v>
      </c>
      <c r="M27" s="79">
        <v>5.15</v>
      </c>
      <c r="N27" s="79">
        <v>45722</v>
      </c>
      <c r="O27" s="79">
        <v>99.08</v>
      </c>
      <c r="P27" s="79">
        <v>174.1384186144</v>
      </c>
      <c r="Q27" s="79">
        <v>0</v>
      </c>
      <c r="R27" s="79">
        <v>7.22</v>
      </c>
      <c r="S27" s="79">
        <v>0.1</v>
      </c>
    </row>
    <row r="28" spans="2:19">
      <c r="B28" t="s">
        <v>1480</v>
      </c>
      <c r="C28" t="s">
        <v>1481</v>
      </c>
      <c r="D28" t="s">
        <v>129</v>
      </c>
      <c r="E28" t="s">
        <v>1482</v>
      </c>
      <c r="F28" t="s">
        <v>133</v>
      </c>
      <c r="G28" t="s">
        <v>672</v>
      </c>
      <c r="H28" t="s">
        <v>156</v>
      </c>
      <c r="I28" t="s">
        <v>1483</v>
      </c>
      <c r="J28" s="79">
        <v>2.4</v>
      </c>
      <c r="K28" t="s">
        <v>108</v>
      </c>
      <c r="L28" s="79">
        <v>5.15</v>
      </c>
      <c r="M28" s="79">
        <v>2.98</v>
      </c>
      <c r="N28" s="79">
        <v>62856.800000000003</v>
      </c>
      <c r="O28" s="79">
        <v>107.91</v>
      </c>
      <c r="P28" s="79">
        <v>67.828772880000002</v>
      </c>
      <c r="Q28" s="79">
        <v>0.05</v>
      </c>
      <c r="R28" s="79">
        <v>2.81</v>
      </c>
      <c r="S28" s="79">
        <v>0.04</v>
      </c>
    </row>
    <row r="29" spans="2:19">
      <c r="B29" s="80" t="s">
        <v>319</v>
      </c>
      <c r="C29" s="16"/>
      <c r="D29" s="16"/>
      <c r="E29" s="16"/>
      <c r="J29" s="81">
        <v>2.58</v>
      </c>
      <c r="M29" s="81">
        <v>3.21</v>
      </c>
      <c r="N29" s="81">
        <v>565.46</v>
      </c>
      <c r="P29" s="81">
        <v>1.2280999556000001</v>
      </c>
      <c r="R29" s="81">
        <v>0.05</v>
      </c>
      <c r="S29" s="81">
        <v>0</v>
      </c>
    </row>
    <row r="30" spans="2:19">
      <c r="B30" t="s">
        <v>1484</v>
      </c>
      <c r="C30" t="s">
        <v>1485</v>
      </c>
      <c r="D30" t="s">
        <v>129</v>
      </c>
      <c r="E30" t="s">
        <v>1472</v>
      </c>
      <c r="F30" t="s">
        <v>133</v>
      </c>
      <c r="G30" t="s">
        <v>232</v>
      </c>
      <c r="H30" t="s">
        <v>753</v>
      </c>
      <c r="I30" t="s">
        <v>1473</v>
      </c>
      <c r="J30" s="79">
        <v>2.58</v>
      </c>
      <c r="K30" t="s">
        <v>112</v>
      </c>
      <c r="L30" s="79">
        <v>3.03</v>
      </c>
      <c r="M30" s="79">
        <v>3.21</v>
      </c>
      <c r="N30" s="79">
        <v>565.46</v>
      </c>
      <c r="O30" s="79">
        <v>56.5</v>
      </c>
      <c r="P30" s="79">
        <v>1.2280999556000001</v>
      </c>
      <c r="Q30" s="79">
        <v>0</v>
      </c>
      <c r="R30" s="79">
        <v>0.05</v>
      </c>
      <c r="S30" s="79">
        <v>0</v>
      </c>
    </row>
    <row r="31" spans="2:19">
      <c r="B31" s="80" t="s">
        <v>921</v>
      </c>
      <c r="C31" s="16"/>
      <c r="D31" s="16"/>
      <c r="E31" s="16"/>
      <c r="J31" s="81">
        <v>0</v>
      </c>
      <c r="M31" s="81">
        <v>0</v>
      </c>
      <c r="N31" s="81">
        <v>0</v>
      </c>
      <c r="P31" s="81">
        <v>0</v>
      </c>
      <c r="R31" s="81">
        <v>0</v>
      </c>
      <c r="S31" s="81">
        <v>0</v>
      </c>
    </row>
    <row r="32" spans="2:19">
      <c r="B32" t="s">
        <v>232</v>
      </c>
      <c r="C32" t="s">
        <v>232</v>
      </c>
      <c r="D32" s="16"/>
      <c r="E32" s="16"/>
      <c r="F32" t="s">
        <v>232</v>
      </c>
      <c r="G32" t="s">
        <v>232</v>
      </c>
      <c r="J32" s="79">
        <v>0</v>
      </c>
      <c r="K32" t="s">
        <v>232</v>
      </c>
      <c r="L32" s="79">
        <v>0</v>
      </c>
      <c r="M32" s="79">
        <v>0</v>
      </c>
      <c r="N32" s="79">
        <v>0</v>
      </c>
      <c r="O32" s="79">
        <v>0</v>
      </c>
      <c r="P32" s="79">
        <v>0</v>
      </c>
      <c r="Q32" s="79">
        <v>0</v>
      </c>
      <c r="R32" s="79">
        <v>0</v>
      </c>
      <c r="S32" s="79">
        <v>0</v>
      </c>
    </row>
    <row r="33" spans="2:19">
      <c r="B33" s="80" t="s">
        <v>237</v>
      </c>
      <c r="C33" s="16"/>
      <c r="D33" s="16"/>
      <c r="E33" s="16"/>
      <c r="J33" s="81">
        <v>4.5599999999999996</v>
      </c>
      <c r="M33" s="81">
        <v>4.3499999999999996</v>
      </c>
      <c r="N33" s="81">
        <v>57000</v>
      </c>
      <c r="P33" s="81">
        <v>239.63841959999999</v>
      </c>
      <c r="R33" s="81">
        <v>9.94</v>
      </c>
      <c r="S33" s="81">
        <v>0.14000000000000001</v>
      </c>
    </row>
    <row r="34" spans="2:19">
      <c r="B34" s="80" t="s">
        <v>1486</v>
      </c>
      <c r="C34" s="16"/>
      <c r="D34" s="16"/>
      <c r="E34" s="16"/>
      <c r="J34" s="81">
        <v>0</v>
      </c>
      <c r="M34" s="81">
        <v>0</v>
      </c>
      <c r="N34" s="81">
        <v>0</v>
      </c>
      <c r="P34" s="81">
        <v>0</v>
      </c>
      <c r="R34" s="81">
        <v>0</v>
      </c>
      <c r="S34" s="81">
        <v>0</v>
      </c>
    </row>
    <row r="35" spans="2:19">
      <c r="B35" t="s">
        <v>232</v>
      </c>
      <c r="C35" t="s">
        <v>232</v>
      </c>
      <c r="D35" s="16"/>
      <c r="E35" s="16"/>
      <c r="F35" t="s">
        <v>232</v>
      </c>
      <c r="G35" t="s">
        <v>232</v>
      </c>
      <c r="J35" s="79">
        <v>0</v>
      </c>
      <c r="K35" t="s">
        <v>232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  <c r="R35" s="79">
        <v>0</v>
      </c>
      <c r="S35" s="79">
        <v>0</v>
      </c>
    </row>
    <row r="36" spans="2:19">
      <c r="B36" s="80" t="s">
        <v>1487</v>
      </c>
      <c r="C36" s="16"/>
      <c r="D36" s="16"/>
      <c r="E36" s="16"/>
      <c r="J36" s="81">
        <v>4.5599999999999996</v>
      </c>
      <c r="M36" s="81">
        <v>4.3499999999999996</v>
      </c>
      <c r="N36" s="81">
        <v>57000</v>
      </c>
      <c r="P36" s="81">
        <v>239.63841959999999</v>
      </c>
      <c r="R36" s="81">
        <v>9.94</v>
      </c>
      <c r="S36" s="81">
        <v>0.14000000000000001</v>
      </c>
    </row>
    <row r="37" spans="2:19">
      <c r="B37" t="s">
        <v>1488</v>
      </c>
      <c r="C37" t="s">
        <v>1489</v>
      </c>
      <c r="D37" t="s">
        <v>129</v>
      </c>
      <c r="E37" t="s">
        <v>1490</v>
      </c>
      <c r="F37" t="s">
        <v>1329</v>
      </c>
      <c r="G37" t="s">
        <v>728</v>
      </c>
      <c r="H37" t="s">
        <v>1491</v>
      </c>
      <c r="I37" t="s">
        <v>1492</v>
      </c>
      <c r="J37" s="79">
        <v>4.5599999999999996</v>
      </c>
      <c r="K37" t="s">
        <v>112</v>
      </c>
      <c r="L37" s="79">
        <v>6</v>
      </c>
      <c r="M37" s="79">
        <v>4.3499999999999996</v>
      </c>
      <c r="N37" s="79">
        <v>57000</v>
      </c>
      <c r="O37" s="79">
        <v>109.37</v>
      </c>
      <c r="P37" s="79">
        <v>239.63841959999999</v>
      </c>
      <c r="Q37" s="79">
        <v>0.01</v>
      </c>
      <c r="R37" s="79">
        <v>9.94</v>
      </c>
      <c r="S37" s="79">
        <v>0.14000000000000001</v>
      </c>
    </row>
    <row r="38" spans="2:19">
      <c r="B38" t="s">
        <v>240</v>
      </c>
      <c r="C38" s="16"/>
      <c r="D38" s="16"/>
      <c r="E38" s="16"/>
    </row>
    <row r="39" spans="2:19">
      <c r="C39" s="16"/>
      <c r="D39" s="16"/>
      <c r="E39" s="16"/>
    </row>
    <row r="40" spans="2:19">
      <c r="C40" s="16"/>
      <c r="D40" s="16"/>
      <c r="E40" s="16"/>
    </row>
    <row r="41" spans="2:19">
      <c r="C41" s="16"/>
      <c r="D41" s="16"/>
      <c r="E41" s="16"/>
    </row>
    <row r="42" spans="2:19">
      <c r="C42" s="16"/>
      <c r="D42" s="16"/>
      <c r="E42" s="16"/>
    </row>
    <row r="43" spans="2:19">
      <c r="C43" s="16"/>
      <c r="D43" s="16"/>
      <c r="E43" s="16"/>
    </row>
    <row r="44" spans="2:19">
      <c r="C44" s="16"/>
      <c r="D44" s="16"/>
      <c r="E44" s="16"/>
    </row>
    <row r="45" spans="2:19">
      <c r="C45" s="16"/>
      <c r="D45" s="16"/>
      <c r="E45" s="16"/>
    </row>
    <row r="46" spans="2:19">
      <c r="C46" s="16"/>
      <c r="D46" s="16"/>
      <c r="E46" s="16"/>
    </row>
    <row r="47" spans="2:19">
      <c r="C47" s="16"/>
      <c r="D47" s="16"/>
      <c r="E47" s="16"/>
    </row>
    <row r="48" spans="2:19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  <c r="C2" s="12" t="s">
        <v>1927</v>
      </c>
    </row>
    <row r="3" spans="2:98">
      <c r="B3" s="2" t="s">
        <v>2</v>
      </c>
      <c r="C3" s="82" t="s">
        <v>1928</v>
      </c>
    </row>
    <row r="4" spans="2:98">
      <c r="B4" s="2" t="s">
        <v>3</v>
      </c>
      <c r="C4" t="s">
        <v>191</v>
      </c>
    </row>
    <row r="5" spans="2:98">
      <c r="B5" s="77" t="s">
        <v>192</v>
      </c>
      <c r="C5" t="s">
        <v>193</v>
      </c>
    </row>
    <row r="6" spans="2:98" ht="26.25" customHeight="1">
      <c r="B6" s="105" t="s">
        <v>142</v>
      </c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7"/>
    </row>
    <row r="7" spans="2:98" ht="26.25" customHeight="1">
      <c r="B7" s="105" t="s">
        <v>95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7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8">
        <v>31.22</v>
      </c>
      <c r="I11" s="7"/>
      <c r="J11" s="78">
        <v>1.5734309531925601</v>
      </c>
      <c r="K11" s="7"/>
      <c r="L11" s="78">
        <v>100</v>
      </c>
      <c r="M11" s="78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80" t="s">
        <v>196</v>
      </c>
      <c r="C12" s="16"/>
      <c r="D12" s="16"/>
      <c r="E12" s="16"/>
      <c r="H12" s="81">
        <v>31.22</v>
      </c>
      <c r="J12" s="81">
        <v>1.5734309531925601</v>
      </c>
      <c r="L12" s="81">
        <v>100</v>
      </c>
      <c r="M12" s="81">
        <v>0</v>
      </c>
    </row>
    <row r="13" spans="2:98">
      <c r="B13" t="s">
        <v>1929</v>
      </c>
      <c r="C13" t="s">
        <v>1493</v>
      </c>
      <c r="D13" t="s">
        <v>129</v>
      </c>
      <c r="E13" t="s">
        <v>1472</v>
      </c>
      <c r="F13" t="s">
        <v>133</v>
      </c>
      <c r="G13" t="s">
        <v>112</v>
      </c>
      <c r="H13" s="79">
        <v>31.22</v>
      </c>
      <c r="I13" s="79">
        <v>1311.0867000000001</v>
      </c>
      <c r="J13" s="79">
        <v>1.5734309531925601</v>
      </c>
      <c r="K13" s="79">
        <v>0</v>
      </c>
      <c r="L13" s="79">
        <v>100</v>
      </c>
      <c r="M13" s="79">
        <v>0</v>
      </c>
    </row>
    <row r="14" spans="2:98">
      <c r="B14" s="80" t="s">
        <v>237</v>
      </c>
      <c r="C14" s="16"/>
      <c r="D14" s="16"/>
      <c r="E14" s="16"/>
      <c r="H14" s="81">
        <v>0</v>
      </c>
      <c r="J14" s="81">
        <v>0</v>
      </c>
      <c r="L14" s="81">
        <v>0</v>
      </c>
      <c r="M14" s="81">
        <v>0</v>
      </c>
    </row>
    <row r="15" spans="2:98">
      <c r="B15" s="80" t="s">
        <v>320</v>
      </c>
      <c r="C15" s="16"/>
      <c r="D15" s="16"/>
      <c r="E15" s="16"/>
      <c r="H15" s="81">
        <v>0</v>
      </c>
      <c r="J15" s="81">
        <v>0</v>
      </c>
      <c r="L15" s="81">
        <v>0</v>
      </c>
      <c r="M15" s="81">
        <v>0</v>
      </c>
    </row>
    <row r="16" spans="2:98">
      <c r="B16" t="s">
        <v>232</v>
      </c>
      <c r="C16" t="s">
        <v>232</v>
      </c>
      <c r="D16" s="16"/>
      <c r="E16" s="16"/>
      <c r="F16" t="s">
        <v>232</v>
      </c>
      <c r="G16" t="s">
        <v>232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</row>
    <row r="17" spans="2:13">
      <c r="B17" s="80" t="s">
        <v>321</v>
      </c>
      <c r="C17" s="16"/>
      <c r="D17" s="16"/>
      <c r="E17" s="16"/>
      <c r="H17" s="81">
        <v>0</v>
      </c>
      <c r="J17" s="81">
        <v>0</v>
      </c>
      <c r="L17" s="81">
        <v>0</v>
      </c>
      <c r="M17" s="81">
        <v>0</v>
      </c>
    </row>
    <row r="18" spans="2:13">
      <c r="B18" t="s">
        <v>232</v>
      </c>
      <c r="C18" t="s">
        <v>232</v>
      </c>
      <c r="D18" s="16"/>
      <c r="E18" s="16"/>
      <c r="F18" t="s">
        <v>232</v>
      </c>
      <c r="G18" t="s">
        <v>232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</row>
    <row r="19" spans="2:13">
      <c r="B19" t="s">
        <v>240</v>
      </c>
      <c r="C19" s="16"/>
      <c r="D19" s="16"/>
      <c r="E19" s="16"/>
    </row>
    <row r="20" spans="2:13">
      <c r="C20" s="16"/>
      <c r="D20" s="16"/>
      <c r="E20" s="16"/>
    </row>
    <row r="21" spans="2:13">
      <c r="C21" s="16"/>
      <c r="D21" s="16"/>
      <c r="E21" s="16"/>
    </row>
    <row r="22" spans="2:13"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sheetProtection password="CCE9" sheet="1" objects="1" scenarios="1"/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C2" sqref="C2:C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s="12" t="s">
        <v>1927</v>
      </c>
    </row>
    <row r="3" spans="2:55">
      <c r="B3" s="2" t="s">
        <v>2</v>
      </c>
      <c r="C3" s="82" t="s">
        <v>1928</v>
      </c>
    </row>
    <row r="4" spans="2:55">
      <c r="B4" s="2" t="s">
        <v>3</v>
      </c>
      <c r="C4" t="s">
        <v>191</v>
      </c>
    </row>
    <row r="5" spans="2:55">
      <c r="B5" s="77" t="s">
        <v>192</v>
      </c>
      <c r="C5" t="s">
        <v>193</v>
      </c>
    </row>
    <row r="6" spans="2:55" ht="26.25" customHeight="1">
      <c r="B6" s="105" t="s">
        <v>142</v>
      </c>
      <c r="C6" s="106"/>
      <c r="D6" s="106"/>
      <c r="E6" s="106"/>
      <c r="F6" s="106"/>
      <c r="G6" s="106"/>
      <c r="H6" s="106"/>
      <c r="I6" s="106"/>
      <c r="J6" s="106"/>
      <c r="K6" s="107"/>
    </row>
    <row r="7" spans="2:55" ht="26.25" customHeight="1">
      <c r="B7" s="105" t="s">
        <v>145</v>
      </c>
      <c r="C7" s="106"/>
      <c r="D7" s="106"/>
      <c r="E7" s="106"/>
      <c r="F7" s="106"/>
      <c r="G7" s="106"/>
      <c r="H7" s="106"/>
      <c r="I7" s="106"/>
      <c r="J7" s="106"/>
      <c r="K7" s="107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8">
        <v>0</v>
      </c>
      <c r="G11" s="7"/>
      <c r="H11" s="78">
        <v>0</v>
      </c>
      <c r="I11" s="7"/>
      <c r="J11" s="78">
        <v>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80" t="s">
        <v>196</v>
      </c>
      <c r="C12" s="16"/>
      <c r="F12" s="81">
        <v>0</v>
      </c>
      <c r="H12" s="81">
        <v>0</v>
      </c>
      <c r="J12" s="81">
        <v>0</v>
      </c>
      <c r="K12" s="81">
        <v>0</v>
      </c>
    </row>
    <row r="13" spans="2:55">
      <c r="B13" s="80" t="s">
        <v>1494</v>
      </c>
      <c r="C13" s="16"/>
      <c r="F13" s="81">
        <v>0</v>
      </c>
      <c r="H13" s="81">
        <v>0</v>
      </c>
      <c r="J13" s="81">
        <v>0</v>
      </c>
      <c r="K13" s="81">
        <v>0</v>
      </c>
    </row>
    <row r="14" spans="2:55">
      <c r="B14" t="s">
        <v>232</v>
      </c>
      <c r="C14" t="s">
        <v>232</v>
      </c>
      <c r="D14" t="s">
        <v>232</v>
      </c>
      <c r="F14" s="79">
        <v>0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</row>
    <row r="15" spans="2:55">
      <c r="B15" s="80" t="s">
        <v>1495</v>
      </c>
      <c r="C15" s="16"/>
      <c r="F15" s="81">
        <v>0</v>
      </c>
      <c r="H15" s="81">
        <v>0</v>
      </c>
      <c r="J15" s="81">
        <v>0</v>
      </c>
      <c r="K15" s="81">
        <v>0</v>
      </c>
    </row>
    <row r="16" spans="2:55">
      <c r="B16" t="s">
        <v>232</v>
      </c>
      <c r="C16" t="s">
        <v>232</v>
      </c>
      <c r="D16" t="s">
        <v>232</v>
      </c>
      <c r="F16" s="79">
        <v>0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</row>
    <row r="17" spans="2:11">
      <c r="B17" s="80" t="s">
        <v>1496</v>
      </c>
      <c r="C17" s="16"/>
      <c r="F17" s="81">
        <v>0</v>
      </c>
      <c r="H17" s="81">
        <v>0</v>
      </c>
      <c r="J17" s="81">
        <v>0</v>
      </c>
      <c r="K17" s="81">
        <v>0</v>
      </c>
    </row>
    <row r="18" spans="2:11">
      <c r="B18" t="s">
        <v>232</v>
      </c>
      <c r="C18" t="s">
        <v>232</v>
      </c>
      <c r="D18" t="s">
        <v>232</v>
      </c>
      <c r="F18" s="79">
        <v>0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</row>
    <row r="19" spans="2:11">
      <c r="B19" s="80" t="s">
        <v>1497</v>
      </c>
      <c r="C19" s="16"/>
      <c r="F19" s="81">
        <v>0</v>
      </c>
      <c r="H19" s="81">
        <v>0</v>
      </c>
      <c r="J19" s="81">
        <v>0</v>
      </c>
      <c r="K19" s="81">
        <v>0</v>
      </c>
    </row>
    <row r="20" spans="2:11">
      <c r="B20" t="s">
        <v>232</v>
      </c>
      <c r="C20" t="s">
        <v>232</v>
      </c>
      <c r="D20" t="s">
        <v>232</v>
      </c>
      <c r="F20" s="79">
        <v>0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</row>
    <row r="21" spans="2:11">
      <c r="B21" s="80" t="s">
        <v>237</v>
      </c>
      <c r="C21" s="16"/>
      <c r="F21" s="81">
        <v>0</v>
      </c>
      <c r="H21" s="81">
        <v>0</v>
      </c>
      <c r="J21" s="81">
        <v>0</v>
      </c>
      <c r="K21" s="81">
        <v>0</v>
      </c>
    </row>
    <row r="22" spans="2:11">
      <c r="B22" s="80" t="s">
        <v>1498</v>
      </c>
      <c r="C22" s="16"/>
      <c r="F22" s="81">
        <v>0</v>
      </c>
      <c r="H22" s="81">
        <v>0</v>
      </c>
      <c r="J22" s="81">
        <v>0</v>
      </c>
      <c r="K22" s="81">
        <v>0</v>
      </c>
    </row>
    <row r="23" spans="2:11">
      <c r="B23" t="s">
        <v>232</v>
      </c>
      <c r="C23" t="s">
        <v>232</v>
      </c>
      <c r="D23" t="s">
        <v>232</v>
      </c>
      <c r="F23" s="79">
        <v>0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</row>
    <row r="24" spans="2:11">
      <c r="B24" s="80" t="s">
        <v>1499</v>
      </c>
      <c r="C24" s="16"/>
      <c r="F24" s="81">
        <v>0</v>
      </c>
      <c r="H24" s="81">
        <v>0</v>
      </c>
      <c r="J24" s="81">
        <v>0</v>
      </c>
      <c r="K24" s="81">
        <v>0</v>
      </c>
    </row>
    <row r="25" spans="2:11">
      <c r="B25" t="s">
        <v>232</v>
      </c>
      <c r="C25" t="s">
        <v>232</v>
      </c>
      <c r="D25" t="s">
        <v>232</v>
      </c>
      <c r="F25" s="79">
        <v>0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</row>
    <row r="26" spans="2:11">
      <c r="B26" s="80" t="s">
        <v>1500</v>
      </c>
      <c r="C26" s="16"/>
      <c r="F26" s="81">
        <v>0</v>
      </c>
      <c r="H26" s="81">
        <v>0</v>
      </c>
      <c r="J26" s="81">
        <v>0</v>
      </c>
      <c r="K26" s="81">
        <v>0</v>
      </c>
    </row>
    <row r="27" spans="2:11">
      <c r="B27" t="s">
        <v>232</v>
      </c>
      <c r="C27" t="s">
        <v>232</v>
      </c>
      <c r="D27" t="s">
        <v>232</v>
      </c>
      <c r="F27" s="79">
        <v>0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</row>
    <row r="28" spans="2:11">
      <c r="B28" s="80" t="s">
        <v>1501</v>
      </c>
      <c r="C28" s="16"/>
      <c r="F28" s="81">
        <v>0</v>
      </c>
      <c r="H28" s="81">
        <v>0</v>
      </c>
      <c r="J28" s="81">
        <v>0</v>
      </c>
      <c r="K28" s="81">
        <v>0</v>
      </c>
    </row>
    <row r="29" spans="2:11">
      <c r="B29" t="s">
        <v>232</v>
      </c>
      <c r="C29" t="s">
        <v>232</v>
      </c>
      <c r="D29" t="s">
        <v>232</v>
      </c>
      <c r="F29" s="79">
        <v>0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</row>
    <row r="30" spans="2:11">
      <c r="B30" t="s">
        <v>240</v>
      </c>
      <c r="C30" s="16"/>
    </row>
    <row r="31" spans="2:11">
      <c r="C31" s="16"/>
    </row>
    <row r="32" spans="2:11">
      <c r="C32" s="16"/>
    </row>
    <row r="33" spans="3:3">
      <c r="C33" s="16"/>
    </row>
    <row r="34" spans="3:3">
      <c r="C34" s="16"/>
    </row>
    <row r="35" spans="3:3">
      <c r="C35" s="16"/>
    </row>
    <row r="36" spans="3:3">
      <c r="C36" s="16"/>
    </row>
    <row r="37" spans="3:3">
      <c r="C37" s="16"/>
    </row>
    <row r="38" spans="3:3">
      <c r="C38" s="16"/>
    </row>
    <row r="39" spans="3:3">
      <c r="C39" s="16"/>
    </row>
    <row r="40" spans="3:3">
      <c r="C40" s="16"/>
    </row>
    <row r="41" spans="3:3">
      <c r="C41" s="16"/>
    </row>
    <row r="42" spans="3:3">
      <c r="C42" s="16"/>
    </row>
    <row r="43" spans="3:3">
      <c r="C43" s="16"/>
    </row>
    <row r="44" spans="3:3">
      <c r="C44" s="16"/>
    </row>
    <row r="45" spans="3:3">
      <c r="C45" s="16"/>
    </row>
    <row r="46" spans="3:3">
      <c r="C46" s="16"/>
    </row>
    <row r="47" spans="3:3">
      <c r="C47" s="16"/>
    </row>
    <row r="48" spans="3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C2" sqref="C2:C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  <c r="C2" s="12" t="s">
        <v>1927</v>
      </c>
    </row>
    <row r="3" spans="2:59">
      <c r="B3" s="2" t="s">
        <v>2</v>
      </c>
      <c r="C3" s="82" t="s">
        <v>1928</v>
      </c>
    </row>
    <row r="4" spans="2:59">
      <c r="B4" s="2" t="s">
        <v>3</v>
      </c>
      <c r="C4" t="s">
        <v>191</v>
      </c>
    </row>
    <row r="5" spans="2:59">
      <c r="B5" s="77" t="s">
        <v>192</v>
      </c>
      <c r="C5" t="s">
        <v>193</v>
      </c>
    </row>
    <row r="6" spans="2:59" ht="26.25" customHeight="1">
      <c r="B6" s="105" t="s">
        <v>142</v>
      </c>
      <c r="C6" s="106"/>
      <c r="D6" s="106"/>
      <c r="E6" s="106"/>
      <c r="F6" s="106"/>
      <c r="G6" s="106"/>
      <c r="H6" s="106"/>
      <c r="I6" s="106"/>
      <c r="J6" s="106"/>
      <c r="K6" s="106"/>
      <c r="L6" s="107"/>
    </row>
    <row r="7" spans="2:59" ht="26.25" customHeight="1">
      <c r="B7" s="105" t="s">
        <v>147</v>
      </c>
      <c r="C7" s="106"/>
      <c r="D7" s="106"/>
      <c r="E7" s="106"/>
      <c r="F7" s="106"/>
      <c r="G7" s="106"/>
      <c r="H7" s="106"/>
      <c r="I7" s="106"/>
      <c r="J7" s="106"/>
      <c r="K7" s="106"/>
      <c r="L7" s="107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8">
        <v>31254.38</v>
      </c>
      <c r="H11" s="7"/>
      <c r="I11" s="78">
        <v>0.27651457987979999</v>
      </c>
      <c r="J11" s="7"/>
      <c r="K11" s="78">
        <v>100</v>
      </c>
      <c r="L11" s="78">
        <v>0</v>
      </c>
      <c r="M11" s="16"/>
      <c r="N11" s="16"/>
      <c r="O11" s="16"/>
      <c r="P11" s="16"/>
      <c r="BG11" s="16"/>
    </row>
    <row r="12" spans="2:59">
      <c r="B12" s="80" t="s">
        <v>1502</v>
      </c>
      <c r="C12" s="16"/>
      <c r="D12" s="16"/>
      <c r="G12" s="81">
        <v>31223.38</v>
      </c>
      <c r="I12" s="81">
        <v>5.7556154379999997E-4</v>
      </c>
      <c r="K12" s="81">
        <v>0.21</v>
      </c>
      <c r="L12" s="81">
        <v>0</v>
      </c>
    </row>
    <row r="13" spans="2:59">
      <c r="B13" t="s">
        <v>1503</v>
      </c>
      <c r="C13" t="s">
        <v>1504</v>
      </c>
      <c r="D13" t="s">
        <v>1001</v>
      </c>
      <c r="E13" t="s">
        <v>108</v>
      </c>
      <c r="F13" t="s">
        <v>1505</v>
      </c>
      <c r="G13" s="79">
        <v>3357</v>
      </c>
      <c r="H13" s="79">
        <v>1.55E-2</v>
      </c>
      <c r="I13" s="79">
        <v>5.2033500000000002E-4</v>
      </c>
      <c r="J13" s="79">
        <v>0</v>
      </c>
      <c r="K13" s="79">
        <v>0.19</v>
      </c>
      <c r="L13" s="79">
        <v>0</v>
      </c>
    </row>
    <row r="14" spans="2:59">
      <c r="B14" t="s">
        <v>1506</v>
      </c>
      <c r="C14" t="s">
        <v>1507</v>
      </c>
      <c r="D14" t="s">
        <v>118</v>
      </c>
      <c r="E14" t="s">
        <v>108</v>
      </c>
      <c r="F14" t="s">
        <v>1508</v>
      </c>
      <c r="G14" s="79">
        <v>254.38</v>
      </c>
      <c r="H14" s="79">
        <v>9.9999999999999995E-7</v>
      </c>
      <c r="I14" s="79">
        <v>2.5437999999999998E-9</v>
      </c>
      <c r="J14" s="79">
        <v>0</v>
      </c>
      <c r="K14" s="79">
        <v>0</v>
      </c>
      <c r="L14" s="79">
        <v>0</v>
      </c>
    </row>
    <row r="15" spans="2:59">
      <c r="B15" t="s">
        <v>1509</v>
      </c>
      <c r="C15" t="s">
        <v>1510</v>
      </c>
      <c r="D15" t="s">
        <v>1047</v>
      </c>
      <c r="E15" t="s">
        <v>108</v>
      </c>
      <c r="F15" t="s">
        <v>1511</v>
      </c>
      <c r="G15" s="79">
        <v>27612</v>
      </c>
      <c r="H15" s="79">
        <v>2.0000000000000001E-4</v>
      </c>
      <c r="I15" s="79">
        <v>5.5223999999999998E-5</v>
      </c>
      <c r="J15" s="79">
        <v>0.08</v>
      </c>
      <c r="K15" s="79">
        <v>0.02</v>
      </c>
      <c r="L15" s="79">
        <v>0</v>
      </c>
    </row>
    <row r="16" spans="2:59">
      <c r="B16" s="80" t="s">
        <v>1418</v>
      </c>
      <c r="C16" s="16"/>
      <c r="D16" s="16"/>
      <c r="G16" s="81">
        <v>31</v>
      </c>
      <c r="I16" s="81">
        <v>0.27593901833599999</v>
      </c>
      <c r="K16" s="81">
        <v>99.79</v>
      </c>
      <c r="L16" s="81">
        <v>0</v>
      </c>
    </row>
    <row r="17" spans="2:12">
      <c r="B17" t="s">
        <v>1512</v>
      </c>
      <c r="C17" t="s">
        <v>1513</v>
      </c>
      <c r="D17" t="s">
        <v>1294</v>
      </c>
      <c r="E17" t="s">
        <v>112</v>
      </c>
      <c r="F17" t="s">
        <v>1514</v>
      </c>
      <c r="G17" s="79">
        <v>31</v>
      </c>
      <c r="H17" s="79">
        <v>231.5624</v>
      </c>
      <c r="I17" s="79">
        <v>0.27593901833599999</v>
      </c>
      <c r="J17" s="79">
        <v>0</v>
      </c>
      <c r="K17" s="79">
        <v>99.79</v>
      </c>
      <c r="L17" s="79">
        <v>0</v>
      </c>
    </row>
    <row r="18" spans="2:12">
      <c r="B18" t="s">
        <v>240</v>
      </c>
      <c r="C18" s="16"/>
      <c r="D18" s="16"/>
    </row>
    <row r="19" spans="2:12">
      <c r="C19" s="16"/>
      <c r="D19" s="16"/>
    </row>
    <row r="20" spans="2:12">
      <c r="C20" s="16"/>
      <c r="D20" s="16"/>
    </row>
    <row r="21" spans="2:12">
      <c r="C21" s="16"/>
      <c r="D21" s="16"/>
    </row>
    <row r="22" spans="2:12">
      <c r="C22" s="16"/>
      <c r="D22" s="16"/>
    </row>
    <row r="23" spans="2:12">
      <c r="C23" s="16"/>
      <c r="D23" s="16"/>
    </row>
    <row r="24" spans="2:12">
      <c r="C24" s="16"/>
      <c r="D24" s="16"/>
    </row>
    <row r="25" spans="2:12"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C2" sqref="C2:C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s="12" t="s">
        <v>1927</v>
      </c>
    </row>
    <row r="3" spans="2:52">
      <c r="B3" s="2" t="s">
        <v>2</v>
      </c>
      <c r="C3" s="82" t="s">
        <v>1928</v>
      </c>
    </row>
    <row r="4" spans="2:52">
      <c r="B4" s="2" t="s">
        <v>3</v>
      </c>
      <c r="C4" t="s">
        <v>191</v>
      </c>
    </row>
    <row r="5" spans="2:52">
      <c r="B5" s="77" t="s">
        <v>192</v>
      </c>
      <c r="C5" t="s">
        <v>193</v>
      </c>
    </row>
    <row r="6" spans="2:52" ht="26.25" customHeight="1">
      <c r="B6" s="105" t="s">
        <v>142</v>
      </c>
      <c r="C6" s="106"/>
      <c r="D6" s="106"/>
      <c r="E6" s="106"/>
      <c r="F6" s="106"/>
      <c r="G6" s="106"/>
      <c r="H6" s="106"/>
      <c r="I6" s="106"/>
      <c r="J6" s="106"/>
      <c r="K6" s="106"/>
      <c r="L6" s="107"/>
    </row>
    <row r="7" spans="2:52" ht="26.25" customHeight="1">
      <c r="B7" s="105" t="s">
        <v>148</v>
      </c>
      <c r="C7" s="106"/>
      <c r="D7" s="106"/>
      <c r="E7" s="106"/>
      <c r="F7" s="106"/>
      <c r="G7" s="106"/>
      <c r="H7" s="106"/>
      <c r="I7" s="106"/>
      <c r="J7" s="106"/>
      <c r="K7" s="106"/>
      <c r="L7" s="107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0</v>
      </c>
      <c r="J11" s="7"/>
      <c r="K11" s="78">
        <v>0</v>
      </c>
      <c r="L11" s="78">
        <v>0</v>
      </c>
      <c r="AZ11" s="16"/>
    </row>
    <row r="12" spans="2:52">
      <c r="B12" s="80" t="s">
        <v>196</v>
      </c>
      <c r="C12" s="16"/>
      <c r="D12" s="16"/>
      <c r="G12" s="81">
        <v>0</v>
      </c>
      <c r="I12" s="81">
        <v>0</v>
      </c>
      <c r="K12" s="81">
        <v>0</v>
      </c>
      <c r="L12" s="81">
        <v>0</v>
      </c>
    </row>
    <row r="13" spans="2:52">
      <c r="B13" s="80" t="s">
        <v>1419</v>
      </c>
      <c r="C13" s="16"/>
      <c r="D13" s="16"/>
      <c r="G13" s="81">
        <v>0</v>
      </c>
      <c r="I13" s="81">
        <v>0</v>
      </c>
      <c r="K13" s="81">
        <v>0</v>
      </c>
      <c r="L13" s="81">
        <v>0</v>
      </c>
    </row>
    <row r="14" spans="2:52">
      <c r="B14" t="s">
        <v>232</v>
      </c>
      <c r="C14" t="s">
        <v>232</v>
      </c>
      <c r="D14" t="s">
        <v>232</v>
      </c>
      <c r="E14" t="s">
        <v>232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52">
      <c r="B15" s="80" t="s">
        <v>1420</v>
      </c>
      <c r="C15" s="16"/>
      <c r="D15" s="16"/>
      <c r="G15" s="81">
        <v>0</v>
      </c>
      <c r="I15" s="81">
        <v>0</v>
      </c>
      <c r="K15" s="81">
        <v>0</v>
      </c>
      <c r="L15" s="81">
        <v>0</v>
      </c>
    </row>
    <row r="16" spans="2:52">
      <c r="B16" t="s">
        <v>232</v>
      </c>
      <c r="C16" t="s">
        <v>232</v>
      </c>
      <c r="D16" t="s">
        <v>232</v>
      </c>
      <c r="E16" t="s">
        <v>232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1515</v>
      </c>
      <c r="C17" s="16"/>
      <c r="D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232</v>
      </c>
      <c r="C18" t="s">
        <v>232</v>
      </c>
      <c r="D18" t="s">
        <v>232</v>
      </c>
      <c r="E18" t="s">
        <v>232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1421</v>
      </c>
      <c r="C19" s="16"/>
      <c r="D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232</v>
      </c>
      <c r="C20" t="s">
        <v>232</v>
      </c>
      <c r="D20" t="s">
        <v>232</v>
      </c>
      <c r="E20" t="s">
        <v>232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921</v>
      </c>
      <c r="C21" s="16"/>
      <c r="D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t="s">
        <v>232</v>
      </c>
      <c r="C22" t="s">
        <v>232</v>
      </c>
      <c r="D22" t="s">
        <v>232</v>
      </c>
      <c r="E22" t="s">
        <v>232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</row>
    <row r="23" spans="2:12">
      <c r="B23" s="80" t="s">
        <v>237</v>
      </c>
      <c r="C23" s="16"/>
      <c r="D23" s="16"/>
      <c r="G23" s="81">
        <v>0</v>
      </c>
      <c r="I23" s="81">
        <v>0</v>
      </c>
      <c r="K23" s="81">
        <v>0</v>
      </c>
      <c r="L23" s="81">
        <v>0</v>
      </c>
    </row>
    <row r="24" spans="2:12">
      <c r="B24" s="80" t="s">
        <v>1419</v>
      </c>
      <c r="C24" s="16"/>
      <c r="D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232</v>
      </c>
      <c r="C25" t="s">
        <v>232</v>
      </c>
      <c r="D25" t="s">
        <v>232</v>
      </c>
      <c r="E25" t="s">
        <v>232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1516</v>
      </c>
      <c r="C26" s="16"/>
      <c r="D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232</v>
      </c>
      <c r="C27" t="s">
        <v>232</v>
      </c>
      <c r="D27" t="s">
        <v>232</v>
      </c>
      <c r="E27" t="s">
        <v>232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1421</v>
      </c>
      <c r="C28" s="16"/>
      <c r="D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232</v>
      </c>
      <c r="C29" t="s">
        <v>232</v>
      </c>
      <c r="D29" t="s">
        <v>232</v>
      </c>
      <c r="E29" t="s">
        <v>232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s="80" t="s">
        <v>1422</v>
      </c>
      <c r="C30" s="16"/>
      <c r="D30" s="16"/>
      <c r="G30" s="81">
        <v>0</v>
      </c>
      <c r="I30" s="81">
        <v>0</v>
      </c>
      <c r="K30" s="81">
        <v>0</v>
      </c>
      <c r="L30" s="81">
        <v>0</v>
      </c>
    </row>
    <row r="31" spans="2:12">
      <c r="B31" t="s">
        <v>232</v>
      </c>
      <c r="C31" t="s">
        <v>232</v>
      </c>
      <c r="D31" t="s">
        <v>232</v>
      </c>
      <c r="E31" t="s">
        <v>232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</row>
    <row r="32" spans="2:12">
      <c r="B32" s="80" t="s">
        <v>921</v>
      </c>
      <c r="C32" s="16"/>
      <c r="D32" s="16"/>
      <c r="G32" s="81">
        <v>0</v>
      </c>
      <c r="I32" s="81">
        <v>0</v>
      </c>
      <c r="K32" s="81">
        <v>0</v>
      </c>
      <c r="L32" s="81">
        <v>0</v>
      </c>
    </row>
    <row r="33" spans="2:12">
      <c r="B33" t="s">
        <v>232</v>
      </c>
      <c r="C33" t="s">
        <v>232</v>
      </c>
      <c r="D33" t="s">
        <v>232</v>
      </c>
      <c r="E33" t="s">
        <v>232</v>
      </c>
      <c r="G33" s="79">
        <v>0</v>
      </c>
      <c r="H33" s="79">
        <v>0</v>
      </c>
      <c r="I33" s="79">
        <v>0</v>
      </c>
      <c r="J33" s="79">
        <v>0</v>
      </c>
      <c r="K33" s="79">
        <v>0</v>
      </c>
      <c r="L33" s="79">
        <v>0</v>
      </c>
    </row>
    <row r="34" spans="2:12">
      <c r="B34" t="s">
        <v>240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5"/>
  <sheetViews>
    <sheetView rightToLeft="1" workbookViewId="0">
      <selection activeCell="C2" sqref="C2:C3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  <c r="C2" s="12" t="s">
        <v>1927</v>
      </c>
    </row>
    <row r="3" spans="2:13">
      <c r="B3" s="2" t="s">
        <v>2</v>
      </c>
      <c r="C3" s="82" t="s">
        <v>1928</v>
      </c>
    </row>
    <row r="4" spans="2:13">
      <c r="B4" s="2" t="s">
        <v>3</v>
      </c>
      <c r="C4" t="s">
        <v>191</v>
      </c>
    </row>
    <row r="5" spans="2:13">
      <c r="B5" s="77" t="s">
        <v>192</v>
      </c>
      <c r="C5" t="s">
        <v>193</v>
      </c>
    </row>
    <row r="7" spans="2:13" ht="26.25" customHeight="1">
      <c r="B7" s="95" t="s">
        <v>48</v>
      </c>
      <c r="C7" s="96"/>
      <c r="D7" s="96"/>
      <c r="E7" s="96"/>
      <c r="F7" s="96"/>
      <c r="G7" s="96"/>
      <c r="H7" s="96"/>
      <c r="I7" s="96"/>
      <c r="J7" s="96"/>
      <c r="K7" s="96"/>
      <c r="L7" s="96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8">
        <f>I12+I41</f>
        <v>0</v>
      </c>
      <c r="J11" s="78">
        <f t="shared" ref="J11" si="0">J12+J41</f>
        <v>4493.3256920749309</v>
      </c>
      <c r="K11" s="78">
        <f>J11/$J$11*100</f>
        <v>100</v>
      </c>
      <c r="L11" s="78">
        <f>J11/'סכום נכסי הקרן'!$C$42*100</f>
        <v>2.638248205276108</v>
      </c>
    </row>
    <row r="12" spans="2:13">
      <c r="B12" s="80" t="s">
        <v>196</v>
      </c>
      <c r="C12" s="26"/>
      <c r="D12" s="27"/>
      <c r="E12" s="27"/>
      <c r="F12" s="27"/>
      <c r="G12" s="27"/>
      <c r="H12" s="27"/>
      <c r="I12" s="81">
        <f>I13+I17+I31+I33+I35+I37+I39</f>
        <v>0</v>
      </c>
      <c r="J12" s="81">
        <f t="shared" ref="J12" si="1">J13+J17+J31+J33+J35+J37+J39</f>
        <v>2519.2088119685004</v>
      </c>
      <c r="K12" s="81">
        <f t="shared" ref="K12:K51" si="2">J12/$J$11*100</f>
        <v>56.065573354981503</v>
      </c>
      <c r="L12" s="81">
        <f>J12/'סכום נכסי הקרן'!$C$42*100</f>
        <v>1.4791489828155593</v>
      </c>
    </row>
    <row r="13" spans="2:13">
      <c r="B13" s="80" t="s">
        <v>197</v>
      </c>
      <c r="C13" s="26"/>
      <c r="D13" s="27"/>
      <c r="E13" s="27"/>
      <c r="F13" s="27"/>
      <c r="G13" s="27"/>
      <c r="H13" s="27"/>
      <c r="I13" s="81">
        <v>0</v>
      </c>
      <c r="J13" s="81">
        <v>2221.4276100000002</v>
      </c>
      <c r="K13" s="81">
        <f t="shared" si="2"/>
        <v>49.43838399958468</v>
      </c>
      <c r="L13" s="81">
        <f>J13/'סכום נכסי הקרן'!$C$42*100</f>
        <v>1.3043072785865535</v>
      </c>
    </row>
    <row r="14" spans="2:13">
      <c r="B14" s="82" t="s">
        <v>1911</v>
      </c>
      <c r="C14" t="s">
        <v>200</v>
      </c>
      <c r="D14" t="s">
        <v>201</v>
      </c>
      <c r="E14" t="s">
        <v>202</v>
      </c>
      <c r="F14" t="s">
        <v>155</v>
      </c>
      <c r="G14" t="s">
        <v>108</v>
      </c>
      <c r="H14" s="79">
        <v>0</v>
      </c>
      <c r="I14" s="79">
        <v>0</v>
      </c>
      <c r="J14" s="79">
        <v>66.468379999999996</v>
      </c>
      <c r="K14" s="79">
        <f t="shared" si="2"/>
        <v>1.4792691328214445</v>
      </c>
      <c r="L14" s="79">
        <f>J14/'סכום נכסי הקרן'!$C$42*100</f>
        <v>3.9026791347865207E-2</v>
      </c>
    </row>
    <row r="15" spans="2:13">
      <c r="B15" s="82" t="s">
        <v>1915</v>
      </c>
      <c r="C15" t="s">
        <v>203</v>
      </c>
      <c r="D15" t="s">
        <v>204</v>
      </c>
      <c r="E15" t="s">
        <v>205</v>
      </c>
      <c r="F15" t="s">
        <v>155</v>
      </c>
      <c r="G15" t="s">
        <v>108</v>
      </c>
      <c r="H15" s="79">
        <v>0</v>
      </c>
      <c r="I15" s="79">
        <v>0</v>
      </c>
      <c r="J15" s="79">
        <v>627.93101000000001</v>
      </c>
      <c r="K15" s="79">
        <f t="shared" si="2"/>
        <v>13.974749506974501</v>
      </c>
      <c r="L15" s="79">
        <f>J15/'סכום נכסי הקרן'!$C$42*100</f>
        <v>0.36868857805958655</v>
      </c>
    </row>
    <row r="16" spans="2:13">
      <c r="B16" s="82" t="s">
        <v>1914</v>
      </c>
      <c r="C16" t="s">
        <v>206</v>
      </c>
      <c r="D16" t="s">
        <v>207</v>
      </c>
      <c r="E16" t="s">
        <v>202</v>
      </c>
      <c r="F16" t="s">
        <v>155</v>
      </c>
      <c r="G16" t="s">
        <v>108</v>
      </c>
      <c r="H16" s="79">
        <v>0</v>
      </c>
      <c r="I16" s="79">
        <v>0</v>
      </c>
      <c r="J16" s="79">
        <v>1527.0282199999999</v>
      </c>
      <c r="K16" s="79">
        <f t="shared" si="2"/>
        <v>33.984365359788725</v>
      </c>
      <c r="L16" s="79">
        <f>J16/'סכום נכסי הקרן'!$C$42*100</f>
        <v>0.89659190917910148</v>
      </c>
    </row>
    <row r="17" spans="2:12">
      <c r="B17" s="80" t="s">
        <v>208</v>
      </c>
      <c r="D17" s="16"/>
      <c r="I17" s="81">
        <f>SUM(I18:I30)</f>
        <v>0</v>
      </c>
      <c r="J17" s="81">
        <f t="shared" ref="J17" si="3">SUM(J18:J30)</f>
        <v>297.7812019685</v>
      </c>
      <c r="K17" s="81">
        <f t="shared" si="2"/>
        <v>6.6271893553968138</v>
      </c>
      <c r="L17" s="81">
        <f>J17/'סכום נכסי הקרן'!$C$42*100</f>
        <v>0.17484170422900569</v>
      </c>
    </row>
    <row r="18" spans="2:12">
      <c r="B18" s="82" t="s">
        <v>1911</v>
      </c>
      <c r="C18" t="s">
        <v>211</v>
      </c>
      <c r="D18" t="s">
        <v>201</v>
      </c>
      <c r="E18" t="s">
        <v>202</v>
      </c>
      <c r="F18" t="s">
        <v>155</v>
      </c>
      <c r="G18" t="s">
        <v>112</v>
      </c>
      <c r="H18" s="79">
        <v>0</v>
      </c>
      <c r="I18" s="79">
        <v>0</v>
      </c>
      <c r="J18" s="79">
        <v>27.687793840000001</v>
      </c>
      <c r="K18" s="79">
        <f t="shared" si="2"/>
        <v>0.6161982401772953</v>
      </c>
      <c r="L18" s="79">
        <f>J18/'סכום נכסי הקרן'!$C$42*100</f>
        <v>1.6256839012420456E-2</v>
      </c>
    </row>
    <row r="19" spans="2:12">
      <c r="B19" s="82" t="s">
        <v>1915</v>
      </c>
      <c r="C19" t="s">
        <v>212</v>
      </c>
      <c r="D19" t="s">
        <v>204</v>
      </c>
      <c r="E19" t="s">
        <v>205</v>
      </c>
      <c r="F19" t="s">
        <v>155</v>
      </c>
      <c r="G19" t="s">
        <v>112</v>
      </c>
      <c r="H19" s="79">
        <v>0</v>
      </c>
      <c r="I19" s="79">
        <v>0</v>
      </c>
      <c r="J19" s="79">
        <v>191.99984291999999</v>
      </c>
      <c r="K19" s="79">
        <f t="shared" si="2"/>
        <v>4.273000803361267</v>
      </c>
      <c r="L19" s="79">
        <f>J19/'סכום נכסי הקרן'!$C$42*100</f>
        <v>0.11273236700611231</v>
      </c>
    </row>
    <row r="20" spans="2:12">
      <c r="B20" s="82" t="s">
        <v>1914</v>
      </c>
      <c r="C20" t="s">
        <v>213</v>
      </c>
      <c r="D20" t="s">
        <v>207</v>
      </c>
      <c r="E20" t="s">
        <v>202</v>
      </c>
      <c r="F20" t="s">
        <v>155</v>
      </c>
      <c r="G20" t="s">
        <v>112</v>
      </c>
      <c r="H20" s="79">
        <v>0</v>
      </c>
      <c r="I20" s="79">
        <v>0</v>
      </c>
      <c r="J20" s="79">
        <v>51.666127680000002</v>
      </c>
      <c r="K20" s="79">
        <f t="shared" si="2"/>
        <v>1.1498415921891829</v>
      </c>
      <c r="L20" s="79">
        <f>J20/'סכום נכסי הקרן'!$C$42*100</f>
        <v>3.0335675169449346E-2</v>
      </c>
    </row>
    <row r="21" spans="2:12">
      <c r="B21" s="82" t="s">
        <v>1914</v>
      </c>
      <c r="C21" t="s">
        <v>215</v>
      </c>
      <c r="D21" t="s">
        <v>207</v>
      </c>
      <c r="E21" t="s">
        <v>202</v>
      </c>
      <c r="F21" t="s">
        <v>155</v>
      </c>
      <c r="G21" t="s">
        <v>122</v>
      </c>
      <c r="H21" s="79">
        <v>0</v>
      </c>
      <c r="I21" s="79">
        <v>0</v>
      </c>
      <c r="J21" s="79">
        <v>2.8396383319999998</v>
      </c>
      <c r="K21" s="79">
        <f t="shared" si="2"/>
        <v>6.3196806254405061E-2</v>
      </c>
      <c r="L21" s="79">
        <f>J21/'סכום נכסי הקרן'!$C$42*100</f>
        <v>1.6672886067986611E-3</v>
      </c>
    </row>
    <row r="22" spans="2:12">
      <c r="B22" s="82" t="s">
        <v>1911</v>
      </c>
      <c r="C22" t="s">
        <v>217</v>
      </c>
      <c r="D22" t="s">
        <v>201</v>
      </c>
      <c r="E22" t="s">
        <v>202</v>
      </c>
      <c r="F22" t="s">
        <v>155</v>
      </c>
      <c r="G22" t="s">
        <v>116</v>
      </c>
      <c r="H22" s="79">
        <v>0</v>
      </c>
      <c r="I22" s="79">
        <v>0</v>
      </c>
      <c r="J22" s="79">
        <v>11.839274902</v>
      </c>
      <c r="K22" s="79">
        <f t="shared" si="2"/>
        <v>0.26348579456150778</v>
      </c>
      <c r="L22" s="79">
        <f>J22/'סכום נכסי הקרן'!$C$42*100</f>
        <v>6.9514092461764728E-3</v>
      </c>
    </row>
    <row r="23" spans="2:12">
      <c r="B23" s="82" t="s">
        <v>1915</v>
      </c>
      <c r="C23" t="s">
        <v>218</v>
      </c>
      <c r="D23" t="s">
        <v>204</v>
      </c>
      <c r="E23" t="s">
        <v>205</v>
      </c>
      <c r="F23" t="s">
        <v>155</v>
      </c>
      <c r="G23" t="s">
        <v>116</v>
      </c>
      <c r="H23" s="79">
        <v>0</v>
      </c>
      <c r="I23" s="79">
        <v>0</v>
      </c>
      <c r="J23" s="79">
        <v>0.20992962200000001</v>
      </c>
      <c r="K23" s="79">
        <f t="shared" si="2"/>
        <v>4.672032173636151E-3</v>
      </c>
      <c r="L23" s="79">
        <f>J23/'סכום נכסי הקרן'!$C$42*100</f>
        <v>1.2325980497087809E-4</v>
      </c>
    </row>
    <row r="24" spans="2:12">
      <c r="B24" s="82" t="s">
        <v>1914</v>
      </c>
      <c r="C24" t="s">
        <v>219</v>
      </c>
      <c r="D24" t="s">
        <v>207</v>
      </c>
      <c r="E24" t="s">
        <v>202</v>
      </c>
      <c r="F24" t="s">
        <v>155</v>
      </c>
      <c r="G24" t="s">
        <v>116</v>
      </c>
      <c r="H24" s="79">
        <v>0</v>
      </c>
      <c r="I24" s="79">
        <v>0</v>
      </c>
      <c r="J24" s="79">
        <v>2.5924418870000001</v>
      </c>
      <c r="K24" s="79">
        <f t="shared" si="2"/>
        <v>5.7695392336513676E-2</v>
      </c>
      <c r="L24" s="79">
        <f>J24/'סכום נכסי הקרן'!$C$42*100</f>
        <v>1.5221476528450816E-3</v>
      </c>
    </row>
    <row r="25" spans="2:12">
      <c r="B25" s="82" t="s">
        <v>1915</v>
      </c>
      <c r="C25" t="s">
        <v>221</v>
      </c>
      <c r="D25" t="s">
        <v>204</v>
      </c>
      <c r="E25" t="s">
        <v>205</v>
      </c>
      <c r="F25" t="s">
        <v>155</v>
      </c>
      <c r="G25" t="s">
        <v>194</v>
      </c>
      <c r="H25" s="79">
        <v>0</v>
      </c>
      <c r="I25" s="79">
        <v>0</v>
      </c>
      <c r="J25" s="79">
        <v>0.10087101950000001</v>
      </c>
      <c r="K25" s="79">
        <f t="shared" si="2"/>
        <v>2.2449078124452564E-3</v>
      </c>
      <c r="L25" s="79">
        <f>J25/'סכום נכסי הקרן'!$C$42*100</f>
        <v>5.9226240071940116E-5</v>
      </c>
    </row>
    <row r="26" spans="2:12">
      <c r="B26" s="82" t="s">
        <v>1914</v>
      </c>
      <c r="C26" t="s">
        <v>222</v>
      </c>
      <c r="D26" t="s">
        <v>207</v>
      </c>
      <c r="E26" t="s">
        <v>202</v>
      </c>
      <c r="F26" t="s">
        <v>155</v>
      </c>
      <c r="G26" s="82" t="s">
        <v>1913</v>
      </c>
      <c r="H26" s="79">
        <v>0</v>
      </c>
      <c r="I26" s="79">
        <v>0</v>
      </c>
      <c r="J26" s="79">
        <v>0.34736250000000002</v>
      </c>
      <c r="K26" s="79">
        <f t="shared" si="2"/>
        <v>7.7306325827361678E-3</v>
      </c>
      <c r="L26" s="79">
        <f>J26/'סכום נכסי הקרן'!$C$42*100</f>
        <v>2.0395327537052699E-4</v>
      </c>
    </row>
    <row r="27" spans="2:12">
      <c r="B27" s="82" t="s">
        <v>1915</v>
      </c>
      <c r="C27" t="s">
        <v>225</v>
      </c>
      <c r="D27" t="s">
        <v>204</v>
      </c>
      <c r="E27" t="s">
        <v>205</v>
      </c>
      <c r="F27" t="s">
        <v>155</v>
      </c>
      <c r="G27" t="s">
        <v>119</v>
      </c>
      <c r="H27" s="79">
        <v>0</v>
      </c>
      <c r="I27" s="79">
        <v>0</v>
      </c>
      <c r="J27" s="79">
        <v>2.6872402E-2</v>
      </c>
      <c r="K27" s="79">
        <f t="shared" si="2"/>
        <v>5.9805150664675824E-4</v>
      </c>
      <c r="L27" s="79">
        <f>J27/'סכום נכסי הקרן'!$C$42*100</f>
        <v>1.5778083140734823E-5</v>
      </c>
    </row>
    <row r="28" spans="2:12">
      <c r="B28" s="82" t="s">
        <v>1914</v>
      </c>
      <c r="C28" t="s">
        <v>226</v>
      </c>
      <c r="D28" t="s">
        <v>207</v>
      </c>
      <c r="E28" t="s">
        <v>202</v>
      </c>
      <c r="F28" t="s">
        <v>155</v>
      </c>
      <c r="G28" t="s">
        <v>119</v>
      </c>
      <c r="H28" s="79">
        <v>0</v>
      </c>
      <c r="I28" s="79">
        <v>0</v>
      </c>
      <c r="J28" s="79">
        <v>4.239486146</v>
      </c>
      <c r="K28" s="79">
        <f t="shared" si="2"/>
        <v>9.4350742334956078E-2</v>
      </c>
      <c r="L28" s="79">
        <f>J28/'סכום נכסי הקרן'!$C$42*100</f>
        <v>2.4892067663166641E-3</v>
      </c>
    </row>
    <row r="29" spans="2:12">
      <c r="B29" s="82" t="s">
        <v>1915</v>
      </c>
      <c r="C29" t="s">
        <v>227</v>
      </c>
      <c r="D29" t="s">
        <v>204</v>
      </c>
      <c r="E29" t="s">
        <v>205</v>
      </c>
      <c r="F29" t="s">
        <v>155</v>
      </c>
      <c r="G29" s="82" t="s">
        <v>1912</v>
      </c>
      <c r="H29" s="79">
        <v>0</v>
      </c>
      <c r="I29" s="79">
        <v>0</v>
      </c>
      <c r="J29" s="79">
        <v>3.0079075180000001</v>
      </c>
      <c r="K29" s="79">
        <f t="shared" si="2"/>
        <v>6.6941675812754328E-2</v>
      </c>
      <c r="L29" s="79">
        <f>J29/'סכום נכסי הקרן'!$C$42*100</f>
        <v>1.7660875607117417E-3</v>
      </c>
    </row>
    <row r="30" spans="2:12">
      <c r="B30" s="82" t="s">
        <v>1914</v>
      </c>
      <c r="C30" t="s">
        <v>228</v>
      </c>
      <c r="D30" t="s">
        <v>207</v>
      </c>
      <c r="E30" t="s">
        <v>202</v>
      </c>
      <c r="F30" t="s">
        <v>155</v>
      </c>
      <c r="G30" s="82" t="s">
        <v>1912</v>
      </c>
      <c r="H30" s="79">
        <v>0</v>
      </c>
      <c r="I30" s="79">
        <v>0</v>
      </c>
      <c r="J30" s="79">
        <v>1.2236532</v>
      </c>
      <c r="K30" s="79">
        <f t="shared" si="2"/>
        <v>2.7232684293466845E-2</v>
      </c>
      <c r="L30" s="79">
        <f>J30/'סכום נכסי הקרן'!$C$42*100</f>
        <v>7.1846580462089752E-4</v>
      </c>
    </row>
    <row r="31" spans="2:12">
      <c r="B31" s="80" t="s">
        <v>231</v>
      </c>
      <c r="D31" s="16"/>
      <c r="I31" s="81">
        <v>0</v>
      </c>
      <c r="J31" s="81">
        <v>0</v>
      </c>
      <c r="K31" s="81">
        <f t="shared" si="2"/>
        <v>0</v>
      </c>
      <c r="L31" s="81">
        <f>J31/'סכום נכסי הקרן'!$C$42*100</f>
        <v>0</v>
      </c>
    </row>
    <row r="32" spans="2:12">
      <c r="B32" t="s">
        <v>232</v>
      </c>
      <c r="C32" t="s">
        <v>232</v>
      </c>
      <c r="D32" s="16"/>
      <c r="E32" t="s">
        <v>232</v>
      </c>
      <c r="G32" t="s">
        <v>232</v>
      </c>
      <c r="H32" s="79">
        <v>0</v>
      </c>
      <c r="I32" s="79">
        <v>0</v>
      </c>
      <c r="J32" s="79">
        <v>0</v>
      </c>
      <c r="K32" s="79">
        <f t="shared" si="2"/>
        <v>0</v>
      </c>
      <c r="L32" s="79">
        <f>J32/'סכום נכסי הקרן'!$C$42*100</f>
        <v>0</v>
      </c>
    </row>
    <row r="33" spans="2:12">
      <c r="B33" s="80" t="s">
        <v>233</v>
      </c>
      <c r="D33" s="16"/>
      <c r="I33" s="81">
        <v>0</v>
      </c>
      <c r="J33" s="81">
        <v>0</v>
      </c>
      <c r="K33" s="81">
        <f t="shared" si="2"/>
        <v>0</v>
      </c>
      <c r="L33" s="81">
        <f>J33/'סכום נכסי הקרן'!$C$42*100</f>
        <v>0</v>
      </c>
    </row>
    <row r="34" spans="2:12">
      <c r="B34" t="s">
        <v>232</v>
      </c>
      <c r="C34" t="s">
        <v>232</v>
      </c>
      <c r="D34" s="16"/>
      <c r="E34" t="s">
        <v>232</v>
      </c>
      <c r="G34" t="s">
        <v>232</v>
      </c>
      <c r="H34" s="79">
        <v>0</v>
      </c>
      <c r="I34" s="79">
        <v>0</v>
      </c>
      <c r="J34" s="79">
        <v>0</v>
      </c>
      <c r="K34" s="79">
        <f t="shared" si="2"/>
        <v>0</v>
      </c>
      <c r="L34" s="79">
        <f>J34/'סכום נכסי הקרן'!$C$42*100</f>
        <v>0</v>
      </c>
    </row>
    <row r="35" spans="2:12">
      <c r="B35" s="80" t="s">
        <v>234</v>
      </c>
      <c r="D35" s="16"/>
      <c r="I35" s="81">
        <v>0</v>
      </c>
      <c r="J35" s="81">
        <v>0</v>
      </c>
      <c r="K35" s="81">
        <f t="shared" si="2"/>
        <v>0</v>
      </c>
      <c r="L35" s="81">
        <f>J35/'סכום נכסי הקרן'!$C$42*100</f>
        <v>0</v>
      </c>
    </row>
    <row r="36" spans="2:12">
      <c r="B36" t="s">
        <v>232</v>
      </c>
      <c r="C36" t="s">
        <v>232</v>
      </c>
      <c r="D36" s="16"/>
      <c r="E36" t="s">
        <v>232</v>
      </c>
      <c r="G36" t="s">
        <v>232</v>
      </c>
      <c r="H36" s="79">
        <v>0</v>
      </c>
      <c r="I36" s="79">
        <v>0</v>
      </c>
      <c r="J36" s="79">
        <v>0</v>
      </c>
      <c r="K36" s="79">
        <f t="shared" si="2"/>
        <v>0</v>
      </c>
      <c r="L36" s="79">
        <f>J36/'סכום נכסי הקרן'!$C$42*100</f>
        <v>0</v>
      </c>
    </row>
    <row r="37" spans="2:12">
      <c r="B37" s="80" t="s">
        <v>235</v>
      </c>
      <c r="D37" s="16"/>
      <c r="I37" s="81">
        <v>0</v>
      </c>
      <c r="J37" s="81">
        <v>0</v>
      </c>
      <c r="K37" s="81">
        <f t="shared" si="2"/>
        <v>0</v>
      </c>
      <c r="L37" s="81">
        <f>J37/'סכום נכסי הקרן'!$C$42*100</f>
        <v>0</v>
      </c>
    </row>
    <row r="38" spans="2:12">
      <c r="B38" t="s">
        <v>232</v>
      </c>
      <c r="C38" t="s">
        <v>232</v>
      </c>
      <c r="D38" s="16"/>
      <c r="E38" t="s">
        <v>232</v>
      </c>
      <c r="G38" t="s">
        <v>232</v>
      </c>
      <c r="H38" s="79">
        <v>0</v>
      </c>
      <c r="I38" s="79">
        <v>0</v>
      </c>
      <c r="J38" s="79">
        <v>0</v>
      </c>
      <c r="K38" s="79">
        <f t="shared" si="2"/>
        <v>0</v>
      </c>
      <c r="L38" s="79">
        <f>J38/'סכום נכסי הקרן'!$C$42*100</f>
        <v>0</v>
      </c>
    </row>
    <row r="39" spans="2:12">
      <c r="B39" s="80" t="s">
        <v>236</v>
      </c>
      <c r="D39" s="16"/>
      <c r="I39" s="81">
        <v>0</v>
      </c>
      <c r="J39" s="81">
        <v>0</v>
      </c>
      <c r="K39" s="81">
        <f t="shared" si="2"/>
        <v>0</v>
      </c>
      <c r="L39" s="81">
        <f>J39/'סכום נכסי הקרן'!$C$42*100</f>
        <v>0</v>
      </c>
    </row>
    <row r="40" spans="2:12">
      <c r="B40" t="s">
        <v>232</v>
      </c>
      <c r="C40" t="s">
        <v>232</v>
      </c>
      <c r="D40" s="16"/>
      <c r="E40" t="s">
        <v>232</v>
      </c>
      <c r="G40" t="s">
        <v>232</v>
      </c>
      <c r="H40" s="79">
        <v>0</v>
      </c>
      <c r="I40" s="79">
        <v>0</v>
      </c>
      <c r="J40" s="79">
        <v>0</v>
      </c>
      <c r="K40" s="79">
        <f t="shared" si="2"/>
        <v>0</v>
      </c>
      <c r="L40" s="79">
        <f>J40/'סכום נכסי הקרן'!$C$42*100</f>
        <v>0</v>
      </c>
    </row>
    <row r="41" spans="2:12">
      <c r="B41" s="80" t="s">
        <v>237</v>
      </c>
      <c r="D41" s="16"/>
      <c r="I41" s="81">
        <f>I42+I50</f>
        <v>0</v>
      </c>
      <c r="J41" s="81">
        <f t="shared" ref="J41" si="4">J42+J50</f>
        <v>1974.1168801064302</v>
      </c>
      <c r="K41" s="81">
        <f t="shared" si="2"/>
        <v>43.934426645018497</v>
      </c>
      <c r="L41" s="81">
        <f>J41/'סכום נכסי הקרן'!$C$42*100</f>
        <v>1.1590992224605488</v>
      </c>
    </row>
    <row r="42" spans="2:12">
      <c r="B42" s="80" t="s">
        <v>238</v>
      </c>
      <c r="D42" s="16"/>
      <c r="I42" s="81">
        <f>SUM(I43:I49)</f>
        <v>0</v>
      </c>
      <c r="J42" s="81">
        <f t="shared" ref="J42" si="5">SUM(J43:J49)</f>
        <v>1974.1168801064302</v>
      </c>
      <c r="K42" s="81">
        <f t="shared" si="2"/>
        <v>43.934426645018497</v>
      </c>
      <c r="L42" s="81">
        <f>J42/'סכום נכסי הקרן'!$C$42*100</f>
        <v>1.1590992224605488</v>
      </c>
    </row>
    <row r="43" spans="2:12">
      <c r="B43" s="82" t="s">
        <v>1910</v>
      </c>
      <c r="C43" t="s">
        <v>209</v>
      </c>
      <c r="D43" t="s">
        <v>210</v>
      </c>
      <c r="E43" t="s">
        <v>198</v>
      </c>
      <c r="F43" t="s">
        <v>199</v>
      </c>
      <c r="G43" t="s">
        <v>112</v>
      </c>
      <c r="H43" s="79">
        <v>0</v>
      </c>
      <c r="I43" s="79">
        <v>0</v>
      </c>
      <c r="J43" s="79">
        <v>1416.5041977999999</v>
      </c>
      <c r="K43" s="79">
        <f t="shared" si="2"/>
        <v>31.524627745065274</v>
      </c>
      <c r="L43" s="79">
        <f>J43/'סכום נכסי הקרן'!$C$42*100</f>
        <v>0.83169792570415868</v>
      </c>
    </row>
    <row r="44" spans="2:12">
      <c r="B44" s="82" t="s">
        <v>1910</v>
      </c>
      <c r="C44" t="s">
        <v>214</v>
      </c>
      <c r="D44" t="s">
        <v>210</v>
      </c>
      <c r="E44" t="s">
        <v>198</v>
      </c>
      <c r="F44" t="s">
        <v>199</v>
      </c>
      <c r="G44" t="s">
        <v>122</v>
      </c>
      <c r="H44" s="79">
        <v>0</v>
      </c>
      <c r="I44" s="79">
        <v>0</v>
      </c>
      <c r="J44" s="79">
        <v>10.639991682</v>
      </c>
      <c r="K44" s="79">
        <f t="shared" si="2"/>
        <v>0.2367954697957062</v>
      </c>
      <c r="L44" s="79">
        <f>J44/'סכום נכסי הקרן'!$C$42*100</f>
        <v>6.2472522320603484E-3</v>
      </c>
    </row>
    <row r="45" spans="2:12">
      <c r="B45" s="82" t="s">
        <v>1910</v>
      </c>
      <c r="C45" t="s">
        <v>216</v>
      </c>
      <c r="D45" t="s">
        <v>210</v>
      </c>
      <c r="E45" t="s">
        <v>198</v>
      </c>
      <c r="F45" t="s">
        <v>199</v>
      </c>
      <c r="G45" t="s">
        <v>116</v>
      </c>
      <c r="H45" s="79">
        <v>0</v>
      </c>
      <c r="I45" s="79">
        <v>0</v>
      </c>
      <c r="J45" s="79">
        <v>475.328543599</v>
      </c>
      <c r="K45" s="79">
        <f t="shared" si="2"/>
        <v>10.578546408005925</v>
      </c>
      <c r="L45" s="79">
        <f>J45/'סכום נכסי הקרן'!$C$42*100</f>
        <v>0.27908831075351653</v>
      </c>
    </row>
    <row r="46" spans="2:12">
      <c r="B46" s="82" t="s">
        <v>1910</v>
      </c>
      <c r="C46" t="s">
        <v>220</v>
      </c>
      <c r="D46" t="s">
        <v>210</v>
      </c>
      <c r="E46" t="s">
        <v>198</v>
      </c>
      <c r="F46" t="s">
        <v>199</v>
      </c>
      <c r="G46" t="s">
        <v>194</v>
      </c>
      <c r="H46" s="79">
        <v>0</v>
      </c>
      <c r="I46" s="79">
        <v>0</v>
      </c>
      <c r="J46" s="79">
        <v>46.975202677429998</v>
      </c>
      <c r="K46" s="79">
        <f t="shared" si="2"/>
        <v>1.0454439739430008</v>
      </c>
      <c r="L46" s="79">
        <f>J46/'סכום נכסי הקרן'!$C$42*100</f>
        <v>2.758140687971844E-2</v>
      </c>
    </row>
    <row r="47" spans="2:12">
      <c r="B47" s="82" t="s">
        <v>1910</v>
      </c>
      <c r="C47" t="s">
        <v>223</v>
      </c>
      <c r="D47" t="s">
        <v>210</v>
      </c>
      <c r="E47" t="s">
        <v>198</v>
      </c>
      <c r="F47" t="s">
        <v>199</v>
      </c>
      <c r="G47" t="s">
        <v>195</v>
      </c>
      <c r="H47" s="79">
        <v>0</v>
      </c>
      <c r="I47" s="79">
        <v>0</v>
      </c>
      <c r="J47" s="79">
        <v>0.99588728100000001</v>
      </c>
      <c r="K47" s="79">
        <f t="shared" si="2"/>
        <v>2.2163701214814868E-2</v>
      </c>
      <c r="L47" s="79">
        <f>J47/'סכום נכסי הקרן'!$C$42*100</f>
        <v>5.8473344952261221E-4</v>
      </c>
    </row>
    <row r="48" spans="2:12">
      <c r="B48" s="82" t="s">
        <v>1910</v>
      </c>
      <c r="C48" t="s">
        <v>224</v>
      </c>
      <c r="D48" t="s">
        <v>210</v>
      </c>
      <c r="E48" t="s">
        <v>198</v>
      </c>
      <c r="F48" t="s">
        <v>199</v>
      </c>
      <c r="G48" t="s">
        <v>119</v>
      </c>
      <c r="H48" s="79">
        <v>0</v>
      </c>
      <c r="I48" s="79">
        <v>0</v>
      </c>
      <c r="J48" s="79">
        <v>23.19733042</v>
      </c>
      <c r="K48" s="79">
        <f t="shared" si="2"/>
        <v>0.5162619407027208</v>
      </c>
      <c r="L48" s="79">
        <f>J48/'סכום נכסי הקרן'!$C$42*100</f>
        <v>1.3620271385113137E-2</v>
      </c>
    </row>
    <row r="49" spans="2:12">
      <c r="B49" s="82" t="s">
        <v>1910</v>
      </c>
      <c r="C49" t="s">
        <v>229</v>
      </c>
      <c r="D49" t="s">
        <v>210</v>
      </c>
      <c r="E49" t="s">
        <v>198</v>
      </c>
      <c r="F49" t="s">
        <v>199</v>
      </c>
      <c r="G49" t="s">
        <v>230</v>
      </c>
      <c r="H49" s="79">
        <v>0</v>
      </c>
      <c r="I49" s="79">
        <v>0</v>
      </c>
      <c r="J49" s="79">
        <v>0.475726647</v>
      </c>
      <c r="K49" s="79">
        <f t="shared" si="2"/>
        <v>1.0587406291047614E-2</v>
      </c>
      <c r="L49" s="79">
        <f>J49/'סכום נכסי הקרן'!$C$42*100</f>
        <v>2.7932205645885347E-4</v>
      </c>
    </row>
    <row r="50" spans="2:12">
      <c r="B50" s="80" t="s">
        <v>239</v>
      </c>
      <c r="D50" s="16"/>
      <c r="I50" s="81">
        <v>0</v>
      </c>
      <c r="J50" s="81">
        <v>0</v>
      </c>
      <c r="K50" s="81">
        <f t="shared" si="2"/>
        <v>0</v>
      </c>
      <c r="L50" s="81">
        <f>J50/'סכום נכסי הקרן'!$C$42*100</f>
        <v>0</v>
      </c>
    </row>
    <row r="51" spans="2:12">
      <c r="B51" t="s">
        <v>232</v>
      </c>
      <c r="C51" t="s">
        <v>232</v>
      </c>
      <c r="D51" s="16"/>
      <c r="E51" t="s">
        <v>232</v>
      </c>
      <c r="G51" t="s">
        <v>232</v>
      </c>
      <c r="H51" s="79">
        <v>0</v>
      </c>
      <c r="I51" s="79">
        <v>0</v>
      </c>
      <c r="J51" s="79">
        <v>0</v>
      </c>
      <c r="K51" s="79">
        <f t="shared" si="2"/>
        <v>0</v>
      </c>
      <c r="L51" s="79">
        <f>J51/'סכום נכסי הקרן'!$C$42*100</f>
        <v>0</v>
      </c>
    </row>
    <row r="52" spans="2:12">
      <c r="B52" t="s">
        <v>240</v>
      </c>
      <c r="D52" s="16"/>
    </row>
    <row r="53" spans="2:12">
      <c r="D53" s="16"/>
    </row>
    <row r="54" spans="2:12">
      <c r="D54" s="16"/>
    </row>
    <row r="55" spans="2:12">
      <c r="D55" s="16"/>
    </row>
    <row r="56" spans="2:12">
      <c r="D56" s="16"/>
    </row>
    <row r="57" spans="2:12">
      <c r="D57" s="16"/>
    </row>
    <row r="58" spans="2:12">
      <c r="D58" s="16"/>
    </row>
    <row r="59" spans="2:12">
      <c r="D59" s="16"/>
    </row>
    <row r="60" spans="2:12">
      <c r="D60" s="16"/>
    </row>
    <row r="61" spans="2:12">
      <c r="D61" s="16"/>
    </row>
    <row r="62" spans="2:12">
      <c r="D62" s="16"/>
    </row>
    <row r="63" spans="2:12">
      <c r="D63" s="16"/>
    </row>
    <row r="64" spans="2:12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E485" s="15"/>
    </row>
  </sheetData>
  <sheetProtection sheet="1" objects="1" scenarios="1"/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C2" sqref="C2:C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  <c r="C2" s="12" t="s">
        <v>1927</v>
      </c>
    </row>
    <row r="3" spans="2:49">
      <c r="B3" s="2" t="s">
        <v>2</v>
      </c>
      <c r="C3" s="82" t="s">
        <v>1928</v>
      </c>
    </row>
    <row r="4" spans="2:49">
      <c r="B4" s="2" t="s">
        <v>3</v>
      </c>
      <c r="C4" t="s">
        <v>191</v>
      </c>
    </row>
    <row r="5" spans="2:49">
      <c r="B5" s="77" t="s">
        <v>192</v>
      </c>
      <c r="C5" t="s">
        <v>193</v>
      </c>
    </row>
    <row r="6" spans="2:49" ht="26.25" customHeight="1">
      <c r="B6" s="105" t="s">
        <v>142</v>
      </c>
      <c r="C6" s="106"/>
      <c r="D6" s="106"/>
      <c r="E6" s="106"/>
      <c r="F6" s="106"/>
      <c r="G6" s="106"/>
      <c r="H6" s="106"/>
      <c r="I6" s="106"/>
      <c r="J6" s="106"/>
      <c r="K6" s="107"/>
    </row>
    <row r="7" spans="2:49" ht="26.25" customHeight="1">
      <c r="B7" s="105" t="s">
        <v>149</v>
      </c>
      <c r="C7" s="106"/>
      <c r="D7" s="106"/>
      <c r="E7" s="106"/>
      <c r="F7" s="106"/>
      <c r="G7" s="106"/>
      <c r="H7" s="106"/>
      <c r="I7" s="106"/>
      <c r="J7" s="106"/>
      <c r="K7" s="107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8">
        <v>-7430160.6799999997</v>
      </c>
      <c r="H11" s="7"/>
      <c r="I11" s="78">
        <v>81.979081161020261</v>
      </c>
      <c r="J11" s="78">
        <v>100</v>
      </c>
      <c r="K11" s="78">
        <v>0.05</v>
      </c>
      <c r="AW11" s="16"/>
    </row>
    <row r="12" spans="2:49">
      <c r="B12" s="80" t="s">
        <v>196</v>
      </c>
      <c r="C12" s="16"/>
      <c r="D12" s="16"/>
      <c r="G12" s="81">
        <v>-7430160.6799999997</v>
      </c>
      <c r="I12" s="81">
        <v>81.979081161020261</v>
      </c>
      <c r="J12" s="81">
        <v>100</v>
      </c>
      <c r="K12" s="81">
        <v>0.05</v>
      </c>
    </row>
    <row r="13" spans="2:49">
      <c r="B13" s="80" t="s">
        <v>1419</v>
      </c>
      <c r="C13" s="16"/>
      <c r="D13" s="16"/>
      <c r="G13" s="81">
        <v>0</v>
      </c>
      <c r="I13" s="81">
        <v>0</v>
      </c>
      <c r="J13" s="81">
        <v>0</v>
      </c>
      <c r="K13" s="81">
        <v>0</v>
      </c>
    </row>
    <row r="14" spans="2:49">
      <c r="B14" t="s">
        <v>232</v>
      </c>
      <c r="C14" t="s">
        <v>232</v>
      </c>
      <c r="D14" t="s">
        <v>232</v>
      </c>
      <c r="E14" t="s">
        <v>232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</row>
    <row r="15" spans="2:49">
      <c r="B15" s="80" t="s">
        <v>1420</v>
      </c>
      <c r="C15" s="16"/>
      <c r="D15" s="16"/>
      <c r="G15" s="81">
        <v>-7055000</v>
      </c>
      <c r="I15" s="81">
        <v>23.334464053951201</v>
      </c>
      <c r="J15" s="81">
        <v>28.46</v>
      </c>
      <c r="K15" s="81">
        <v>0.01</v>
      </c>
    </row>
    <row r="16" spans="2:49">
      <c r="B16" t="s">
        <v>1517</v>
      </c>
      <c r="C16" t="s">
        <v>1518</v>
      </c>
      <c r="D16" t="s">
        <v>129</v>
      </c>
      <c r="E16" t="s">
        <v>112</v>
      </c>
      <c r="F16" t="s">
        <v>1519</v>
      </c>
      <c r="G16" s="79">
        <v>-150000</v>
      </c>
      <c r="H16" s="79">
        <v>-2.1539999999999999</v>
      </c>
      <c r="I16" s="79">
        <v>3.2309999999999999</v>
      </c>
      <c r="J16" s="79">
        <v>3.94</v>
      </c>
      <c r="K16" s="79">
        <v>0</v>
      </c>
    </row>
    <row r="17" spans="2:11">
      <c r="B17" t="s">
        <v>1520</v>
      </c>
      <c r="C17" t="s">
        <v>1521</v>
      </c>
      <c r="D17" t="s">
        <v>129</v>
      </c>
      <c r="E17" t="s">
        <v>116</v>
      </c>
      <c r="F17" t="s">
        <v>1522</v>
      </c>
      <c r="G17" s="79">
        <v>-365000</v>
      </c>
      <c r="H17" s="79">
        <v>-20.071305947384193</v>
      </c>
      <c r="I17" s="79">
        <v>73.260266707952297</v>
      </c>
      <c r="J17" s="79">
        <v>89.36</v>
      </c>
      <c r="K17" s="79">
        <v>0.04</v>
      </c>
    </row>
    <row r="18" spans="2:11">
      <c r="B18" t="s">
        <v>1523</v>
      </c>
      <c r="C18" t="s">
        <v>1524</v>
      </c>
      <c r="D18" t="s">
        <v>129</v>
      </c>
      <c r="E18" t="s">
        <v>112</v>
      </c>
      <c r="F18" t="s">
        <v>1525</v>
      </c>
      <c r="G18" s="79">
        <v>-2500000</v>
      </c>
      <c r="H18" s="79">
        <v>0.263455555555556</v>
      </c>
      <c r="I18" s="79">
        <v>-6.5863888888888997</v>
      </c>
      <c r="J18" s="79">
        <v>-8.0299999999999994</v>
      </c>
      <c r="K18" s="79">
        <v>0</v>
      </c>
    </row>
    <row r="19" spans="2:11">
      <c r="B19" t="s">
        <v>1526</v>
      </c>
      <c r="C19" t="s">
        <v>1527</v>
      </c>
      <c r="D19" t="s">
        <v>129</v>
      </c>
      <c r="E19" t="s">
        <v>112</v>
      </c>
      <c r="F19" t="s">
        <v>1528</v>
      </c>
      <c r="G19" s="79">
        <v>-1720000</v>
      </c>
      <c r="H19" s="79">
        <v>4.6348013816925695</v>
      </c>
      <c r="I19" s="79">
        <v>-79.7185837651122</v>
      </c>
      <c r="J19" s="79">
        <v>-97.24</v>
      </c>
      <c r="K19" s="79">
        <v>-0.05</v>
      </c>
    </row>
    <row r="20" spans="2:11">
      <c r="B20" t="s">
        <v>1529</v>
      </c>
      <c r="C20" t="s">
        <v>1530</v>
      </c>
      <c r="D20" t="s">
        <v>129</v>
      </c>
      <c r="E20" t="s">
        <v>112</v>
      </c>
      <c r="F20" t="s">
        <v>1531</v>
      </c>
      <c r="G20" s="79">
        <v>-2500000</v>
      </c>
      <c r="H20" s="79">
        <v>-1.1727799999999999</v>
      </c>
      <c r="I20" s="79">
        <v>29.319500000000001</v>
      </c>
      <c r="J20" s="79">
        <v>35.76</v>
      </c>
      <c r="K20" s="79">
        <v>0.02</v>
      </c>
    </row>
    <row r="21" spans="2:11">
      <c r="B21" t="s">
        <v>1532</v>
      </c>
      <c r="C21" t="s">
        <v>1533</v>
      </c>
      <c r="D21" t="s">
        <v>129</v>
      </c>
      <c r="E21" t="s">
        <v>112</v>
      </c>
      <c r="F21" t="s">
        <v>1534</v>
      </c>
      <c r="G21" s="79">
        <v>180000</v>
      </c>
      <c r="H21" s="79">
        <v>2.1270388888888889</v>
      </c>
      <c r="I21" s="79">
        <v>3.8286699999999998</v>
      </c>
      <c r="J21" s="79">
        <v>4.67</v>
      </c>
      <c r="K21" s="79">
        <v>0</v>
      </c>
    </row>
    <row r="22" spans="2:11">
      <c r="B22" s="80" t="s">
        <v>1515</v>
      </c>
      <c r="C22" s="16"/>
      <c r="D22" s="16"/>
      <c r="G22" s="81">
        <v>-375300</v>
      </c>
      <c r="I22" s="81">
        <v>52.950324494269061</v>
      </c>
      <c r="J22" s="81">
        <v>64.59</v>
      </c>
      <c r="K22" s="81">
        <v>0.03</v>
      </c>
    </row>
    <row r="23" spans="2:11">
      <c r="B23" t="s">
        <v>1535</v>
      </c>
      <c r="C23" t="s">
        <v>1536</v>
      </c>
      <c r="D23" t="s">
        <v>129</v>
      </c>
      <c r="E23" t="s">
        <v>116</v>
      </c>
      <c r="F23" t="s">
        <v>1537</v>
      </c>
      <c r="G23" s="79">
        <v>-175000</v>
      </c>
      <c r="H23" s="79">
        <v>-8.8093257142857144</v>
      </c>
      <c r="I23" s="79">
        <v>15.416320000000001</v>
      </c>
      <c r="J23" s="79">
        <v>18.809999999999999</v>
      </c>
      <c r="K23" s="79">
        <v>0.01</v>
      </c>
    </row>
    <row r="24" spans="2:11">
      <c r="B24" t="s">
        <v>1538</v>
      </c>
      <c r="C24" t="s">
        <v>1539</v>
      </c>
      <c r="D24" t="s">
        <v>129</v>
      </c>
      <c r="E24" t="s">
        <v>116</v>
      </c>
      <c r="F24" t="s">
        <v>1540</v>
      </c>
      <c r="G24" s="79">
        <v>-314000</v>
      </c>
      <c r="H24" s="79">
        <v>-10.4934777070064</v>
      </c>
      <c r="I24" s="79">
        <v>32.949520000000099</v>
      </c>
      <c r="J24" s="79">
        <v>40.19</v>
      </c>
      <c r="K24" s="79">
        <v>0.02</v>
      </c>
    </row>
    <row r="25" spans="2:11">
      <c r="B25" t="s">
        <v>1541</v>
      </c>
      <c r="C25" t="s">
        <v>1542</v>
      </c>
      <c r="D25" t="s">
        <v>129</v>
      </c>
      <c r="E25" t="s">
        <v>116</v>
      </c>
      <c r="F25" t="s">
        <v>1534</v>
      </c>
      <c r="G25" s="79">
        <v>140000</v>
      </c>
      <c r="H25" s="79">
        <v>1.0892714285714287</v>
      </c>
      <c r="I25" s="79">
        <v>1.52498</v>
      </c>
      <c r="J25" s="79">
        <v>1.86</v>
      </c>
      <c r="K25" s="79">
        <v>0</v>
      </c>
    </row>
    <row r="26" spans="2:11">
      <c r="B26" t="s">
        <v>1543</v>
      </c>
      <c r="C26" t="s">
        <v>1544</v>
      </c>
      <c r="D26" t="s">
        <v>129</v>
      </c>
      <c r="E26" t="s">
        <v>116</v>
      </c>
      <c r="F26" t="s">
        <v>1540</v>
      </c>
      <c r="G26" s="79">
        <v>-26300</v>
      </c>
      <c r="H26" s="79">
        <v>-11.633096936383879</v>
      </c>
      <c r="I26" s="79">
        <v>3.05950449426896</v>
      </c>
      <c r="J26" s="79">
        <v>3.73</v>
      </c>
      <c r="K26" s="79">
        <v>0</v>
      </c>
    </row>
    <row r="27" spans="2:11">
      <c r="B27" s="80" t="s">
        <v>1421</v>
      </c>
      <c r="C27" s="16"/>
      <c r="D27" s="16"/>
      <c r="G27" s="81">
        <v>0</v>
      </c>
      <c r="I27" s="81">
        <v>0</v>
      </c>
      <c r="J27" s="81">
        <v>0</v>
      </c>
      <c r="K27" s="81">
        <v>0</v>
      </c>
    </row>
    <row r="28" spans="2:11">
      <c r="B28" t="s">
        <v>232</v>
      </c>
      <c r="C28" t="s">
        <v>232</v>
      </c>
      <c r="D28" t="s">
        <v>232</v>
      </c>
      <c r="E28" t="s">
        <v>232</v>
      </c>
      <c r="G28" s="79">
        <v>0</v>
      </c>
      <c r="H28" s="79">
        <v>0</v>
      </c>
      <c r="I28" s="79">
        <v>0</v>
      </c>
      <c r="J28" s="79">
        <v>0</v>
      </c>
      <c r="K28" s="79">
        <v>0</v>
      </c>
    </row>
    <row r="29" spans="2:11">
      <c r="B29" s="80" t="s">
        <v>921</v>
      </c>
      <c r="C29" s="16"/>
      <c r="D29" s="16"/>
      <c r="G29" s="81">
        <v>139.32</v>
      </c>
      <c r="I29" s="81">
        <v>5.6942926128</v>
      </c>
      <c r="J29" s="81">
        <v>6.95</v>
      </c>
      <c r="K29" s="81">
        <v>0</v>
      </c>
    </row>
    <row r="30" spans="2:11">
      <c r="B30" t="s">
        <v>1545</v>
      </c>
      <c r="C30" t="s">
        <v>1546</v>
      </c>
      <c r="D30" t="s">
        <v>129</v>
      </c>
      <c r="E30" t="s">
        <v>108</v>
      </c>
      <c r="F30" t="s">
        <v>1547</v>
      </c>
      <c r="G30" s="79">
        <v>139.32</v>
      </c>
      <c r="H30" s="79">
        <v>4087.2040000000002</v>
      </c>
      <c r="I30" s="79">
        <v>5.6942926128</v>
      </c>
      <c r="J30" s="79">
        <v>6.95</v>
      </c>
      <c r="K30" s="79">
        <v>0</v>
      </c>
    </row>
    <row r="31" spans="2:11">
      <c r="B31" s="80" t="s">
        <v>237</v>
      </c>
      <c r="C31" s="16"/>
      <c r="D31" s="16"/>
      <c r="G31" s="81">
        <v>0</v>
      </c>
      <c r="I31" s="81">
        <v>0</v>
      </c>
      <c r="J31" s="81">
        <v>0</v>
      </c>
      <c r="K31" s="81">
        <v>0</v>
      </c>
    </row>
    <row r="32" spans="2:11">
      <c r="B32" s="80" t="s">
        <v>1419</v>
      </c>
      <c r="C32" s="16"/>
      <c r="D32" s="16"/>
      <c r="G32" s="81">
        <v>0</v>
      </c>
      <c r="I32" s="81">
        <v>0</v>
      </c>
      <c r="J32" s="81">
        <v>0</v>
      </c>
      <c r="K32" s="81">
        <v>0</v>
      </c>
    </row>
    <row r="33" spans="2:11">
      <c r="B33" t="s">
        <v>232</v>
      </c>
      <c r="C33" t="s">
        <v>232</v>
      </c>
      <c r="D33" t="s">
        <v>232</v>
      </c>
      <c r="E33" t="s">
        <v>232</v>
      </c>
      <c r="G33" s="79">
        <v>0</v>
      </c>
      <c r="H33" s="79">
        <v>0</v>
      </c>
      <c r="I33" s="79">
        <v>0</v>
      </c>
      <c r="J33" s="79">
        <v>0</v>
      </c>
      <c r="K33" s="79">
        <v>0</v>
      </c>
    </row>
    <row r="34" spans="2:11">
      <c r="B34" s="80" t="s">
        <v>1516</v>
      </c>
      <c r="C34" s="16"/>
      <c r="D34" s="16"/>
      <c r="G34" s="81">
        <v>0</v>
      </c>
      <c r="I34" s="81">
        <v>0</v>
      </c>
      <c r="J34" s="81">
        <v>0</v>
      </c>
      <c r="K34" s="81">
        <v>0</v>
      </c>
    </row>
    <row r="35" spans="2:11">
      <c r="B35" t="s">
        <v>232</v>
      </c>
      <c r="C35" t="s">
        <v>232</v>
      </c>
      <c r="D35" t="s">
        <v>232</v>
      </c>
      <c r="E35" t="s">
        <v>232</v>
      </c>
      <c r="G35" s="79">
        <v>0</v>
      </c>
      <c r="H35" s="79">
        <v>0</v>
      </c>
      <c r="I35" s="79">
        <v>0</v>
      </c>
      <c r="J35" s="79">
        <v>0</v>
      </c>
      <c r="K35" s="79">
        <v>0</v>
      </c>
    </row>
    <row r="36" spans="2:11">
      <c r="B36" s="80" t="s">
        <v>1421</v>
      </c>
      <c r="C36" s="16"/>
      <c r="D36" s="16"/>
      <c r="G36" s="81">
        <v>0</v>
      </c>
      <c r="I36" s="81">
        <v>0</v>
      </c>
      <c r="J36" s="81">
        <v>0</v>
      </c>
      <c r="K36" s="81">
        <v>0</v>
      </c>
    </row>
    <row r="37" spans="2:11">
      <c r="B37" t="s">
        <v>232</v>
      </c>
      <c r="C37" t="s">
        <v>232</v>
      </c>
      <c r="D37" t="s">
        <v>232</v>
      </c>
      <c r="E37" t="s">
        <v>232</v>
      </c>
      <c r="G37" s="79">
        <v>0</v>
      </c>
      <c r="H37" s="79">
        <v>0</v>
      </c>
      <c r="I37" s="79">
        <v>0</v>
      </c>
      <c r="J37" s="79">
        <v>0</v>
      </c>
      <c r="K37" s="79">
        <v>0</v>
      </c>
    </row>
    <row r="38" spans="2:11">
      <c r="B38" s="80" t="s">
        <v>921</v>
      </c>
      <c r="C38" s="16"/>
      <c r="D38" s="16"/>
      <c r="G38" s="81">
        <v>0</v>
      </c>
      <c r="I38" s="81">
        <v>0</v>
      </c>
      <c r="J38" s="81">
        <v>0</v>
      </c>
      <c r="K38" s="81">
        <v>0</v>
      </c>
    </row>
    <row r="39" spans="2:11">
      <c r="B39" t="s">
        <v>232</v>
      </c>
      <c r="C39" t="s">
        <v>232</v>
      </c>
      <c r="D39" t="s">
        <v>232</v>
      </c>
      <c r="E39" t="s">
        <v>232</v>
      </c>
      <c r="G39" s="79">
        <v>0</v>
      </c>
      <c r="H39" s="79">
        <v>0</v>
      </c>
      <c r="I39" s="79">
        <v>0</v>
      </c>
      <c r="J39" s="79">
        <v>0</v>
      </c>
      <c r="K39" s="79">
        <v>0</v>
      </c>
    </row>
    <row r="40" spans="2:11">
      <c r="B40" t="s">
        <v>240</v>
      </c>
      <c r="C40" s="16"/>
      <c r="D40" s="16"/>
    </row>
    <row r="41" spans="2:11">
      <c r="C41" s="16"/>
      <c r="D41" s="16"/>
    </row>
    <row r="42" spans="2:11">
      <c r="C42" s="16"/>
      <c r="D42" s="16"/>
    </row>
    <row r="43" spans="2:11">
      <c r="C43" s="16"/>
      <c r="D43" s="16"/>
    </row>
    <row r="44" spans="2:11">
      <c r="C44" s="16"/>
      <c r="D44" s="16"/>
    </row>
    <row r="45" spans="2:11">
      <c r="C45" s="16"/>
      <c r="D45" s="16"/>
    </row>
    <row r="46" spans="2:11">
      <c r="C46" s="16"/>
      <c r="D46" s="16"/>
    </row>
    <row r="47" spans="2:11">
      <c r="C47" s="16"/>
      <c r="D47" s="16"/>
    </row>
    <row r="48" spans="2:11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C2" sqref="C2:C3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  <c r="C2" s="12" t="s">
        <v>1927</v>
      </c>
    </row>
    <row r="3" spans="2:78">
      <c r="B3" s="2" t="s">
        <v>2</v>
      </c>
      <c r="C3" s="82" t="s">
        <v>1928</v>
      </c>
    </row>
    <row r="4" spans="2:78">
      <c r="B4" s="2" t="s">
        <v>3</v>
      </c>
      <c r="C4" t="s">
        <v>191</v>
      </c>
    </row>
    <row r="5" spans="2:78">
      <c r="B5" s="77" t="s">
        <v>192</v>
      </c>
      <c r="C5" t="s">
        <v>193</v>
      </c>
    </row>
    <row r="6" spans="2:78" ht="26.25" customHeight="1">
      <c r="B6" s="105" t="s">
        <v>142</v>
      </c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6"/>
      <c r="N6" s="106"/>
      <c r="O6" s="106"/>
      <c r="P6" s="106"/>
      <c r="Q6" s="107"/>
    </row>
    <row r="7" spans="2:78" ht="26.25" customHeight="1">
      <c r="B7" s="105" t="s">
        <v>151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6"/>
      <c r="Q7" s="107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"/>
      <c r="N11" s="78">
        <v>0</v>
      </c>
      <c r="O11" s="7"/>
      <c r="P11" s="78">
        <v>0</v>
      </c>
      <c r="Q11" s="78">
        <v>0</v>
      </c>
      <c r="R11" s="16"/>
      <c r="S11" s="16"/>
      <c r="T11" s="16"/>
      <c r="U11" s="16"/>
      <c r="V11" s="16"/>
      <c r="BZ11" s="16"/>
    </row>
    <row r="12" spans="2:78">
      <c r="B12" s="80" t="s">
        <v>196</v>
      </c>
      <c r="D12" s="16"/>
      <c r="H12" s="81">
        <v>0</v>
      </c>
      <c r="K12" s="81">
        <v>0</v>
      </c>
      <c r="L12" s="81">
        <v>0</v>
      </c>
      <c r="N12" s="81">
        <v>0</v>
      </c>
      <c r="P12" s="81">
        <v>0</v>
      </c>
      <c r="Q12" s="81">
        <v>0</v>
      </c>
    </row>
    <row r="13" spans="2:78">
      <c r="B13" s="80" t="s">
        <v>1423</v>
      </c>
      <c r="D13" s="16"/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78">
      <c r="B14" t="s">
        <v>232</v>
      </c>
      <c r="C14" t="s">
        <v>232</v>
      </c>
      <c r="D14" s="16"/>
      <c r="E14" t="s">
        <v>232</v>
      </c>
      <c r="H14" s="79">
        <v>0</v>
      </c>
      <c r="I14" t="s">
        <v>232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78">
      <c r="B15" s="80" t="s">
        <v>1424</v>
      </c>
      <c r="D15" s="16"/>
      <c r="H15" s="81">
        <v>0</v>
      </c>
      <c r="K15" s="81">
        <v>0</v>
      </c>
      <c r="L15" s="81">
        <v>0</v>
      </c>
      <c r="N15" s="81">
        <v>0</v>
      </c>
      <c r="P15" s="81">
        <v>0</v>
      </c>
      <c r="Q15" s="81">
        <v>0</v>
      </c>
    </row>
    <row r="16" spans="2:78">
      <c r="B16" t="s">
        <v>232</v>
      </c>
      <c r="C16" t="s">
        <v>232</v>
      </c>
      <c r="D16" s="16"/>
      <c r="E16" t="s">
        <v>232</v>
      </c>
      <c r="H16" s="79">
        <v>0</v>
      </c>
      <c r="I16" t="s">
        <v>232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</row>
    <row r="17" spans="2:17">
      <c r="B17" s="80" t="s">
        <v>1425</v>
      </c>
      <c r="D17" s="16"/>
      <c r="H17" s="81">
        <v>0</v>
      </c>
      <c r="K17" s="81">
        <v>0</v>
      </c>
      <c r="L17" s="81">
        <v>0</v>
      </c>
      <c r="N17" s="81">
        <v>0</v>
      </c>
      <c r="P17" s="81">
        <v>0</v>
      </c>
      <c r="Q17" s="81">
        <v>0</v>
      </c>
    </row>
    <row r="18" spans="2:17">
      <c r="B18" s="80" t="s">
        <v>1426</v>
      </c>
      <c r="D18" s="16"/>
      <c r="H18" s="81">
        <v>0</v>
      </c>
      <c r="K18" s="81">
        <v>0</v>
      </c>
      <c r="L18" s="81">
        <v>0</v>
      </c>
      <c r="N18" s="81">
        <v>0</v>
      </c>
      <c r="P18" s="81">
        <v>0</v>
      </c>
      <c r="Q18" s="81">
        <v>0</v>
      </c>
    </row>
    <row r="19" spans="2:17">
      <c r="B19" t="s">
        <v>232</v>
      </c>
      <c r="C19" t="s">
        <v>232</v>
      </c>
      <c r="D19" s="16"/>
      <c r="E19" t="s">
        <v>232</v>
      </c>
      <c r="H19" s="79">
        <v>0</v>
      </c>
      <c r="I19" t="s">
        <v>232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s="80" t="s">
        <v>1427</v>
      </c>
      <c r="D20" s="16"/>
      <c r="H20" s="81">
        <v>0</v>
      </c>
      <c r="K20" s="81">
        <v>0</v>
      </c>
      <c r="L20" s="81">
        <v>0</v>
      </c>
      <c r="N20" s="81">
        <v>0</v>
      </c>
      <c r="P20" s="81">
        <v>0</v>
      </c>
      <c r="Q20" s="81">
        <v>0</v>
      </c>
    </row>
    <row r="21" spans="2:17">
      <c r="B21" t="s">
        <v>232</v>
      </c>
      <c r="C21" t="s">
        <v>232</v>
      </c>
      <c r="D21" s="16"/>
      <c r="E21" t="s">
        <v>232</v>
      </c>
      <c r="H21" s="79">
        <v>0</v>
      </c>
      <c r="I21" t="s">
        <v>232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</row>
    <row r="22" spans="2:17">
      <c r="B22" s="80" t="s">
        <v>1428</v>
      </c>
      <c r="D22" s="16"/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232</v>
      </c>
      <c r="C23" t="s">
        <v>232</v>
      </c>
      <c r="D23" s="16"/>
      <c r="E23" t="s">
        <v>232</v>
      </c>
      <c r="H23" s="79">
        <v>0</v>
      </c>
      <c r="I23" t="s">
        <v>232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1429</v>
      </c>
      <c r="D24" s="16"/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232</v>
      </c>
      <c r="C25" t="s">
        <v>232</v>
      </c>
      <c r="D25" s="16"/>
      <c r="E25" t="s">
        <v>232</v>
      </c>
      <c r="H25" s="79">
        <v>0</v>
      </c>
      <c r="I25" t="s">
        <v>232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237</v>
      </c>
      <c r="D26" s="16"/>
      <c r="H26" s="81">
        <v>0</v>
      </c>
      <c r="K26" s="81">
        <v>0</v>
      </c>
      <c r="L26" s="81">
        <v>0</v>
      </c>
      <c r="N26" s="81">
        <v>0</v>
      </c>
      <c r="P26" s="81">
        <v>0</v>
      </c>
      <c r="Q26" s="81">
        <v>0</v>
      </c>
    </row>
    <row r="27" spans="2:17">
      <c r="B27" s="80" t="s">
        <v>1423</v>
      </c>
      <c r="D27" s="16"/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232</v>
      </c>
      <c r="C28" t="s">
        <v>232</v>
      </c>
      <c r="D28" s="16"/>
      <c r="E28" t="s">
        <v>232</v>
      </c>
      <c r="H28" s="79">
        <v>0</v>
      </c>
      <c r="I28" t="s">
        <v>232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1424</v>
      </c>
      <c r="D29" s="16"/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232</v>
      </c>
      <c r="C30" t="s">
        <v>232</v>
      </c>
      <c r="D30" s="16"/>
      <c r="E30" t="s">
        <v>232</v>
      </c>
      <c r="H30" s="79">
        <v>0</v>
      </c>
      <c r="I30" t="s">
        <v>232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1425</v>
      </c>
      <c r="D31" s="16"/>
      <c r="H31" s="81">
        <v>0</v>
      </c>
      <c r="K31" s="81">
        <v>0</v>
      </c>
      <c r="L31" s="81">
        <v>0</v>
      </c>
      <c r="N31" s="81">
        <v>0</v>
      </c>
      <c r="P31" s="81">
        <v>0</v>
      </c>
      <c r="Q31" s="81">
        <v>0</v>
      </c>
    </row>
    <row r="32" spans="2:17">
      <c r="B32" s="80" t="s">
        <v>1426</v>
      </c>
      <c r="D32" s="16"/>
      <c r="H32" s="81">
        <v>0</v>
      </c>
      <c r="K32" s="81">
        <v>0</v>
      </c>
      <c r="L32" s="81">
        <v>0</v>
      </c>
      <c r="N32" s="81">
        <v>0</v>
      </c>
      <c r="P32" s="81">
        <v>0</v>
      </c>
      <c r="Q32" s="81">
        <v>0</v>
      </c>
    </row>
    <row r="33" spans="2:17">
      <c r="B33" t="s">
        <v>232</v>
      </c>
      <c r="C33" t="s">
        <v>232</v>
      </c>
      <c r="D33" s="16"/>
      <c r="E33" t="s">
        <v>232</v>
      </c>
      <c r="H33" s="79">
        <v>0</v>
      </c>
      <c r="I33" t="s">
        <v>232</v>
      </c>
      <c r="J33" s="79">
        <v>0</v>
      </c>
      <c r="K33" s="79">
        <v>0</v>
      </c>
      <c r="L33" s="79">
        <v>0</v>
      </c>
      <c r="M33" s="79">
        <v>0</v>
      </c>
      <c r="N33" s="79">
        <v>0</v>
      </c>
      <c r="O33" s="79">
        <v>0</v>
      </c>
      <c r="P33" s="79">
        <v>0</v>
      </c>
      <c r="Q33" s="79">
        <v>0</v>
      </c>
    </row>
    <row r="34" spans="2:17">
      <c r="B34" s="80" t="s">
        <v>1427</v>
      </c>
      <c r="D34" s="16"/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232</v>
      </c>
      <c r="C35" t="s">
        <v>232</v>
      </c>
      <c r="D35" s="16"/>
      <c r="E35" t="s">
        <v>232</v>
      </c>
      <c r="H35" s="79">
        <v>0</v>
      </c>
      <c r="I35" t="s">
        <v>232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1428</v>
      </c>
      <c r="D36" s="16"/>
      <c r="H36" s="81">
        <v>0</v>
      </c>
      <c r="K36" s="81">
        <v>0</v>
      </c>
      <c r="L36" s="81">
        <v>0</v>
      </c>
      <c r="N36" s="81">
        <v>0</v>
      </c>
      <c r="P36" s="81">
        <v>0</v>
      </c>
      <c r="Q36" s="81">
        <v>0</v>
      </c>
    </row>
    <row r="37" spans="2:17">
      <c r="B37" t="s">
        <v>232</v>
      </c>
      <c r="C37" t="s">
        <v>232</v>
      </c>
      <c r="D37" s="16"/>
      <c r="E37" t="s">
        <v>232</v>
      </c>
      <c r="H37" s="79">
        <v>0</v>
      </c>
      <c r="I37" t="s">
        <v>232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</row>
    <row r="38" spans="2:17">
      <c r="B38" s="80" t="s">
        <v>1429</v>
      </c>
      <c r="D38" s="16"/>
      <c r="H38" s="81">
        <v>0</v>
      </c>
      <c r="K38" s="81">
        <v>0</v>
      </c>
      <c r="L38" s="81">
        <v>0</v>
      </c>
      <c r="N38" s="81">
        <v>0</v>
      </c>
      <c r="P38" s="81">
        <v>0</v>
      </c>
      <c r="Q38" s="81">
        <v>0</v>
      </c>
    </row>
    <row r="39" spans="2:17">
      <c r="B39" t="s">
        <v>232</v>
      </c>
      <c r="C39" t="s">
        <v>232</v>
      </c>
      <c r="D39" s="16"/>
      <c r="E39" t="s">
        <v>232</v>
      </c>
      <c r="H39" s="79">
        <v>0</v>
      </c>
      <c r="I39" t="s">
        <v>232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</row>
    <row r="40" spans="2:17">
      <c r="B40" t="s">
        <v>240</v>
      </c>
      <c r="D40" s="16"/>
    </row>
    <row r="41" spans="2:17">
      <c r="D41" s="16"/>
    </row>
    <row r="42" spans="2:17">
      <c r="D42" s="16"/>
    </row>
    <row r="43" spans="2:17"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160"/>
  <sheetViews>
    <sheetView rightToLeft="1" workbookViewId="0">
      <selection activeCell="C2" sqref="C2:C3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12" t="s">
        <v>1927</v>
      </c>
    </row>
    <row r="3" spans="2:59">
      <c r="B3" s="2" t="s">
        <v>2</v>
      </c>
      <c r="C3" s="82" t="s">
        <v>1928</v>
      </c>
    </row>
    <row r="4" spans="2:59">
      <c r="B4" s="2" t="s">
        <v>3</v>
      </c>
      <c r="C4" s="2" t="s">
        <v>191</v>
      </c>
    </row>
    <row r="5" spans="2:59">
      <c r="B5" s="77" t="s">
        <v>192</v>
      </c>
      <c r="C5" s="2" t="s">
        <v>193</v>
      </c>
    </row>
    <row r="7" spans="2:59" ht="26.25" customHeight="1">
      <c r="B7" s="105" t="s">
        <v>152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7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78">
        <v>7.97</v>
      </c>
      <c r="H11" s="18"/>
      <c r="I11" s="18"/>
      <c r="J11" s="78">
        <v>2.37</v>
      </c>
      <c r="K11" s="78">
        <v>10579779.189999999</v>
      </c>
      <c r="L11" s="7"/>
      <c r="M11" s="78">
        <v>12228.060720194246</v>
      </c>
      <c r="N11" s="78">
        <v>100</v>
      </c>
      <c r="O11" s="78">
        <v>7.18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80" t="s">
        <v>196</v>
      </c>
      <c r="G12" s="81">
        <v>8.17</v>
      </c>
      <c r="J12" s="81">
        <v>2.23</v>
      </c>
      <c r="K12" s="81">
        <v>10417791.470000001</v>
      </c>
      <c r="M12" s="81">
        <v>11583.795887778135</v>
      </c>
      <c r="N12" s="81">
        <v>94.73</v>
      </c>
      <c r="O12" s="81">
        <v>6.8</v>
      </c>
    </row>
    <row r="13" spans="2:59">
      <c r="B13" s="80" t="s">
        <v>1548</v>
      </c>
      <c r="G13" s="81">
        <v>0</v>
      </c>
      <c r="J13" s="81">
        <v>0</v>
      </c>
      <c r="K13" s="81">
        <v>0</v>
      </c>
      <c r="M13" s="81">
        <v>0</v>
      </c>
      <c r="N13" s="81">
        <v>0</v>
      </c>
      <c r="O13" s="81">
        <v>0</v>
      </c>
    </row>
    <row r="14" spans="2:59">
      <c r="B14" t="s">
        <v>232</v>
      </c>
      <c r="D14" t="s">
        <v>232</v>
      </c>
      <c r="E14" t="s">
        <v>232</v>
      </c>
      <c r="G14" s="79">
        <v>0</v>
      </c>
      <c r="H14" t="s">
        <v>232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59">
      <c r="B15" s="80" t="s">
        <v>1549</v>
      </c>
      <c r="G15" s="81">
        <v>0</v>
      </c>
      <c r="J15" s="81">
        <v>0</v>
      </c>
      <c r="K15" s="81">
        <v>0</v>
      </c>
      <c r="M15" s="81">
        <v>0</v>
      </c>
      <c r="N15" s="81">
        <v>0</v>
      </c>
      <c r="O15" s="81">
        <v>0</v>
      </c>
    </row>
    <row r="16" spans="2:59">
      <c r="B16" t="s">
        <v>232</v>
      </c>
      <c r="D16" t="s">
        <v>232</v>
      </c>
      <c r="E16" t="s">
        <v>232</v>
      </c>
      <c r="G16" s="79">
        <v>0</v>
      </c>
      <c r="H16" t="s">
        <v>232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</row>
    <row r="17" spans="2:15">
      <c r="B17" s="80" t="s">
        <v>1550</v>
      </c>
      <c r="G17" s="81">
        <v>0</v>
      </c>
      <c r="J17" s="81">
        <v>0</v>
      </c>
      <c r="K17" s="81">
        <v>0</v>
      </c>
      <c r="M17" s="81">
        <v>0</v>
      </c>
      <c r="N17" s="81">
        <v>0</v>
      </c>
      <c r="O17" s="81">
        <v>0</v>
      </c>
    </row>
    <row r="18" spans="2:15">
      <c r="B18" t="s">
        <v>232</v>
      </c>
      <c r="D18" t="s">
        <v>232</v>
      </c>
      <c r="E18" t="s">
        <v>232</v>
      </c>
      <c r="G18" s="79">
        <v>0</v>
      </c>
      <c r="H18" t="s">
        <v>232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</row>
    <row r="19" spans="2:15">
      <c r="B19" s="80" t="s">
        <v>1551</v>
      </c>
      <c r="G19" s="81">
        <v>8.27</v>
      </c>
      <c r="J19" s="81">
        <v>2.2200000000000002</v>
      </c>
      <c r="K19" s="81">
        <v>10262161.640000001</v>
      </c>
      <c r="M19" s="81">
        <v>11424.885298799134</v>
      </c>
      <c r="N19" s="81">
        <v>93.43</v>
      </c>
      <c r="O19" s="81">
        <v>6.71</v>
      </c>
    </row>
    <row r="20" spans="2:15" s="90" customFormat="1">
      <c r="B20" s="88" t="s">
        <v>1552</v>
      </c>
      <c r="C20" s="88" t="s">
        <v>1553</v>
      </c>
      <c r="D20" s="88" t="s">
        <v>1554</v>
      </c>
      <c r="E20" s="88" t="s">
        <v>245</v>
      </c>
      <c r="F20" s="88" t="s">
        <v>157</v>
      </c>
      <c r="G20" s="89">
        <v>4.53</v>
      </c>
      <c r="H20" s="88" t="s">
        <v>108</v>
      </c>
      <c r="I20" s="89">
        <v>4.1500000000000004</v>
      </c>
      <c r="J20" s="89">
        <v>3.04</v>
      </c>
      <c r="K20" s="89">
        <v>835755</v>
      </c>
      <c r="L20" s="89">
        <v>105.3</v>
      </c>
      <c r="M20" s="89">
        <v>880.05001500000003</v>
      </c>
      <c r="N20" s="89">
        <v>7.2</v>
      </c>
      <c r="O20" s="89">
        <v>0.52</v>
      </c>
    </row>
    <row r="21" spans="2:15">
      <c r="B21" t="s">
        <v>1555</v>
      </c>
      <c r="C21" t="s">
        <v>1553</v>
      </c>
      <c r="D21" t="s">
        <v>1556</v>
      </c>
      <c r="E21" t="s">
        <v>202</v>
      </c>
      <c r="F21" t="s">
        <v>155</v>
      </c>
      <c r="G21" s="79">
        <v>28.11</v>
      </c>
      <c r="H21" t="s">
        <v>108</v>
      </c>
      <c r="I21" s="79">
        <v>0</v>
      </c>
      <c r="J21" s="79">
        <v>5.76</v>
      </c>
      <c r="K21" s="79">
        <v>221973.05</v>
      </c>
      <c r="L21" s="79">
        <v>97.35</v>
      </c>
      <c r="M21" s="79">
        <v>216.090764175</v>
      </c>
      <c r="N21" s="79">
        <v>1.77</v>
      </c>
      <c r="O21" s="79">
        <v>0.13</v>
      </c>
    </row>
    <row r="22" spans="2:15">
      <c r="B22" t="s">
        <v>1555</v>
      </c>
      <c r="C22" t="s">
        <v>1553</v>
      </c>
      <c r="D22" t="s">
        <v>1557</v>
      </c>
      <c r="E22" t="s">
        <v>202</v>
      </c>
      <c r="F22" t="s">
        <v>155</v>
      </c>
      <c r="G22" s="79">
        <v>28.11</v>
      </c>
      <c r="H22" t="s">
        <v>108</v>
      </c>
      <c r="I22" s="79">
        <v>0</v>
      </c>
      <c r="J22" s="79">
        <v>5.8</v>
      </c>
      <c r="K22" s="79">
        <v>221712.91</v>
      </c>
      <c r="L22" s="79">
        <v>98.96</v>
      </c>
      <c r="M22" s="79">
        <v>219.407095736</v>
      </c>
      <c r="N22" s="79">
        <v>1.79</v>
      </c>
      <c r="O22" s="79">
        <v>0.13</v>
      </c>
    </row>
    <row r="23" spans="2:15">
      <c r="B23" t="s">
        <v>1558</v>
      </c>
      <c r="C23" t="s">
        <v>1553</v>
      </c>
      <c r="D23" t="s">
        <v>1559</v>
      </c>
      <c r="E23" t="s">
        <v>202</v>
      </c>
      <c r="F23" t="s">
        <v>155</v>
      </c>
      <c r="G23" s="79">
        <v>28.11</v>
      </c>
      <c r="H23" t="s">
        <v>108</v>
      </c>
      <c r="I23" s="79">
        <v>0</v>
      </c>
      <c r="J23" s="79">
        <v>3.77</v>
      </c>
      <c r="K23" s="79">
        <v>187592.46</v>
      </c>
      <c r="L23" s="79">
        <v>100.99</v>
      </c>
      <c r="M23" s="79">
        <v>189.44962535400001</v>
      </c>
      <c r="N23" s="79">
        <v>1.55</v>
      </c>
      <c r="O23" s="79">
        <v>0.11</v>
      </c>
    </row>
    <row r="24" spans="2:15">
      <c r="B24" t="s">
        <v>1558</v>
      </c>
      <c r="C24" t="s">
        <v>1553</v>
      </c>
      <c r="D24" t="s">
        <v>1560</v>
      </c>
      <c r="E24" t="s">
        <v>202</v>
      </c>
      <c r="F24" t="s">
        <v>155</v>
      </c>
      <c r="G24" s="79">
        <v>28.11</v>
      </c>
      <c r="H24" t="s">
        <v>108</v>
      </c>
      <c r="I24" s="79">
        <v>0</v>
      </c>
      <c r="J24" s="79">
        <v>3.77</v>
      </c>
      <c r="K24" s="79">
        <v>243755.07</v>
      </c>
      <c r="L24" s="79">
        <v>100.1</v>
      </c>
      <c r="M24" s="79">
        <v>243.99882507000001</v>
      </c>
      <c r="N24" s="79">
        <v>2</v>
      </c>
      <c r="O24" s="79">
        <v>0.14000000000000001</v>
      </c>
    </row>
    <row r="25" spans="2:15">
      <c r="B25" t="s">
        <v>1561</v>
      </c>
      <c r="C25" t="s">
        <v>1553</v>
      </c>
      <c r="D25" t="s">
        <v>1562</v>
      </c>
      <c r="E25" t="s">
        <v>391</v>
      </c>
      <c r="F25" t="s">
        <v>157</v>
      </c>
      <c r="G25" s="79">
        <v>8.3699999999999992</v>
      </c>
      <c r="H25" t="s">
        <v>108</v>
      </c>
      <c r="I25" s="79">
        <v>3.17</v>
      </c>
      <c r="J25" s="79">
        <v>2.5499999999999998</v>
      </c>
      <c r="K25" s="79">
        <v>30406.48</v>
      </c>
      <c r="L25" s="79">
        <v>106.42</v>
      </c>
      <c r="M25" s="79">
        <v>32.358576016000001</v>
      </c>
      <c r="N25" s="79">
        <v>0.26</v>
      </c>
      <c r="O25" s="79">
        <v>0.02</v>
      </c>
    </row>
    <row r="26" spans="2:15">
      <c r="B26" t="s">
        <v>1563</v>
      </c>
      <c r="C26" t="s">
        <v>1553</v>
      </c>
      <c r="D26" t="s">
        <v>1564</v>
      </c>
      <c r="E26" t="s">
        <v>391</v>
      </c>
      <c r="F26" t="s">
        <v>157</v>
      </c>
      <c r="G26" s="79">
        <v>8.3800000000000008</v>
      </c>
      <c r="H26" t="s">
        <v>108</v>
      </c>
      <c r="I26" s="79">
        <v>3.17</v>
      </c>
      <c r="J26" s="79">
        <v>2.5099999999999998</v>
      </c>
      <c r="K26" s="79">
        <v>42569</v>
      </c>
      <c r="L26" s="79">
        <v>106.61</v>
      </c>
      <c r="M26" s="79">
        <v>45.382810900000003</v>
      </c>
      <c r="N26" s="79">
        <v>0.37</v>
      </c>
      <c r="O26" s="79">
        <v>0.03</v>
      </c>
    </row>
    <row r="27" spans="2:15">
      <c r="B27" t="s">
        <v>1565</v>
      </c>
      <c r="C27" t="s">
        <v>1553</v>
      </c>
      <c r="D27" t="s">
        <v>1566</v>
      </c>
      <c r="E27" t="s">
        <v>391</v>
      </c>
      <c r="F27" t="s">
        <v>157</v>
      </c>
      <c r="G27" s="79">
        <v>8.39</v>
      </c>
      <c r="H27" t="s">
        <v>108</v>
      </c>
      <c r="I27" s="79">
        <v>3.19</v>
      </c>
      <c r="J27" s="79">
        <v>2.88</v>
      </c>
      <c r="K27" s="79">
        <v>42569.07</v>
      </c>
      <c r="L27" s="79">
        <v>100.21</v>
      </c>
      <c r="M27" s="79">
        <v>42.658465047</v>
      </c>
      <c r="N27" s="79">
        <v>0.35</v>
      </c>
      <c r="O27" s="79">
        <v>0.03</v>
      </c>
    </row>
    <row r="28" spans="2:15">
      <c r="B28" t="s">
        <v>1567</v>
      </c>
      <c r="C28" t="s">
        <v>1553</v>
      </c>
      <c r="D28" t="s">
        <v>1568</v>
      </c>
      <c r="E28" t="s">
        <v>391</v>
      </c>
      <c r="F28" t="s">
        <v>157</v>
      </c>
      <c r="G28" s="79">
        <v>8.31</v>
      </c>
      <c r="H28" t="s">
        <v>108</v>
      </c>
      <c r="I28" s="79">
        <v>3.19</v>
      </c>
      <c r="J28" s="79">
        <v>3.21</v>
      </c>
      <c r="K28" s="79">
        <v>6081</v>
      </c>
      <c r="L28" s="79">
        <v>100.1</v>
      </c>
      <c r="M28" s="79">
        <v>6.0870810000000004</v>
      </c>
      <c r="N28" s="79">
        <v>0.05</v>
      </c>
      <c r="O28" s="79">
        <v>0</v>
      </c>
    </row>
    <row r="29" spans="2:15">
      <c r="B29" t="s">
        <v>1569</v>
      </c>
      <c r="C29" t="s">
        <v>1553</v>
      </c>
      <c r="D29" t="s">
        <v>1570</v>
      </c>
      <c r="E29" t="s">
        <v>1452</v>
      </c>
      <c r="F29" t="s">
        <v>199</v>
      </c>
      <c r="G29" s="79">
        <v>4.8499999999999996</v>
      </c>
      <c r="H29" t="s">
        <v>112</v>
      </c>
      <c r="I29" s="79">
        <v>9.85</v>
      </c>
      <c r="J29" s="79">
        <v>4.0999999999999996</v>
      </c>
      <c r="K29" s="79">
        <v>66309.38</v>
      </c>
      <c r="L29" s="79">
        <v>135.49</v>
      </c>
      <c r="M29" s="79">
        <v>345.354873529928</v>
      </c>
      <c r="N29" s="79">
        <v>2.82</v>
      </c>
      <c r="O29" s="79">
        <v>0.2</v>
      </c>
    </row>
    <row r="30" spans="2:15">
      <c r="B30" t="s">
        <v>1571</v>
      </c>
      <c r="C30" t="s">
        <v>1553</v>
      </c>
      <c r="D30" t="s">
        <v>1572</v>
      </c>
      <c r="E30" t="s">
        <v>1452</v>
      </c>
      <c r="F30" t="s">
        <v>156</v>
      </c>
      <c r="G30" s="79">
        <v>5.0999999999999996</v>
      </c>
      <c r="H30" t="s">
        <v>108</v>
      </c>
      <c r="I30" s="79">
        <v>7.05</v>
      </c>
      <c r="J30" s="79">
        <v>0.9</v>
      </c>
      <c r="K30" s="79">
        <v>83483.02</v>
      </c>
      <c r="L30" s="79">
        <v>144.83000000000001</v>
      </c>
      <c r="M30" s="79">
        <v>120.90845786600001</v>
      </c>
      <c r="N30" s="79">
        <v>0.99</v>
      </c>
      <c r="O30" s="79">
        <v>7.0000000000000007E-2</v>
      </c>
    </row>
    <row r="31" spans="2:15">
      <c r="B31" t="s">
        <v>1573</v>
      </c>
      <c r="C31" t="s">
        <v>1553</v>
      </c>
      <c r="D31" t="s">
        <v>1574</v>
      </c>
      <c r="E31" t="s">
        <v>391</v>
      </c>
      <c r="F31" t="s">
        <v>157</v>
      </c>
      <c r="G31" s="79">
        <v>7.3</v>
      </c>
      <c r="H31" t="s">
        <v>108</v>
      </c>
      <c r="I31" s="79">
        <v>4.5</v>
      </c>
      <c r="J31" s="79">
        <v>1.91</v>
      </c>
      <c r="K31" s="79">
        <v>471656.07</v>
      </c>
      <c r="L31" s="79">
        <v>123.11</v>
      </c>
      <c r="M31" s="79">
        <v>580.655787777</v>
      </c>
      <c r="N31" s="79">
        <v>4.75</v>
      </c>
      <c r="O31" s="79">
        <v>0.34</v>
      </c>
    </row>
    <row r="32" spans="2:15">
      <c r="B32" t="s">
        <v>1575</v>
      </c>
      <c r="C32" t="s">
        <v>1553</v>
      </c>
      <c r="D32" t="s">
        <v>1576</v>
      </c>
      <c r="E32" t="s">
        <v>391</v>
      </c>
      <c r="F32" t="s">
        <v>157</v>
      </c>
      <c r="G32" s="79">
        <v>6.16</v>
      </c>
      <c r="H32" t="s">
        <v>108</v>
      </c>
      <c r="I32" s="79">
        <v>4.2</v>
      </c>
      <c r="J32" s="79">
        <v>1.92</v>
      </c>
      <c r="K32" s="79">
        <v>35176.6</v>
      </c>
      <c r="L32" s="79">
        <v>113.23</v>
      </c>
      <c r="M32" s="79">
        <v>39.83046418</v>
      </c>
      <c r="N32" s="79">
        <v>0.33</v>
      </c>
      <c r="O32" s="79">
        <v>0.02</v>
      </c>
    </row>
    <row r="33" spans="2:15">
      <c r="B33" t="s">
        <v>1577</v>
      </c>
      <c r="C33" t="s">
        <v>1553</v>
      </c>
      <c r="D33" t="s">
        <v>1578</v>
      </c>
      <c r="E33" t="s">
        <v>391</v>
      </c>
      <c r="F33" t="s">
        <v>155</v>
      </c>
      <c r="G33" s="79">
        <v>1.56</v>
      </c>
      <c r="H33" t="s">
        <v>112</v>
      </c>
      <c r="I33" s="79">
        <v>4.25</v>
      </c>
      <c r="J33" s="79">
        <v>3.06</v>
      </c>
      <c r="K33" s="79">
        <v>40425</v>
      </c>
      <c r="L33" s="79">
        <v>103.55</v>
      </c>
      <c r="M33" s="79">
        <v>160.91017635</v>
      </c>
      <c r="N33" s="79">
        <v>1.32</v>
      </c>
      <c r="O33" s="79">
        <v>0.09</v>
      </c>
    </row>
    <row r="34" spans="2:15">
      <c r="B34" t="s">
        <v>1579</v>
      </c>
      <c r="C34" t="s">
        <v>1553</v>
      </c>
      <c r="D34" t="s">
        <v>1580</v>
      </c>
      <c r="E34" t="s">
        <v>435</v>
      </c>
      <c r="F34" t="s">
        <v>157</v>
      </c>
      <c r="G34" s="79">
        <v>9.16</v>
      </c>
      <c r="H34" t="s">
        <v>108</v>
      </c>
      <c r="I34" s="79">
        <v>4.0999999999999996</v>
      </c>
      <c r="J34" s="79">
        <v>4.22</v>
      </c>
      <c r="K34" s="79">
        <v>81959</v>
      </c>
      <c r="L34" s="79">
        <v>99.76</v>
      </c>
      <c r="M34" s="79">
        <v>81.762298400000006</v>
      </c>
      <c r="N34" s="79">
        <v>0.67</v>
      </c>
      <c r="O34" s="79">
        <v>0.05</v>
      </c>
    </row>
    <row r="35" spans="2:15">
      <c r="B35" t="s">
        <v>1581</v>
      </c>
      <c r="C35" t="s">
        <v>1553</v>
      </c>
      <c r="D35" t="s">
        <v>1582</v>
      </c>
      <c r="E35" t="s">
        <v>547</v>
      </c>
      <c r="F35" t="s">
        <v>156</v>
      </c>
      <c r="G35" s="79">
        <v>6.79</v>
      </c>
      <c r="H35" t="s">
        <v>108</v>
      </c>
      <c r="I35" s="79">
        <v>2.56</v>
      </c>
      <c r="J35" s="79">
        <v>2.36</v>
      </c>
      <c r="K35" s="79">
        <v>961308.98</v>
      </c>
      <c r="L35" s="79">
        <v>100.83</v>
      </c>
      <c r="M35" s="79">
        <v>969.28784453399999</v>
      </c>
      <c r="N35" s="79">
        <v>7.93</v>
      </c>
      <c r="O35" s="79">
        <v>0.56999999999999995</v>
      </c>
    </row>
    <row r="36" spans="2:15" s="90" customFormat="1">
      <c r="B36" s="88" t="s">
        <v>1583</v>
      </c>
      <c r="C36" s="88" t="s">
        <v>1553</v>
      </c>
      <c r="D36" s="88" t="s">
        <v>1584</v>
      </c>
      <c r="E36" s="88" t="s">
        <v>435</v>
      </c>
      <c r="F36" s="88" t="s">
        <v>157</v>
      </c>
      <c r="G36" s="89">
        <v>4.4800000000000004</v>
      </c>
      <c r="H36" s="88" t="s">
        <v>108</v>
      </c>
      <c r="I36" s="89">
        <v>3.76</v>
      </c>
      <c r="J36" s="89">
        <v>3.81</v>
      </c>
      <c r="K36" s="89">
        <v>156964.43</v>
      </c>
      <c r="L36" s="89">
        <v>100.06</v>
      </c>
      <c r="M36" s="89">
        <v>157.058608658</v>
      </c>
      <c r="N36" s="89">
        <v>1.28</v>
      </c>
      <c r="O36" s="89">
        <v>0.09</v>
      </c>
    </row>
    <row r="37" spans="2:15">
      <c r="B37" t="s">
        <v>1585</v>
      </c>
      <c r="C37" t="s">
        <v>1553</v>
      </c>
      <c r="D37" t="s">
        <v>1586</v>
      </c>
      <c r="E37" t="s">
        <v>435</v>
      </c>
      <c r="F37" t="s">
        <v>157</v>
      </c>
      <c r="G37" s="79">
        <v>5.48</v>
      </c>
      <c r="H37" t="s">
        <v>108</v>
      </c>
      <c r="I37" s="79">
        <v>5</v>
      </c>
      <c r="J37" s="79">
        <v>1.87</v>
      </c>
      <c r="K37" s="79">
        <v>124923.41</v>
      </c>
      <c r="L37" s="79">
        <v>116.87</v>
      </c>
      <c r="M37" s="79">
        <v>145.99798926700001</v>
      </c>
      <c r="N37" s="79">
        <v>1.19</v>
      </c>
      <c r="O37" s="79">
        <v>0.09</v>
      </c>
    </row>
    <row r="38" spans="2:15">
      <c r="B38" t="s">
        <v>1587</v>
      </c>
      <c r="C38" t="s">
        <v>1553</v>
      </c>
      <c r="D38" t="s">
        <v>1588</v>
      </c>
      <c r="E38" t="s">
        <v>435</v>
      </c>
      <c r="F38" t="s">
        <v>157</v>
      </c>
      <c r="G38" s="79">
        <v>5.48</v>
      </c>
      <c r="H38" t="s">
        <v>108</v>
      </c>
      <c r="I38" s="79">
        <v>5</v>
      </c>
      <c r="J38" s="79">
        <v>1.86</v>
      </c>
      <c r="K38" s="79">
        <v>40177.85</v>
      </c>
      <c r="L38" s="79">
        <v>116.87</v>
      </c>
      <c r="M38" s="79">
        <v>46.955853294999997</v>
      </c>
      <c r="N38" s="79">
        <v>0.38</v>
      </c>
      <c r="O38" s="79">
        <v>0.03</v>
      </c>
    </row>
    <row r="39" spans="2:15">
      <c r="B39" t="s">
        <v>1589</v>
      </c>
      <c r="C39" t="s">
        <v>1553</v>
      </c>
      <c r="D39" t="s">
        <v>1590</v>
      </c>
      <c r="E39" t="s">
        <v>435</v>
      </c>
      <c r="F39" t="s">
        <v>157</v>
      </c>
      <c r="G39" s="79">
        <v>7.2</v>
      </c>
      <c r="H39" t="s">
        <v>108</v>
      </c>
      <c r="I39" s="79">
        <v>5</v>
      </c>
      <c r="J39" s="79">
        <v>3.17</v>
      </c>
      <c r="K39" s="79">
        <v>114002.88</v>
      </c>
      <c r="L39" s="79">
        <v>116.29</v>
      </c>
      <c r="M39" s="79">
        <v>132.57394915200001</v>
      </c>
      <c r="N39" s="79">
        <v>1.08</v>
      </c>
      <c r="O39" s="79">
        <v>0.08</v>
      </c>
    </row>
    <row r="40" spans="2:15">
      <c r="B40" t="s">
        <v>1591</v>
      </c>
      <c r="C40" t="s">
        <v>1553</v>
      </c>
      <c r="D40" t="s">
        <v>1592</v>
      </c>
      <c r="E40" t="s">
        <v>435</v>
      </c>
      <c r="F40" t="s">
        <v>157</v>
      </c>
      <c r="G40" s="79">
        <v>8.3800000000000008</v>
      </c>
      <c r="H40" t="s">
        <v>108</v>
      </c>
      <c r="I40" s="79">
        <v>4.0999999999999996</v>
      </c>
      <c r="J40" s="79">
        <v>2.89</v>
      </c>
      <c r="K40" s="79">
        <v>286057.59000000003</v>
      </c>
      <c r="L40" s="79">
        <v>112.64</v>
      </c>
      <c r="M40" s="79">
        <v>322.21526937599998</v>
      </c>
      <c r="N40" s="79">
        <v>2.64</v>
      </c>
      <c r="O40" s="79">
        <v>0.19</v>
      </c>
    </row>
    <row r="41" spans="2:15">
      <c r="B41" t="s">
        <v>1593</v>
      </c>
      <c r="C41" t="s">
        <v>1553</v>
      </c>
      <c r="D41" t="s">
        <v>1594</v>
      </c>
      <c r="E41" t="s">
        <v>435</v>
      </c>
      <c r="F41" t="s">
        <v>155</v>
      </c>
      <c r="G41" s="79">
        <v>6.25</v>
      </c>
      <c r="H41" t="s">
        <v>108</v>
      </c>
      <c r="I41" s="79">
        <v>2.36</v>
      </c>
      <c r="J41" s="79">
        <v>1.9</v>
      </c>
      <c r="K41" s="79">
        <v>332410.33</v>
      </c>
      <c r="L41" s="79">
        <v>102.96</v>
      </c>
      <c r="M41" s="79">
        <v>342.24967576799997</v>
      </c>
      <c r="N41" s="79">
        <v>2.8</v>
      </c>
      <c r="O41" s="79">
        <v>0.2</v>
      </c>
    </row>
    <row r="42" spans="2:15">
      <c r="B42" t="s">
        <v>1595</v>
      </c>
      <c r="C42" t="s">
        <v>1553</v>
      </c>
      <c r="D42" t="s">
        <v>1596</v>
      </c>
      <c r="E42" t="s">
        <v>435</v>
      </c>
      <c r="F42" t="s">
        <v>157</v>
      </c>
      <c r="G42" s="79">
        <v>0.99</v>
      </c>
      <c r="H42" t="s">
        <v>108</v>
      </c>
      <c r="I42" s="79">
        <v>3.5</v>
      </c>
      <c r="J42" s="79">
        <v>2.64</v>
      </c>
      <c r="K42" s="79">
        <v>38450.58</v>
      </c>
      <c r="L42" s="79">
        <v>102.08</v>
      </c>
      <c r="M42" s="79">
        <v>39.250352063999998</v>
      </c>
      <c r="N42" s="79">
        <v>0.32</v>
      </c>
      <c r="O42" s="79">
        <v>0.02</v>
      </c>
    </row>
    <row r="43" spans="2:15">
      <c r="B43" t="s">
        <v>1597</v>
      </c>
      <c r="C43" t="s">
        <v>1553</v>
      </c>
      <c r="D43" t="s">
        <v>1598</v>
      </c>
      <c r="E43" t="s">
        <v>435</v>
      </c>
      <c r="F43" t="s">
        <v>157</v>
      </c>
      <c r="G43" s="79">
        <v>0.99</v>
      </c>
      <c r="H43" t="s">
        <v>108</v>
      </c>
      <c r="I43" s="79">
        <v>3.5</v>
      </c>
      <c r="J43" s="79">
        <v>2.5099999999999998</v>
      </c>
      <c r="K43" s="79">
        <v>20474.82</v>
      </c>
      <c r="L43" s="79">
        <v>102.08</v>
      </c>
      <c r="M43" s="79">
        <v>20.900696256</v>
      </c>
      <c r="N43" s="79">
        <v>0.17</v>
      </c>
      <c r="O43" s="79">
        <v>0.01</v>
      </c>
    </row>
    <row r="44" spans="2:15">
      <c r="B44" t="s">
        <v>1599</v>
      </c>
      <c r="C44" t="s">
        <v>1553</v>
      </c>
      <c r="D44" t="s">
        <v>1600</v>
      </c>
      <c r="E44" t="s">
        <v>435</v>
      </c>
      <c r="F44" t="s">
        <v>157</v>
      </c>
      <c r="G44" s="79">
        <v>0.99</v>
      </c>
      <c r="H44" t="s">
        <v>108</v>
      </c>
      <c r="I44" s="79">
        <v>3.5</v>
      </c>
      <c r="J44" s="79">
        <v>2.8</v>
      </c>
      <c r="K44" s="79">
        <v>39986.199999999997</v>
      </c>
      <c r="L44" s="79">
        <v>102.08</v>
      </c>
      <c r="M44" s="79">
        <v>40.817912960000001</v>
      </c>
      <c r="N44" s="79">
        <v>0.33</v>
      </c>
      <c r="O44" s="79">
        <v>0.02</v>
      </c>
    </row>
    <row r="45" spans="2:15">
      <c r="B45" t="s">
        <v>1601</v>
      </c>
      <c r="C45" t="s">
        <v>1553</v>
      </c>
      <c r="D45" t="s">
        <v>1602</v>
      </c>
      <c r="E45" t="s">
        <v>435</v>
      </c>
      <c r="F45" t="s">
        <v>157</v>
      </c>
      <c r="G45" s="79">
        <v>0.99</v>
      </c>
      <c r="H45" t="s">
        <v>108</v>
      </c>
      <c r="I45" s="79">
        <v>3.5</v>
      </c>
      <c r="J45" s="79">
        <v>2.6</v>
      </c>
      <c r="K45" s="79">
        <v>31421.9</v>
      </c>
      <c r="L45" s="79">
        <v>102.08</v>
      </c>
      <c r="M45" s="79">
        <v>32.075475519999998</v>
      </c>
      <c r="N45" s="79">
        <v>0.26</v>
      </c>
      <c r="O45" s="79">
        <v>0.02</v>
      </c>
    </row>
    <row r="46" spans="2:15" s="90" customFormat="1">
      <c r="B46" s="88" t="s">
        <v>1603</v>
      </c>
      <c r="C46" s="88" t="s">
        <v>1553</v>
      </c>
      <c r="D46" s="88" t="s">
        <v>1604</v>
      </c>
      <c r="E46" s="88" t="s">
        <v>435</v>
      </c>
      <c r="F46" s="88" t="s">
        <v>157</v>
      </c>
      <c r="G46" s="89">
        <v>0.99</v>
      </c>
      <c r="H46" s="88" t="s">
        <v>108</v>
      </c>
      <c r="I46" s="89">
        <v>3.5</v>
      </c>
      <c r="J46" s="89">
        <v>3.58</v>
      </c>
      <c r="K46" s="89">
        <v>28774.95</v>
      </c>
      <c r="L46" s="89">
        <v>99.96</v>
      </c>
      <c r="M46" s="89">
        <v>28.763440020000001</v>
      </c>
      <c r="N46" s="89">
        <v>0.24</v>
      </c>
      <c r="O46" s="89">
        <v>0.02</v>
      </c>
    </row>
    <row r="47" spans="2:15" s="90" customFormat="1">
      <c r="B47" s="88" t="s">
        <v>1605</v>
      </c>
      <c r="C47" s="88" t="s">
        <v>1553</v>
      </c>
      <c r="D47" s="88" t="s">
        <v>1606</v>
      </c>
      <c r="E47" s="88" t="s">
        <v>435</v>
      </c>
      <c r="F47" s="88" t="s">
        <v>157</v>
      </c>
      <c r="G47" s="89">
        <v>0.99</v>
      </c>
      <c r="H47" s="88" t="s">
        <v>108</v>
      </c>
      <c r="I47" s="89">
        <v>3.5</v>
      </c>
      <c r="J47" s="89">
        <v>3.38</v>
      </c>
      <c r="K47" s="89">
        <v>17302.580000000002</v>
      </c>
      <c r="L47" s="89">
        <v>100.06</v>
      </c>
      <c r="M47" s="89">
        <v>17.312961548000001</v>
      </c>
      <c r="N47" s="89">
        <v>0.14000000000000001</v>
      </c>
      <c r="O47" s="89">
        <v>0.01</v>
      </c>
    </row>
    <row r="48" spans="2:15">
      <c r="B48" t="s">
        <v>1607</v>
      </c>
      <c r="C48" t="s">
        <v>1553</v>
      </c>
      <c r="D48" t="s">
        <v>1608</v>
      </c>
      <c r="E48" t="s">
        <v>435</v>
      </c>
      <c r="F48" t="s">
        <v>157</v>
      </c>
      <c r="G48" s="79">
        <v>0.99</v>
      </c>
      <c r="H48" t="s">
        <v>108</v>
      </c>
      <c r="I48" s="79">
        <v>3.5</v>
      </c>
      <c r="J48" s="79">
        <v>2.84</v>
      </c>
      <c r="K48" s="79">
        <v>12434.32</v>
      </c>
      <c r="L48" s="79">
        <v>102.05</v>
      </c>
      <c r="M48" s="79">
        <v>12.68922356</v>
      </c>
      <c r="N48" s="79">
        <v>0.1</v>
      </c>
      <c r="O48" s="79">
        <v>0.01</v>
      </c>
    </row>
    <row r="49" spans="2:15" s="90" customFormat="1">
      <c r="B49" s="88" t="s">
        <v>1609</v>
      </c>
      <c r="C49" s="88" t="s">
        <v>1553</v>
      </c>
      <c r="D49" s="88" t="s">
        <v>1610</v>
      </c>
      <c r="E49" s="88" t="s">
        <v>435</v>
      </c>
      <c r="F49" s="88" t="s">
        <v>157</v>
      </c>
      <c r="G49" s="89">
        <v>0.99</v>
      </c>
      <c r="H49" s="88" t="s">
        <v>108</v>
      </c>
      <c r="I49" s="89">
        <v>3.5</v>
      </c>
      <c r="J49" s="89">
        <v>1.41</v>
      </c>
      <c r="K49" s="89">
        <v>19451.830000000002</v>
      </c>
      <c r="L49" s="89">
        <v>102.08</v>
      </c>
      <c r="M49" s="89">
        <v>19.856428063999999</v>
      </c>
      <c r="N49" s="89">
        <v>0.16</v>
      </c>
      <c r="O49" s="89">
        <v>0.01</v>
      </c>
    </row>
    <row r="50" spans="2:15" s="90" customFormat="1">
      <c r="B50" s="88" t="s">
        <v>1611</v>
      </c>
      <c r="C50" s="88" t="s">
        <v>1553</v>
      </c>
      <c r="D50" s="88" t="s">
        <v>1612</v>
      </c>
      <c r="E50" s="88" t="s">
        <v>435</v>
      </c>
      <c r="F50" s="88" t="s">
        <v>157</v>
      </c>
      <c r="G50" s="89">
        <v>0.99</v>
      </c>
      <c r="H50" s="88" t="s">
        <v>108</v>
      </c>
      <c r="I50" s="89">
        <v>3.5</v>
      </c>
      <c r="J50" s="89">
        <v>1.41</v>
      </c>
      <c r="K50" s="89">
        <v>8798.33</v>
      </c>
      <c r="L50" s="89">
        <v>102.08</v>
      </c>
      <c r="M50" s="89">
        <v>8.9813352640000002</v>
      </c>
      <c r="N50" s="89">
        <v>7.0000000000000007E-2</v>
      </c>
      <c r="O50" s="89">
        <v>0.01</v>
      </c>
    </row>
    <row r="51" spans="2:15" s="90" customFormat="1">
      <c r="B51" s="88" t="s">
        <v>1613</v>
      </c>
      <c r="C51" s="88" t="s">
        <v>1553</v>
      </c>
      <c r="D51" s="88" t="s">
        <v>1614</v>
      </c>
      <c r="E51" s="88" t="s">
        <v>435</v>
      </c>
      <c r="F51" s="88" t="s">
        <v>157</v>
      </c>
      <c r="G51" s="89">
        <v>0.99</v>
      </c>
      <c r="H51" s="88" t="s">
        <v>108</v>
      </c>
      <c r="I51" s="89">
        <v>3.5</v>
      </c>
      <c r="J51" s="89">
        <v>1.86</v>
      </c>
      <c r="K51" s="89">
        <v>3752.68</v>
      </c>
      <c r="L51" s="89">
        <v>101.64</v>
      </c>
      <c r="M51" s="89">
        <v>3.8142239519999999</v>
      </c>
      <c r="N51" s="89">
        <v>0.03</v>
      </c>
      <c r="O51" s="89">
        <v>0</v>
      </c>
    </row>
    <row r="52" spans="2:15" s="90" customFormat="1">
      <c r="B52" s="88" t="s">
        <v>1615</v>
      </c>
      <c r="C52" s="88" t="s">
        <v>1553</v>
      </c>
      <c r="D52" s="88" t="s">
        <v>1616</v>
      </c>
      <c r="E52" s="88" t="s">
        <v>435</v>
      </c>
      <c r="F52" s="88" t="s">
        <v>157</v>
      </c>
      <c r="G52" s="89">
        <v>0.99</v>
      </c>
      <c r="H52" s="88" t="s">
        <v>108</v>
      </c>
      <c r="I52" s="89">
        <v>3.5</v>
      </c>
      <c r="J52" s="89">
        <v>2.0299999999999998</v>
      </c>
      <c r="K52" s="89">
        <v>39411.72</v>
      </c>
      <c r="L52" s="89">
        <v>101.47</v>
      </c>
      <c r="M52" s="89">
        <v>39.991072283999998</v>
      </c>
      <c r="N52" s="89">
        <v>0.33</v>
      </c>
      <c r="O52" s="89">
        <v>0.02</v>
      </c>
    </row>
    <row r="53" spans="2:15">
      <c r="B53" t="s">
        <v>1617</v>
      </c>
      <c r="C53" t="s">
        <v>1553</v>
      </c>
      <c r="D53" t="s">
        <v>1618</v>
      </c>
      <c r="E53" t="s">
        <v>435</v>
      </c>
      <c r="F53" t="s">
        <v>157</v>
      </c>
      <c r="G53" s="79">
        <v>7.28</v>
      </c>
      <c r="H53" t="s">
        <v>108</v>
      </c>
      <c r="I53" s="79">
        <v>2.54</v>
      </c>
      <c r="J53" s="79">
        <v>2.27</v>
      </c>
      <c r="K53" s="79">
        <v>171838.45</v>
      </c>
      <c r="L53" s="79">
        <v>102.98</v>
      </c>
      <c r="M53" s="79">
        <v>176.95923581</v>
      </c>
      <c r="N53" s="79">
        <v>1.45</v>
      </c>
      <c r="O53" s="79">
        <v>0.1</v>
      </c>
    </row>
    <row r="54" spans="2:15">
      <c r="B54" t="s">
        <v>1619</v>
      </c>
      <c r="C54" t="s">
        <v>1620</v>
      </c>
      <c r="D54" t="s">
        <v>1621</v>
      </c>
      <c r="E54" t="s">
        <v>435</v>
      </c>
      <c r="F54" t="s">
        <v>155</v>
      </c>
      <c r="G54" s="79">
        <v>6.5</v>
      </c>
      <c r="H54" t="s">
        <v>108</v>
      </c>
      <c r="I54" s="79">
        <v>2.33</v>
      </c>
      <c r="J54" s="79">
        <v>2.38</v>
      </c>
      <c r="K54" s="79">
        <v>260312.08</v>
      </c>
      <c r="L54" s="79">
        <v>100.31</v>
      </c>
      <c r="M54" s="79">
        <v>261.119047448</v>
      </c>
      <c r="N54" s="79">
        <v>2.14</v>
      </c>
      <c r="O54" s="79">
        <v>0.15</v>
      </c>
    </row>
    <row r="55" spans="2:15">
      <c r="B55" t="s">
        <v>1622</v>
      </c>
      <c r="C55" t="s">
        <v>1553</v>
      </c>
      <c r="D55" t="s">
        <v>1623</v>
      </c>
      <c r="E55" t="s">
        <v>547</v>
      </c>
      <c r="F55" t="s">
        <v>156</v>
      </c>
      <c r="G55" s="79">
        <v>7.38</v>
      </c>
      <c r="H55" t="s">
        <v>108</v>
      </c>
      <c r="I55" s="79">
        <v>5.35</v>
      </c>
      <c r="J55" s="79">
        <v>1.95</v>
      </c>
      <c r="K55" s="79">
        <v>45846.41</v>
      </c>
      <c r="L55" s="79">
        <v>129.05000000000001</v>
      </c>
      <c r="M55" s="79">
        <v>59.164792104999997</v>
      </c>
      <c r="N55" s="79">
        <v>0.48</v>
      </c>
      <c r="O55" s="79">
        <v>0.03</v>
      </c>
    </row>
    <row r="56" spans="2:15">
      <c r="B56" t="s">
        <v>1624</v>
      </c>
      <c r="C56" t="s">
        <v>1553</v>
      </c>
      <c r="D56" t="s">
        <v>1625</v>
      </c>
      <c r="E56" t="s">
        <v>547</v>
      </c>
      <c r="F56" t="s">
        <v>156</v>
      </c>
      <c r="G56" s="79">
        <v>7.2</v>
      </c>
      <c r="H56" t="s">
        <v>108</v>
      </c>
      <c r="I56" s="79">
        <v>5.35</v>
      </c>
      <c r="J56" s="79">
        <v>2.83</v>
      </c>
      <c r="K56" s="79">
        <v>7971.45</v>
      </c>
      <c r="L56" s="79">
        <v>120.49</v>
      </c>
      <c r="M56" s="79">
        <v>9.6048001050000007</v>
      </c>
      <c r="N56" s="79">
        <v>0.08</v>
      </c>
      <c r="O56" s="79">
        <v>0.01</v>
      </c>
    </row>
    <row r="57" spans="2:15">
      <c r="B57" t="s">
        <v>1626</v>
      </c>
      <c r="C57" t="s">
        <v>1553</v>
      </c>
      <c r="D57" t="s">
        <v>1627</v>
      </c>
      <c r="E57" t="s">
        <v>547</v>
      </c>
      <c r="F57" t="s">
        <v>156</v>
      </c>
      <c r="G57" s="79">
        <v>7.3</v>
      </c>
      <c r="H57" t="s">
        <v>108</v>
      </c>
      <c r="I57" s="79">
        <v>5.35</v>
      </c>
      <c r="J57" s="79">
        <v>2.3199999999999998</v>
      </c>
      <c r="K57" s="79">
        <v>39589.75</v>
      </c>
      <c r="L57" s="79">
        <v>129.32</v>
      </c>
      <c r="M57" s="79">
        <v>51.197464699999998</v>
      </c>
      <c r="N57" s="79">
        <v>0.42</v>
      </c>
      <c r="O57" s="79">
        <v>0.03</v>
      </c>
    </row>
    <row r="58" spans="2:15">
      <c r="B58" t="s">
        <v>1628</v>
      </c>
      <c r="C58" t="s">
        <v>1553</v>
      </c>
      <c r="D58" t="s">
        <v>1629</v>
      </c>
      <c r="E58" t="s">
        <v>547</v>
      </c>
      <c r="F58" t="s">
        <v>156</v>
      </c>
      <c r="G58" s="79">
        <v>7.2</v>
      </c>
      <c r="H58" t="s">
        <v>108</v>
      </c>
      <c r="I58" s="79">
        <v>5.35</v>
      </c>
      <c r="J58" s="79">
        <v>2.83</v>
      </c>
      <c r="K58" s="79">
        <v>6238.25</v>
      </c>
      <c r="L58" s="79">
        <v>120.49</v>
      </c>
      <c r="M58" s="79">
        <v>7.5164674250000001</v>
      </c>
      <c r="N58" s="79">
        <v>0.06</v>
      </c>
      <c r="O58" s="79">
        <v>0</v>
      </c>
    </row>
    <row r="59" spans="2:15">
      <c r="B59" t="s">
        <v>1630</v>
      </c>
      <c r="C59" t="s">
        <v>1553</v>
      </c>
      <c r="D59" t="s">
        <v>1631</v>
      </c>
      <c r="E59" t="s">
        <v>547</v>
      </c>
      <c r="F59" t="s">
        <v>156</v>
      </c>
      <c r="G59" s="79">
        <v>7.3</v>
      </c>
      <c r="H59" t="s">
        <v>108</v>
      </c>
      <c r="I59" s="79">
        <v>5.35</v>
      </c>
      <c r="J59" s="79">
        <v>2.3199999999999998</v>
      </c>
      <c r="K59" s="79">
        <v>42064.23</v>
      </c>
      <c r="L59" s="79">
        <v>129.32</v>
      </c>
      <c r="M59" s="79">
        <v>54.397462236000003</v>
      </c>
      <c r="N59" s="79">
        <v>0.44</v>
      </c>
      <c r="O59" s="79">
        <v>0.03</v>
      </c>
    </row>
    <row r="60" spans="2:15">
      <c r="B60" t="s">
        <v>1632</v>
      </c>
      <c r="C60" t="s">
        <v>1553</v>
      </c>
      <c r="D60" t="s">
        <v>1633</v>
      </c>
      <c r="E60" t="s">
        <v>547</v>
      </c>
      <c r="F60" t="s">
        <v>156</v>
      </c>
      <c r="G60" s="79">
        <v>7.2</v>
      </c>
      <c r="H60" t="s">
        <v>108</v>
      </c>
      <c r="I60" s="79">
        <v>5.35</v>
      </c>
      <c r="J60" s="79">
        <v>2.83</v>
      </c>
      <c r="K60" s="79">
        <v>7971.45</v>
      </c>
      <c r="L60" s="79">
        <v>120.49</v>
      </c>
      <c r="M60" s="79">
        <v>9.6048001050000007</v>
      </c>
      <c r="N60" s="79">
        <v>0.08</v>
      </c>
      <c r="O60" s="79">
        <v>0.01</v>
      </c>
    </row>
    <row r="61" spans="2:15">
      <c r="B61" t="s">
        <v>1634</v>
      </c>
      <c r="C61" t="s">
        <v>1553</v>
      </c>
      <c r="D61" t="s">
        <v>1635</v>
      </c>
      <c r="E61" t="s">
        <v>547</v>
      </c>
      <c r="F61" t="s">
        <v>156</v>
      </c>
      <c r="G61" s="79">
        <v>7.38</v>
      </c>
      <c r="H61" t="s">
        <v>108</v>
      </c>
      <c r="I61" s="79">
        <v>5.35</v>
      </c>
      <c r="J61" s="79">
        <v>1.95</v>
      </c>
      <c r="K61" s="79">
        <v>52994.73</v>
      </c>
      <c r="L61" s="79">
        <v>129.05000000000001</v>
      </c>
      <c r="M61" s="79">
        <v>68.389699065000002</v>
      </c>
      <c r="N61" s="79">
        <v>0.56000000000000005</v>
      </c>
      <c r="O61" s="79">
        <v>0.04</v>
      </c>
    </row>
    <row r="62" spans="2:15">
      <c r="B62" t="s">
        <v>1636</v>
      </c>
      <c r="C62" t="s">
        <v>1553</v>
      </c>
      <c r="D62" t="s">
        <v>1637</v>
      </c>
      <c r="E62" t="s">
        <v>547</v>
      </c>
      <c r="F62" t="s">
        <v>156</v>
      </c>
      <c r="G62" s="79">
        <v>7.2</v>
      </c>
      <c r="H62" t="s">
        <v>108</v>
      </c>
      <c r="I62" s="79">
        <v>5.35</v>
      </c>
      <c r="J62" s="79">
        <v>2.83</v>
      </c>
      <c r="K62" s="79">
        <v>9357.81</v>
      </c>
      <c r="L62" s="79">
        <v>120.49</v>
      </c>
      <c r="M62" s="79">
        <v>11.275225269</v>
      </c>
      <c r="N62" s="79">
        <v>0.09</v>
      </c>
      <c r="O62" s="79">
        <v>0.01</v>
      </c>
    </row>
    <row r="63" spans="2:15">
      <c r="B63" t="s">
        <v>1638</v>
      </c>
      <c r="C63" t="s">
        <v>1553</v>
      </c>
      <c r="D63" t="s">
        <v>1639</v>
      </c>
      <c r="E63" t="s">
        <v>547</v>
      </c>
      <c r="F63" t="s">
        <v>156</v>
      </c>
      <c r="G63" s="79">
        <v>7.38</v>
      </c>
      <c r="H63" t="s">
        <v>108</v>
      </c>
      <c r="I63" s="79">
        <v>5.35</v>
      </c>
      <c r="J63" s="79">
        <v>1.95</v>
      </c>
      <c r="K63" s="79">
        <v>38174.160000000003</v>
      </c>
      <c r="L63" s="79">
        <v>129.05000000000001</v>
      </c>
      <c r="M63" s="79">
        <v>49.263753479999998</v>
      </c>
      <c r="N63" s="79">
        <v>0.4</v>
      </c>
      <c r="O63" s="79">
        <v>0.03</v>
      </c>
    </row>
    <row r="64" spans="2:15">
      <c r="B64" t="s">
        <v>1640</v>
      </c>
      <c r="C64" t="s">
        <v>1553</v>
      </c>
      <c r="D64" t="s">
        <v>1641</v>
      </c>
      <c r="E64" t="s">
        <v>547</v>
      </c>
      <c r="F64" t="s">
        <v>156</v>
      </c>
      <c r="G64" s="79">
        <v>7.2</v>
      </c>
      <c r="H64" t="s">
        <v>108</v>
      </c>
      <c r="I64" s="79">
        <v>5.35</v>
      </c>
      <c r="J64" s="79">
        <v>2.83</v>
      </c>
      <c r="K64" s="79">
        <v>7624.61</v>
      </c>
      <c r="L64" s="79">
        <v>120.49</v>
      </c>
      <c r="M64" s="79">
        <v>9.1868925889999993</v>
      </c>
      <c r="N64" s="79">
        <v>0.08</v>
      </c>
      <c r="O64" s="79">
        <v>0.01</v>
      </c>
    </row>
    <row r="65" spans="2:15">
      <c r="B65" t="s">
        <v>1642</v>
      </c>
      <c r="C65" t="s">
        <v>1553</v>
      </c>
      <c r="D65" t="s">
        <v>1643</v>
      </c>
      <c r="E65" t="s">
        <v>564</v>
      </c>
      <c r="F65" t="s">
        <v>157</v>
      </c>
      <c r="G65" s="79">
        <v>2.58</v>
      </c>
      <c r="H65" t="s">
        <v>108</v>
      </c>
      <c r="I65" s="79">
        <v>4.45</v>
      </c>
      <c r="J65" s="79">
        <v>2.4700000000000002</v>
      </c>
      <c r="K65" s="79">
        <v>12631.02</v>
      </c>
      <c r="L65" s="79">
        <v>102.85</v>
      </c>
      <c r="M65" s="79">
        <v>12.991004070000001</v>
      </c>
      <c r="N65" s="79">
        <v>0.11</v>
      </c>
      <c r="O65" s="79">
        <v>0.01</v>
      </c>
    </row>
    <row r="66" spans="2:15">
      <c r="B66" t="s">
        <v>1642</v>
      </c>
      <c r="C66" t="s">
        <v>1553</v>
      </c>
      <c r="D66" t="s">
        <v>1644</v>
      </c>
      <c r="E66" t="s">
        <v>564</v>
      </c>
      <c r="F66" t="s">
        <v>157</v>
      </c>
      <c r="G66" s="79">
        <v>2.5499999999999998</v>
      </c>
      <c r="H66" t="s">
        <v>108</v>
      </c>
      <c r="I66" s="79">
        <v>4.45</v>
      </c>
      <c r="J66" s="79">
        <v>3.81</v>
      </c>
      <c r="K66" s="79">
        <v>14461.33</v>
      </c>
      <c r="L66" s="79">
        <v>102.85</v>
      </c>
      <c r="M66" s="79">
        <v>14.873477905</v>
      </c>
      <c r="N66" s="79">
        <v>0.12</v>
      </c>
      <c r="O66" s="79">
        <v>0.01</v>
      </c>
    </row>
    <row r="67" spans="2:15">
      <c r="B67" t="s">
        <v>1645</v>
      </c>
      <c r="C67" t="s">
        <v>1553</v>
      </c>
      <c r="D67" t="s">
        <v>1646</v>
      </c>
      <c r="E67" t="s">
        <v>564</v>
      </c>
      <c r="F67" t="s">
        <v>157</v>
      </c>
      <c r="G67" s="79">
        <v>0.74</v>
      </c>
      <c r="H67" t="s">
        <v>108</v>
      </c>
      <c r="I67" s="79">
        <v>3.45</v>
      </c>
      <c r="J67" s="79">
        <v>1.53</v>
      </c>
      <c r="K67" s="79">
        <v>16076</v>
      </c>
      <c r="L67" s="79">
        <v>108.76</v>
      </c>
      <c r="M67" s="79">
        <v>17.484257599999999</v>
      </c>
      <c r="N67" s="79">
        <v>0.14000000000000001</v>
      </c>
      <c r="O67" s="79">
        <v>0.01</v>
      </c>
    </row>
    <row r="68" spans="2:15">
      <c r="B68" t="s">
        <v>1645</v>
      </c>
      <c r="C68" t="s">
        <v>1553</v>
      </c>
      <c r="D68" t="s">
        <v>1647</v>
      </c>
      <c r="E68" t="s">
        <v>564</v>
      </c>
      <c r="F68" t="s">
        <v>157</v>
      </c>
      <c r="G68" s="79">
        <v>0.74</v>
      </c>
      <c r="H68" t="s">
        <v>108</v>
      </c>
      <c r="I68" s="79">
        <v>3.45</v>
      </c>
      <c r="J68" s="79">
        <v>2.4300000000000002</v>
      </c>
      <c r="K68" s="79">
        <v>15776</v>
      </c>
      <c r="L68" s="79">
        <v>108.76</v>
      </c>
      <c r="M68" s="79">
        <v>17.157977599999999</v>
      </c>
      <c r="N68" s="79">
        <v>0.14000000000000001</v>
      </c>
      <c r="O68" s="79">
        <v>0.01</v>
      </c>
    </row>
    <row r="69" spans="2:15">
      <c r="B69" t="s">
        <v>1648</v>
      </c>
      <c r="C69" t="s">
        <v>1553</v>
      </c>
      <c r="D69" t="s">
        <v>1649</v>
      </c>
      <c r="E69" t="s">
        <v>564</v>
      </c>
      <c r="F69" t="s">
        <v>157</v>
      </c>
      <c r="G69" s="79">
        <v>2.59</v>
      </c>
      <c r="H69" t="s">
        <v>108</v>
      </c>
      <c r="I69" s="79">
        <v>4.4000000000000004</v>
      </c>
      <c r="J69" s="79">
        <v>2.41</v>
      </c>
      <c r="K69" s="79">
        <v>9645.77</v>
      </c>
      <c r="L69" s="79">
        <v>101.76</v>
      </c>
      <c r="M69" s="79">
        <v>9.8155355520000001</v>
      </c>
      <c r="N69" s="79">
        <v>0.08</v>
      </c>
      <c r="O69" s="79">
        <v>0.01</v>
      </c>
    </row>
    <row r="70" spans="2:15">
      <c r="B70" t="s">
        <v>1648</v>
      </c>
      <c r="C70" t="s">
        <v>1553</v>
      </c>
      <c r="D70" t="s">
        <v>1650</v>
      </c>
      <c r="E70" t="s">
        <v>564</v>
      </c>
      <c r="F70" t="s">
        <v>157</v>
      </c>
      <c r="G70" s="79">
        <v>2.56</v>
      </c>
      <c r="H70" t="s">
        <v>108</v>
      </c>
      <c r="I70" s="79">
        <v>4.4000000000000004</v>
      </c>
      <c r="J70" s="79">
        <v>3.79</v>
      </c>
      <c r="K70" s="79">
        <v>11523.34</v>
      </c>
      <c r="L70" s="79">
        <v>101.76</v>
      </c>
      <c r="M70" s="79">
        <v>11.726150784</v>
      </c>
      <c r="N70" s="79">
        <v>0.1</v>
      </c>
      <c r="O70" s="79">
        <v>0.01</v>
      </c>
    </row>
    <row r="71" spans="2:15">
      <c r="B71" t="s">
        <v>1651</v>
      </c>
      <c r="C71" t="s">
        <v>1553</v>
      </c>
      <c r="D71" t="s">
        <v>1652</v>
      </c>
      <c r="E71" t="s">
        <v>564</v>
      </c>
      <c r="F71" t="s">
        <v>157</v>
      </c>
      <c r="G71" s="79">
        <v>3.73</v>
      </c>
      <c r="H71" t="s">
        <v>108</v>
      </c>
      <c r="I71" s="79">
        <v>3</v>
      </c>
      <c r="J71" s="79">
        <v>2.04</v>
      </c>
      <c r="K71" s="79">
        <v>16075.86</v>
      </c>
      <c r="L71" s="79">
        <v>103.3</v>
      </c>
      <c r="M71" s="79">
        <v>16.606363380000001</v>
      </c>
      <c r="N71" s="79">
        <v>0.14000000000000001</v>
      </c>
      <c r="O71" s="79">
        <v>0.01</v>
      </c>
    </row>
    <row r="72" spans="2:15">
      <c r="B72" t="s">
        <v>1651</v>
      </c>
      <c r="C72" t="s">
        <v>1553</v>
      </c>
      <c r="D72" t="s">
        <v>1653</v>
      </c>
      <c r="E72" t="s">
        <v>564</v>
      </c>
      <c r="F72" t="s">
        <v>157</v>
      </c>
      <c r="G72" s="79">
        <v>3.7</v>
      </c>
      <c r="H72" t="s">
        <v>108</v>
      </c>
      <c r="I72" s="79">
        <v>3</v>
      </c>
      <c r="J72" s="79">
        <v>2.56</v>
      </c>
      <c r="K72" s="79">
        <v>15776</v>
      </c>
      <c r="L72" s="79">
        <v>103.3</v>
      </c>
      <c r="M72" s="79">
        <v>16.296607999999999</v>
      </c>
      <c r="N72" s="79">
        <v>0.13</v>
      </c>
      <c r="O72" s="79">
        <v>0.01</v>
      </c>
    </row>
    <row r="73" spans="2:15">
      <c r="B73" t="s">
        <v>1654</v>
      </c>
      <c r="C73" t="s">
        <v>1553</v>
      </c>
      <c r="D73" t="s">
        <v>1655</v>
      </c>
      <c r="E73" t="s">
        <v>564</v>
      </c>
      <c r="F73" t="s">
        <v>157</v>
      </c>
      <c r="G73" s="79">
        <v>6.52</v>
      </c>
      <c r="H73" t="s">
        <v>108</v>
      </c>
      <c r="I73" s="79">
        <v>2.98</v>
      </c>
      <c r="J73" s="79">
        <v>2.4500000000000002</v>
      </c>
      <c r="K73" s="79">
        <v>177488.8</v>
      </c>
      <c r="L73" s="79">
        <v>106.35</v>
      </c>
      <c r="M73" s="79">
        <v>188.75933879999999</v>
      </c>
      <c r="N73" s="79">
        <v>1.54</v>
      </c>
      <c r="O73" s="79">
        <v>0.11</v>
      </c>
    </row>
    <row r="74" spans="2:15">
      <c r="B74" t="s">
        <v>1656</v>
      </c>
      <c r="C74" t="s">
        <v>1553</v>
      </c>
      <c r="D74" t="s">
        <v>1657</v>
      </c>
      <c r="E74" t="s">
        <v>564</v>
      </c>
      <c r="F74" t="s">
        <v>157</v>
      </c>
      <c r="G74" s="79">
        <v>3.28</v>
      </c>
      <c r="H74" t="s">
        <v>108</v>
      </c>
      <c r="I74" s="79">
        <v>3.7</v>
      </c>
      <c r="J74" s="79">
        <v>1.77</v>
      </c>
      <c r="K74" s="79">
        <v>528723.06999999995</v>
      </c>
      <c r="L74" s="79">
        <v>108.31</v>
      </c>
      <c r="M74" s="79">
        <v>572.65995711699998</v>
      </c>
      <c r="N74" s="79">
        <v>4.68</v>
      </c>
      <c r="O74" s="79">
        <v>0.34</v>
      </c>
    </row>
    <row r="75" spans="2:15">
      <c r="B75" t="s">
        <v>1658</v>
      </c>
      <c r="C75" t="s">
        <v>1553</v>
      </c>
      <c r="D75" t="s">
        <v>1659</v>
      </c>
      <c r="E75" t="s">
        <v>564</v>
      </c>
      <c r="F75" t="s">
        <v>157</v>
      </c>
      <c r="G75" s="79">
        <v>5.16</v>
      </c>
      <c r="H75" t="s">
        <v>108</v>
      </c>
      <c r="I75" s="79">
        <v>3.7</v>
      </c>
      <c r="J75" s="79">
        <v>-1.78</v>
      </c>
      <c r="K75" s="79">
        <v>191346.33</v>
      </c>
      <c r="L75" s="79">
        <v>109.12</v>
      </c>
      <c r="M75" s="79">
        <v>208.79711529599999</v>
      </c>
      <c r="N75" s="79">
        <v>1.71</v>
      </c>
      <c r="O75" s="79">
        <v>0.12</v>
      </c>
    </row>
    <row r="76" spans="2:15">
      <c r="B76" t="s">
        <v>1660</v>
      </c>
      <c r="C76" t="s">
        <v>1553</v>
      </c>
      <c r="D76" t="s">
        <v>1661</v>
      </c>
      <c r="E76" t="s">
        <v>564</v>
      </c>
      <c r="F76" t="s">
        <v>157</v>
      </c>
      <c r="G76" s="79">
        <v>3.28</v>
      </c>
      <c r="H76" t="s">
        <v>108</v>
      </c>
      <c r="I76" s="79">
        <v>3.4</v>
      </c>
      <c r="J76" s="79">
        <v>1.87</v>
      </c>
      <c r="K76" s="79">
        <v>45828.639999999999</v>
      </c>
      <c r="L76" s="79">
        <v>103.18</v>
      </c>
      <c r="M76" s="79">
        <v>47.285990751999996</v>
      </c>
      <c r="N76" s="79">
        <v>0.39</v>
      </c>
      <c r="O76" s="79">
        <v>0.03</v>
      </c>
    </row>
    <row r="77" spans="2:15">
      <c r="B77" t="s">
        <v>1660</v>
      </c>
      <c r="C77" t="s">
        <v>1553</v>
      </c>
      <c r="D77" t="s">
        <v>1662</v>
      </c>
      <c r="E77" t="s">
        <v>564</v>
      </c>
      <c r="F77" t="s">
        <v>157</v>
      </c>
      <c r="G77" s="79">
        <v>3.25</v>
      </c>
      <c r="H77" t="s">
        <v>108</v>
      </c>
      <c r="I77" s="79">
        <v>3.4</v>
      </c>
      <c r="J77" s="79">
        <v>2.84</v>
      </c>
      <c r="K77" s="79">
        <v>50401.599999999999</v>
      </c>
      <c r="L77" s="79">
        <v>103.18</v>
      </c>
      <c r="M77" s="79">
        <v>52.004370880000003</v>
      </c>
      <c r="N77" s="79">
        <v>0.43</v>
      </c>
      <c r="O77" s="79">
        <v>0.03</v>
      </c>
    </row>
    <row r="78" spans="2:15">
      <c r="B78" t="s">
        <v>1663</v>
      </c>
      <c r="C78" t="s">
        <v>1553</v>
      </c>
      <c r="D78" t="s">
        <v>1664</v>
      </c>
      <c r="E78" t="s">
        <v>564</v>
      </c>
      <c r="F78" t="s">
        <v>157</v>
      </c>
      <c r="G78" s="79">
        <v>2.59</v>
      </c>
      <c r="H78" t="s">
        <v>108</v>
      </c>
      <c r="I78" s="79">
        <v>4.4000000000000004</v>
      </c>
      <c r="J78" s="79">
        <v>2.41</v>
      </c>
      <c r="K78" s="79">
        <v>21702.78</v>
      </c>
      <c r="L78" s="79">
        <v>101.76</v>
      </c>
      <c r="M78" s="79">
        <v>22.084748928</v>
      </c>
      <c r="N78" s="79">
        <v>0.18</v>
      </c>
      <c r="O78" s="79">
        <v>0.01</v>
      </c>
    </row>
    <row r="79" spans="2:15">
      <c r="B79" t="s">
        <v>1663</v>
      </c>
      <c r="C79" t="s">
        <v>1553</v>
      </c>
      <c r="D79" t="s">
        <v>1665</v>
      </c>
      <c r="E79" t="s">
        <v>564</v>
      </c>
      <c r="F79" t="s">
        <v>157</v>
      </c>
      <c r="G79" s="79">
        <v>2.56</v>
      </c>
      <c r="H79" t="s">
        <v>108</v>
      </c>
      <c r="I79" s="79">
        <v>4.4000000000000004</v>
      </c>
      <c r="J79" s="79">
        <v>3.79</v>
      </c>
      <c r="K79" s="79">
        <v>25927.52</v>
      </c>
      <c r="L79" s="79">
        <v>101.76</v>
      </c>
      <c r="M79" s="79">
        <v>26.383844352000001</v>
      </c>
      <c r="N79" s="79">
        <v>0.22</v>
      </c>
      <c r="O79" s="79">
        <v>0.02</v>
      </c>
    </row>
    <row r="80" spans="2:15">
      <c r="B80" t="s">
        <v>1666</v>
      </c>
      <c r="C80" t="s">
        <v>1553</v>
      </c>
      <c r="D80" t="s">
        <v>1667</v>
      </c>
      <c r="E80" t="s">
        <v>564</v>
      </c>
      <c r="F80" t="s">
        <v>157</v>
      </c>
      <c r="G80" s="79">
        <v>0.24</v>
      </c>
      <c r="H80" t="s">
        <v>108</v>
      </c>
      <c r="I80" s="79">
        <v>3.35</v>
      </c>
      <c r="J80" s="79">
        <v>2.97</v>
      </c>
      <c r="K80" s="79">
        <v>9175.14</v>
      </c>
      <c r="L80" s="79">
        <v>100.58</v>
      </c>
      <c r="M80" s="79">
        <v>9.2283558120000002</v>
      </c>
      <c r="N80" s="79">
        <v>0.08</v>
      </c>
      <c r="O80" s="79">
        <v>0.01</v>
      </c>
    </row>
    <row r="81" spans="2:15">
      <c r="B81" t="s">
        <v>1668</v>
      </c>
      <c r="C81" t="s">
        <v>1553</v>
      </c>
      <c r="D81" t="s">
        <v>1669</v>
      </c>
      <c r="E81" t="s">
        <v>564</v>
      </c>
      <c r="F81" t="s">
        <v>157</v>
      </c>
      <c r="G81" s="79">
        <v>0.24</v>
      </c>
      <c r="H81" t="s">
        <v>108</v>
      </c>
      <c r="I81" s="79">
        <v>3.4</v>
      </c>
      <c r="J81" s="79">
        <v>2.4</v>
      </c>
      <c r="K81" s="79">
        <v>6947</v>
      </c>
      <c r="L81" s="79">
        <v>101.27</v>
      </c>
      <c r="M81" s="79">
        <v>7.0352268999999996</v>
      </c>
      <c r="N81" s="79">
        <v>0.06</v>
      </c>
      <c r="O81" s="79">
        <v>0</v>
      </c>
    </row>
    <row r="82" spans="2:15">
      <c r="B82" t="s">
        <v>1668</v>
      </c>
      <c r="C82" t="s">
        <v>1553</v>
      </c>
      <c r="D82" t="s">
        <v>1670</v>
      </c>
      <c r="E82" t="s">
        <v>564</v>
      </c>
      <c r="F82" t="s">
        <v>157</v>
      </c>
      <c r="G82" s="79">
        <v>0.24</v>
      </c>
      <c r="H82" t="s">
        <v>108</v>
      </c>
      <c r="I82" s="79">
        <v>3.4</v>
      </c>
      <c r="J82" s="79">
        <v>2.4</v>
      </c>
      <c r="K82" s="79">
        <v>6815.21</v>
      </c>
      <c r="L82" s="79">
        <v>101.27</v>
      </c>
      <c r="M82" s="79">
        <v>6.9017631670000004</v>
      </c>
      <c r="N82" s="79">
        <v>0.06</v>
      </c>
      <c r="O82" s="79">
        <v>0</v>
      </c>
    </row>
    <row r="83" spans="2:15">
      <c r="B83" t="s">
        <v>1671</v>
      </c>
      <c r="C83" t="s">
        <v>1553</v>
      </c>
      <c r="D83" t="s">
        <v>1672</v>
      </c>
      <c r="E83" t="s">
        <v>564</v>
      </c>
      <c r="F83" t="s">
        <v>157</v>
      </c>
      <c r="G83" s="79">
        <v>0.74</v>
      </c>
      <c r="H83" t="s">
        <v>108</v>
      </c>
      <c r="I83" s="79">
        <v>3.45</v>
      </c>
      <c r="J83" s="79">
        <v>1.52</v>
      </c>
      <c r="K83" s="79">
        <v>12057</v>
      </c>
      <c r="L83" s="79">
        <v>100.9</v>
      </c>
      <c r="M83" s="79">
        <v>12.165513000000001</v>
      </c>
      <c r="N83" s="79">
        <v>0.1</v>
      </c>
      <c r="O83" s="79">
        <v>0.01</v>
      </c>
    </row>
    <row r="84" spans="2:15">
      <c r="B84" t="s">
        <v>1671</v>
      </c>
      <c r="C84" t="s">
        <v>1553</v>
      </c>
      <c r="D84" t="s">
        <v>1673</v>
      </c>
      <c r="E84" t="s">
        <v>564</v>
      </c>
      <c r="F84" t="s">
        <v>157</v>
      </c>
      <c r="G84" s="79">
        <v>0.74</v>
      </c>
      <c r="H84" t="s">
        <v>108</v>
      </c>
      <c r="I84" s="79">
        <v>3.45</v>
      </c>
      <c r="J84" s="79">
        <v>0.14000000000000001</v>
      </c>
      <c r="K84" s="79">
        <v>11832</v>
      </c>
      <c r="L84" s="79">
        <v>100.9</v>
      </c>
      <c r="M84" s="79">
        <v>11.938488</v>
      </c>
      <c r="N84" s="79">
        <v>0.1</v>
      </c>
      <c r="O84" s="79">
        <v>0.01</v>
      </c>
    </row>
    <row r="85" spans="2:15">
      <c r="B85" t="s">
        <v>1674</v>
      </c>
      <c r="C85" t="s">
        <v>1553</v>
      </c>
      <c r="D85" t="s">
        <v>1675</v>
      </c>
      <c r="E85" t="s">
        <v>564</v>
      </c>
      <c r="F85" t="s">
        <v>157</v>
      </c>
      <c r="G85" s="79">
        <v>0.24</v>
      </c>
      <c r="H85" t="s">
        <v>108</v>
      </c>
      <c r="I85" s="79">
        <v>1.45</v>
      </c>
      <c r="J85" s="79">
        <v>1.76</v>
      </c>
      <c r="K85" s="79">
        <v>27650.47</v>
      </c>
      <c r="L85" s="79">
        <v>100.22</v>
      </c>
      <c r="M85" s="79">
        <v>27.711301034000002</v>
      </c>
      <c r="N85" s="79">
        <v>0.23</v>
      </c>
      <c r="O85" s="79">
        <v>0.02</v>
      </c>
    </row>
    <row r="86" spans="2:15">
      <c r="B86" t="s">
        <v>1674</v>
      </c>
      <c r="C86" t="s">
        <v>1553</v>
      </c>
      <c r="D86" t="s">
        <v>1676</v>
      </c>
      <c r="E86" t="s">
        <v>564</v>
      </c>
      <c r="F86" t="s">
        <v>157</v>
      </c>
      <c r="G86" s="79">
        <v>0.24</v>
      </c>
      <c r="H86" t="s">
        <v>108</v>
      </c>
      <c r="I86" s="79">
        <v>1.45</v>
      </c>
      <c r="J86" s="79">
        <v>0.44</v>
      </c>
      <c r="K86" s="79">
        <v>27134.720000000001</v>
      </c>
      <c r="L86" s="79">
        <v>100.22</v>
      </c>
      <c r="M86" s="79">
        <v>27.194416384</v>
      </c>
      <c r="N86" s="79">
        <v>0.22</v>
      </c>
      <c r="O86" s="79">
        <v>0.02</v>
      </c>
    </row>
    <row r="87" spans="2:15">
      <c r="B87" t="s">
        <v>1677</v>
      </c>
      <c r="C87" t="s">
        <v>1553</v>
      </c>
      <c r="D87" t="s">
        <v>1678</v>
      </c>
      <c r="E87" t="s">
        <v>564</v>
      </c>
      <c r="F87" t="s">
        <v>157</v>
      </c>
      <c r="G87" s="79">
        <v>6.51</v>
      </c>
      <c r="H87" t="s">
        <v>108</v>
      </c>
      <c r="I87" s="79">
        <v>2.98</v>
      </c>
      <c r="J87" s="79">
        <v>2.4500000000000002</v>
      </c>
      <c r="K87" s="79">
        <v>135434.21</v>
      </c>
      <c r="L87" s="79">
        <v>106.33</v>
      </c>
      <c r="M87" s="79">
        <v>144.00719549300001</v>
      </c>
      <c r="N87" s="79">
        <v>1.18</v>
      </c>
      <c r="O87" s="79">
        <v>0.08</v>
      </c>
    </row>
    <row r="88" spans="2:15">
      <c r="B88" t="s">
        <v>1679</v>
      </c>
      <c r="C88" t="s">
        <v>1553</v>
      </c>
      <c r="D88" t="s">
        <v>1680</v>
      </c>
      <c r="E88" t="s">
        <v>564</v>
      </c>
      <c r="F88" t="s">
        <v>157</v>
      </c>
      <c r="G88" s="79">
        <v>6.51</v>
      </c>
      <c r="H88" t="s">
        <v>108</v>
      </c>
      <c r="I88" s="79">
        <v>2.98</v>
      </c>
      <c r="J88" s="79">
        <v>2.4500000000000002</v>
      </c>
      <c r="K88" s="79">
        <v>3830.16</v>
      </c>
      <c r="L88" s="79">
        <v>106.25</v>
      </c>
      <c r="M88" s="79">
        <v>4.0695449999999997</v>
      </c>
      <c r="N88" s="79">
        <v>0.03</v>
      </c>
      <c r="O88" s="79">
        <v>0</v>
      </c>
    </row>
    <row r="89" spans="2:15">
      <c r="B89" t="s">
        <v>1575</v>
      </c>
      <c r="C89" t="s">
        <v>1553</v>
      </c>
      <c r="D89" t="s">
        <v>1681</v>
      </c>
      <c r="E89" t="s">
        <v>564</v>
      </c>
      <c r="F89" t="s">
        <v>157</v>
      </c>
      <c r="G89" s="79">
        <v>10.34</v>
      </c>
      <c r="H89" t="s">
        <v>108</v>
      </c>
      <c r="I89" s="79">
        <v>6</v>
      </c>
      <c r="J89" s="79">
        <v>2.5</v>
      </c>
      <c r="K89" s="79">
        <v>415535.85</v>
      </c>
      <c r="L89" s="79">
        <v>146.85</v>
      </c>
      <c r="M89" s="79">
        <v>610.21439572500003</v>
      </c>
      <c r="N89" s="79">
        <v>4.99</v>
      </c>
      <c r="O89" s="79">
        <v>0.36</v>
      </c>
    </row>
    <row r="90" spans="2:15">
      <c r="B90" t="s">
        <v>1682</v>
      </c>
      <c r="C90" t="s">
        <v>1553</v>
      </c>
      <c r="D90" t="s">
        <v>1683</v>
      </c>
      <c r="E90" t="s">
        <v>564</v>
      </c>
      <c r="F90" t="s">
        <v>157</v>
      </c>
      <c r="G90" s="79">
        <v>6.49</v>
      </c>
      <c r="H90" t="s">
        <v>108</v>
      </c>
      <c r="I90" s="79">
        <v>2.98</v>
      </c>
      <c r="J90" s="79">
        <v>2.4500000000000002</v>
      </c>
      <c r="K90" s="79">
        <v>154281.23000000001</v>
      </c>
      <c r="L90" s="79">
        <v>106.33</v>
      </c>
      <c r="M90" s="79">
        <v>164.04723185899999</v>
      </c>
      <c r="N90" s="79">
        <v>1.34</v>
      </c>
      <c r="O90" s="79">
        <v>0.1</v>
      </c>
    </row>
    <row r="91" spans="2:15">
      <c r="B91" t="s">
        <v>1684</v>
      </c>
      <c r="C91" t="s">
        <v>1553</v>
      </c>
      <c r="D91" t="s">
        <v>1685</v>
      </c>
      <c r="E91" t="s">
        <v>564</v>
      </c>
      <c r="F91" t="s">
        <v>155</v>
      </c>
      <c r="G91" s="79">
        <v>1.96</v>
      </c>
      <c r="H91" t="s">
        <v>108</v>
      </c>
      <c r="I91" s="79">
        <v>2.75</v>
      </c>
      <c r="J91" s="79">
        <v>2.71</v>
      </c>
      <c r="K91" s="79">
        <v>68866.78</v>
      </c>
      <c r="L91" s="79">
        <v>101.93</v>
      </c>
      <c r="M91" s="79">
        <v>70.195908853999995</v>
      </c>
      <c r="N91" s="79">
        <v>0.56999999999999995</v>
      </c>
      <c r="O91" s="79">
        <v>0.04</v>
      </c>
    </row>
    <row r="92" spans="2:15" s="86" customFormat="1">
      <c r="B92" s="84" t="s">
        <v>1686</v>
      </c>
      <c r="C92" s="84" t="s">
        <v>1553</v>
      </c>
      <c r="D92" s="84" t="s">
        <v>1687</v>
      </c>
      <c r="E92" s="84" t="s">
        <v>564</v>
      </c>
      <c r="F92" s="84" t="s">
        <v>155</v>
      </c>
      <c r="G92" s="85">
        <v>2.5499999999999998</v>
      </c>
      <c r="H92" s="84" t="s">
        <v>108</v>
      </c>
      <c r="I92" s="85">
        <v>3.17</v>
      </c>
      <c r="J92" s="85">
        <v>2.25</v>
      </c>
      <c r="K92" s="85">
        <v>133682.57999999999</v>
      </c>
      <c r="L92" s="85">
        <v>103.03</v>
      </c>
      <c r="M92" s="85">
        <v>137.733162174</v>
      </c>
      <c r="N92" s="85">
        <v>1.1299999999999999</v>
      </c>
      <c r="O92" s="85">
        <v>0.08</v>
      </c>
    </row>
    <row r="93" spans="2:15">
      <c r="B93" t="s">
        <v>1688</v>
      </c>
      <c r="C93" t="s">
        <v>1553</v>
      </c>
      <c r="D93" t="s">
        <v>1689</v>
      </c>
      <c r="E93" t="s">
        <v>628</v>
      </c>
      <c r="F93" t="s">
        <v>157</v>
      </c>
      <c r="G93" s="79">
        <v>1.79</v>
      </c>
      <c r="H93" t="s">
        <v>108</v>
      </c>
      <c r="I93" s="79">
        <v>3.61</v>
      </c>
      <c r="J93" s="79">
        <v>2.2599999999999998</v>
      </c>
      <c r="K93" s="79">
        <v>128231.7</v>
      </c>
      <c r="L93" s="79">
        <v>102.48</v>
      </c>
      <c r="M93" s="79">
        <v>131.41184616000001</v>
      </c>
      <c r="N93" s="79">
        <v>1.07</v>
      </c>
      <c r="O93" s="79">
        <v>0.08</v>
      </c>
    </row>
    <row r="94" spans="2:15">
      <c r="B94" t="s">
        <v>1690</v>
      </c>
      <c r="C94" t="s">
        <v>1553</v>
      </c>
      <c r="D94" t="s">
        <v>1691</v>
      </c>
      <c r="E94" t="s">
        <v>628</v>
      </c>
      <c r="F94" t="s">
        <v>157</v>
      </c>
      <c r="G94" s="79">
        <v>3.84</v>
      </c>
      <c r="H94" t="s">
        <v>108</v>
      </c>
      <c r="I94" s="79">
        <v>4.5</v>
      </c>
      <c r="J94" s="79">
        <v>1.49</v>
      </c>
      <c r="K94" s="79">
        <v>36210.65</v>
      </c>
      <c r="L94" s="79">
        <v>112.62</v>
      </c>
      <c r="M94" s="79">
        <v>40.780434030000002</v>
      </c>
      <c r="N94" s="79">
        <v>0.33</v>
      </c>
      <c r="O94" s="79">
        <v>0.02</v>
      </c>
    </row>
    <row r="95" spans="2:15">
      <c r="B95" t="s">
        <v>1692</v>
      </c>
      <c r="C95" t="s">
        <v>1553</v>
      </c>
      <c r="D95" t="s">
        <v>1693</v>
      </c>
      <c r="E95" t="s">
        <v>628</v>
      </c>
      <c r="F95" t="s">
        <v>157</v>
      </c>
      <c r="G95" s="79">
        <v>3.84</v>
      </c>
      <c r="H95" t="s">
        <v>108</v>
      </c>
      <c r="I95" s="79">
        <v>4.75</v>
      </c>
      <c r="J95" s="79">
        <v>1.51</v>
      </c>
      <c r="K95" s="79">
        <v>21289.39</v>
      </c>
      <c r="L95" s="79">
        <v>113.61</v>
      </c>
      <c r="M95" s="79">
        <v>24.186875979</v>
      </c>
      <c r="N95" s="79">
        <v>0.2</v>
      </c>
      <c r="O95" s="79">
        <v>0.01</v>
      </c>
    </row>
    <row r="96" spans="2:15">
      <c r="B96" t="s">
        <v>1694</v>
      </c>
      <c r="C96" t="s">
        <v>1553</v>
      </c>
      <c r="D96" t="s">
        <v>1695</v>
      </c>
      <c r="E96" t="s">
        <v>628</v>
      </c>
      <c r="F96" t="s">
        <v>155</v>
      </c>
      <c r="G96" s="79">
        <v>5.09</v>
      </c>
      <c r="H96" t="s">
        <v>108</v>
      </c>
      <c r="I96" s="79">
        <v>3.67</v>
      </c>
      <c r="J96" s="79">
        <v>3.72</v>
      </c>
      <c r="K96" s="79">
        <v>39798.980000000003</v>
      </c>
      <c r="L96" s="79">
        <v>99.64</v>
      </c>
      <c r="M96" s="79">
        <v>39.655703672000001</v>
      </c>
      <c r="N96" s="79">
        <v>0.32</v>
      </c>
      <c r="O96" s="79">
        <v>0.02</v>
      </c>
    </row>
    <row r="97" spans="2:15">
      <c r="B97" t="s">
        <v>1696</v>
      </c>
      <c r="C97" t="s">
        <v>1553</v>
      </c>
      <c r="D97" t="s">
        <v>1697</v>
      </c>
      <c r="E97" t="s">
        <v>628</v>
      </c>
      <c r="F97" t="s">
        <v>155</v>
      </c>
      <c r="G97" s="79">
        <v>3.41</v>
      </c>
      <c r="H97" t="s">
        <v>108</v>
      </c>
      <c r="I97" s="79">
        <v>3.18</v>
      </c>
      <c r="J97" s="79">
        <v>3.11</v>
      </c>
      <c r="K97" s="79">
        <v>58572.01</v>
      </c>
      <c r="L97" s="79">
        <v>100.19</v>
      </c>
      <c r="M97" s="79">
        <v>58.683296818999999</v>
      </c>
      <c r="N97" s="79">
        <v>0.48</v>
      </c>
      <c r="O97" s="79">
        <v>0.03</v>
      </c>
    </row>
    <row r="98" spans="2:15">
      <c r="B98" t="s">
        <v>1696</v>
      </c>
      <c r="C98" t="s">
        <v>1553</v>
      </c>
      <c r="D98" t="s">
        <v>1698</v>
      </c>
      <c r="E98" t="s">
        <v>628</v>
      </c>
      <c r="F98" t="s">
        <v>155</v>
      </c>
      <c r="G98" s="79">
        <v>3.46</v>
      </c>
      <c r="H98" t="s">
        <v>108</v>
      </c>
      <c r="I98" s="79">
        <v>2.2000000000000002</v>
      </c>
      <c r="J98" s="79">
        <v>3.15</v>
      </c>
      <c r="K98" s="79">
        <v>58366.99</v>
      </c>
      <c r="L98" s="79">
        <v>100.52</v>
      </c>
      <c r="M98" s="79">
        <v>58.670498348000002</v>
      </c>
      <c r="N98" s="79">
        <v>0.48</v>
      </c>
      <c r="O98" s="79">
        <v>0.03</v>
      </c>
    </row>
    <row r="99" spans="2:15">
      <c r="B99" t="s">
        <v>1699</v>
      </c>
      <c r="C99" t="s">
        <v>1553</v>
      </c>
      <c r="D99" t="s">
        <v>1700</v>
      </c>
      <c r="E99" t="s">
        <v>628</v>
      </c>
      <c r="F99" t="s">
        <v>155</v>
      </c>
      <c r="G99" s="79">
        <v>4.3499999999999996</v>
      </c>
      <c r="H99" t="s">
        <v>108</v>
      </c>
      <c r="I99" s="79">
        <v>3.37</v>
      </c>
      <c r="J99" s="79">
        <v>3.44</v>
      </c>
      <c r="K99" s="79">
        <v>12680.1</v>
      </c>
      <c r="L99" s="79">
        <v>99.67</v>
      </c>
      <c r="M99" s="79">
        <v>12.638255669999999</v>
      </c>
      <c r="N99" s="79">
        <v>0.1</v>
      </c>
      <c r="O99" s="79">
        <v>0.01</v>
      </c>
    </row>
    <row r="100" spans="2:15">
      <c r="B100" t="s">
        <v>1699</v>
      </c>
      <c r="C100" t="s">
        <v>1553</v>
      </c>
      <c r="D100" t="s">
        <v>1701</v>
      </c>
      <c r="E100" t="s">
        <v>628</v>
      </c>
      <c r="F100" t="s">
        <v>155</v>
      </c>
      <c r="G100" s="79">
        <v>4.43</v>
      </c>
      <c r="H100" t="s">
        <v>108</v>
      </c>
      <c r="I100" s="79">
        <v>3.84</v>
      </c>
      <c r="J100" s="79">
        <v>3.71</v>
      </c>
      <c r="K100" s="79">
        <v>9988</v>
      </c>
      <c r="L100" s="79">
        <v>100.59</v>
      </c>
      <c r="M100" s="79">
        <v>10.046929199999999</v>
      </c>
      <c r="N100" s="79">
        <v>0.08</v>
      </c>
      <c r="O100" s="79">
        <v>0.01</v>
      </c>
    </row>
    <row r="101" spans="2:15">
      <c r="B101" t="s">
        <v>1699</v>
      </c>
      <c r="C101" t="s">
        <v>1553</v>
      </c>
      <c r="D101" t="s">
        <v>1702</v>
      </c>
      <c r="E101" t="s">
        <v>628</v>
      </c>
      <c r="F101" t="s">
        <v>155</v>
      </c>
      <c r="G101" s="79">
        <v>4.4400000000000004</v>
      </c>
      <c r="H101" t="s">
        <v>108</v>
      </c>
      <c r="I101" s="79">
        <v>3.85</v>
      </c>
      <c r="J101" s="79">
        <v>3.73</v>
      </c>
      <c r="K101" s="79">
        <v>3341</v>
      </c>
      <c r="L101" s="79">
        <v>100.46</v>
      </c>
      <c r="M101" s="79">
        <v>3.3563686000000001</v>
      </c>
      <c r="N101" s="79">
        <v>0.03</v>
      </c>
      <c r="O101" s="79">
        <v>0</v>
      </c>
    </row>
    <row r="102" spans="2:15">
      <c r="B102" t="s">
        <v>1703</v>
      </c>
      <c r="C102" t="s">
        <v>1553</v>
      </c>
      <c r="D102" t="s">
        <v>1704</v>
      </c>
      <c r="E102" t="s">
        <v>628</v>
      </c>
      <c r="F102" t="s">
        <v>155</v>
      </c>
      <c r="G102" s="79">
        <v>28.11</v>
      </c>
      <c r="H102" t="s">
        <v>108</v>
      </c>
      <c r="I102" s="79">
        <v>0</v>
      </c>
      <c r="J102" s="79">
        <v>1.53</v>
      </c>
      <c r="K102" s="79">
        <v>199240.36</v>
      </c>
      <c r="L102" s="79">
        <v>96.77</v>
      </c>
      <c r="M102" s="79">
        <v>192.804896372</v>
      </c>
      <c r="N102" s="79">
        <v>1.58</v>
      </c>
      <c r="O102" s="79">
        <v>0.11</v>
      </c>
    </row>
    <row r="103" spans="2:15">
      <c r="B103" t="s">
        <v>1703</v>
      </c>
      <c r="C103" t="s">
        <v>1553</v>
      </c>
      <c r="D103" t="s">
        <v>1705</v>
      </c>
      <c r="E103" t="s">
        <v>628</v>
      </c>
      <c r="F103" t="s">
        <v>155</v>
      </c>
      <c r="G103" s="79">
        <v>28.11</v>
      </c>
      <c r="H103" t="s">
        <v>108</v>
      </c>
      <c r="I103" s="79">
        <v>0</v>
      </c>
      <c r="J103" s="79">
        <v>1.52</v>
      </c>
      <c r="K103" s="79">
        <v>163846.25</v>
      </c>
      <c r="L103" s="79">
        <v>102.96</v>
      </c>
      <c r="M103" s="79">
        <v>168.696099</v>
      </c>
      <c r="N103" s="79">
        <v>1.38</v>
      </c>
      <c r="O103" s="79">
        <v>0.1</v>
      </c>
    </row>
    <row r="104" spans="2:15">
      <c r="B104" t="s">
        <v>1706</v>
      </c>
      <c r="C104" t="s">
        <v>1553</v>
      </c>
      <c r="D104" t="s">
        <v>1707</v>
      </c>
      <c r="E104" t="s">
        <v>628</v>
      </c>
      <c r="F104" t="s">
        <v>155</v>
      </c>
      <c r="G104" s="79">
        <v>28.03</v>
      </c>
      <c r="H104" t="s">
        <v>108</v>
      </c>
      <c r="I104" s="79">
        <v>0</v>
      </c>
      <c r="J104" s="79">
        <v>1.51</v>
      </c>
      <c r="K104" s="79">
        <v>153622.31</v>
      </c>
      <c r="L104" s="79">
        <v>96.93</v>
      </c>
      <c r="M104" s="79">
        <v>148.906105083</v>
      </c>
      <c r="N104" s="79">
        <v>1.22</v>
      </c>
      <c r="O104" s="79">
        <v>0.09</v>
      </c>
    </row>
    <row r="105" spans="2:15">
      <c r="B105" t="s">
        <v>1706</v>
      </c>
      <c r="C105" t="s">
        <v>1553</v>
      </c>
      <c r="D105" t="s">
        <v>1708</v>
      </c>
      <c r="E105" t="s">
        <v>628</v>
      </c>
      <c r="F105" t="s">
        <v>155</v>
      </c>
      <c r="G105" s="79">
        <v>28.03</v>
      </c>
      <c r="H105" t="s">
        <v>108</v>
      </c>
      <c r="I105" s="79">
        <v>0</v>
      </c>
      <c r="J105" s="79">
        <v>1.51</v>
      </c>
      <c r="K105" s="79">
        <v>136879.5</v>
      </c>
      <c r="L105" s="79">
        <v>98.6</v>
      </c>
      <c r="M105" s="79">
        <v>134.963187</v>
      </c>
      <c r="N105" s="79">
        <v>1.1000000000000001</v>
      </c>
      <c r="O105" s="79">
        <v>0.08</v>
      </c>
    </row>
    <row r="106" spans="2:15">
      <c r="B106" t="s">
        <v>1709</v>
      </c>
      <c r="C106" t="s">
        <v>1553</v>
      </c>
      <c r="D106" t="s">
        <v>1710</v>
      </c>
      <c r="E106" t="s">
        <v>619</v>
      </c>
      <c r="F106" t="s">
        <v>156</v>
      </c>
      <c r="G106" s="79">
        <v>9.48</v>
      </c>
      <c r="H106" t="s">
        <v>108</v>
      </c>
      <c r="I106" s="79">
        <v>3.4</v>
      </c>
      <c r="J106" s="79">
        <v>4.6900000000000004</v>
      </c>
      <c r="K106" s="79">
        <v>11476.97</v>
      </c>
      <c r="L106" s="79">
        <v>114.07</v>
      </c>
      <c r="M106" s="79">
        <v>13.091779679</v>
      </c>
      <c r="N106" s="79">
        <v>0.11</v>
      </c>
      <c r="O106" s="79">
        <v>0.01</v>
      </c>
    </row>
    <row r="107" spans="2:15">
      <c r="B107" t="s">
        <v>1711</v>
      </c>
      <c r="C107" t="s">
        <v>1553</v>
      </c>
      <c r="D107" t="s">
        <v>1712</v>
      </c>
      <c r="E107" t="s">
        <v>619</v>
      </c>
      <c r="F107" t="s">
        <v>156</v>
      </c>
      <c r="G107" s="79">
        <v>1.95</v>
      </c>
      <c r="H107" t="s">
        <v>108</v>
      </c>
      <c r="I107" s="79">
        <v>3.3</v>
      </c>
      <c r="J107" s="79">
        <v>2.1800000000000002</v>
      </c>
      <c r="K107" s="79">
        <v>5156.3100000000004</v>
      </c>
      <c r="L107" s="79">
        <v>114.13</v>
      </c>
      <c r="M107" s="79">
        <v>5.8848966029999996</v>
      </c>
      <c r="N107" s="79">
        <v>0.05</v>
      </c>
      <c r="O107" s="79">
        <v>0</v>
      </c>
    </row>
    <row r="108" spans="2:15">
      <c r="B108" t="s">
        <v>1713</v>
      </c>
      <c r="C108" t="s">
        <v>1553</v>
      </c>
      <c r="D108" t="s">
        <v>1714</v>
      </c>
      <c r="E108" t="s">
        <v>619</v>
      </c>
      <c r="F108" t="s">
        <v>156</v>
      </c>
      <c r="G108" s="79">
        <v>2.02</v>
      </c>
      <c r="H108" t="s">
        <v>108</v>
      </c>
      <c r="I108" s="79">
        <v>3.3</v>
      </c>
      <c r="J108" s="79">
        <v>2.98</v>
      </c>
      <c r="K108" s="79">
        <v>21688.880000000001</v>
      </c>
      <c r="L108" s="79">
        <v>104.08</v>
      </c>
      <c r="M108" s="79">
        <v>22.573786303999999</v>
      </c>
      <c r="N108" s="79">
        <v>0.18</v>
      </c>
      <c r="O108" s="79">
        <v>0.01</v>
      </c>
    </row>
    <row r="109" spans="2:15">
      <c r="B109" t="s">
        <v>1715</v>
      </c>
      <c r="C109" t="s">
        <v>1553</v>
      </c>
      <c r="D109" t="s">
        <v>1716</v>
      </c>
      <c r="E109" t="s">
        <v>619</v>
      </c>
      <c r="F109" t="s">
        <v>156</v>
      </c>
      <c r="G109" s="79">
        <v>1.96</v>
      </c>
      <c r="H109" t="s">
        <v>108</v>
      </c>
      <c r="I109" s="79">
        <v>3.4</v>
      </c>
      <c r="J109" s="79">
        <v>3.76</v>
      </c>
      <c r="K109" s="79">
        <v>13900</v>
      </c>
      <c r="L109" s="79">
        <v>101.93</v>
      </c>
      <c r="M109" s="79">
        <v>14.16827</v>
      </c>
      <c r="N109" s="79">
        <v>0.12</v>
      </c>
      <c r="O109" s="79">
        <v>0.01</v>
      </c>
    </row>
    <row r="110" spans="2:15">
      <c r="B110" t="s">
        <v>1717</v>
      </c>
      <c r="C110" t="s">
        <v>1553</v>
      </c>
      <c r="D110" t="s">
        <v>1718</v>
      </c>
      <c r="E110" t="s">
        <v>619</v>
      </c>
      <c r="F110" t="s">
        <v>156</v>
      </c>
      <c r="G110" s="79">
        <v>9.18</v>
      </c>
      <c r="H110" t="s">
        <v>108</v>
      </c>
      <c r="I110" s="79">
        <v>3.4</v>
      </c>
      <c r="J110" s="79">
        <v>5.69</v>
      </c>
      <c r="K110" s="79">
        <v>48275.31</v>
      </c>
      <c r="L110" s="79">
        <v>103.3</v>
      </c>
      <c r="M110" s="79">
        <v>49.868395229999997</v>
      </c>
      <c r="N110" s="79">
        <v>0.41</v>
      </c>
      <c r="O110" s="79">
        <v>0.03</v>
      </c>
    </row>
    <row r="111" spans="2:15">
      <c r="B111" t="s">
        <v>1719</v>
      </c>
      <c r="C111" t="s">
        <v>1553</v>
      </c>
      <c r="D111" t="s">
        <v>1720</v>
      </c>
      <c r="E111" t="s">
        <v>619</v>
      </c>
      <c r="F111" t="s">
        <v>156</v>
      </c>
      <c r="G111" s="79">
        <v>9.32</v>
      </c>
      <c r="H111" t="s">
        <v>108</v>
      </c>
      <c r="I111" s="79">
        <v>3.4</v>
      </c>
      <c r="J111" s="79">
        <v>5.35</v>
      </c>
      <c r="K111" s="79">
        <v>44283.22</v>
      </c>
      <c r="L111" s="79">
        <v>103.89</v>
      </c>
      <c r="M111" s="79">
        <v>46.005837258</v>
      </c>
      <c r="N111" s="79">
        <v>0.38</v>
      </c>
      <c r="O111" s="79">
        <v>0.03</v>
      </c>
    </row>
    <row r="112" spans="2:15">
      <c r="B112" t="s">
        <v>1721</v>
      </c>
      <c r="C112" t="s">
        <v>1553</v>
      </c>
      <c r="D112" t="s">
        <v>1722</v>
      </c>
      <c r="E112" t="s">
        <v>619</v>
      </c>
      <c r="F112" t="s">
        <v>156</v>
      </c>
      <c r="G112" s="79">
        <v>9.32</v>
      </c>
      <c r="H112" t="s">
        <v>108</v>
      </c>
      <c r="I112" s="79">
        <v>3.4</v>
      </c>
      <c r="J112" s="79">
        <v>5.35</v>
      </c>
      <c r="K112" s="79">
        <v>19895.34</v>
      </c>
      <c r="L112" s="79">
        <v>105.39</v>
      </c>
      <c r="M112" s="79">
        <v>20.967698825999999</v>
      </c>
      <c r="N112" s="79">
        <v>0.17</v>
      </c>
      <c r="O112" s="79">
        <v>0.01</v>
      </c>
    </row>
    <row r="113" spans="2:15">
      <c r="B113" t="s">
        <v>1721</v>
      </c>
      <c r="C113" t="s">
        <v>1553</v>
      </c>
      <c r="D113" t="s">
        <v>1723</v>
      </c>
      <c r="E113" t="s">
        <v>619</v>
      </c>
      <c r="F113" t="s">
        <v>156</v>
      </c>
      <c r="G113" s="79">
        <v>9.2200000000000006</v>
      </c>
      <c r="H113" t="s">
        <v>108</v>
      </c>
      <c r="I113" s="79">
        <v>3.4</v>
      </c>
      <c r="J113" s="79">
        <v>5.66</v>
      </c>
      <c r="K113" s="79">
        <v>30940</v>
      </c>
      <c r="L113" s="79">
        <v>102.07</v>
      </c>
      <c r="M113" s="79">
        <v>31.580458</v>
      </c>
      <c r="N113" s="79">
        <v>0.26</v>
      </c>
      <c r="O113" s="79">
        <v>0.02</v>
      </c>
    </row>
    <row r="114" spans="2:15" s="86" customFormat="1">
      <c r="B114" s="84" t="s">
        <v>1724</v>
      </c>
      <c r="C114" s="84" t="s">
        <v>1553</v>
      </c>
      <c r="D114" s="84" t="s">
        <v>1725</v>
      </c>
      <c r="E114" s="84" t="s">
        <v>628</v>
      </c>
      <c r="F114" s="84" t="s">
        <v>157</v>
      </c>
      <c r="G114" s="85">
        <v>1.68</v>
      </c>
      <c r="H114" s="84" t="s">
        <v>116</v>
      </c>
      <c r="I114" s="85">
        <v>3.59</v>
      </c>
      <c r="J114" s="85">
        <v>1.81</v>
      </c>
      <c r="K114" s="85">
        <v>25417.96</v>
      </c>
      <c r="L114" s="85">
        <v>103.87000000000026</v>
      </c>
      <c r="M114" s="85">
        <v>116.141074714726</v>
      </c>
      <c r="N114" s="85">
        <v>0.95</v>
      </c>
      <c r="O114" s="85">
        <v>7.0000000000000007E-2</v>
      </c>
    </row>
    <row r="115" spans="2:15">
      <c r="B115" t="s">
        <v>1726</v>
      </c>
      <c r="C115" t="s">
        <v>1553</v>
      </c>
      <c r="D115" t="s">
        <v>1727</v>
      </c>
      <c r="E115" t="s">
        <v>628</v>
      </c>
      <c r="F115" t="s">
        <v>157</v>
      </c>
      <c r="G115" s="79">
        <v>1.65</v>
      </c>
      <c r="H115" t="s">
        <v>112</v>
      </c>
      <c r="I115" s="79">
        <v>5.0599999999999996</v>
      </c>
      <c r="J115" s="79">
        <v>3.54</v>
      </c>
      <c r="K115" s="79">
        <v>30323.05</v>
      </c>
      <c r="L115" s="79">
        <v>103.94</v>
      </c>
      <c r="M115" s="79">
        <v>121.15433928548001</v>
      </c>
      <c r="N115" s="79">
        <v>0.99</v>
      </c>
      <c r="O115" s="79">
        <v>7.0000000000000007E-2</v>
      </c>
    </row>
    <row r="116" spans="2:15" s="86" customFormat="1">
      <c r="B116" s="84" t="s">
        <v>1728</v>
      </c>
      <c r="C116" s="84" t="s">
        <v>1553</v>
      </c>
      <c r="D116" s="84" t="s">
        <v>1729</v>
      </c>
      <c r="E116" s="84" t="s">
        <v>628</v>
      </c>
      <c r="F116" s="84" t="s">
        <v>157</v>
      </c>
      <c r="G116" s="85">
        <v>9.48</v>
      </c>
      <c r="H116" s="84" t="s">
        <v>108</v>
      </c>
      <c r="I116" s="85">
        <v>4.5</v>
      </c>
      <c r="J116" s="85">
        <v>2.77</v>
      </c>
      <c r="K116" s="85">
        <v>8864.2099999999991</v>
      </c>
      <c r="L116" s="85">
        <v>117.6</v>
      </c>
      <c r="M116" s="85">
        <v>10.42431096</v>
      </c>
      <c r="N116" s="85">
        <v>0.09</v>
      </c>
      <c r="O116" s="85">
        <v>0.01</v>
      </c>
    </row>
    <row r="117" spans="2:15">
      <c r="B117" t="s">
        <v>1730</v>
      </c>
      <c r="C117" t="s">
        <v>1553</v>
      </c>
      <c r="D117" t="s">
        <v>1731</v>
      </c>
      <c r="E117" t="s">
        <v>628</v>
      </c>
      <c r="F117" t="s">
        <v>157</v>
      </c>
      <c r="G117" s="79">
        <v>9.4499999999999993</v>
      </c>
      <c r="H117" t="s">
        <v>108</v>
      </c>
      <c r="I117" s="79">
        <v>4.5</v>
      </c>
      <c r="J117" s="79">
        <v>2.91</v>
      </c>
      <c r="K117" s="79">
        <v>32462.35</v>
      </c>
      <c r="L117" s="79">
        <v>116.07</v>
      </c>
      <c r="M117" s="79">
        <v>37.679049644999999</v>
      </c>
      <c r="N117" s="79">
        <v>0.31</v>
      </c>
      <c r="O117" s="79">
        <v>0.02</v>
      </c>
    </row>
    <row r="118" spans="2:15">
      <c r="B118" t="s">
        <v>1732</v>
      </c>
      <c r="C118" t="s">
        <v>1553</v>
      </c>
      <c r="D118" t="s">
        <v>1733</v>
      </c>
      <c r="E118" t="s">
        <v>628</v>
      </c>
      <c r="F118" t="s">
        <v>157</v>
      </c>
      <c r="G118" s="79">
        <v>12.77</v>
      </c>
      <c r="H118" t="s">
        <v>108</v>
      </c>
      <c r="I118" s="79">
        <v>4.5</v>
      </c>
      <c r="J118" s="79">
        <v>4.6100000000000003</v>
      </c>
      <c r="K118" s="79">
        <v>12581.3</v>
      </c>
      <c r="L118" s="79">
        <v>99.92</v>
      </c>
      <c r="M118" s="79">
        <v>12.57123496</v>
      </c>
      <c r="N118" s="79">
        <v>0.1</v>
      </c>
      <c r="O118" s="79">
        <v>0.01</v>
      </c>
    </row>
    <row r="119" spans="2:15">
      <c r="B119" t="s">
        <v>1734</v>
      </c>
      <c r="C119" t="s">
        <v>1553</v>
      </c>
      <c r="D119" t="s">
        <v>1735</v>
      </c>
      <c r="E119" t="s">
        <v>628</v>
      </c>
      <c r="F119" t="s">
        <v>157</v>
      </c>
      <c r="G119" s="79">
        <v>9.4700000000000006</v>
      </c>
      <c r="H119" t="s">
        <v>108</v>
      </c>
      <c r="I119" s="79">
        <v>4.5</v>
      </c>
      <c r="J119" s="79">
        <v>2.82</v>
      </c>
      <c r="K119" s="79">
        <v>30543.51</v>
      </c>
      <c r="L119" s="79">
        <v>116.68</v>
      </c>
      <c r="M119" s="79">
        <v>35.638167467999999</v>
      </c>
      <c r="N119" s="79">
        <v>0.28999999999999998</v>
      </c>
      <c r="O119" s="79">
        <v>0.02</v>
      </c>
    </row>
    <row r="120" spans="2:15" s="86" customFormat="1">
      <c r="B120" s="84" t="s">
        <v>1736</v>
      </c>
      <c r="C120" s="84" t="s">
        <v>1553</v>
      </c>
      <c r="D120" s="84" t="s">
        <v>1737</v>
      </c>
      <c r="E120" s="84" t="s">
        <v>628</v>
      </c>
      <c r="F120" s="84" t="s">
        <v>157</v>
      </c>
      <c r="G120" s="85">
        <v>9.4600000000000009</v>
      </c>
      <c r="H120" s="84" t="s">
        <v>108</v>
      </c>
      <c r="I120" s="85">
        <v>4.5</v>
      </c>
      <c r="J120" s="85">
        <v>2.87</v>
      </c>
      <c r="K120" s="85">
        <v>16230.95</v>
      </c>
      <c r="L120" s="85">
        <v>116.52</v>
      </c>
      <c r="M120" s="85">
        <v>18.91230294</v>
      </c>
      <c r="N120" s="85">
        <v>0.15</v>
      </c>
      <c r="O120" s="85">
        <v>0.01</v>
      </c>
    </row>
    <row r="121" spans="2:15">
      <c r="B121" t="s">
        <v>1738</v>
      </c>
      <c r="C121" t="s">
        <v>1553</v>
      </c>
      <c r="D121" t="s">
        <v>1739</v>
      </c>
      <c r="E121" t="s">
        <v>628</v>
      </c>
      <c r="F121" t="s">
        <v>157</v>
      </c>
      <c r="G121" s="79">
        <v>13.03</v>
      </c>
      <c r="H121" t="s">
        <v>108</v>
      </c>
      <c r="I121" s="79">
        <v>4.5</v>
      </c>
      <c r="J121" s="79">
        <v>3.17</v>
      </c>
      <c r="K121" s="79">
        <v>28106.94</v>
      </c>
      <c r="L121" s="79">
        <v>115.05</v>
      </c>
      <c r="M121" s="79">
        <v>32.337034469999999</v>
      </c>
      <c r="N121" s="79">
        <v>0.26</v>
      </c>
      <c r="O121" s="79">
        <v>0.02</v>
      </c>
    </row>
    <row r="122" spans="2:15">
      <c r="B122" t="s">
        <v>1740</v>
      </c>
      <c r="C122" t="s">
        <v>1553</v>
      </c>
      <c r="D122" t="s">
        <v>1741</v>
      </c>
      <c r="E122" t="s">
        <v>628</v>
      </c>
      <c r="F122" t="s">
        <v>157</v>
      </c>
      <c r="G122" s="79">
        <v>12.92</v>
      </c>
      <c r="H122" t="s">
        <v>108</v>
      </c>
      <c r="I122" s="79">
        <v>4.5</v>
      </c>
      <c r="J122" s="79">
        <v>3.43</v>
      </c>
      <c r="K122" s="79">
        <v>33382.19</v>
      </c>
      <c r="L122" s="79">
        <v>112.92</v>
      </c>
      <c r="M122" s="79">
        <v>37.695168948000003</v>
      </c>
      <c r="N122" s="79">
        <v>0.31</v>
      </c>
      <c r="O122" s="79">
        <v>0.02</v>
      </c>
    </row>
    <row r="123" spans="2:15">
      <c r="B123" t="s">
        <v>1742</v>
      </c>
      <c r="C123" t="s">
        <v>1553</v>
      </c>
      <c r="D123" t="s">
        <v>1743</v>
      </c>
      <c r="E123" t="s">
        <v>628</v>
      </c>
      <c r="F123" t="s">
        <v>157</v>
      </c>
      <c r="G123" s="79">
        <v>12.9</v>
      </c>
      <c r="H123" t="s">
        <v>108</v>
      </c>
      <c r="I123" s="79">
        <v>4.5</v>
      </c>
      <c r="J123" s="79">
        <v>4.07</v>
      </c>
      <c r="K123" s="79">
        <v>23480.65</v>
      </c>
      <c r="L123" s="79">
        <v>104.44</v>
      </c>
      <c r="M123" s="79">
        <v>24.52319086</v>
      </c>
      <c r="N123" s="79">
        <v>0.2</v>
      </c>
      <c r="O123" s="79">
        <v>0.01</v>
      </c>
    </row>
    <row r="124" spans="2:15">
      <c r="B124" t="s">
        <v>1744</v>
      </c>
      <c r="C124" t="s">
        <v>1553</v>
      </c>
      <c r="D124" t="s">
        <v>1745</v>
      </c>
      <c r="E124" t="s">
        <v>628</v>
      </c>
      <c r="F124" t="s">
        <v>157</v>
      </c>
      <c r="G124" s="79">
        <v>0.19</v>
      </c>
      <c r="H124" t="s">
        <v>108</v>
      </c>
      <c r="I124" s="79">
        <v>1.1000000000000001</v>
      </c>
      <c r="J124" s="79">
        <v>1.18</v>
      </c>
      <c r="K124" s="79">
        <v>24203.83</v>
      </c>
      <c r="L124" s="79">
        <v>100.14</v>
      </c>
      <c r="M124" s="79">
        <v>24.237715361999999</v>
      </c>
      <c r="N124" s="79">
        <v>0.2</v>
      </c>
      <c r="O124" s="79">
        <v>0.01</v>
      </c>
    </row>
    <row r="125" spans="2:15">
      <c r="B125" t="s">
        <v>1744</v>
      </c>
      <c r="C125" t="s">
        <v>1553</v>
      </c>
      <c r="D125" t="s">
        <v>1746</v>
      </c>
      <c r="E125" t="s">
        <v>628</v>
      </c>
      <c r="F125" t="s">
        <v>157</v>
      </c>
      <c r="G125" s="79">
        <v>13.02</v>
      </c>
      <c r="H125" t="s">
        <v>108</v>
      </c>
      <c r="I125" s="79">
        <v>4.5</v>
      </c>
      <c r="J125" s="79">
        <v>4.2699999999999996</v>
      </c>
      <c r="K125" s="79">
        <v>9518.49</v>
      </c>
      <c r="L125" s="79">
        <v>102.89</v>
      </c>
      <c r="M125" s="79">
        <v>9.7935743609999992</v>
      </c>
      <c r="N125" s="79">
        <v>0.08</v>
      </c>
      <c r="O125" s="79">
        <v>0.01</v>
      </c>
    </row>
    <row r="126" spans="2:15">
      <c r="B126" t="s">
        <v>1747</v>
      </c>
      <c r="C126" t="s">
        <v>1553</v>
      </c>
      <c r="D126" t="s">
        <v>1748</v>
      </c>
      <c r="E126" t="s">
        <v>628</v>
      </c>
      <c r="F126" t="s">
        <v>157</v>
      </c>
      <c r="G126" s="79">
        <v>12.74</v>
      </c>
      <c r="H126" t="s">
        <v>108</v>
      </c>
      <c r="I126" s="79">
        <v>4.5</v>
      </c>
      <c r="J126" s="79">
        <v>4.62</v>
      </c>
      <c r="K126" s="79">
        <v>30705.03</v>
      </c>
      <c r="L126" s="79">
        <v>99.94</v>
      </c>
      <c r="M126" s="79">
        <v>30.686606982000001</v>
      </c>
      <c r="N126" s="79">
        <v>0.25</v>
      </c>
      <c r="O126" s="79">
        <v>0.02</v>
      </c>
    </row>
    <row r="127" spans="2:15">
      <c r="B127" t="s">
        <v>1749</v>
      </c>
      <c r="C127" t="s">
        <v>1553</v>
      </c>
      <c r="D127" t="s">
        <v>1750</v>
      </c>
      <c r="E127" t="s">
        <v>628</v>
      </c>
      <c r="F127" t="s">
        <v>157</v>
      </c>
      <c r="G127" s="79">
        <v>9.74</v>
      </c>
      <c r="H127" t="s">
        <v>108</v>
      </c>
      <c r="I127" s="79">
        <v>4.5</v>
      </c>
      <c r="J127" s="79">
        <v>2.84</v>
      </c>
      <c r="K127" s="79">
        <v>45181.919999999998</v>
      </c>
      <c r="L127" s="79">
        <v>116.88</v>
      </c>
      <c r="M127" s="79">
        <v>52.808628096</v>
      </c>
      <c r="N127" s="79">
        <v>0.43</v>
      </c>
      <c r="O127" s="79">
        <v>0.03</v>
      </c>
    </row>
    <row r="128" spans="2:15">
      <c r="B128" t="s">
        <v>1751</v>
      </c>
      <c r="C128" t="s">
        <v>1553</v>
      </c>
      <c r="D128" t="s">
        <v>1752</v>
      </c>
      <c r="E128" t="s">
        <v>668</v>
      </c>
      <c r="F128" t="s">
        <v>155</v>
      </c>
      <c r="G128" s="79">
        <v>4.96</v>
      </c>
      <c r="H128" t="s">
        <v>108</v>
      </c>
      <c r="I128" s="79">
        <v>2.2999999999999998</v>
      </c>
      <c r="J128" s="79">
        <v>2.52</v>
      </c>
      <c r="K128" s="79">
        <v>25269.86</v>
      </c>
      <c r="L128" s="79">
        <v>99.38</v>
      </c>
      <c r="M128" s="79">
        <v>25.113186868</v>
      </c>
      <c r="N128" s="79">
        <v>0.21</v>
      </c>
      <c r="O128" s="79">
        <v>0.01</v>
      </c>
    </row>
    <row r="129" spans="2:15">
      <c r="B129" t="s">
        <v>1753</v>
      </c>
      <c r="C129" t="s">
        <v>1553</v>
      </c>
      <c r="D129" t="s">
        <v>1754</v>
      </c>
      <c r="E129" t="s">
        <v>668</v>
      </c>
      <c r="F129" t="s">
        <v>157</v>
      </c>
      <c r="G129" s="79">
        <v>9.5</v>
      </c>
      <c r="H129" t="s">
        <v>108</v>
      </c>
      <c r="I129" s="79">
        <v>4.03</v>
      </c>
      <c r="J129" s="79">
        <v>1.97</v>
      </c>
      <c r="K129" s="79">
        <v>46597.19</v>
      </c>
      <c r="L129" s="79">
        <v>115.48</v>
      </c>
      <c r="M129" s="79">
        <v>53.810435011999999</v>
      </c>
      <c r="N129" s="79">
        <v>0.44</v>
      </c>
      <c r="O129" s="79">
        <v>0.03</v>
      </c>
    </row>
    <row r="130" spans="2:15">
      <c r="B130" t="s">
        <v>1755</v>
      </c>
      <c r="C130" t="s">
        <v>1553</v>
      </c>
      <c r="D130" t="s">
        <v>1756</v>
      </c>
      <c r="E130" t="s">
        <v>668</v>
      </c>
      <c r="F130" t="s">
        <v>155</v>
      </c>
      <c r="G130" s="79">
        <v>0.49</v>
      </c>
      <c r="H130" t="s">
        <v>108</v>
      </c>
      <c r="I130" s="79">
        <v>5.14</v>
      </c>
      <c r="J130" s="79">
        <v>1.91</v>
      </c>
      <c r="K130" s="79">
        <v>726.7</v>
      </c>
      <c r="L130" s="79">
        <v>121.54</v>
      </c>
      <c r="M130" s="79">
        <v>0.88323118</v>
      </c>
      <c r="N130" s="79">
        <v>0.01</v>
      </c>
      <c r="O130" s="79">
        <v>0</v>
      </c>
    </row>
    <row r="131" spans="2:15">
      <c r="B131" t="s">
        <v>1757</v>
      </c>
      <c r="C131" t="s">
        <v>1553</v>
      </c>
      <c r="D131" t="s">
        <v>1758</v>
      </c>
      <c r="E131" t="s">
        <v>668</v>
      </c>
      <c r="F131" t="s">
        <v>157</v>
      </c>
      <c r="G131" s="79">
        <v>14.93</v>
      </c>
      <c r="H131" t="s">
        <v>108</v>
      </c>
      <c r="I131" s="79">
        <v>6.7</v>
      </c>
      <c r="J131" s="79">
        <v>1.32</v>
      </c>
      <c r="K131" s="79">
        <v>137747.07999999999</v>
      </c>
      <c r="L131" s="79">
        <v>127.35</v>
      </c>
      <c r="M131" s="79">
        <v>175.42090637999999</v>
      </c>
      <c r="N131" s="79">
        <v>1.43</v>
      </c>
      <c r="O131" s="79">
        <v>0.1</v>
      </c>
    </row>
    <row r="132" spans="2:15">
      <c r="B132" t="s">
        <v>1759</v>
      </c>
      <c r="C132" t="s">
        <v>1553</v>
      </c>
      <c r="D132" t="s">
        <v>1760</v>
      </c>
      <c r="E132" t="s">
        <v>1761</v>
      </c>
      <c r="F132" t="s">
        <v>157</v>
      </c>
      <c r="G132" s="79">
        <v>2.35</v>
      </c>
      <c r="H132" t="s">
        <v>108</v>
      </c>
      <c r="I132" s="79">
        <v>6.2</v>
      </c>
      <c r="J132" s="79">
        <v>2.2999999999999998</v>
      </c>
      <c r="K132" s="79">
        <v>311131.68</v>
      </c>
      <c r="L132" s="79">
        <v>40.869999999999997</v>
      </c>
      <c r="M132" s="79">
        <v>127.159517616</v>
      </c>
      <c r="N132" s="79">
        <v>1.04</v>
      </c>
      <c r="O132" s="79">
        <v>7.0000000000000007E-2</v>
      </c>
    </row>
    <row r="133" spans="2:15">
      <c r="B133" t="s">
        <v>1762</v>
      </c>
      <c r="C133" t="s">
        <v>1553</v>
      </c>
      <c r="D133" t="s">
        <v>1763</v>
      </c>
      <c r="E133" t="s">
        <v>232</v>
      </c>
      <c r="F133" t="s">
        <v>753</v>
      </c>
      <c r="G133" s="79">
        <v>1.98</v>
      </c>
      <c r="H133" t="s">
        <v>108</v>
      </c>
      <c r="I133" s="79">
        <v>2.0099999999999998</v>
      </c>
      <c r="J133" s="79">
        <v>2.0099999999999998</v>
      </c>
      <c r="K133" s="79">
        <v>427865.2</v>
      </c>
      <c r="L133" s="79">
        <v>100.08</v>
      </c>
      <c r="M133" s="79">
        <v>428.20749216000002</v>
      </c>
      <c r="N133" s="79">
        <v>3.5</v>
      </c>
      <c r="O133" s="79">
        <v>0.25</v>
      </c>
    </row>
    <row r="134" spans="2:15">
      <c r="B134" s="80" t="s">
        <v>1764</v>
      </c>
      <c r="G134" s="81">
        <v>1.03</v>
      </c>
      <c r="J134" s="81">
        <v>2.61</v>
      </c>
      <c r="K134" s="81">
        <v>155629.82999999999</v>
      </c>
      <c r="M134" s="81">
        <v>158.91058897900001</v>
      </c>
      <c r="N134" s="81">
        <v>1.3</v>
      </c>
      <c r="O134" s="81">
        <v>0.09</v>
      </c>
    </row>
    <row r="135" spans="2:15">
      <c r="B135" t="s">
        <v>1765</v>
      </c>
      <c r="C135" t="s">
        <v>1553</v>
      </c>
      <c r="D135" t="s">
        <v>1766</v>
      </c>
      <c r="E135" t="s">
        <v>628</v>
      </c>
      <c r="F135" t="s">
        <v>157</v>
      </c>
      <c r="G135" s="79">
        <v>0.73</v>
      </c>
      <c r="H135" t="s">
        <v>108</v>
      </c>
      <c r="I135" s="79">
        <v>4.25</v>
      </c>
      <c r="J135" s="79">
        <v>3.02</v>
      </c>
      <c r="K135" s="79">
        <v>58533.37</v>
      </c>
      <c r="L135" s="79">
        <v>101.01</v>
      </c>
      <c r="M135" s="79">
        <v>59.124557037000002</v>
      </c>
      <c r="N135" s="79">
        <v>0.48</v>
      </c>
      <c r="O135" s="79">
        <v>0.03</v>
      </c>
    </row>
    <row r="136" spans="2:15">
      <c r="B136" t="s">
        <v>1767</v>
      </c>
      <c r="C136" t="s">
        <v>1553</v>
      </c>
      <c r="D136" t="s">
        <v>1768</v>
      </c>
      <c r="E136" t="s">
        <v>668</v>
      </c>
      <c r="F136" t="s">
        <v>157</v>
      </c>
      <c r="G136" s="79">
        <v>1.2</v>
      </c>
      <c r="H136" t="s">
        <v>108</v>
      </c>
      <c r="I136" s="79">
        <v>4.5</v>
      </c>
      <c r="J136" s="79">
        <v>2.37</v>
      </c>
      <c r="K136" s="79">
        <v>97096.46</v>
      </c>
      <c r="L136" s="79">
        <v>102.77</v>
      </c>
      <c r="M136" s="79">
        <v>99.786031941999994</v>
      </c>
      <c r="N136" s="79">
        <v>0.82</v>
      </c>
      <c r="O136" s="79">
        <v>0.06</v>
      </c>
    </row>
    <row r="137" spans="2:15">
      <c r="B137" s="80" t="s">
        <v>1769</v>
      </c>
      <c r="G137" s="81">
        <v>0</v>
      </c>
      <c r="J137" s="81">
        <v>0</v>
      </c>
      <c r="K137" s="81">
        <v>0</v>
      </c>
      <c r="M137" s="81">
        <v>0</v>
      </c>
      <c r="N137" s="81">
        <v>0</v>
      </c>
      <c r="O137" s="81">
        <v>0</v>
      </c>
    </row>
    <row r="138" spans="2:15">
      <c r="B138" s="80" t="s">
        <v>1770</v>
      </c>
      <c r="G138" s="81">
        <v>0</v>
      </c>
      <c r="J138" s="81">
        <v>0</v>
      </c>
      <c r="K138" s="81">
        <v>0</v>
      </c>
      <c r="M138" s="81">
        <v>0</v>
      </c>
      <c r="N138" s="81">
        <v>0</v>
      </c>
      <c r="O138" s="81">
        <v>0</v>
      </c>
    </row>
    <row r="139" spans="2:15">
      <c r="B139" t="s">
        <v>232</v>
      </c>
      <c r="D139" t="s">
        <v>232</v>
      </c>
      <c r="E139" t="s">
        <v>232</v>
      </c>
      <c r="G139" s="79">
        <v>0</v>
      </c>
      <c r="H139" t="s">
        <v>232</v>
      </c>
      <c r="I139" s="79">
        <v>0</v>
      </c>
      <c r="J139" s="79">
        <v>0</v>
      </c>
      <c r="K139" s="79">
        <v>0</v>
      </c>
      <c r="L139" s="79">
        <v>0</v>
      </c>
      <c r="M139" s="79">
        <v>0</v>
      </c>
      <c r="N139" s="79">
        <v>0</v>
      </c>
      <c r="O139" s="79">
        <v>0</v>
      </c>
    </row>
    <row r="140" spans="2:15">
      <c r="B140" s="80" t="s">
        <v>1771</v>
      </c>
      <c r="G140" s="81">
        <v>0</v>
      </c>
      <c r="J140" s="81">
        <v>0</v>
      </c>
      <c r="K140" s="81">
        <v>0</v>
      </c>
      <c r="M140" s="81">
        <v>0</v>
      </c>
      <c r="N140" s="81">
        <v>0</v>
      </c>
      <c r="O140" s="81">
        <v>0</v>
      </c>
    </row>
    <row r="141" spans="2:15">
      <c r="B141" t="s">
        <v>232</v>
      </c>
      <c r="D141" t="s">
        <v>232</v>
      </c>
      <c r="E141" t="s">
        <v>232</v>
      </c>
      <c r="G141" s="79">
        <v>0</v>
      </c>
      <c r="H141" t="s">
        <v>232</v>
      </c>
      <c r="I141" s="79">
        <v>0</v>
      </c>
      <c r="J141" s="79">
        <v>0</v>
      </c>
      <c r="K141" s="79">
        <v>0</v>
      </c>
      <c r="L141" s="79">
        <v>0</v>
      </c>
      <c r="M141" s="79">
        <v>0</v>
      </c>
      <c r="N141" s="79">
        <v>0</v>
      </c>
      <c r="O141" s="79">
        <v>0</v>
      </c>
    </row>
    <row r="142" spans="2:15">
      <c r="B142" s="80" t="s">
        <v>1772</v>
      </c>
      <c r="G142" s="81">
        <v>0</v>
      </c>
      <c r="J142" s="81">
        <v>0</v>
      </c>
      <c r="K142" s="81">
        <v>0</v>
      </c>
      <c r="M142" s="81">
        <v>0</v>
      </c>
      <c r="N142" s="81">
        <v>0</v>
      </c>
      <c r="O142" s="81">
        <v>0</v>
      </c>
    </row>
    <row r="143" spans="2:15">
      <c r="B143" t="s">
        <v>232</v>
      </c>
      <c r="D143" t="s">
        <v>232</v>
      </c>
      <c r="E143" t="s">
        <v>232</v>
      </c>
      <c r="G143" s="79">
        <v>0</v>
      </c>
      <c r="H143" t="s">
        <v>232</v>
      </c>
      <c r="I143" s="79">
        <v>0</v>
      </c>
      <c r="J143" s="79">
        <v>0</v>
      </c>
      <c r="K143" s="79">
        <v>0</v>
      </c>
      <c r="L143" s="79">
        <v>0</v>
      </c>
      <c r="M143" s="79">
        <v>0</v>
      </c>
      <c r="N143" s="79">
        <v>0</v>
      </c>
      <c r="O143" s="79">
        <v>0</v>
      </c>
    </row>
    <row r="144" spans="2:15">
      <c r="B144" s="80" t="s">
        <v>1773</v>
      </c>
      <c r="G144" s="81">
        <v>0</v>
      </c>
      <c r="J144" s="81">
        <v>0</v>
      </c>
      <c r="K144" s="81">
        <v>0</v>
      </c>
      <c r="M144" s="81">
        <v>0</v>
      </c>
      <c r="N144" s="81">
        <v>0</v>
      </c>
      <c r="O144" s="81">
        <v>0</v>
      </c>
    </row>
    <row r="145" spans="2:15">
      <c r="B145" t="s">
        <v>232</v>
      </c>
      <c r="D145" t="s">
        <v>232</v>
      </c>
      <c r="E145" t="s">
        <v>232</v>
      </c>
      <c r="G145" s="79">
        <v>0</v>
      </c>
      <c r="H145" t="s">
        <v>232</v>
      </c>
      <c r="I145" s="79">
        <v>0</v>
      </c>
      <c r="J145" s="79">
        <v>0</v>
      </c>
      <c r="K145" s="79">
        <v>0</v>
      </c>
      <c r="L145" s="79">
        <v>0</v>
      </c>
      <c r="M145" s="79">
        <v>0</v>
      </c>
      <c r="N145" s="79">
        <v>0</v>
      </c>
      <c r="O145" s="79">
        <v>0</v>
      </c>
    </row>
    <row r="146" spans="2:15">
      <c r="B146" s="80" t="s">
        <v>237</v>
      </c>
      <c r="G146" s="81">
        <v>4.2699999999999996</v>
      </c>
      <c r="J146" s="81">
        <v>4.9000000000000004</v>
      </c>
      <c r="K146" s="81">
        <v>161987.72</v>
      </c>
      <c r="M146" s="81">
        <v>644.26483241611197</v>
      </c>
      <c r="N146" s="81">
        <v>5.27</v>
      </c>
      <c r="O146" s="81">
        <v>0.38</v>
      </c>
    </row>
    <row r="147" spans="2:15">
      <c r="B147" s="80" t="s">
        <v>1774</v>
      </c>
      <c r="G147" s="81">
        <v>0</v>
      </c>
      <c r="J147" s="81">
        <v>0</v>
      </c>
      <c r="K147" s="81">
        <v>0</v>
      </c>
      <c r="M147" s="81">
        <v>0</v>
      </c>
      <c r="N147" s="81">
        <v>0</v>
      </c>
      <c r="O147" s="81">
        <v>0</v>
      </c>
    </row>
    <row r="148" spans="2:15">
      <c r="B148" t="s">
        <v>232</v>
      </c>
      <c r="D148" t="s">
        <v>232</v>
      </c>
      <c r="E148" t="s">
        <v>232</v>
      </c>
      <c r="G148" s="79">
        <v>0</v>
      </c>
      <c r="H148" t="s">
        <v>232</v>
      </c>
      <c r="I148" s="79">
        <v>0</v>
      </c>
      <c r="J148" s="79">
        <v>0</v>
      </c>
      <c r="K148" s="79">
        <v>0</v>
      </c>
      <c r="L148" s="79">
        <v>0</v>
      </c>
      <c r="M148" s="79">
        <v>0</v>
      </c>
      <c r="N148" s="79">
        <v>0</v>
      </c>
      <c r="O148" s="79">
        <v>0</v>
      </c>
    </row>
    <row r="149" spans="2:15">
      <c r="B149" s="80" t="s">
        <v>1550</v>
      </c>
      <c r="G149" s="81">
        <v>0</v>
      </c>
      <c r="J149" s="81">
        <v>0</v>
      </c>
      <c r="K149" s="81">
        <v>0</v>
      </c>
      <c r="M149" s="81">
        <v>0</v>
      </c>
      <c r="N149" s="81">
        <v>0</v>
      </c>
      <c r="O149" s="81">
        <v>0</v>
      </c>
    </row>
    <row r="150" spans="2:15">
      <c r="B150" t="s">
        <v>232</v>
      </c>
      <c r="D150" t="s">
        <v>232</v>
      </c>
      <c r="E150" t="s">
        <v>232</v>
      </c>
      <c r="G150" s="79">
        <v>0</v>
      </c>
      <c r="H150" t="s">
        <v>232</v>
      </c>
      <c r="I150" s="79">
        <v>0</v>
      </c>
      <c r="J150" s="79">
        <v>0</v>
      </c>
      <c r="K150" s="79">
        <v>0</v>
      </c>
      <c r="L150" s="79">
        <v>0</v>
      </c>
      <c r="M150" s="79">
        <v>0</v>
      </c>
      <c r="N150" s="79">
        <v>0</v>
      </c>
      <c r="O150" s="79">
        <v>0</v>
      </c>
    </row>
    <row r="151" spans="2:15">
      <c r="B151" s="80" t="s">
        <v>1551</v>
      </c>
      <c r="G151" s="81">
        <v>4.2699999999999996</v>
      </c>
      <c r="J151" s="81">
        <v>4.9000000000000004</v>
      </c>
      <c r="K151" s="81">
        <v>161987.72</v>
      </c>
      <c r="M151" s="81">
        <v>644.26483241611197</v>
      </c>
      <c r="N151" s="81">
        <v>5.27</v>
      </c>
      <c r="O151" s="81">
        <v>0.38</v>
      </c>
    </row>
    <row r="152" spans="2:15">
      <c r="B152" t="s">
        <v>1775</v>
      </c>
      <c r="C152" t="s">
        <v>1553</v>
      </c>
      <c r="D152" t="s">
        <v>1776</v>
      </c>
      <c r="E152" t="s">
        <v>564</v>
      </c>
      <c r="F152" t="s">
        <v>157</v>
      </c>
      <c r="G152" s="79">
        <v>4.2699999999999996</v>
      </c>
      <c r="H152" t="s">
        <v>112</v>
      </c>
      <c r="I152" s="79">
        <v>3.67</v>
      </c>
      <c r="J152" s="79">
        <v>5.27</v>
      </c>
      <c r="K152" s="79">
        <v>79683</v>
      </c>
      <c r="L152" s="79">
        <v>101.89</v>
      </c>
      <c r="M152" s="79">
        <v>312.09054944280001</v>
      </c>
      <c r="N152" s="79">
        <v>2.5499999999999998</v>
      </c>
      <c r="O152" s="79">
        <v>0.18</v>
      </c>
    </row>
    <row r="153" spans="2:15">
      <c r="B153" t="s">
        <v>1777</v>
      </c>
      <c r="C153" t="s">
        <v>1553</v>
      </c>
      <c r="D153" t="s">
        <v>1778</v>
      </c>
      <c r="E153" t="s">
        <v>628</v>
      </c>
      <c r="F153" t="s">
        <v>1491</v>
      </c>
      <c r="G153" s="79">
        <v>3.38</v>
      </c>
      <c r="H153" t="s">
        <v>112</v>
      </c>
      <c r="I153" s="79">
        <v>6</v>
      </c>
      <c r="J153" s="79">
        <v>4.97</v>
      </c>
      <c r="K153" s="79">
        <v>10448.16</v>
      </c>
      <c r="L153" s="79">
        <v>106.93</v>
      </c>
      <c r="M153" s="79">
        <v>42.946004023872</v>
      </c>
      <c r="N153" s="79">
        <v>0.35</v>
      </c>
      <c r="O153" s="79">
        <v>0.03</v>
      </c>
    </row>
    <row r="154" spans="2:15">
      <c r="B154" t="s">
        <v>1779</v>
      </c>
      <c r="C154" t="s">
        <v>1553</v>
      </c>
      <c r="D154" t="s">
        <v>1780</v>
      </c>
      <c r="E154" t="s">
        <v>628</v>
      </c>
      <c r="F154" t="s">
        <v>1491</v>
      </c>
      <c r="G154" s="79">
        <v>4.6500000000000004</v>
      </c>
      <c r="H154" t="s">
        <v>112</v>
      </c>
      <c r="I154" s="79">
        <v>7</v>
      </c>
      <c r="J154" s="79">
        <v>6.94</v>
      </c>
      <c r="K154" s="79">
        <v>3482</v>
      </c>
      <c r="L154" s="79">
        <v>107.76</v>
      </c>
      <c r="M154" s="79">
        <v>14.4234691008</v>
      </c>
      <c r="N154" s="79">
        <v>0.12</v>
      </c>
      <c r="O154" s="79">
        <v>0.01</v>
      </c>
    </row>
    <row r="155" spans="2:15">
      <c r="B155" t="s">
        <v>1781</v>
      </c>
      <c r="C155" t="s">
        <v>1553</v>
      </c>
      <c r="D155" t="s">
        <v>1782</v>
      </c>
      <c r="E155" t="s">
        <v>628</v>
      </c>
      <c r="F155" t="s">
        <v>157</v>
      </c>
      <c r="G155" s="79">
        <v>2.37</v>
      </c>
      <c r="H155" t="s">
        <v>112</v>
      </c>
      <c r="I155" s="79">
        <v>4.82</v>
      </c>
      <c r="J155" s="79">
        <v>3.74</v>
      </c>
      <c r="K155" s="79">
        <v>34938.559999999998</v>
      </c>
      <c r="L155" s="79">
        <v>104.35</v>
      </c>
      <c r="M155" s="79">
        <v>140.14604101184</v>
      </c>
      <c r="N155" s="79">
        <v>1.1499999999999999</v>
      </c>
      <c r="O155" s="79">
        <v>0.08</v>
      </c>
    </row>
    <row r="156" spans="2:15">
      <c r="B156" t="s">
        <v>1783</v>
      </c>
      <c r="C156" t="s">
        <v>1553</v>
      </c>
      <c r="D156" t="s">
        <v>1784</v>
      </c>
      <c r="E156" t="s">
        <v>728</v>
      </c>
      <c r="F156" t="s">
        <v>1491</v>
      </c>
      <c r="G156" s="79">
        <v>6.49</v>
      </c>
      <c r="H156" t="s">
        <v>112</v>
      </c>
      <c r="I156" s="79">
        <v>5.0199999999999996</v>
      </c>
      <c r="J156" s="79">
        <v>5</v>
      </c>
      <c r="K156" s="79">
        <v>33436</v>
      </c>
      <c r="L156" s="79">
        <v>104.77</v>
      </c>
      <c r="M156" s="79">
        <v>134.65876883679999</v>
      </c>
      <c r="N156" s="79">
        <v>1.1000000000000001</v>
      </c>
      <c r="O156" s="79">
        <v>0.08</v>
      </c>
    </row>
    <row r="157" spans="2:15">
      <c r="B157" s="80" t="s">
        <v>1773</v>
      </c>
      <c r="G157" s="81">
        <v>0</v>
      </c>
      <c r="J157" s="81">
        <v>0</v>
      </c>
      <c r="K157" s="81">
        <v>0</v>
      </c>
      <c r="M157" s="81">
        <v>0</v>
      </c>
      <c r="N157" s="81">
        <v>0</v>
      </c>
      <c r="O157" s="81">
        <v>0</v>
      </c>
    </row>
    <row r="158" spans="2:15">
      <c r="B158" t="s">
        <v>232</v>
      </c>
      <c r="D158" t="s">
        <v>232</v>
      </c>
      <c r="E158" t="s">
        <v>232</v>
      </c>
      <c r="G158" s="79">
        <v>0</v>
      </c>
      <c r="H158" t="s">
        <v>232</v>
      </c>
      <c r="I158" s="79">
        <v>0</v>
      </c>
      <c r="J158" s="79">
        <v>0</v>
      </c>
      <c r="K158" s="79">
        <v>0</v>
      </c>
      <c r="L158" s="79">
        <v>0</v>
      </c>
      <c r="M158" s="79">
        <v>0</v>
      </c>
      <c r="N158" s="79">
        <v>0</v>
      </c>
      <c r="O158" s="79">
        <v>0</v>
      </c>
    </row>
    <row r="159" spans="2:15">
      <c r="B159" t="s">
        <v>240</v>
      </c>
    </row>
    <row r="160" spans="2:15" s="90" customFormat="1">
      <c r="B160" s="91"/>
      <c r="C160" s="91"/>
      <c r="D160" s="91"/>
    </row>
  </sheetData>
  <sheetProtection sheet="1" objects="1" scenarios="1"/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5"/>
  <sheetViews>
    <sheetView rightToLeft="1" workbookViewId="0">
      <selection activeCell="C2" sqref="C2:C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  <c r="C2" s="12" t="s">
        <v>1927</v>
      </c>
    </row>
    <row r="3" spans="2:64">
      <c r="B3" s="2" t="s">
        <v>2</v>
      </c>
      <c r="C3" s="82" t="s">
        <v>1928</v>
      </c>
    </row>
    <row r="4" spans="2:64">
      <c r="B4" s="2" t="s">
        <v>3</v>
      </c>
      <c r="C4" t="s">
        <v>191</v>
      </c>
    </row>
    <row r="5" spans="2:64">
      <c r="B5" s="77" t="s">
        <v>192</v>
      </c>
      <c r="C5" t="s">
        <v>193</v>
      </c>
    </row>
    <row r="7" spans="2:64" ht="26.25" customHeight="1">
      <c r="B7" s="105" t="s">
        <v>159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7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8">
        <v>0.49</v>
      </c>
      <c r="H11" s="7"/>
      <c r="I11" s="7"/>
      <c r="J11" s="78">
        <v>0.54</v>
      </c>
      <c r="K11" s="78">
        <v>14762.49</v>
      </c>
      <c r="L11" s="7"/>
      <c r="M11" s="78">
        <v>26.5512914329381</v>
      </c>
      <c r="N11" s="78">
        <v>100</v>
      </c>
      <c r="O11" s="78">
        <v>0.02</v>
      </c>
      <c r="P11" s="16"/>
      <c r="Q11" s="16"/>
      <c r="R11" s="16"/>
      <c r="S11" s="16"/>
      <c r="T11" s="16"/>
      <c r="U11" s="16"/>
      <c r="BL11" s="16"/>
    </row>
    <row r="12" spans="2:64">
      <c r="B12" s="80" t="s">
        <v>196</v>
      </c>
      <c r="G12" s="81">
        <v>0.49</v>
      </c>
      <c r="J12" s="81">
        <v>0.54</v>
      </c>
      <c r="K12" s="81">
        <v>14762.49</v>
      </c>
      <c r="M12" s="81">
        <v>26.5512914329381</v>
      </c>
      <c r="N12" s="81">
        <v>100</v>
      </c>
      <c r="O12" s="81">
        <v>0.02</v>
      </c>
    </row>
    <row r="13" spans="2:64">
      <c r="B13" s="80" t="s">
        <v>1435</v>
      </c>
      <c r="G13" s="81">
        <v>0.97</v>
      </c>
      <c r="J13" s="81">
        <v>1.06</v>
      </c>
      <c r="K13" s="81">
        <v>10000</v>
      </c>
      <c r="M13" s="81">
        <v>13.452</v>
      </c>
      <c r="N13" s="81">
        <v>50.66</v>
      </c>
      <c r="O13" s="81">
        <v>0.01</v>
      </c>
    </row>
    <row r="14" spans="2:64">
      <c r="B14" t="s">
        <v>1785</v>
      </c>
      <c r="C14" t="s">
        <v>1786</v>
      </c>
      <c r="D14" t="s">
        <v>204</v>
      </c>
      <c r="E14" t="s">
        <v>202</v>
      </c>
      <c r="F14" t="s">
        <v>155</v>
      </c>
      <c r="G14" s="79">
        <v>0.97</v>
      </c>
      <c r="H14" t="s">
        <v>108</v>
      </c>
      <c r="I14" s="79">
        <v>6.22</v>
      </c>
      <c r="J14" s="79">
        <v>1.06</v>
      </c>
      <c r="K14" s="79">
        <v>10000</v>
      </c>
      <c r="L14" s="79">
        <v>134.52000000000001</v>
      </c>
      <c r="M14" s="79">
        <v>13.452</v>
      </c>
      <c r="N14" s="79">
        <v>50.66</v>
      </c>
      <c r="O14" s="79">
        <v>0.01</v>
      </c>
    </row>
    <row r="15" spans="2:64">
      <c r="B15" s="80" t="s">
        <v>1436</v>
      </c>
      <c r="G15" s="81">
        <v>0</v>
      </c>
      <c r="J15" s="81">
        <v>0</v>
      </c>
      <c r="K15" s="81">
        <v>0</v>
      </c>
      <c r="M15" s="81">
        <v>0</v>
      </c>
      <c r="N15" s="81">
        <v>0</v>
      </c>
      <c r="O15" s="81">
        <v>0</v>
      </c>
    </row>
    <row r="16" spans="2:64">
      <c r="B16" t="s">
        <v>232</v>
      </c>
      <c r="C16" t="s">
        <v>232</v>
      </c>
      <c r="E16" t="s">
        <v>232</v>
      </c>
      <c r="G16" s="79">
        <v>0</v>
      </c>
      <c r="H16" t="s">
        <v>232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</row>
    <row r="17" spans="2:15">
      <c r="B17" s="80" t="s">
        <v>1787</v>
      </c>
      <c r="G17" s="81">
        <v>0</v>
      </c>
      <c r="J17" s="81">
        <v>0</v>
      </c>
      <c r="K17" s="81">
        <v>0</v>
      </c>
      <c r="M17" s="81">
        <v>0</v>
      </c>
      <c r="N17" s="81">
        <v>0</v>
      </c>
      <c r="O17" s="81">
        <v>0</v>
      </c>
    </row>
    <row r="18" spans="2:15">
      <c r="B18" t="s">
        <v>232</v>
      </c>
      <c r="C18" t="s">
        <v>232</v>
      </c>
      <c r="E18" t="s">
        <v>232</v>
      </c>
      <c r="G18" s="79">
        <v>0</v>
      </c>
      <c r="H18" t="s">
        <v>232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</row>
    <row r="19" spans="2:15">
      <c r="B19" s="80" t="s">
        <v>1788</v>
      </c>
      <c r="G19" s="81">
        <v>0</v>
      </c>
      <c r="J19" s="81">
        <v>0</v>
      </c>
      <c r="K19" s="81">
        <v>4762.49</v>
      </c>
      <c r="M19" s="81">
        <v>13.0992914329381</v>
      </c>
      <c r="N19" s="81">
        <v>49.34</v>
      </c>
      <c r="O19" s="81">
        <v>0.01</v>
      </c>
    </row>
    <row r="20" spans="2:15">
      <c r="B20" t="s">
        <v>1789</v>
      </c>
      <c r="C20" t="s">
        <v>1790</v>
      </c>
      <c r="D20" t="s">
        <v>204</v>
      </c>
      <c r="E20" t="s">
        <v>202</v>
      </c>
      <c r="F20" t="s">
        <v>155</v>
      </c>
      <c r="G20" s="79">
        <v>0.14000000000000001</v>
      </c>
      <c r="H20" t="s">
        <v>126</v>
      </c>
      <c r="I20" s="79">
        <v>0</v>
      </c>
      <c r="J20" s="79">
        <v>5.76</v>
      </c>
      <c r="K20" s="79">
        <v>4762.49</v>
      </c>
      <c r="L20" s="79">
        <v>99.235601358346386</v>
      </c>
      <c r="M20" s="79">
        <v>13.0992914329381</v>
      </c>
      <c r="N20" s="79">
        <v>49.34</v>
      </c>
      <c r="O20" s="79">
        <v>0.01</v>
      </c>
    </row>
    <row r="21" spans="2:15">
      <c r="B21" s="80" t="s">
        <v>921</v>
      </c>
      <c r="G21" s="81">
        <v>0</v>
      </c>
      <c r="J21" s="81">
        <v>0</v>
      </c>
      <c r="K21" s="81">
        <v>0</v>
      </c>
      <c r="M21" s="81">
        <v>0</v>
      </c>
      <c r="N21" s="81">
        <v>0</v>
      </c>
      <c r="O21" s="81">
        <v>0</v>
      </c>
    </row>
    <row r="22" spans="2:15">
      <c r="B22" t="s">
        <v>232</v>
      </c>
      <c r="C22" t="s">
        <v>232</v>
      </c>
      <c r="E22" t="s">
        <v>232</v>
      </c>
      <c r="G22" s="79">
        <v>0</v>
      </c>
      <c r="H22" t="s">
        <v>232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</row>
    <row r="23" spans="2:15">
      <c r="B23" s="80" t="s">
        <v>237</v>
      </c>
      <c r="G23" s="81">
        <v>0</v>
      </c>
      <c r="J23" s="81">
        <v>0</v>
      </c>
      <c r="K23" s="81">
        <v>0</v>
      </c>
      <c r="M23" s="81">
        <v>0</v>
      </c>
      <c r="N23" s="81">
        <v>0</v>
      </c>
      <c r="O23" s="81">
        <v>0</v>
      </c>
    </row>
    <row r="24" spans="2:15">
      <c r="B24" t="s">
        <v>232</v>
      </c>
      <c r="C24" t="s">
        <v>232</v>
      </c>
      <c r="E24" t="s">
        <v>232</v>
      </c>
      <c r="G24" s="79">
        <v>0</v>
      </c>
      <c r="H24" t="s">
        <v>232</v>
      </c>
      <c r="I24" s="79">
        <v>0</v>
      </c>
      <c r="J24" s="79">
        <v>0</v>
      </c>
      <c r="K24" s="79">
        <v>0</v>
      </c>
      <c r="L24" s="79">
        <v>0</v>
      </c>
      <c r="M24" s="79">
        <v>0</v>
      </c>
      <c r="N24" s="79">
        <v>0</v>
      </c>
      <c r="O24" s="79">
        <v>0</v>
      </c>
    </row>
    <row r="25" spans="2:15">
      <c r="B25" t="s">
        <v>240</v>
      </c>
    </row>
  </sheetData>
  <sheetProtection sheet="1" objects="1" scenarios="1"/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C2" sqref="C2:C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s="12" t="s">
        <v>1927</v>
      </c>
    </row>
    <row r="3" spans="2:55">
      <c r="B3" s="2" t="s">
        <v>2</v>
      </c>
      <c r="C3" s="82" t="s">
        <v>1928</v>
      </c>
    </row>
    <row r="4" spans="2:55">
      <c r="B4" s="2" t="s">
        <v>3</v>
      </c>
      <c r="C4" t="s">
        <v>191</v>
      </c>
    </row>
    <row r="5" spans="2:55">
      <c r="B5" s="77" t="s">
        <v>192</v>
      </c>
      <c r="C5" t="s">
        <v>193</v>
      </c>
    </row>
    <row r="7" spans="2:55" ht="26.25" customHeight="1">
      <c r="B7" s="105" t="s">
        <v>162</v>
      </c>
      <c r="C7" s="106"/>
      <c r="D7" s="106"/>
      <c r="E7" s="106"/>
      <c r="F7" s="106"/>
      <c r="G7" s="106"/>
      <c r="H7" s="106"/>
      <c r="I7" s="107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8">
        <v>0</v>
      </c>
      <c r="H11" s="78">
        <v>0</v>
      </c>
      <c r="I11" s="78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80" t="s">
        <v>196</v>
      </c>
      <c r="E12" s="81">
        <v>0</v>
      </c>
      <c r="F12" s="19"/>
      <c r="G12" s="81">
        <v>0</v>
      </c>
      <c r="H12" s="81">
        <v>0</v>
      </c>
      <c r="I12" s="81">
        <v>0</v>
      </c>
    </row>
    <row r="13" spans="2:55">
      <c r="B13" s="80" t="s">
        <v>1791</v>
      </c>
      <c r="E13" s="81">
        <v>0</v>
      </c>
      <c r="F13" s="19"/>
      <c r="G13" s="81">
        <v>0</v>
      </c>
      <c r="H13" s="81">
        <v>0</v>
      </c>
      <c r="I13" s="81">
        <v>0</v>
      </c>
    </row>
    <row r="14" spans="2:55">
      <c r="B14" t="s">
        <v>232</v>
      </c>
      <c r="D14" t="s">
        <v>232</v>
      </c>
      <c r="E14" s="79">
        <v>0</v>
      </c>
      <c r="F14" t="s">
        <v>232</v>
      </c>
      <c r="G14" s="79">
        <v>0</v>
      </c>
      <c r="H14" s="79">
        <v>0</v>
      </c>
      <c r="I14" s="79">
        <v>0</v>
      </c>
    </row>
    <row r="15" spans="2:55">
      <c r="B15" s="80" t="s">
        <v>1792</v>
      </c>
      <c r="E15" s="81">
        <v>0</v>
      </c>
      <c r="F15" s="19"/>
      <c r="G15" s="81">
        <v>0</v>
      </c>
      <c r="H15" s="81">
        <v>0</v>
      </c>
      <c r="I15" s="81">
        <v>0</v>
      </c>
    </row>
    <row r="16" spans="2:55">
      <c r="B16" t="s">
        <v>232</v>
      </c>
      <c r="D16" t="s">
        <v>232</v>
      </c>
      <c r="E16" s="79">
        <v>0</v>
      </c>
      <c r="F16" t="s">
        <v>232</v>
      </c>
      <c r="G16" s="79">
        <v>0</v>
      </c>
      <c r="H16" s="79">
        <v>0</v>
      </c>
      <c r="I16" s="79">
        <v>0</v>
      </c>
    </row>
    <row r="17" spans="2:9">
      <c r="B17" s="80" t="s">
        <v>237</v>
      </c>
      <c r="E17" s="81">
        <v>0</v>
      </c>
      <c r="F17" s="19"/>
      <c r="G17" s="81">
        <v>0</v>
      </c>
      <c r="H17" s="81">
        <v>0</v>
      </c>
      <c r="I17" s="81">
        <v>0</v>
      </c>
    </row>
    <row r="18" spans="2:9">
      <c r="B18" s="80" t="s">
        <v>1791</v>
      </c>
      <c r="E18" s="81">
        <v>0</v>
      </c>
      <c r="F18" s="19"/>
      <c r="G18" s="81">
        <v>0</v>
      </c>
      <c r="H18" s="81">
        <v>0</v>
      </c>
      <c r="I18" s="81">
        <v>0</v>
      </c>
    </row>
    <row r="19" spans="2:9">
      <c r="B19" t="s">
        <v>232</v>
      </c>
      <c r="D19" t="s">
        <v>232</v>
      </c>
      <c r="E19" s="79">
        <v>0</v>
      </c>
      <c r="F19" t="s">
        <v>232</v>
      </c>
      <c r="G19" s="79">
        <v>0</v>
      </c>
      <c r="H19" s="79">
        <v>0</v>
      </c>
      <c r="I19" s="79">
        <v>0</v>
      </c>
    </row>
    <row r="20" spans="2:9">
      <c r="B20" s="80" t="s">
        <v>1792</v>
      </c>
      <c r="E20" s="81">
        <v>0</v>
      </c>
      <c r="F20" s="19"/>
      <c r="G20" s="81">
        <v>0</v>
      </c>
      <c r="H20" s="81">
        <v>0</v>
      </c>
      <c r="I20" s="81">
        <v>0</v>
      </c>
    </row>
    <row r="21" spans="2:9">
      <c r="B21" t="s">
        <v>232</v>
      </c>
      <c r="D21" t="s">
        <v>232</v>
      </c>
      <c r="E21" s="79">
        <v>0</v>
      </c>
      <c r="F21" t="s">
        <v>232</v>
      </c>
      <c r="G21" s="79">
        <v>0</v>
      </c>
      <c r="H21" s="79">
        <v>0</v>
      </c>
      <c r="I21" s="79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sheetProtection sheet="1" objects="1" scenarios="1"/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C2" sqref="C2:C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12" t="s">
        <v>1927</v>
      </c>
    </row>
    <row r="3" spans="2:60">
      <c r="B3" s="2" t="s">
        <v>2</v>
      </c>
      <c r="C3" s="82" t="s">
        <v>1928</v>
      </c>
    </row>
    <row r="4" spans="2:60">
      <c r="B4" s="2" t="s">
        <v>3</v>
      </c>
      <c r="C4" s="2" t="s">
        <v>191</v>
      </c>
    </row>
    <row r="5" spans="2:60">
      <c r="B5" s="77" t="s">
        <v>192</v>
      </c>
      <c r="C5" s="2" t="s">
        <v>193</v>
      </c>
    </row>
    <row r="7" spans="2:60" ht="26.25" customHeight="1">
      <c r="B7" s="105" t="s">
        <v>169</v>
      </c>
      <c r="C7" s="106"/>
      <c r="D7" s="106"/>
      <c r="E7" s="106"/>
      <c r="F7" s="106"/>
      <c r="G7" s="106"/>
      <c r="H7" s="106"/>
      <c r="I7" s="106"/>
      <c r="J7" s="106"/>
      <c r="K7" s="107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8">
        <v>0</v>
      </c>
      <c r="J11" s="78">
        <v>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196</v>
      </c>
      <c r="D12" s="19"/>
      <c r="E12" s="19"/>
      <c r="F12" s="19"/>
      <c r="G12" s="19"/>
      <c r="H12" s="81">
        <v>0</v>
      </c>
      <c r="I12" s="81">
        <v>0</v>
      </c>
      <c r="J12" s="81">
        <v>0</v>
      </c>
      <c r="K12" s="81">
        <v>0</v>
      </c>
    </row>
    <row r="13" spans="2:60">
      <c r="B13" t="s">
        <v>232</v>
      </c>
      <c r="D13" t="s">
        <v>232</v>
      </c>
      <c r="E13" s="19"/>
      <c r="F13" s="79">
        <v>0</v>
      </c>
      <c r="G13" t="s">
        <v>232</v>
      </c>
      <c r="H13" s="79">
        <v>0</v>
      </c>
      <c r="I13" s="79">
        <v>0</v>
      </c>
      <c r="J13" s="79">
        <v>0</v>
      </c>
      <c r="K13" s="79">
        <v>0</v>
      </c>
    </row>
    <row r="14" spans="2:60">
      <c r="B14" s="80" t="s">
        <v>237</v>
      </c>
      <c r="D14" s="19"/>
      <c r="E14" s="19"/>
      <c r="F14" s="19"/>
      <c r="G14" s="19"/>
      <c r="H14" s="81">
        <v>0</v>
      </c>
      <c r="I14" s="81">
        <v>0</v>
      </c>
      <c r="J14" s="81">
        <v>0</v>
      </c>
      <c r="K14" s="81">
        <v>0</v>
      </c>
    </row>
    <row r="15" spans="2:60">
      <c r="B15" t="s">
        <v>232</v>
      </c>
      <c r="D15" t="s">
        <v>232</v>
      </c>
      <c r="E15" s="19"/>
      <c r="F15" s="79">
        <v>0</v>
      </c>
      <c r="G15" t="s">
        <v>232</v>
      </c>
      <c r="H15" s="79">
        <v>0</v>
      </c>
      <c r="I15" s="79">
        <v>0</v>
      </c>
      <c r="J15" s="79">
        <v>0</v>
      </c>
      <c r="K15" s="79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sheetProtection sheet="1" objects="1" scenarios="1"/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C2" sqref="C2:C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s="12" t="s">
        <v>1927</v>
      </c>
    </row>
    <row r="3" spans="2:60">
      <c r="B3" s="2" t="s">
        <v>2</v>
      </c>
      <c r="C3" s="82" t="s">
        <v>1928</v>
      </c>
    </row>
    <row r="4" spans="2:60">
      <c r="B4" s="2" t="s">
        <v>3</v>
      </c>
      <c r="C4" t="s">
        <v>191</v>
      </c>
    </row>
    <row r="5" spans="2:60">
      <c r="B5" s="77" t="s">
        <v>192</v>
      </c>
      <c r="C5" t="s">
        <v>193</v>
      </c>
    </row>
    <row r="7" spans="2:60" ht="26.25" customHeight="1">
      <c r="B7" s="105" t="s">
        <v>174</v>
      </c>
      <c r="C7" s="106"/>
      <c r="D7" s="106"/>
      <c r="E7" s="106"/>
      <c r="F7" s="106"/>
      <c r="G7" s="106"/>
      <c r="H7" s="106"/>
      <c r="I7" s="106"/>
      <c r="J7" s="106"/>
      <c r="K7" s="107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8">
        <v>0</v>
      </c>
      <c r="I11" s="78">
        <v>-641.64171044713714</v>
      </c>
      <c r="J11" s="78">
        <v>100</v>
      </c>
      <c r="K11" s="78">
        <v>-0.38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196</v>
      </c>
      <c r="C12" s="15"/>
      <c r="D12" s="15"/>
      <c r="E12" s="15"/>
      <c r="F12" s="15"/>
      <c r="G12" s="15"/>
      <c r="H12" s="81">
        <v>0</v>
      </c>
      <c r="I12" s="81">
        <v>-643.49574852713715</v>
      </c>
      <c r="J12" s="81">
        <v>100.29</v>
      </c>
      <c r="K12" s="81">
        <v>-0.38</v>
      </c>
    </row>
    <row r="13" spans="2:60">
      <c r="B13" t="s">
        <v>1793</v>
      </c>
      <c r="C13" t="s">
        <v>1794</v>
      </c>
      <c r="D13" t="s">
        <v>232</v>
      </c>
      <c r="E13" t="s">
        <v>753</v>
      </c>
      <c r="F13" s="79">
        <v>0</v>
      </c>
      <c r="G13" t="s">
        <v>108</v>
      </c>
      <c r="H13" s="79">
        <v>0</v>
      </c>
      <c r="I13" s="79">
        <v>-121.79827</v>
      </c>
      <c r="J13" s="79">
        <v>18.98</v>
      </c>
      <c r="K13" s="79">
        <v>-7.0000000000000007E-2</v>
      </c>
    </row>
    <row r="14" spans="2:60">
      <c r="B14" t="s">
        <v>1795</v>
      </c>
      <c r="C14" t="s">
        <v>1796</v>
      </c>
      <c r="D14" t="s">
        <v>232</v>
      </c>
      <c r="E14" t="s">
        <v>753</v>
      </c>
      <c r="F14" s="79">
        <v>0</v>
      </c>
      <c r="G14" t="s">
        <v>108</v>
      </c>
      <c r="H14" s="79">
        <v>0</v>
      </c>
      <c r="I14" s="79">
        <v>-1156.52955</v>
      </c>
      <c r="J14" s="79">
        <v>180.25</v>
      </c>
      <c r="K14" s="79">
        <v>-0.68</v>
      </c>
    </row>
    <row r="15" spans="2:60">
      <c r="B15" t="s">
        <v>1797</v>
      </c>
      <c r="C15" t="s">
        <v>1798</v>
      </c>
      <c r="D15" t="s">
        <v>232</v>
      </c>
      <c r="E15" t="s">
        <v>753</v>
      </c>
      <c r="F15" s="79">
        <v>0</v>
      </c>
      <c r="G15" t="s">
        <v>108</v>
      </c>
      <c r="H15" s="79">
        <v>0</v>
      </c>
      <c r="I15" s="79">
        <v>83.653149999999997</v>
      </c>
      <c r="J15" s="79">
        <v>-13.04</v>
      </c>
      <c r="K15" s="79">
        <v>0.05</v>
      </c>
    </row>
    <row r="16" spans="2:60">
      <c r="B16" t="s">
        <v>1799</v>
      </c>
      <c r="C16" t="s">
        <v>1800</v>
      </c>
      <c r="D16" t="s">
        <v>232</v>
      </c>
      <c r="E16" t="s">
        <v>155</v>
      </c>
      <c r="F16" s="79">
        <v>0</v>
      </c>
      <c r="G16" t="s">
        <v>108</v>
      </c>
      <c r="H16" s="79">
        <v>0</v>
      </c>
      <c r="I16" s="79">
        <v>9.4936900000000009</v>
      </c>
      <c r="J16" s="79">
        <v>-1.48</v>
      </c>
      <c r="K16" s="79">
        <v>0.01</v>
      </c>
    </row>
    <row r="17" spans="2:11">
      <c r="B17" t="s">
        <v>1801</v>
      </c>
      <c r="C17" t="s">
        <v>415</v>
      </c>
      <c r="D17" t="s">
        <v>232</v>
      </c>
      <c r="E17" t="s">
        <v>155</v>
      </c>
      <c r="F17" s="79">
        <v>0</v>
      </c>
      <c r="G17" t="s">
        <v>108</v>
      </c>
      <c r="H17" s="79">
        <v>0</v>
      </c>
      <c r="I17" s="79">
        <v>1.5210900000000001</v>
      </c>
      <c r="J17" s="79">
        <v>-0.24</v>
      </c>
      <c r="K17" s="79">
        <v>0</v>
      </c>
    </row>
    <row r="18" spans="2:11">
      <c r="B18" t="s">
        <v>1802</v>
      </c>
      <c r="C18" t="s">
        <v>415</v>
      </c>
      <c r="D18" t="s">
        <v>232</v>
      </c>
      <c r="E18" t="s">
        <v>155</v>
      </c>
      <c r="F18" s="79">
        <v>0</v>
      </c>
      <c r="G18" t="s">
        <v>108</v>
      </c>
      <c r="H18" s="79">
        <v>0</v>
      </c>
      <c r="I18" s="79">
        <v>0.42438999999999999</v>
      </c>
      <c r="J18" s="79">
        <v>-7.0000000000000007E-2</v>
      </c>
      <c r="K18" s="79">
        <v>0</v>
      </c>
    </row>
    <row r="19" spans="2:11">
      <c r="B19" t="s">
        <v>1803</v>
      </c>
      <c r="C19" t="s">
        <v>812</v>
      </c>
      <c r="D19" t="s">
        <v>232</v>
      </c>
      <c r="E19" t="s">
        <v>155</v>
      </c>
      <c r="F19" s="79">
        <v>0</v>
      </c>
      <c r="G19" t="s">
        <v>108</v>
      </c>
      <c r="H19" s="79">
        <v>0</v>
      </c>
      <c r="I19" s="79">
        <v>2.0422199999999999</v>
      </c>
      <c r="J19" s="79">
        <v>-0.32</v>
      </c>
      <c r="K19" s="79">
        <v>0</v>
      </c>
    </row>
    <row r="20" spans="2:11">
      <c r="B20" t="s">
        <v>1804</v>
      </c>
      <c r="C20" t="s">
        <v>815</v>
      </c>
      <c r="D20" t="s">
        <v>232</v>
      </c>
      <c r="E20" t="s">
        <v>155</v>
      </c>
      <c r="F20" s="79">
        <v>0</v>
      </c>
      <c r="G20" t="s">
        <v>108</v>
      </c>
      <c r="H20" s="79">
        <v>0</v>
      </c>
      <c r="I20" s="79">
        <v>0.99712000000000001</v>
      </c>
      <c r="J20" s="79">
        <v>-0.16</v>
      </c>
      <c r="K20" s="79">
        <v>0</v>
      </c>
    </row>
    <row r="21" spans="2:11">
      <c r="B21" t="s">
        <v>1805</v>
      </c>
      <c r="C21" t="s">
        <v>692</v>
      </c>
      <c r="D21" t="s">
        <v>232</v>
      </c>
      <c r="E21" t="s">
        <v>155</v>
      </c>
      <c r="F21" s="79">
        <v>0</v>
      </c>
      <c r="G21" t="s">
        <v>108</v>
      </c>
      <c r="H21" s="79">
        <v>0</v>
      </c>
      <c r="I21" s="79">
        <v>11.59158</v>
      </c>
      <c r="J21" s="79">
        <v>-1.81</v>
      </c>
      <c r="K21" s="79">
        <v>0.01</v>
      </c>
    </row>
    <row r="22" spans="2:11">
      <c r="B22" t="s">
        <v>1806</v>
      </c>
      <c r="C22" t="s">
        <v>323</v>
      </c>
      <c r="D22" t="s">
        <v>232</v>
      </c>
      <c r="E22" t="s">
        <v>155</v>
      </c>
      <c r="F22" s="79">
        <v>0</v>
      </c>
      <c r="G22" t="s">
        <v>108</v>
      </c>
      <c r="H22" s="79">
        <v>0</v>
      </c>
      <c r="I22" s="79">
        <v>3.0233500000000002</v>
      </c>
      <c r="J22" s="79">
        <v>-0.47</v>
      </c>
      <c r="K22" s="79">
        <v>0</v>
      </c>
    </row>
    <row r="23" spans="2:11">
      <c r="B23" t="s">
        <v>1807</v>
      </c>
      <c r="C23" t="s">
        <v>784</v>
      </c>
      <c r="D23" t="s">
        <v>232</v>
      </c>
      <c r="E23" t="s">
        <v>155</v>
      </c>
      <c r="F23" s="79">
        <v>0</v>
      </c>
      <c r="G23" t="s">
        <v>108</v>
      </c>
      <c r="H23" s="79">
        <v>0</v>
      </c>
      <c r="I23" s="79">
        <v>1.625</v>
      </c>
      <c r="J23" s="79">
        <v>-0.25</v>
      </c>
      <c r="K23" s="79">
        <v>0</v>
      </c>
    </row>
    <row r="24" spans="2:11">
      <c r="B24" t="s">
        <v>1808</v>
      </c>
      <c r="C24" t="s">
        <v>590</v>
      </c>
      <c r="D24" t="s">
        <v>232</v>
      </c>
      <c r="E24" t="s">
        <v>155</v>
      </c>
      <c r="F24" s="79">
        <v>0</v>
      </c>
      <c r="G24" t="s">
        <v>108</v>
      </c>
      <c r="H24" s="79">
        <v>0</v>
      </c>
      <c r="I24" s="79">
        <v>11.05659</v>
      </c>
      <c r="J24" s="79">
        <v>-1.72</v>
      </c>
      <c r="K24" s="79">
        <v>0.01</v>
      </c>
    </row>
    <row r="25" spans="2:11">
      <c r="B25" t="s">
        <v>1809</v>
      </c>
      <c r="C25" t="s">
        <v>808</v>
      </c>
      <c r="D25" t="s">
        <v>232</v>
      </c>
      <c r="E25" t="s">
        <v>155</v>
      </c>
      <c r="F25" s="79">
        <v>0</v>
      </c>
      <c r="G25" t="s">
        <v>108</v>
      </c>
      <c r="H25" s="79">
        <v>0</v>
      </c>
      <c r="I25" s="79">
        <v>0.20061000000000001</v>
      </c>
      <c r="J25" s="79">
        <v>-0.03</v>
      </c>
      <c r="K25" s="79">
        <v>0</v>
      </c>
    </row>
    <row r="26" spans="2:11">
      <c r="B26" t="s">
        <v>1810</v>
      </c>
      <c r="C26" t="s">
        <v>810</v>
      </c>
      <c r="D26" t="s">
        <v>232</v>
      </c>
      <c r="E26" t="s">
        <v>155</v>
      </c>
      <c r="F26" s="79">
        <v>0</v>
      </c>
      <c r="G26" t="s">
        <v>108</v>
      </c>
      <c r="H26" s="79">
        <v>0</v>
      </c>
      <c r="I26" s="79">
        <v>0.25058000000000002</v>
      </c>
      <c r="J26" s="79">
        <v>-0.04</v>
      </c>
      <c r="K26" s="79">
        <v>0</v>
      </c>
    </row>
    <row r="27" spans="2:11">
      <c r="B27" t="s">
        <v>1811</v>
      </c>
      <c r="C27" t="s">
        <v>694</v>
      </c>
      <c r="D27" t="s">
        <v>232</v>
      </c>
      <c r="E27" t="s">
        <v>155</v>
      </c>
      <c r="F27" s="79">
        <v>0</v>
      </c>
      <c r="G27" t="s">
        <v>108</v>
      </c>
      <c r="H27" s="79">
        <v>0</v>
      </c>
      <c r="I27" s="79">
        <v>0.30769999999999997</v>
      </c>
      <c r="J27" s="79">
        <v>-0.05</v>
      </c>
      <c r="K27" s="79">
        <v>0</v>
      </c>
    </row>
    <row r="28" spans="2:11">
      <c r="B28" t="s">
        <v>1812</v>
      </c>
      <c r="C28" t="s">
        <v>582</v>
      </c>
      <c r="D28" t="s">
        <v>232</v>
      </c>
      <c r="E28" t="s">
        <v>155</v>
      </c>
      <c r="F28" s="79">
        <v>0</v>
      </c>
      <c r="G28" t="s">
        <v>108</v>
      </c>
      <c r="H28" s="79">
        <v>0</v>
      </c>
      <c r="I28" s="79">
        <v>0.16597999999999999</v>
      </c>
      <c r="J28" s="79">
        <v>-0.03</v>
      </c>
      <c r="K28" s="79">
        <v>0</v>
      </c>
    </row>
    <row r="29" spans="2:11">
      <c r="B29" t="s">
        <v>1813</v>
      </c>
      <c r="C29" t="s">
        <v>751</v>
      </c>
      <c r="D29" t="s">
        <v>232</v>
      </c>
      <c r="E29" t="s">
        <v>753</v>
      </c>
      <c r="F29" s="79">
        <v>0</v>
      </c>
      <c r="G29" t="s">
        <v>108</v>
      </c>
      <c r="H29" s="79">
        <v>0</v>
      </c>
      <c r="I29" s="79">
        <v>2.0000000000000002E-5</v>
      </c>
      <c r="J29" s="79">
        <v>0</v>
      </c>
      <c r="K29" s="79">
        <v>0</v>
      </c>
    </row>
    <row r="30" spans="2:11">
      <c r="B30" t="s">
        <v>1814</v>
      </c>
      <c r="C30" t="s">
        <v>1019</v>
      </c>
      <c r="D30" t="s">
        <v>232</v>
      </c>
      <c r="E30" t="s">
        <v>155</v>
      </c>
      <c r="F30" s="79">
        <v>0</v>
      </c>
      <c r="G30" t="s">
        <v>108</v>
      </c>
      <c r="H30" s="79">
        <v>0</v>
      </c>
      <c r="I30" s="79">
        <v>3.26031</v>
      </c>
      <c r="J30" s="79">
        <v>-0.51</v>
      </c>
      <c r="K30" s="79">
        <v>0</v>
      </c>
    </row>
    <row r="31" spans="2:11">
      <c r="B31" t="s">
        <v>1815</v>
      </c>
      <c r="C31" t="s">
        <v>1816</v>
      </c>
      <c r="D31" t="s">
        <v>232</v>
      </c>
      <c r="E31" t="s">
        <v>753</v>
      </c>
      <c r="F31" s="79">
        <v>4.5</v>
      </c>
      <c r="G31" t="s">
        <v>108</v>
      </c>
      <c r="H31" s="79">
        <v>0.01</v>
      </c>
      <c r="I31" s="79">
        <v>2.2050000000000001E-9</v>
      </c>
      <c r="J31" s="79">
        <v>0</v>
      </c>
      <c r="K31" s="79">
        <v>0</v>
      </c>
    </row>
    <row r="32" spans="2:11">
      <c r="B32" t="s">
        <v>1817</v>
      </c>
      <c r="C32" t="s">
        <v>1818</v>
      </c>
      <c r="D32" t="s">
        <v>232</v>
      </c>
      <c r="E32" t="s">
        <v>753</v>
      </c>
      <c r="F32" s="79">
        <v>8</v>
      </c>
      <c r="G32" t="s">
        <v>108</v>
      </c>
      <c r="H32" s="79">
        <v>0.01</v>
      </c>
      <c r="I32" s="79">
        <v>2.25E-8</v>
      </c>
      <c r="J32" s="79">
        <v>0</v>
      </c>
      <c r="K32" s="79">
        <v>0</v>
      </c>
    </row>
    <row r="33" spans="2:11">
      <c r="B33" t="s">
        <v>1819</v>
      </c>
      <c r="C33" t="s">
        <v>944</v>
      </c>
      <c r="D33" t="s">
        <v>232</v>
      </c>
      <c r="E33" t="s">
        <v>155</v>
      </c>
      <c r="F33" s="79">
        <v>0</v>
      </c>
      <c r="G33" t="s">
        <v>108</v>
      </c>
      <c r="H33" s="79">
        <v>0</v>
      </c>
      <c r="I33" s="79">
        <v>25.65814</v>
      </c>
      <c r="J33" s="79">
        <v>-4</v>
      </c>
      <c r="K33" s="79">
        <v>0.02</v>
      </c>
    </row>
    <row r="34" spans="2:11">
      <c r="B34" t="s">
        <v>1820</v>
      </c>
      <c r="C34" t="s">
        <v>641</v>
      </c>
      <c r="D34" t="s">
        <v>232</v>
      </c>
      <c r="E34" t="s">
        <v>155</v>
      </c>
      <c r="F34" s="79">
        <v>0</v>
      </c>
      <c r="G34" t="s">
        <v>108</v>
      </c>
      <c r="H34" s="79">
        <v>0</v>
      </c>
      <c r="I34" s="79">
        <v>1.0000000000000001E-5</v>
      </c>
      <c r="J34" s="79">
        <v>0</v>
      </c>
      <c r="K34" s="79">
        <v>0</v>
      </c>
    </row>
    <row r="35" spans="2:11">
      <c r="B35" t="s">
        <v>1821</v>
      </c>
      <c r="C35" t="s">
        <v>704</v>
      </c>
      <c r="D35" t="s">
        <v>232</v>
      </c>
      <c r="E35" t="s">
        <v>155</v>
      </c>
      <c r="F35" s="79">
        <v>0</v>
      </c>
      <c r="G35" t="s">
        <v>108</v>
      </c>
      <c r="H35" s="79">
        <v>0</v>
      </c>
      <c r="I35" s="79">
        <v>32.468170000000001</v>
      </c>
      <c r="J35" s="79">
        <v>-5.0599999999999996</v>
      </c>
      <c r="K35" s="79">
        <v>0.02</v>
      </c>
    </row>
    <row r="36" spans="2:11">
      <c r="B36" t="s">
        <v>1822</v>
      </c>
      <c r="C36" t="s">
        <v>704</v>
      </c>
      <c r="D36" t="s">
        <v>232</v>
      </c>
      <c r="E36" t="s">
        <v>155</v>
      </c>
      <c r="F36" s="79">
        <v>0</v>
      </c>
      <c r="G36" t="s">
        <v>108</v>
      </c>
      <c r="H36" s="79">
        <v>0</v>
      </c>
      <c r="I36" s="79">
        <v>6.2339000000000002</v>
      </c>
      <c r="J36" s="79">
        <v>-0.97</v>
      </c>
      <c r="K36" s="79">
        <v>0</v>
      </c>
    </row>
    <row r="37" spans="2:11">
      <c r="B37" t="s">
        <v>1823</v>
      </c>
      <c r="C37" t="s">
        <v>903</v>
      </c>
      <c r="D37" t="s">
        <v>232</v>
      </c>
      <c r="E37" t="s">
        <v>155</v>
      </c>
      <c r="F37" s="79">
        <v>0</v>
      </c>
      <c r="G37" t="s">
        <v>108</v>
      </c>
      <c r="H37" s="79">
        <v>0</v>
      </c>
      <c r="I37" s="79">
        <v>22.295400000000001</v>
      </c>
      <c r="J37" s="79">
        <v>-3.47</v>
      </c>
      <c r="K37" s="79">
        <v>0.01</v>
      </c>
    </row>
    <row r="38" spans="2:11">
      <c r="B38" t="s">
        <v>1824</v>
      </c>
      <c r="C38" t="s">
        <v>903</v>
      </c>
      <c r="D38" t="s">
        <v>232</v>
      </c>
      <c r="E38" t="s">
        <v>155</v>
      </c>
      <c r="F38" s="79">
        <v>0</v>
      </c>
      <c r="G38" t="s">
        <v>108</v>
      </c>
      <c r="H38" s="79">
        <v>0</v>
      </c>
      <c r="I38" s="79">
        <v>6.6886200000000002</v>
      </c>
      <c r="J38" s="79">
        <v>-1.04</v>
      </c>
      <c r="K38" s="79">
        <v>0</v>
      </c>
    </row>
    <row r="39" spans="2:11">
      <c r="B39" t="s">
        <v>1825</v>
      </c>
      <c r="C39" t="s">
        <v>905</v>
      </c>
      <c r="D39" t="s">
        <v>232</v>
      </c>
      <c r="E39" t="s">
        <v>155</v>
      </c>
      <c r="F39" s="79">
        <v>0</v>
      </c>
      <c r="G39" t="s">
        <v>108</v>
      </c>
      <c r="H39" s="79">
        <v>0</v>
      </c>
      <c r="I39" s="79">
        <v>1.6416500000000001</v>
      </c>
      <c r="J39" s="79">
        <v>-0.26</v>
      </c>
      <c r="K39" s="79">
        <v>0</v>
      </c>
    </row>
    <row r="40" spans="2:11">
      <c r="B40" t="s">
        <v>1826</v>
      </c>
      <c r="C40" t="s">
        <v>919</v>
      </c>
      <c r="D40" t="s">
        <v>232</v>
      </c>
      <c r="E40" t="s">
        <v>155</v>
      </c>
      <c r="F40" s="79">
        <v>0</v>
      </c>
      <c r="G40" t="s">
        <v>108</v>
      </c>
      <c r="H40" s="79">
        <v>0</v>
      </c>
      <c r="I40" s="79">
        <v>7.0876400000000004</v>
      </c>
      <c r="J40" s="79">
        <v>-1.1000000000000001</v>
      </c>
      <c r="K40" s="79">
        <v>0</v>
      </c>
    </row>
    <row r="41" spans="2:11">
      <c r="B41" t="s">
        <v>1827</v>
      </c>
      <c r="C41" t="s">
        <v>959</v>
      </c>
      <c r="D41" t="s">
        <v>232</v>
      </c>
      <c r="E41" t="s">
        <v>155</v>
      </c>
      <c r="F41" s="79">
        <v>0</v>
      </c>
      <c r="G41" t="s">
        <v>108</v>
      </c>
      <c r="H41" s="79">
        <v>0</v>
      </c>
      <c r="I41" s="79">
        <v>8.4751100000000008</v>
      </c>
      <c r="J41" s="79">
        <v>-1.32</v>
      </c>
      <c r="K41" s="79">
        <v>0</v>
      </c>
    </row>
    <row r="42" spans="2:11">
      <c r="B42" t="s">
        <v>1828</v>
      </c>
      <c r="C42" t="s">
        <v>1829</v>
      </c>
      <c r="D42" t="s">
        <v>232</v>
      </c>
      <c r="E42" t="s">
        <v>753</v>
      </c>
      <c r="F42" s="79">
        <v>1.47</v>
      </c>
      <c r="G42" t="s">
        <v>108</v>
      </c>
      <c r="H42" s="79">
        <v>0.01</v>
      </c>
      <c r="I42" s="79">
        <v>3.4259999999999997E-8</v>
      </c>
      <c r="J42" s="79">
        <v>0</v>
      </c>
      <c r="K42" s="79">
        <v>0</v>
      </c>
    </row>
    <row r="43" spans="2:11">
      <c r="B43" t="s">
        <v>1830</v>
      </c>
      <c r="C43" t="s">
        <v>1195</v>
      </c>
      <c r="D43" t="s">
        <v>232</v>
      </c>
      <c r="E43" t="s">
        <v>753</v>
      </c>
      <c r="F43" s="79">
        <v>0</v>
      </c>
      <c r="G43" t="s">
        <v>108</v>
      </c>
      <c r="H43" s="79">
        <v>0</v>
      </c>
      <c r="I43" s="79">
        <v>2.79582</v>
      </c>
      <c r="J43" s="79">
        <v>-0.44</v>
      </c>
      <c r="K43" s="79">
        <v>0</v>
      </c>
    </row>
    <row r="44" spans="2:11">
      <c r="B44" t="s">
        <v>1831</v>
      </c>
      <c r="C44" t="s">
        <v>1049</v>
      </c>
      <c r="D44" t="s">
        <v>232</v>
      </c>
      <c r="E44" t="s">
        <v>753</v>
      </c>
      <c r="F44" s="79">
        <v>0</v>
      </c>
      <c r="G44" t="s">
        <v>108</v>
      </c>
      <c r="H44" s="79">
        <v>0</v>
      </c>
      <c r="I44" s="79">
        <v>4.6628999999999996</v>
      </c>
      <c r="J44" s="79">
        <v>-0.73</v>
      </c>
      <c r="K44" s="79">
        <v>0</v>
      </c>
    </row>
    <row r="45" spans="2:11">
      <c r="B45" t="s">
        <v>1832</v>
      </c>
      <c r="C45" t="s">
        <v>674</v>
      </c>
      <c r="D45" t="s">
        <v>232</v>
      </c>
      <c r="E45" t="s">
        <v>156</v>
      </c>
      <c r="F45" s="79">
        <v>0</v>
      </c>
      <c r="G45" t="s">
        <v>108</v>
      </c>
      <c r="H45" s="79">
        <v>0</v>
      </c>
      <c r="I45" s="79">
        <v>21.63927</v>
      </c>
      <c r="J45" s="79">
        <v>-3.37</v>
      </c>
      <c r="K45" s="79">
        <v>0.01</v>
      </c>
    </row>
    <row r="46" spans="2:11">
      <c r="B46" t="s">
        <v>1833</v>
      </c>
      <c r="C46" t="s">
        <v>674</v>
      </c>
      <c r="D46" t="s">
        <v>232</v>
      </c>
      <c r="E46" t="s">
        <v>156</v>
      </c>
      <c r="F46" s="79">
        <v>0</v>
      </c>
      <c r="G46" t="s">
        <v>108</v>
      </c>
      <c r="H46" s="79">
        <v>0</v>
      </c>
      <c r="I46" s="79">
        <v>2.4236</v>
      </c>
      <c r="J46" s="79">
        <v>-0.38</v>
      </c>
      <c r="K46" s="79">
        <v>0</v>
      </c>
    </row>
    <row r="47" spans="2:11">
      <c r="B47" t="s">
        <v>1834</v>
      </c>
      <c r="C47" t="s">
        <v>736</v>
      </c>
      <c r="D47" t="s">
        <v>232</v>
      </c>
      <c r="E47" t="s">
        <v>155</v>
      </c>
      <c r="F47" s="79">
        <v>0</v>
      </c>
      <c r="G47" t="s">
        <v>108</v>
      </c>
      <c r="H47" s="79">
        <v>0</v>
      </c>
      <c r="I47" s="79">
        <v>1.3444</v>
      </c>
      <c r="J47" s="79">
        <v>-0.21</v>
      </c>
      <c r="K47" s="79">
        <v>0</v>
      </c>
    </row>
    <row r="48" spans="2:11">
      <c r="B48" t="s">
        <v>1835</v>
      </c>
      <c r="C48" t="s">
        <v>867</v>
      </c>
      <c r="D48" t="s">
        <v>232</v>
      </c>
      <c r="E48" t="s">
        <v>156</v>
      </c>
      <c r="F48" s="79">
        <v>0</v>
      </c>
      <c r="G48" t="s">
        <v>108</v>
      </c>
      <c r="H48" s="79">
        <v>0</v>
      </c>
      <c r="I48" s="79">
        <v>23.68967</v>
      </c>
      <c r="J48" s="79">
        <v>-3.69</v>
      </c>
      <c r="K48" s="79">
        <v>0.01</v>
      </c>
    </row>
    <row r="49" spans="2:11">
      <c r="B49" t="s">
        <v>1836</v>
      </c>
      <c r="C49" t="s">
        <v>867</v>
      </c>
      <c r="D49" t="s">
        <v>232</v>
      </c>
      <c r="E49" t="s">
        <v>156</v>
      </c>
      <c r="F49" s="79">
        <v>0</v>
      </c>
      <c r="G49" t="s">
        <v>108</v>
      </c>
      <c r="H49" s="79">
        <v>0</v>
      </c>
      <c r="I49" s="79">
        <v>3.4837799999999999</v>
      </c>
      <c r="J49" s="79">
        <v>-0.54</v>
      </c>
      <c r="K49" s="79">
        <v>0</v>
      </c>
    </row>
    <row r="50" spans="2:11">
      <c r="B50" t="s">
        <v>1837</v>
      </c>
      <c r="C50" t="s">
        <v>870</v>
      </c>
      <c r="D50" t="s">
        <v>232</v>
      </c>
      <c r="E50" t="s">
        <v>156</v>
      </c>
      <c r="F50" s="79">
        <v>0</v>
      </c>
      <c r="G50" t="s">
        <v>108</v>
      </c>
      <c r="H50" s="79">
        <v>0</v>
      </c>
      <c r="I50" s="79">
        <v>2.6654</v>
      </c>
      <c r="J50" s="79">
        <v>-0.42</v>
      </c>
      <c r="K50" s="79">
        <v>0</v>
      </c>
    </row>
    <row r="51" spans="2:11">
      <c r="B51" t="s">
        <v>1838</v>
      </c>
      <c r="C51" t="s">
        <v>617</v>
      </c>
      <c r="D51" t="s">
        <v>232</v>
      </c>
      <c r="E51" t="s">
        <v>156</v>
      </c>
      <c r="F51" s="79">
        <v>0</v>
      </c>
      <c r="G51" t="s">
        <v>108</v>
      </c>
      <c r="H51" s="79">
        <v>0</v>
      </c>
      <c r="I51" s="79">
        <v>14.18619</v>
      </c>
      <c r="J51" s="79">
        <v>-2.21</v>
      </c>
      <c r="K51" s="79">
        <v>0.01</v>
      </c>
    </row>
    <row r="52" spans="2:11">
      <c r="B52" t="s">
        <v>1839</v>
      </c>
      <c r="C52" t="s">
        <v>617</v>
      </c>
      <c r="D52" t="s">
        <v>232</v>
      </c>
      <c r="E52" t="s">
        <v>156</v>
      </c>
      <c r="F52" s="79">
        <v>0</v>
      </c>
      <c r="G52" t="s">
        <v>108</v>
      </c>
      <c r="H52" s="79">
        <v>0</v>
      </c>
      <c r="I52" s="79">
        <v>2.2768899999999999</v>
      </c>
      <c r="J52" s="79">
        <v>-0.35</v>
      </c>
      <c r="K52" s="79">
        <v>0</v>
      </c>
    </row>
    <row r="53" spans="2:11">
      <c r="B53" t="s">
        <v>1840</v>
      </c>
      <c r="C53" t="s">
        <v>667</v>
      </c>
      <c r="D53" t="s">
        <v>232</v>
      </c>
      <c r="E53" t="s">
        <v>155</v>
      </c>
      <c r="F53" s="79">
        <v>0</v>
      </c>
      <c r="G53" t="s">
        <v>108</v>
      </c>
      <c r="H53" s="79">
        <v>0</v>
      </c>
      <c r="I53" s="79">
        <v>27.376470000000001</v>
      </c>
      <c r="J53" s="79">
        <v>-4.2699999999999996</v>
      </c>
      <c r="K53" s="79">
        <v>0.02</v>
      </c>
    </row>
    <row r="54" spans="2:11">
      <c r="B54" t="s">
        <v>1841</v>
      </c>
      <c r="C54" t="s">
        <v>667</v>
      </c>
      <c r="D54" t="s">
        <v>232</v>
      </c>
      <c r="E54" t="s">
        <v>155</v>
      </c>
      <c r="F54" s="79">
        <v>0</v>
      </c>
      <c r="G54" t="s">
        <v>108</v>
      </c>
      <c r="H54" s="79">
        <v>0</v>
      </c>
      <c r="I54" s="79">
        <v>1.5057100000000001</v>
      </c>
      <c r="J54" s="79">
        <v>-0.23</v>
      </c>
      <c r="K54" s="79">
        <v>0</v>
      </c>
    </row>
    <row r="55" spans="2:11">
      <c r="B55" t="s">
        <v>1842</v>
      </c>
      <c r="C55" t="s">
        <v>440</v>
      </c>
      <c r="D55" t="s">
        <v>232</v>
      </c>
      <c r="E55" t="s">
        <v>155</v>
      </c>
      <c r="F55" s="79">
        <v>0</v>
      </c>
      <c r="G55" t="s">
        <v>108</v>
      </c>
      <c r="H55" s="79">
        <v>0</v>
      </c>
      <c r="I55" s="79">
        <v>27.251000000000001</v>
      </c>
      <c r="J55" s="79">
        <v>-4.25</v>
      </c>
      <c r="K55" s="79">
        <v>0.02</v>
      </c>
    </row>
    <row r="56" spans="2:11">
      <c r="B56" t="s">
        <v>1843</v>
      </c>
      <c r="C56" t="s">
        <v>440</v>
      </c>
      <c r="D56" t="s">
        <v>232</v>
      </c>
      <c r="E56" t="s">
        <v>155</v>
      </c>
      <c r="F56" s="79">
        <v>0</v>
      </c>
      <c r="G56" t="s">
        <v>108</v>
      </c>
      <c r="H56" s="79">
        <v>0</v>
      </c>
      <c r="I56" s="79">
        <v>6.6764999999999999</v>
      </c>
      <c r="J56" s="79">
        <v>-1.04</v>
      </c>
      <c r="K56" s="79">
        <v>0</v>
      </c>
    </row>
    <row r="57" spans="2:11">
      <c r="B57" t="s">
        <v>1844</v>
      </c>
      <c r="C57" t="s">
        <v>680</v>
      </c>
      <c r="D57" t="s">
        <v>232</v>
      </c>
      <c r="E57" t="s">
        <v>156</v>
      </c>
      <c r="F57" s="79">
        <v>0</v>
      </c>
      <c r="G57" t="s">
        <v>108</v>
      </c>
      <c r="H57" s="79">
        <v>0</v>
      </c>
      <c r="I57" s="79">
        <v>14.25</v>
      </c>
      <c r="J57" s="79">
        <v>-2.2200000000000002</v>
      </c>
      <c r="K57" s="79">
        <v>0.01</v>
      </c>
    </row>
    <row r="58" spans="2:11">
      <c r="B58" t="s">
        <v>1845</v>
      </c>
      <c r="C58" t="s">
        <v>680</v>
      </c>
      <c r="D58" t="s">
        <v>232</v>
      </c>
      <c r="E58" t="s">
        <v>156</v>
      </c>
      <c r="F58" s="79">
        <v>0</v>
      </c>
      <c r="G58" t="s">
        <v>108</v>
      </c>
      <c r="H58" s="79">
        <v>0</v>
      </c>
      <c r="I58" s="79">
        <v>2.2799999999999998</v>
      </c>
      <c r="J58" s="79">
        <v>-0.36</v>
      </c>
      <c r="K58" s="79">
        <v>0</v>
      </c>
    </row>
    <row r="59" spans="2:11">
      <c r="B59" t="s">
        <v>1846</v>
      </c>
      <c r="C59" t="s">
        <v>626</v>
      </c>
      <c r="D59" t="s">
        <v>232</v>
      </c>
      <c r="E59" t="s">
        <v>155</v>
      </c>
      <c r="F59" s="79">
        <v>0</v>
      </c>
      <c r="G59" t="s">
        <v>108</v>
      </c>
      <c r="H59" s="79">
        <v>0</v>
      </c>
      <c r="I59" s="79">
        <v>0.61587000000000003</v>
      </c>
      <c r="J59" s="79">
        <v>-0.1</v>
      </c>
      <c r="K59" s="79">
        <v>0</v>
      </c>
    </row>
    <row r="60" spans="2:11">
      <c r="B60" t="s">
        <v>1847</v>
      </c>
      <c r="C60" t="s">
        <v>626</v>
      </c>
      <c r="D60" t="s">
        <v>232</v>
      </c>
      <c r="E60" t="s">
        <v>155</v>
      </c>
      <c r="F60" s="79">
        <v>0</v>
      </c>
      <c r="G60" t="s">
        <v>108</v>
      </c>
      <c r="H60" s="79">
        <v>0</v>
      </c>
      <c r="I60" s="79">
        <v>0.13086999999999999</v>
      </c>
      <c r="J60" s="79">
        <v>-0.02</v>
      </c>
      <c r="K60" s="79">
        <v>0</v>
      </c>
    </row>
    <row r="61" spans="2:11">
      <c r="B61" t="s">
        <v>1848</v>
      </c>
      <c r="C61" t="s">
        <v>632</v>
      </c>
      <c r="D61" t="s">
        <v>232</v>
      </c>
      <c r="E61" t="s">
        <v>155</v>
      </c>
      <c r="F61" s="79">
        <v>0</v>
      </c>
      <c r="G61" t="s">
        <v>108</v>
      </c>
      <c r="H61" s="79">
        <v>0</v>
      </c>
      <c r="I61" s="79">
        <v>0.39445000000000002</v>
      </c>
      <c r="J61" s="79">
        <v>-0.06</v>
      </c>
      <c r="K61" s="79">
        <v>0</v>
      </c>
    </row>
    <row r="62" spans="2:11">
      <c r="B62" t="s">
        <v>1849</v>
      </c>
      <c r="C62" t="s">
        <v>1850</v>
      </c>
      <c r="D62" t="s">
        <v>232</v>
      </c>
      <c r="E62" t="s">
        <v>753</v>
      </c>
      <c r="F62" s="79">
        <v>5.5</v>
      </c>
      <c r="G62" t="s">
        <v>108</v>
      </c>
      <c r="H62" s="79">
        <v>0.01</v>
      </c>
      <c r="I62" s="79">
        <v>4.9999999999999998E-8</v>
      </c>
      <c r="J62" s="79">
        <v>0</v>
      </c>
      <c r="K62" s="79">
        <v>0</v>
      </c>
    </row>
    <row r="63" spans="2:11">
      <c r="B63" t="s">
        <v>1851</v>
      </c>
      <c r="C63" t="s">
        <v>567</v>
      </c>
      <c r="D63" t="s">
        <v>232</v>
      </c>
      <c r="E63" t="s">
        <v>155</v>
      </c>
      <c r="F63" s="79">
        <v>0</v>
      </c>
      <c r="G63" t="s">
        <v>108</v>
      </c>
      <c r="H63" s="79">
        <v>0</v>
      </c>
      <c r="I63" s="79">
        <v>1.0000000000000001E-5</v>
      </c>
      <c r="J63" s="79">
        <v>0</v>
      </c>
      <c r="K63" s="79">
        <v>0</v>
      </c>
    </row>
    <row r="64" spans="2:11">
      <c r="B64" t="s">
        <v>1852</v>
      </c>
      <c r="C64" t="s">
        <v>827</v>
      </c>
      <c r="D64" t="s">
        <v>232</v>
      </c>
      <c r="E64" t="s">
        <v>155</v>
      </c>
      <c r="F64" s="79">
        <v>0</v>
      </c>
      <c r="G64" t="s">
        <v>108</v>
      </c>
      <c r="H64" s="79">
        <v>0</v>
      </c>
      <c r="I64" s="79">
        <v>1.26</v>
      </c>
      <c r="J64" s="79">
        <v>-0.2</v>
      </c>
      <c r="K64" s="79">
        <v>0</v>
      </c>
    </row>
    <row r="65" spans="2:11">
      <c r="B65" t="s">
        <v>1853</v>
      </c>
      <c r="C65" t="s">
        <v>500</v>
      </c>
      <c r="D65" t="s">
        <v>232</v>
      </c>
      <c r="E65" t="s">
        <v>155</v>
      </c>
      <c r="F65" s="79">
        <v>0</v>
      </c>
      <c r="G65" t="s">
        <v>108</v>
      </c>
      <c r="H65" s="79">
        <v>0</v>
      </c>
      <c r="I65" s="79">
        <v>6.4943299999999997</v>
      </c>
      <c r="J65" s="79">
        <v>-1.01</v>
      </c>
      <c r="K65" s="79">
        <v>0</v>
      </c>
    </row>
    <row r="66" spans="2:11">
      <c r="B66" t="s">
        <v>1854</v>
      </c>
      <c r="C66" t="s">
        <v>500</v>
      </c>
      <c r="D66" t="s">
        <v>232</v>
      </c>
      <c r="E66" t="s">
        <v>155</v>
      </c>
      <c r="F66" s="79">
        <v>0</v>
      </c>
      <c r="G66" t="s">
        <v>108</v>
      </c>
      <c r="H66" s="79">
        <v>0</v>
      </c>
      <c r="I66" s="79">
        <v>2.3502999999999998</v>
      </c>
      <c r="J66" s="79">
        <v>-0.37</v>
      </c>
      <c r="K66" s="79">
        <v>0</v>
      </c>
    </row>
    <row r="67" spans="2:11">
      <c r="B67" t="s">
        <v>1855</v>
      </c>
      <c r="C67" t="s">
        <v>503</v>
      </c>
      <c r="D67" t="s">
        <v>232</v>
      </c>
      <c r="E67" t="s">
        <v>155</v>
      </c>
      <c r="F67" s="79">
        <v>0</v>
      </c>
      <c r="G67" t="s">
        <v>108</v>
      </c>
      <c r="H67" s="79">
        <v>0</v>
      </c>
      <c r="I67" s="79">
        <v>0.56899</v>
      </c>
      <c r="J67" s="79">
        <v>-0.09</v>
      </c>
      <c r="K67" s="79">
        <v>0</v>
      </c>
    </row>
    <row r="68" spans="2:11">
      <c r="B68" t="s">
        <v>1856</v>
      </c>
      <c r="C68" t="s">
        <v>508</v>
      </c>
      <c r="D68" t="s">
        <v>232</v>
      </c>
      <c r="E68" t="s">
        <v>155</v>
      </c>
      <c r="F68" s="79">
        <v>0</v>
      </c>
      <c r="G68" t="s">
        <v>108</v>
      </c>
      <c r="H68" s="79">
        <v>0</v>
      </c>
      <c r="I68" s="79">
        <v>0.14962</v>
      </c>
      <c r="J68" s="79">
        <v>-0.02</v>
      </c>
      <c r="K68" s="79">
        <v>0</v>
      </c>
    </row>
    <row r="69" spans="2:11">
      <c r="B69" t="s">
        <v>1857</v>
      </c>
      <c r="C69" t="s">
        <v>635</v>
      </c>
      <c r="D69" t="s">
        <v>232</v>
      </c>
      <c r="E69" t="s">
        <v>156</v>
      </c>
      <c r="F69" s="79">
        <v>0</v>
      </c>
      <c r="G69" t="s">
        <v>108</v>
      </c>
      <c r="H69" s="79">
        <v>0</v>
      </c>
      <c r="I69" s="79">
        <v>5</v>
      </c>
      <c r="J69" s="79">
        <v>-0.78</v>
      </c>
      <c r="K69" s="79">
        <v>0</v>
      </c>
    </row>
    <row r="70" spans="2:11">
      <c r="B70" t="s">
        <v>1858</v>
      </c>
      <c r="C70" t="s">
        <v>635</v>
      </c>
      <c r="D70" t="s">
        <v>232</v>
      </c>
      <c r="E70" t="s">
        <v>156</v>
      </c>
      <c r="F70" s="79">
        <v>0</v>
      </c>
      <c r="G70" t="s">
        <v>108</v>
      </c>
      <c r="H70" s="79">
        <v>0</v>
      </c>
      <c r="I70" s="79">
        <v>1.4624999999999999</v>
      </c>
      <c r="J70" s="79">
        <v>-0.23</v>
      </c>
      <c r="K70" s="79">
        <v>0</v>
      </c>
    </row>
    <row r="71" spans="2:11">
      <c r="B71" t="s">
        <v>1859</v>
      </c>
      <c r="C71" t="s">
        <v>844</v>
      </c>
      <c r="D71" t="s">
        <v>232</v>
      </c>
      <c r="E71" t="s">
        <v>156</v>
      </c>
      <c r="F71" s="79">
        <v>0</v>
      </c>
      <c r="G71" t="s">
        <v>108</v>
      </c>
      <c r="H71" s="79">
        <v>0</v>
      </c>
      <c r="I71" s="79">
        <v>9.1000000000000004E-3</v>
      </c>
      <c r="J71" s="79">
        <v>0</v>
      </c>
      <c r="K71" s="79">
        <v>0</v>
      </c>
    </row>
    <row r="72" spans="2:11">
      <c r="B72" t="s">
        <v>1860</v>
      </c>
      <c r="C72" t="s">
        <v>844</v>
      </c>
      <c r="D72" t="s">
        <v>232</v>
      </c>
      <c r="E72" t="s">
        <v>156</v>
      </c>
      <c r="F72" s="79">
        <v>0</v>
      </c>
      <c r="G72" t="s">
        <v>108</v>
      </c>
      <c r="H72" s="79">
        <v>0</v>
      </c>
      <c r="I72" s="79">
        <v>2.8900000000000002E-3</v>
      </c>
      <c r="J72" s="79">
        <v>0</v>
      </c>
      <c r="K72" s="79">
        <v>0</v>
      </c>
    </row>
    <row r="73" spans="2:11">
      <c r="B73" t="s">
        <v>1861</v>
      </c>
      <c r="C73" t="s">
        <v>593</v>
      </c>
      <c r="D73" t="s">
        <v>232</v>
      </c>
      <c r="E73" t="s">
        <v>156</v>
      </c>
      <c r="F73" s="79">
        <v>0</v>
      </c>
      <c r="G73" t="s">
        <v>108</v>
      </c>
      <c r="H73" s="79">
        <v>0</v>
      </c>
      <c r="I73" s="79">
        <v>12.587899999999999</v>
      </c>
      <c r="J73" s="79">
        <v>-1.96</v>
      </c>
      <c r="K73" s="79">
        <v>0.01</v>
      </c>
    </row>
    <row r="74" spans="2:11">
      <c r="B74" t="s">
        <v>1862</v>
      </c>
      <c r="C74" t="s">
        <v>593</v>
      </c>
      <c r="D74" t="s">
        <v>232</v>
      </c>
      <c r="E74" t="s">
        <v>156</v>
      </c>
      <c r="F74" s="79">
        <v>0</v>
      </c>
      <c r="G74" t="s">
        <v>108</v>
      </c>
      <c r="H74" s="79">
        <v>0</v>
      </c>
      <c r="I74" s="79">
        <v>2.8039499999999999</v>
      </c>
      <c r="J74" s="79">
        <v>-0.44</v>
      </c>
      <c r="K74" s="79">
        <v>0</v>
      </c>
    </row>
    <row r="75" spans="2:11">
      <c r="B75" t="s">
        <v>1863</v>
      </c>
      <c r="C75" t="s">
        <v>656</v>
      </c>
      <c r="D75" t="s">
        <v>232</v>
      </c>
      <c r="E75" t="s">
        <v>155</v>
      </c>
      <c r="F75" s="79">
        <v>0</v>
      </c>
      <c r="G75" t="s">
        <v>108</v>
      </c>
      <c r="H75" s="79">
        <v>0</v>
      </c>
      <c r="I75" s="79">
        <v>0.80950999999999995</v>
      </c>
      <c r="J75" s="79">
        <v>-0.13</v>
      </c>
      <c r="K75" s="79">
        <v>0</v>
      </c>
    </row>
    <row r="76" spans="2:11">
      <c r="B76" t="s">
        <v>1864</v>
      </c>
      <c r="C76" t="s">
        <v>1865</v>
      </c>
      <c r="D76" t="s">
        <v>232</v>
      </c>
      <c r="E76" t="s">
        <v>753</v>
      </c>
      <c r="F76" s="79">
        <v>7.5</v>
      </c>
      <c r="G76" t="s">
        <v>108</v>
      </c>
      <c r="H76" s="79">
        <v>0.01</v>
      </c>
      <c r="I76" s="79">
        <v>1.656E-7</v>
      </c>
      <c r="J76" s="79">
        <v>0</v>
      </c>
      <c r="K76" s="79">
        <v>0</v>
      </c>
    </row>
    <row r="77" spans="2:11">
      <c r="B77" t="s">
        <v>1866</v>
      </c>
      <c r="C77" t="s">
        <v>1867</v>
      </c>
      <c r="D77" t="s">
        <v>232</v>
      </c>
      <c r="E77" t="s">
        <v>753</v>
      </c>
      <c r="F77" s="79">
        <v>0.51</v>
      </c>
      <c r="G77" t="s">
        <v>108</v>
      </c>
      <c r="H77" s="79">
        <v>0.01</v>
      </c>
      <c r="I77" s="79">
        <v>1.102351E-7</v>
      </c>
      <c r="J77" s="79">
        <v>0</v>
      </c>
      <c r="K77" s="79">
        <v>0</v>
      </c>
    </row>
    <row r="78" spans="2:11">
      <c r="B78" t="s">
        <v>1868</v>
      </c>
      <c r="C78" t="s">
        <v>646</v>
      </c>
      <c r="D78" t="s">
        <v>232</v>
      </c>
      <c r="E78" t="s">
        <v>155</v>
      </c>
      <c r="F78" s="79">
        <v>0</v>
      </c>
      <c r="G78" t="s">
        <v>108</v>
      </c>
      <c r="H78" s="79">
        <v>0</v>
      </c>
      <c r="I78" s="79">
        <v>23.239719999999998</v>
      </c>
      <c r="J78" s="79">
        <v>-3.62</v>
      </c>
      <c r="K78" s="79">
        <v>0.01</v>
      </c>
    </row>
    <row r="79" spans="2:11">
      <c r="B79" t="s">
        <v>1869</v>
      </c>
      <c r="C79" t="s">
        <v>646</v>
      </c>
      <c r="D79" t="s">
        <v>232</v>
      </c>
      <c r="E79" t="s">
        <v>155</v>
      </c>
      <c r="F79" s="79">
        <v>0</v>
      </c>
      <c r="G79" t="s">
        <v>108</v>
      </c>
      <c r="H79" s="79">
        <v>0</v>
      </c>
      <c r="I79" s="79">
        <v>3.1374599999999999</v>
      </c>
      <c r="J79" s="79">
        <v>-0.49</v>
      </c>
      <c r="K79" s="79">
        <v>0</v>
      </c>
    </row>
    <row r="80" spans="2:11">
      <c r="B80" t="s">
        <v>1870</v>
      </c>
      <c r="C80" t="s">
        <v>713</v>
      </c>
      <c r="D80" t="s">
        <v>232</v>
      </c>
      <c r="E80" t="s">
        <v>156</v>
      </c>
      <c r="F80" s="79">
        <v>0</v>
      </c>
      <c r="G80" t="s">
        <v>108</v>
      </c>
      <c r="H80" s="79">
        <v>0</v>
      </c>
      <c r="I80" s="79">
        <v>12.094849999999999</v>
      </c>
      <c r="J80" s="79">
        <v>-1.88</v>
      </c>
      <c r="K80" s="79">
        <v>0.01</v>
      </c>
    </row>
    <row r="81" spans="2:11">
      <c r="B81" t="s">
        <v>1871</v>
      </c>
      <c r="C81" t="s">
        <v>713</v>
      </c>
      <c r="D81" t="s">
        <v>232</v>
      </c>
      <c r="E81" t="s">
        <v>156</v>
      </c>
      <c r="F81" s="79">
        <v>0</v>
      </c>
      <c r="G81" t="s">
        <v>108</v>
      </c>
      <c r="H81" s="79">
        <v>0</v>
      </c>
      <c r="I81" s="79">
        <v>1.2941499999999999</v>
      </c>
      <c r="J81" s="79">
        <v>-0.2</v>
      </c>
      <c r="K81" s="79">
        <v>0</v>
      </c>
    </row>
    <row r="82" spans="2:11">
      <c r="B82" t="s">
        <v>1872</v>
      </c>
      <c r="C82" t="s">
        <v>1873</v>
      </c>
      <c r="D82" t="s">
        <v>1874</v>
      </c>
      <c r="E82" t="s">
        <v>157</v>
      </c>
      <c r="F82" s="79">
        <v>6.4</v>
      </c>
      <c r="G82" t="s">
        <v>108</v>
      </c>
      <c r="H82" s="79">
        <v>0.01</v>
      </c>
      <c r="I82" s="79">
        <v>9.9999999999999995E-7</v>
      </c>
      <c r="J82" s="79">
        <v>0</v>
      </c>
      <c r="K82" s="79">
        <v>0</v>
      </c>
    </row>
    <row r="83" spans="2:11">
      <c r="B83" t="s">
        <v>1875</v>
      </c>
      <c r="C83" t="s">
        <v>700</v>
      </c>
      <c r="D83" t="s">
        <v>232</v>
      </c>
      <c r="E83" t="s">
        <v>155</v>
      </c>
      <c r="F83" s="79">
        <v>0</v>
      </c>
      <c r="G83" t="s">
        <v>108</v>
      </c>
      <c r="H83" s="79">
        <v>0</v>
      </c>
      <c r="I83" s="79">
        <v>32.414969999999997</v>
      </c>
      <c r="J83" s="79">
        <v>-5.05</v>
      </c>
      <c r="K83" s="79">
        <v>0.02</v>
      </c>
    </row>
    <row r="84" spans="2:11">
      <c r="B84" t="s">
        <v>1876</v>
      </c>
      <c r="C84" t="s">
        <v>700</v>
      </c>
      <c r="D84" t="s">
        <v>232</v>
      </c>
      <c r="E84" t="s">
        <v>155</v>
      </c>
      <c r="F84" s="79">
        <v>0</v>
      </c>
      <c r="G84" t="s">
        <v>108</v>
      </c>
      <c r="H84" s="79">
        <v>0</v>
      </c>
      <c r="I84" s="79">
        <v>3.2739199999999999</v>
      </c>
      <c r="J84" s="79">
        <v>-0.51</v>
      </c>
      <c r="K84" s="79">
        <v>0</v>
      </c>
    </row>
    <row r="85" spans="2:11">
      <c r="B85" t="s">
        <v>1877</v>
      </c>
      <c r="C85" t="s">
        <v>875</v>
      </c>
      <c r="D85" t="s">
        <v>232</v>
      </c>
      <c r="E85" t="s">
        <v>155</v>
      </c>
      <c r="F85" s="79">
        <v>0</v>
      </c>
      <c r="G85" t="s">
        <v>108</v>
      </c>
      <c r="H85" s="79">
        <v>0</v>
      </c>
      <c r="I85" s="79">
        <v>1.10026</v>
      </c>
      <c r="J85" s="79">
        <v>-0.17</v>
      </c>
      <c r="K85" s="79">
        <v>0</v>
      </c>
    </row>
    <row r="86" spans="2:11">
      <c r="B86" t="s">
        <v>1878</v>
      </c>
      <c r="C86" t="s">
        <v>875</v>
      </c>
      <c r="D86" t="s">
        <v>232</v>
      </c>
      <c r="E86" t="s">
        <v>155</v>
      </c>
      <c r="F86" s="79">
        <v>0</v>
      </c>
      <c r="G86" t="s">
        <v>108</v>
      </c>
      <c r="H86" s="79">
        <v>0</v>
      </c>
      <c r="I86" s="79">
        <v>0.46816000000000002</v>
      </c>
      <c r="J86" s="79">
        <v>-7.0000000000000007E-2</v>
      </c>
      <c r="K86" s="79">
        <v>0</v>
      </c>
    </row>
    <row r="87" spans="2:11">
      <c r="B87" t="s">
        <v>1879</v>
      </c>
      <c r="C87" t="s">
        <v>650</v>
      </c>
      <c r="D87" t="s">
        <v>232</v>
      </c>
      <c r="E87" t="s">
        <v>155</v>
      </c>
      <c r="F87" s="79">
        <v>0</v>
      </c>
      <c r="G87" t="s">
        <v>108</v>
      </c>
      <c r="H87" s="79">
        <v>0</v>
      </c>
      <c r="I87" s="79">
        <v>3.3588</v>
      </c>
      <c r="J87" s="79">
        <v>-0.52</v>
      </c>
      <c r="K87" s="79">
        <v>0</v>
      </c>
    </row>
    <row r="88" spans="2:11">
      <c r="B88" t="s">
        <v>1880</v>
      </c>
      <c r="C88" t="s">
        <v>650</v>
      </c>
      <c r="D88" t="s">
        <v>232</v>
      </c>
      <c r="E88" t="s">
        <v>155</v>
      </c>
      <c r="F88" s="79">
        <v>0</v>
      </c>
      <c r="G88" t="s">
        <v>108</v>
      </c>
      <c r="H88" s="79">
        <v>0</v>
      </c>
      <c r="I88" s="79">
        <v>2.31534</v>
      </c>
      <c r="J88" s="79">
        <v>-0.36</v>
      </c>
      <c r="K88" s="79">
        <v>0</v>
      </c>
    </row>
    <row r="89" spans="2:11">
      <c r="B89" t="s">
        <v>1881</v>
      </c>
      <c r="C89" t="s">
        <v>821</v>
      </c>
      <c r="D89" t="s">
        <v>232</v>
      </c>
      <c r="E89" t="s">
        <v>156</v>
      </c>
      <c r="F89" s="79">
        <v>0</v>
      </c>
      <c r="G89" t="s">
        <v>108</v>
      </c>
      <c r="H89" s="79">
        <v>0</v>
      </c>
      <c r="I89" s="79">
        <v>4.9281800000000002</v>
      </c>
      <c r="J89" s="79">
        <v>-0.77</v>
      </c>
      <c r="K89" s="79">
        <v>0</v>
      </c>
    </row>
    <row r="90" spans="2:11">
      <c r="B90" t="s">
        <v>1882</v>
      </c>
      <c r="C90" t="s">
        <v>455</v>
      </c>
      <c r="D90" t="s">
        <v>232</v>
      </c>
      <c r="E90" t="s">
        <v>155</v>
      </c>
      <c r="F90" s="79">
        <v>0</v>
      </c>
      <c r="G90" t="s">
        <v>108</v>
      </c>
      <c r="H90" s="79">
        <v>0</v>
      </c>
      <c r="I90" s="79">
        <v>1.8053399999999999</v>
      </c>
      <c r="J90" s="79">
        <v>-0.28000000000000003</v>
      </c>
      <c r="K90" s="79">
        <v>0</v>
      </c>
    </row>
    <row r="91" spans="2:11">
      <c r="B91" t="s">
        <v>1883</v>
      </c>
      <c r="C91" t="s">
        <v>455</v>
      </c>
      <c r="D91" t="s">
        <v>232</v>
      </c>
      <c r="E91" t="s">
        <v>155</v>
      </c>
      <c r="F91" s="79">
        <v>0</v>
      </c>
      <c r="G91" t="s">
        <v>108</v>
      </c>
      <c r="H91" s="79">
        <v>0</v>
      </c>
      <c r="I91" s="79">
        <v>2.16371</v>
      </c>
      <c r="J91" s="79">
        <v>-0.34</v>
      </c>
      <c r="K91" s="79">
        <v>0</v>
      </c>
    </row>
    <row r="92" spans="2:11">
      <c r="B92" t="s">
        <v>1884</v>
      </c>
      <c r="C92" t="s">
        <v>464</v>
      </c>
      <c r="D92" t="s">
        <v>232</v>
      </c>
      <c r="E92" t="s">
        <v>155</v>
      </c>
      <c r="F92" s="79">
        <v>0</v>
      </c>
      <c r="G92" t="s">
        <v>108</v>
      </c>
      <c r="H92" s="79">
        <v>0</v>
      </c>
      <c r="I92" s="79">
        <v>4.76084</v>
      </c>
      <c r="J92" s="79">
        <v>-0.74</v>
      </c>
      <c r="K92" s="79">
        <v>0</v>
      </c>
    </row>
    <row r="93" spans="2:11">
      <c r="B93" t="s">
        <v>1885</v>
      </c>
      <c r="C93" t="s">
        <v>464</v>
      </c>
      <c r="D93" t="s">
        <v>232</v>
      </c>
      <c r="E93" t="s">
        <v>155</v>
      </c>
      <c r="F93" s="79">
        <v>0</v>
      </c>
      <c r="G93" t="s">
        <v>108</v>
      </c>
      <c r="H93" s="79">
        <v>0</v>
      </c>
      <c r="I93" s="79">
        <v>10.440530000000001</v>
      </c>
      <c r="J93" s="79">
        <v>-1.63</v>
      </c>
      <c r="K93" s="79">
        <v>0.01</v>
      </c>
    </row>
    <row r="94" spans="2:11">
      <c r="B94" t="s">
        <v>1886</v>
      </c>
      <c r="C94" t="s">
        <v>470</v>
      </c>
      <c r="D94" t="s">
        <v>232</v>
      </c>
      <c r="E94" t="s">
        <v>155</v>
      </c>
      <c r="F94" s="79">
        <v>0</v>
      </c>
      <c r="G94" t="s">
        <v>108</v>
      </c>
      <c r="H94" s="79">
        <v>0</v>
      </c>
      <c r="I94" s="79">
        <v>0.81759000000000004</v>
      </c>
      <c r="J94" s="79">
        <v>-0.13</v>
      </c>
      <c r="K94" s="79">
        <v>0</v>
      </c>
    </row>
    <row r="95" spans="2:11">
      <c r="B95" t="s">
        <v>1887</v>
      </c>
      <c r="C95" t="s">
        <v>470</v>
      </c>
      <c r="D95" t="s">
        <v>232</v>
      </c>
      <c r="E95" t="s">
        <v>155</v>
      </c>
      <c r="F95" s="79">
        <v>0</v>
      </c>
      <c r="G95" t="s">
        <v>108</v>
      </c>
      <c r="H95" s="79">
        <v>0</v>
      </c>
      <c r="I95" s="79">
        <v>0.92142999999999997</v>
      </c>
      <c r="J95" s="79">
        <v>-0.14000000000000001</v>
      </c>
      <c r="K95" s="79">
        <v>0</v>
      </c>
    </row>
    <row r="96" spans="2:11">
      <c r="B96" t="s">
        <v>1888</v>
      </c>
      <c r="C96" t="s">
        <v>353</v>
      </c>
      <c r="D96" t="s">
        <v>232</v>
      </c>
      <c r="E96" t="s">
        <v>155</v>
      </c>
      <c r="F96" s="79">
        <v>0</v>
      </c>
      <c r="G96" t="s">
        <v>108</v>
      </c>
      <c r="H96" s="79">
        <v>0</v>
      </c>
      <c r="I96" s="79">
        <v>0.92659999999999998</v>
      </c>
      <c r="J96" s="79">
        <v>-0.14000000000000001</v>
      </c>
      <c r="K96" s="79">
        <v>0</v>
      </c>
    </row>
    <row r="97" spans="2:11">
      <c r="B97" t="s">
        <v>1889</v>
      </c>
      <c r="C97" t="s">
        <v>858</v>
      </c>
      <c r="D97" t="s">
        <v>232</v>
      </c>
      <c r="E97" t="s">
        <v>155</v>
      </c>
      <c r="F97" s="79">
        <v>0</v>
      </c>
      <c r="G97" t="s">
        <v>108</v>
      </c>
      <c r="H97" s="79">
        <v>0</v>
      </c>
      <c r="I97" s="79">
        <v>4.0066300000000004</v>
      </c>
      <c r="J97" s="79">
        <v>-0.62</v>
      </c>
      <c r="K97" s="79">
        <v>0</v>
      </c>
    </row>
    <row r="98" spans="2:11">
      <c r="B98" t="s">
        <v>1890</v>
      </c>
      <c r="C98" t="s">
        <v>863</v>
      </c>
      <c r="D98" t="s">
        <v>232</v>
      </c>
      <c r="E98" t="s">
        <v>155</v>
      </c>
      <c r="F98" s="79">
        <v>0</v>
      </c>
      <c r="G98" t="s">
        <v>108</v>
      </c>
      <c r="H98" s="79">
        <v>0</v>
      </c>
      <c r="I98" s="79">
        <v>49</v>
      </c>
      <c r="J98" s="79">
        <v>-7.64</v>
      </c>
      <c r="K98" s="79">
        <v>0.03</v>
      </c>
    </row>
    <row r="99" spans="2:11">
      <c r="B99" t="s">
        <v>1891</v>
      </c>
      <c r="C99" t="s">
        <v>863</v>
      </c>
      <c r="D99" t="s">
        <v>232</v>
      </c>
      <c r="E99" t="s">
        <v>155</v>
      </c>
      <c r="F99" s="79">
        <v>0</v>
      </c>
      <c r="G99" t="s">
        <v>108</v>
      </c>
      <c r="H99" s="79">
        <v>0</v>
      </c>
      <c r="I99" s="79">
        <v>4.6304999999999996</v>
      </c>
      <c r="J99" s="79">
        <v>-0.72</v>
      </c>
      <c r="K99" s="79">
        <v>0</v>
      </c>
    </row>
    <row r="100" spans="2:11">
      <c r="B100" t="s">
        <v>1892</v>
      </c>
      <c r="C100" t="s">
        <v>841</v>
      </c>
      <c r="D100" t="s">
        <v>232</v>
      </c>
      <c r="E100" t="s">
        <v>155</v>
      </c>
      <c r="F100" s="79">
        <v>0</v>
      </c>
      <c r="G100" t="s">
        <v>108</v>
      </c>
      <c r="H100" s="79">
        <v>0</v>
      </c>
      <c r="I100" s="79">
        <v>5.7647000000000004</v>
      </c>
      <c r="J100" s="79">
        <v>-0.9</v>
      </c>
      <c r="K100" s="79">
        <v>0</v>
      </c>
    </row>
    <row r="101" spans="2:11">
      <c r="B101" t="s">
        <v>1893</v>
      </c>
      <c r="C101" t="s">
        <v>841</v>
      </c>
      <c r="D101" t="s">
        <v>232</v>
      </c>
      <c r="E101" t="s">
        <v>155</v>
      </c>
      <c r="F101" s="79">
        <v>0</v>
      </c>
      <c r="G101" t="s">
        <v>108</v>
      </c>
      <c r="H101" s="79">
        <v>0</v>
      </c>
      <c r="I101" s="79">
        <v>1.4455</v>
      </c>
      <c r="J101" s="79">
        <v>-0.23</v>
      </c>
      <c r="K101" s="79">
        <v>0</v>
      </c>
    </row>
    <row r="102" spans="2:11">
      <c r="B102" t="s">
        <v>1894</v>
      </c>
      <c r="C102" t="s">
        <v>1895</v>
      </c>
      <c r="D102" t="s">
        <v>232</v>
      </c>
      <c r="E102" t="s">
        <v>753</v>
      </c>
      <c r="F102" s="79">
        <v>2.5</v>
      </c>
      <c r="G102" t="s">
        <v>108</v>
      </c>
      <c r="H102" s="79">
        <v>0.01</v>
      </c>
      <c r="I102" s="79">
        <v>8.8062800000000002E-8</v>
      </c>
      <c r="J102" s="79">
        <v>0</v>
      </c>
      <c r="K102" s="79">
        <v>0</v>
      </c>
    </row>
    <row r="103" spans="2:11">
      <c r="B103" t="s">
        <v>1896</v>
      </c>
      <c r="C103" t="s">
        <v>614</v>
      </c>
      <c r="D103" t="s">
        <v>232</v>
      </c>
      <c r="E103" t="s">
        <v>155</v>
      </c>
      <c r="F103" s="79">
        <v>0</v>
      </c>
      <c r="G103" t="s">
        <v>108</v>
      </c>
      <c r="H103" s="79">
        <v>0</v>
      </c>
      <c r="I103" s="79">
        <v>1.2476</v>
      </c>
      <c r="J103" s="79">
        <v>-0.19</v>
      </c>
      <c r="K103" s="79">
        <v>0</v>
      </c>
    </row>
    <row r="104" spans="2:11">
      <c r="B104" t="s">
        <v>1897</v>
      </c>
      <c r="C104" t="s">
        <v>614</v>
      </c>
      <c r="D104" t="s">
        <v>232</v>
      </c>
      <c r="E104" t="s">
        <v>155</v>
      </c>
      <c r="F104" s="79">
        <v>0</v>
      </c>
      <c r="G104" t="s">
        <v>108</v>
      </c>
      <c r="H104" s="79">
        <v>0</v>
      </c>
      <c r="I104" s="79">
        <v>6.2689999999999996E-2</v>
      </c>
      <c r="J104" s="79">
        <v>-0.01</v>
      </c>
      <c r="K104" s="79">
        <v>0</v>
      </c>
    </row>
    <row r="105" spans="2:11">
      <c r="B105" t="s">
        <v>1898</v>
      </c>
      <c r="C105" t="s">
        <v>850</v>
      </c>
      <c r="D105" t="s">
        <v>232</v>
      </c>
      <c r="E105" t="s">
        <v>155</v>
      </c>
      <c r="F105" s="79">
        <v>0</v>
      </c>
      <c r="G105" t="s">
        <v>108</v>
      </c>
      <c r="H105" s="79">
        <v>0</v>
      </c>
      <c r="I105" s="79">
        <v>1.0831</v>
      </c>
      <c r="J105" s="79">
        <v>-0.17</v>
      </c>
      <c r="K105" s="79">
        <v>0</v>
      </c>
    </row>
    <row r="106" spans="2:11">
      <c r="B106" t="s">
        <v>1899</v>
      </c>
      <c r="C106" t="s">
        <v>852</v>
      </c>
      <c r="D106" t="s">
        <v>232</v>
      </c>
      <c r="E106" t="s">
        <v>155</v>
      </c>
      <c r="F106" s="79">
        <v>0</v>
      </c>
      <c r="G106" t="s">
        <v>108</v>
      </c>
      <c r="H106" s="79">
        <v>0</v>
      </c>
      <c r="I106" s="79">
        <v>13.34</v>
      </c>
      <c r="J106" s="79">
        <v>-2.08</v>
      </c>
      <c r="K106" s="79">
        <v>0.01</v>
      </c>
    </row>
    <row r="107" spans="2:11">
      <c r="B107" t="s">
        <v>1900</v>
      </c>
      <c r="C107" t="s">
        <v>852</v>
      </c>
      <c r="D107" t="s">
        <v>232</v>
      </c>
      <c r="E107" t="s">
        <v>155</v>
      </c>
      <c r="F107" s="79">
        <v>0</v>
      </c>
      <c r="G107" t="s">
        <v>108</v>
      </c>
      <c r="H107" s="79">
        <v>0</v>
      </c>
      <c r="I107" s="79">
        <v>0.73370000000000002</v>
      </c>
      <c r="J107" s="79">
        <v>-0.11</v>
      </c>
      <c r="K107" s="79">
        <v>0</v>
      </c>
    </row>
    <row r="108" spans="2:11">
      <c r="B108" t="s">
        <v>1901</v>
      </c>
      <c r="C108" t="s">
        <v>759</v>
      </c>
      <c r="D108" t="s">
        <v>232</v>
      </c>
      <c r="E108" t="s">
        <v>753</v>
      </c>
      <c r="F108" s="79">
        <v>0</v>
      </c>
      <c r="G108" t="s">
        <v>108</v>
      </c>
      <c r="H108" s="79">
        <v>0</v>
      </c>
      <c r="I108" s="79">
        <v>1.925</v>
      </c>
      <c r="J108" s="79">
        <v>-0.3</v>
      </c>
      <c r="K108" s="79">
        <v>0</v>
      </c>
    </row>
    <row r="109" spans="2:11">
      <c r="B109" t="s">
        <v>1902</v>
      </c>
      <c r="C109" t="s">
        <v>608</v>
      </c>
      <c r="D109" t="s">
        <v>232</v>
      </c>
      <c r="E109" t="s">
        <v>155</v>
      </c>
      <c r="F109" s="79">
        <v>0</v>
      </c>
      <c r="G109" t="s">
        <v>108</v>
      </c>
      <c r="H109" s="79">
        <v>0</v>
      </c>
      <c r="I109" s="79">
        <v>1.52563</v>
      </c>
      <c r="J109" s="79">
        <v>-0.24</v>
      </c>
      <c r="K109" s="79">
        <v>0</v>
      </c>
    </row>
    <row r="110" spans="2:11">
      <c r="B110" t="s">
        <v>1903</v>
      </c>
      <c r="C110" t="s">
        <v>608</v>
      </c>
      <c r="D110" t="s">
        <v>232</v>
      </c>
      <c r="E110" t="s">
        <v>155</v>
      </c>
      <c r="F110" s="79">
        <v>0</v>
      </c>
      <c r="G110" t="s">
        <v>108</v>
      </c>
      <c r="H110" s="79">
        <v>0</v>
      </c>
      <c r="I110" s="79">
        <v>0.35088999999999998</v>
      </c>
      <c r="J110" s="79">
        <v>-0.05</v>
      </c>
      <c r="K110" s="79">
        <v>0</v>
      </c>
    </row>
    <row r="111" spans="2:11">
      <c r="B111" t="s">
        <v>1904</v>
      </c>
      <c r="C111" t="s">
        <v>611</v>
      </c>
      <c r="D111" t="s">
        <v>232</v>
      </c>
      <c r="E111" t="s">
        <v>155</v>
      </c>
      <c r="F111" s="79">
        <v>0</v>
      </c>
      <c r="G111" t="s">
        <v>108</v>
      </c>
      <c r="H111" s="79">
        <v>0</v>
      </c>
      <c r="I111" s="79">
        <v>5.1608499999999999</v>
      </c>
      <c r="J111" s="79">
        <v>-0.8</v>
      </c>
      <c r="K111" s="79">
        <v>0</v>
      </c>
    </row>
    <row r="112" spans="2:11">
      <c r="B112" t="s">
        <v>1905</v>
      </c>
      <c r="C112" t="s">
        <v>848</v>
      </c>
      <c r="D112" t="s">
        <v>232</v>
      </c>
      <c r="E112" t="s">
        <v>155</v>
      </c>
      <c r="F112" s="79">
        <v>0</v>
      </c>
      <c r="G112" t="s">
        <v>108</v>
      </c>
      <c r="H112" s="79">
        <v>0</v>
      </c>
      <c r="I112" s="79">
        <v>1.78352</v>
      </c>
      <c r="J112" s="79">
        <v>-0.28000000000000003</v>
      </c>
      <c r="K112" s="79">
        <v>0</v>
      </c>
    </row>
    <row r="113" spans="2:11">
      <c r="B113" s="80" t="s">
        <v>237</v>
      </c>
      <c r="D113" s="19"/>
      <c r="E113" s="19"/>
      <c r="F113" s="19"/>
      <c r="G113" s="19"/>
      <c r="H113" s="81">
        <v>0</v>
      </c>
      <c r="I113" s="81">
        <v>1.85403808</v>
      </c>
      <c r="J113" s="81">
        <v>-0.28999999999999998</v>
      </c>
      <c r="K113" s="81">
        <v>0</v>
      </c>
    </row>
    <row r="114" spans="2:11">
      <c r="B114" t="s">
        <v>1906</v>
      </c>
      <c r="C114" t="s">
        <v>1907</v>
      </c>
      <c r="D114" t="s">
        <v>232</v>
      </c>
      <c r="E114" t="s">
        <v>753</v>
      </c>
      <c r="F114" s="79">
        <v>0</v>
      </c>
      <c r="G114" t="s">
        <v>112</v>
      </c>
      <c r="H114" s="79">
        <v>0</v>
      </c>
      <c r="I114" s="79">
        <v>0.80001328000000005</v>
      </c>
      <c r="J114" s="79">
        <v>-0.12</v>
      </c>
      <c r="K114" s="79">
        <v>0</v>
      </c>
    </row>
    <row r="115" spans="2:11">
      <c r="B115" t="s">
        <v>1908</v>
      </c>
      <c r="C115" t="s">
        <v>1909</v>
      </c>
      <c r="D115" t="s">
        <v>232</v>
      </c>
      <c r="E115" t="s">
        <v>753</v>
      </c>
      <c r="F115" s="79">
        <v>0</v>
      </c>
      <c r="G115" t="s">
        <v>112</v>
      </c>
      <c r="H115" s="79">
        <v>0</v>
      </c>
      <c r="I115" s="79">
        <v>1.0540248000000001</v>
      </c>
      <c r="J115" s="79">
        <v>-0.16</v>
      </c>
      <c r="K115" s="79">
        <v>0</v>
      </c>
    </row>
    <row r="116" spans="2:11">
      <c r="B116" t="s">
        <v>240</v>
      </c>
      <c r="D116" s="19"/>
      <c r="E116" s="19"/>
      <c r="F116" s="19"/>
      <c r="G116" s="19"/>
      <c r="H116" s="19"/>
    </row>
    <row r="117" spans="2:11">
      <c r="D117" s="19"/>
      <c r="E117" s="19"/>
      <c r="F117" s="19"/>
      <c r="G117" s="19"/>
      <c r="H117" s="19"/>
    </row>
    <row r="118" spans="2:11">
      <c r="D118" s="19"/>
      <c r="E118" s="19"/>
      <c r="F118" s="19"/>
      <c r="G118" s="19"/>
      <c r="H118" s="19"/>
    </row>
    <row r="119" spans="2:11">
      <c r="D119" s="19"/>
      <c r="E119" s="19"/>
      <c r="F119" s="19"/>
      <c r="G119" s="19"/>
      <c r="H119" s="19"/>
    </row>
    <row r="120" spans="2:11">
      <c r="D120" s="19"/>
      <c r="E120" s="19"/>
      <c r="F120" s="19"/>
      <c r="G120" s="19"/>
      <c r="H120" s="19"/>
    </row>
    <row r="121" spans="2:11">
      <c r="D121" s="19"/>
      <c r="E121" s="19"/>
      <c r="F121" s="19"/>
      <c r="G121" s="19"/>
      <c r="H121" s="19"/>
    </row>
    <row r="122" spans="2:11">
      <c r="D122" s="19"/>
      <c r="E122" s="19"/>
      <c r="F122" s="19"/>
      <c r="G122" s="19"/>
      <c r="H122" s="19"/>
    </row>
    <row r="123" spans="2:11">
      <c r="D123" s="19"/>
      <c r="E123" s="19"/>
      <c r="F123" s="19"/>
      <c r="G123" s="19"/>
      <c r="H123" s="19"/>
    </row>
    <row r="124" spans="2:11">
      <c r="D124" s="19"/>
      <c r="E124" s="19"/>
      <c r="F124" s="19"/>
      <c r="G124" s="19"/>
      <c r="H124" s="19"/>
    </row>
    <row r="125" spans="2:11">
      <c r="D125" s="19"/>
      <c r="E125" s="19"/>
      <c r="F125" s="19"/>
      <c r="G125" s="19"/>
      <c r="H125" s="19"/>
    </row>
    <row r="126" spans="2:11">
      <c r="D126" s="19"/>
      <c r="E126" s="19"/>
      <c r="F126" s="19"/>
      <c r="G126" s="19"/>
      <c r="H126" s="19"/>
    </row>
    <row r="127" spans="2:11">
      <c r="D127" s="19"/>
      <c r="E127" s="19"/>
      <c r="F127" s="19"/>
      <c r="G127" s="19"/>
      <c r="H127" s="19"/>
    </row>
    <row r="128" spans="2:11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sheetProtection sheet="1" objects="1" scenarios="1"/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27"/>
  <sheetViews>
    <sheetView rightToLeft="1" workbookViewId="0">
      <selection activeCell="C2" sqref="C2:C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  <c r="C2" s="12" t="s">
        <v>1927</v>
      </c>
    </row>
    <row r="3" spans="2:17">
      <c r="B3" s="2" t="s">
        <v>2</v>
      </c>
      <c r="C3" s="82" t="s">
        <v>1928</v>
      </c>
    </row>
    <row r="4" spans="2:17">
      <c r="B4" s="2" t="s">
        <v>3</v>
      </c>
      <c r="C4" t="s">
        <v>191</v>
      </c>
    </row>
    <row r="5" spans="2:17">
      <c r="B5" s="77" t="s">
        <v>192</v>
      </c>
      <c r="C5" t="s">
        <v>193</v>
      </c>
    </row>
    <row r="7" spans="2:17" ht="26.25" customHeight="1">
      <c r="B7" s="105" t="s">
        <v>177</v>
      </c>
      <c r="C7" s="106"/>
      <c r="D7" s="106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8">
        <f>C12+C25</f>
        <v>1628.0850289121015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80" t="s">
        <v>196</v>
      </c>
      <c r="C12" s="81">
        <f>SUM(C13:C24)</f>
        <v>1467.3922987091603</v>
      </c>
    </row>
    <row r="13" spans="2:17">
      <c r="B13" t="s">
        <v>1916</v>
      </c>
      <c r="C13" s="79">
        <v>150.01229564330626</v>
      </c>
      <c r="D13" s="83">
        <v>43404</v>
      </c>
    </row>
    <row r="14" spans="2:17">
      <c r="B14" t="s">
        <v>1917</v>
      </c>
      <c r="C14" s="79">
        <v>8.7784849740875242</v>
      </c>
      <c r="D14" s="83">
        <v>43404</v>
      </c>
    </row>
    <row r="15" spans="2:17">
      <c r="B15" t="s">
        <v>1918</v>
      </c>
      <c r="C15" s="79">
        <v>23.254476957582828</v>
      </c>
      <c r="D15" s="83">
        <v>43404</v>
      </c>
    </row>
    <row r="16" spans="2:17">
      <c r="B16" t="s">
        <v>1919</v>
      </c>
      <c r="C16" s="79">
        <v>12.496078268701099</v>
      </c>
      <c r="D16" s="83">
        <v>45143</v>
      </c>
    </row>
    <row r="17" spans="2:4">
      <c r="B17" t="s">
        <v>1920</v>
      </c>
      <c r="C17" s="79">
        <v>14.691600000000001</v>
      </c>
      <c r="D17" s="83">
        <v>43948</v>
      </c>
    </row>
    <row r="18" spans="2:4">
      <c r="B18" t="s">
        <v>1921</v>
      </c>
      <c r="C18" s="79">
        <v>245.45711000000003</v>
      </c>
      <c r="D18" s="83">
        <v>43908</v>
      </c>
    </row>
    <row r="19" spans="2:4">
      <c r="B19" t="s">
        <v>1922</v>
      </c>
      <c r="C19" s="79">
        <v>278.637</v>
      </c>
      <c r="D19" s="83">
        <v>42901</v>
      </c>
    </row>
    <row r="20" spans="2:4">
      <c r="B20" t="s">
        <v>1923</v>
      </c>
      <c r="C20" s="79">
        <v>124.14254568487452</v>
      </c>
      <c r="D20" s="83">
        <v>43297</v>
      </c>
    </row>
    <row r="21" spans="2:4">
      <c r="B21" t="s">
        <v>1924</v>
      </c>
      <c r="C21" s="79">
        <v>55.774259826427972</v>
      </c>
      <c r="D21" s="83">
        <v>43297</v>
      </c>
    </row>
    <row r="22" spans="2:4">
      <c r="B22" t="s">
        <v>1925</v>
      </c>
      <c r="C22" s="79">
        <v>243.25793197273114</v>
      </c>
      <c r="D22" s="83">
        <v>49485</v>
      </c>
    </row>
    <row r="23" spans="2:4">
      <c r="B23" t="s">
        <v>1926</v>
      </c>
      <c r="C23" s="79">
        <v>310.89051538144901</v>
      </c>
      <c r="D23" s="83">
        <v>42973</v>
      </c>
    </row>
    <row r="24" spans="2:4">
      <c r="B24"/>
      <c r="C24" s="79"/>
    </row>
    <row r="25" spans="2:4">
      <c r="B25" s="80" t="s">
        <v>237</v>
      </c>
      <c r="C25" s="81">
        <f>SUM(C26:C27)</f>
        <v>160.69273020294119</v>
      </c>
    </row>
    <row r="26" spans="2:4">
      <c r="B26" t="s">
        <v>1777</v>
      </c>
      <c r="C26" s="79">
        <v>160.69273020294119</v>
      </c>
      <c r="D26" s="83">
        <v>44678</v>
      </c>
    </row>
    <row r="27" spans="2:4">
      <c r="B27"/>
      <c r="C27" s="79"/>
    </row>
  </sheetData>
  <sheetProtection sheet="1" objects="1" scenarios="1"/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C2" sqref="C2:C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s="12" t="s">
        <v>1927</v>
      </c>
    </row>
    <row r="3" spans="2:18">
      <c r="B3" s="2" t="s">
        <v>2</v>
      </c>
      <c r="C3" s="82" t="s">
        <v>1928</v>
      </c>
    </row>
    <row r="4" spans="2:18">
      <c r="B4" s="2" t="s">
        <v>3</v>
      </c>
      <c r="C4" t="s">
        <v>191</v>
      </c>
    </row>
    <row r="5" spans="2:18">
      <c r="B5" s="77" t="s">
        <v>192</v>
      </c>
      <c r="C5" t="s">
        <v>193</v>
      </c>
    </row>
    <row r="7" spans="2:18" ht="26.25" customHeight="1">
      <c r="B7" s="105" t="s">
        <v>181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7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196</v>
      </c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318</v>
      </c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232</v>
      </c>
      <c r="C14" t="s">
        <v>232</v>
      </c>
      <c r="D14" t="s">
        <v>232</v>
      </c>
      <c r="E14" t="s">
        <v>232</v>
      </c>
      <c r="H14" s="79">
        <v>0</v>
      </c>
      <c r="I14" t="s">
        <v>232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265</v>
      </c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232</v>
      </c>
      <c r="C16" t="s">
        <v>232</v>
      </c>
      <c r="D16" t="s">
        <v>232</v>
      </c>
      <c r="E16" t="s">
        <v>232</v>
      </c>
      <c r="H16" s="79">
        <v>0</v>
      </c>
      <c r="I16" t="s">
        <v>232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319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232</v>
      </c>
      <c r="C18" t="s">
        <v>232</v>
      </c>
      <c r="D18" t="s">
        <v>232</v>
      </c>
      <c r="E18" t="s">
        <v>232</v>
      </c>
      <c r="H18" s="79">
        <v>0</v>
      </c>
      <c r="I18" t="s">
        <v>232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921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232</v>
      </c>
      <c r="C20" t="s">
        <v>232</v>
      </c>
      <c r="D20" t="s">
        <v>232</v>
      </c>
      <c r="E20" t="s">
        <v>232</v>
      </c>
      <c r="H20" s="79">
        <v>0</v>
      </c>
      <c r="I20" t="s">
        <v>232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237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320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232</v>
      </c>
      <c r="C23" t="s">
        <v>232</v>
      </c>
      <c r="D23" t="s">
        <v>232</v>
      </c>
      <c r="E23" t="s">
        <v>232</v>
      </c>
      <c r="H23" s="79">
        <v>0</v>
      </c>
      <c r="I23" t="s">
        <v>232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321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232</v>
      </c>
      <c r="C25" t="s">
        <v>232</v>
      </c>
      <c r="D25" t="s">
        <v>232</v>
      </c>
      <c r="E25" t="s">
        <v>232</v>
      </c>
      <c r="H25" s="79">
        <v>0</v>
      </c>
      <c r="I25" t="s">
        <v>232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240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C2" sqref="C2:C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s="12" t="s">
        <v>1927</v>
      </c>
    </row>
    <row r="3" spans="2:18">
      <c r="B3" s="2" t="s">
        <v>2</v>
      </c>
      <c r="C3" s="82" t="s">
        <v>1928</v>
      </c>
    </row>
    <row r="4" spans="2:18">
      <c r="B4" s="2" t="s">
        <v>3</v>
      </c>
      <c r="C4" t="s">
        <v>191</v>
      </c>
    </row>
    <row r="5" spans="2:18">
      <c r="B5" s="77" t="s">
        <v>192</v>
      </c>
      <c r="C5" t="s">
        <v>193</v>
      </c>
    </row>
    <row r="7" spans="2:18" ht="26.25" customHeight="1">
      <c r="B7" s="105" t="s">
        <v>185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7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196</v>
      </c>
      <c r="C12" s="16"/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1435</v>
      </c>
      <c r="C13" s="16"/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232</v>
      </c>
      <c r="C14" t="s">
        <v>232</v>
      </c>
      <c r="D14" t="s">
        <v>232</v>
      </c>
      <c r="E14" t="s">
        <v>232</v>
      </c>
      <c r="H14" s="79">
        <v>0</v>
      </c>
      <c r="I14" t="s">
        <v>232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1436</v>
      </c>
      <c r="C15" s="16"/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232</v>
      </c>
      <c r="C16" t="s">
        <v>232</v>
      </c>
      <c r="D16" t="s">
        <v>232</v>
      </c>
      <c r="E16" t="s">
        <v>232</v>
      </c>
      <c r="H16" s="79">
        <v>0</v>
      </c>
      <c r="I16" t="s">
        <v>232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319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232</v>
      </c>
      <c r="C18" t="s">
        <v>232</v>
      </c>
      <c r="D18" t="s">
        <v>232</v>
      </c>
      <c r="E18" t="s">
        <v>232</v>
      </c>
      <c r="H18" s="79">
        <v>0</v>
      </c>
      <c r="I18" t="s">
        <v>232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921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232</v>
      </c>
      <c r="C20" t="s">
        <v>232</v>
      </c>
      <c r="D20" t="s">
        <v>232</v>
      </c>
      <c r="E20" t="s">
        <v>232</v>
      </c>
      <c r="H20" s="79">
        <v>0</v>
      </c>
      <c r="I20" t="s">
        <v>232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237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1486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232</v>
      </c>
      <c r="C23" t="s">
        <v>232</v>
      </c>
      <c r="D23" t="s">
        <v>232</v>
      </c>
      <c r="E23" t="s">
        <v>232</v>
      </c>
      <c r="H23" s="79">
        <v>0</v>
      </c>
      <c r="I23" t="s">
        <v>232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1487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232</v>
      </c>
      <c r="C25" t="s">
        <v>232</v>
      </c>
      <c r="D25" t="s">
        <v>232</v>
      </c>
      <c r="E25" t="s">
        <v>232</v>
      </c>
      <c r="H25" s="79">
        <v>0</v>
      </c>
      <c r="I25" t="s">
        <v>232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240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selection activeCell="C2" sqref="C2:C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s="12" t="s">
        <v>1927</v>
      </c>
    </row>
    <row r="3" spans="2:52">
      <c r="B3" s="2" t="s">
        <v>2</v>
      </c>
      <c r="C3" s="82" t="s">
        <v>1928</v>
      </c>
    </row>
    <row r="4" spans="2:52">
      <c r="B4" s="2" t="s">
        <v>3</v>
      </c>
      <c r="C4" t="s">
        <v>191</v>
      </c>
    </row>
    <row r="5" spans="2:52">
      <c r="B5" s="77" t="s">
        <v>192</v>
      </c>
      <c r="C5" t="s">
        <v>193</v>
      </c>
    </row>
    <row r="6" spans="2:52" ht="21.7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9"/>
    </row>
    <row r="7" spans="2:52" ht="27.75" customHeight="1">
      <c r="B7" s="100" t="s">
        <v>70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2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8">
        <v>4.4000000000000004</v>
      </c>
      <c r="I11" s="7"/>
      <c r="J11" s="7"/>
      <c r="K11" s="78">
        <v>0.56000000000000005</v>
      </c>
      <c r="L11" s="78">
        <v>35593424</v>
      </c>
      <c r="M11" s="7"/>
      <c r="N11" s="78">
        <v>42689.236846100001</v>
      </c>
      <c r="O11" s="7"/>
      <c r="P11" s="78">
        <v>100</v>
      </c>
      <c r="Q11" s="78">
        <v>25.06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80" t="s">
        <v>196</v>
      </c>
      <c r="C12" s="16"/>
      <c r="D12" s="16"/>
      <c r="H12" s="81">
        <v>4.4000000000000004</v>
      </c>
      <c r="K12" s="81">
        <v>0.56000000000000005</v>
      </c>
      <c r="L12" s="81">
        <v>35593424</v>
      </c>
      <c r="N12" s="81">
        <v>42689.236846100001</v>
      </c>
      <c r="P12" s="81">
        <v>100</v>
      </c>
      <c r="Q12" s="81">
        <v>25.06</v>
      </c>
    </row>
    <row r="13" spans="2:52">
      <c r="B13" s="80" t="s">
        <v>241</v>
      </c>
      <c r="C13" s="16"/>
      <c r="D13" s="16"/>
      <c r="H13" s="81">
        <v>5.42</v>
      </c>
      <c r="K13" s="81">
        <v>0.28999999999999998</v>
      </c>
      <c r="L13" s="81">
        <v>16337466</v>
      </c>
      <c r="N13" s="81">
        <v>21980.319261799999</v>
      </c>
      <c r="P13" s="81">
        <v>51.49</v>
      </c>
      <c r="Q13" s="81">
        <v>12.91</v>
      </c>
    </row>
    <row r="14" spans="2:52">
      <c r="B14" s="80" t="s">
        <v>242</v>
      </c>
      <c r="C14" s="16"/>
      <c r="D14" s="16"/>
      <c r="H14" s="81">
        <v>5.42</v>
      </c>
      <c r="K14" s="81">
        <v>0.28999999999999998</v>
      </c>
      <c r="L14" s="81">
        <v>16337466</v>
      </c>
      <c r="N14" s="81">
        <v>21980.319261799999</v>
      </c>
      <c r="P14" s="81">
        <v>51.49</v>
      </c>
      <c r="Q14" s="81">
        <v>12.91</v>
      </c>
    </row>
    <row r="15" spans="2:52">
      <c r="B15" t="s">
        <v>243</v>
      </c>
      <c r="C15" t="s">
        <v>244</v>
      </c>
      <c r="D15" t="s">
        <v>106</v>
      </c>
      <c r="E15" t="s">
        <v>245</v>
      </c>
      <c r="F15" t="s">
        <v>157</v>
      </c>
      <c r="G15" t="s">
        <v>246</v>
      </c>
      <c r="H15" s="79">
        <v>4.24</v>
      </c>
      <c r="I15" t="s">
        <v>108</v>
      </c>
      <c r="J15" s="79">
        <v>4</v>
      </c>
      <c r="K15" s="79">
        <v>7.0000000000000007E-2</v>
      </c>
      <c r="L15" s="79">
        <v>4179940</v>
      </c>
      <c r="M15" s="79">
        <v>154.33000000000001</v>
      </c>
      <c r="N15" s="79">
        <v>6450.9014020000004</v>
      </c>
      <c r="O15" s="79">
        <v>2.6879999999999998E-2</v>
      </c>
      <c r="P15" s="79">
        <v>15.11</v>
      </c>
      <c r="Q15" s="79">
        <v>3.79</v>
      </c>
    </row>
    <row r="16" spans="2:52">
      <c r="B16" t="s">
        <v>247</v>
      </c>
      <c r="C16" t="s">
        <v>248</v>
      </c>
      <c r="D16" t="s">
        <v>106</v>
      </c>
      <c r="E16" t="s">
        <v>245</v>
      </c>
      <c r="F16" t="s">
        <v>157</v>
      </c>
      <c r="G16" t="s">
        <v>246</v>
      </c>
      <c r="H16" s="79">
        <v>6.71</v>
      </c>
      <c r="I16" t="s">
        <v>108</v>
      </c>
      <c r="J16" s="79">
        <v>4</v>
      </c>
      <c r="K16" s="79">
        <v>0.49</v>
      </c>
      <c r="L16" s="79">
        <v>2512226</v>
      </c>
      <c r="M16" s="79">
        <v>155.97999999999999</v>
      </c>
      <c r="N16" s="79">
        <v>3918.5701147999998</v>
      </c>
      <c r="O16" s="79">
        <v>2.376E-2</v>
      </c>
      <c r="P16" s="79">
        <v>9.18</v>
      </c>
      <c r="Q16" s="79">
        <v>2.2999999999999998</v>
      </c>
    </row>
    <row r="17" spans="2:17">
      <c r="B17" t="s">
        <v>249</v>
      </c>
      <c r="C17" t="s">
        <v>250</v>
      </c>
      <c r="D17" t="s">
        <v>106</v>
      </c>
      <c r="E17" t="s">
        <v>245</v>
      </c>
      <c r="F17" t="s">
        <v>157</v>
      </c>
      <c r="G17" t="s">
        <v>246</v>
      </c>
      <c r="H17" s="79">
        <v>1.29</v>
      </c>
      <c r="I17" t="s">
        <v>108</v>
      </c>
      <c r="J17" s="79">
        <v>3.5</v>
      </c>
      <c r="K17" s="79">
        <v>0.3</v>
      </c>
      <c r="L17" s="79">
        <v>1400905</v>
      </c>
      <c r="M17" s="79">
        <v>123.8</v>
      </c>
      <c r="N17" s="79">
        <v>1734.3203900000001</v>
      </c>
      <c r="O17" s="79">
        <v>7.1200000000000005E-3</v>
      </c>
      <c r="P17" s="79">
        <v>4.0599999999999996</v>
      </c>
      <c r="Q17" s="79">
        <v>1.02</v>
      </c>
    </row>
    <row r="18" spans="2:17">
      <c r="B18" t="s">
        <v>251</v>
      </c>
      <c r="C18" t="s">
        <v>252</v>
      </c>
      <c r="D18" t="s">
        <v>106</v>
      </c>
      <c r="E18" t="s">
        <v>245</v>
      </c>
      <c r="F18" t="s">
        <v>157</v>
      </c>
      <c r="G18" t="s">
        <v>253</v>
      </c>
      <c r="H18" s="79">
        <v>6.41</v>
      </c>
      <c r="I18" t="s">
        <v>108</v>
      </c>
      <c r="J18" s="79">
        <v>1.75</v>
      </c>
      <c r="K18" s="79">
        <v>0.4</v>
      </c>
      <c r="L18" s="79">
        <v>484067</v>
      </c>
      <c r="M18" s="79">
        <v>110.03</v>
      </c>
      <c r="N18" s="79">
        <v>532.61892009999997</v>
      </c>
      <c r="O18" s="79">
        <v>3.49E-3</v>
      </c>
      <c r="P18" s="79">
        <v>1.25</v>
      </c>
      <c r="Q18" s="79">
        <v>0.31</v>
      </c>
    </row>
    <row r="19" spans="2:17">
      <c r="B19" t="s">
        <v>254</v>
      </c>
      <c r="C19" t="s">
        <v>255</v>
      </c>
      <c r="D19" t="s">
        <v>106</v>
      </c>
      <c r="E19" t="s">
        <v>245</v>
      </c>
      <c r="F19" t="s">
        <v>157</v>
      </c>
      <c r="G19" t="s">
        <v>246</v>
      </c>
      <c r="H19" s="79">
        <v>2.74</v>
      </c>
      <c r="I19" t="s">
        <v>108</v>
      </c>
      <c r="J19" s="79">
        <v>3</v>
      </c>
      <c r="K19" s="79">
        <v>-7.0000000000000007E-2</v>
      </c>
      <c r="L19" s="79">
        <v>265263</v>
      </c>
      <c r="M19" s="79">
        <v>118.92</v>
      </c>
      <c r="N19" s="79">
        <v>315.45075960000003</v>
      </c>
      <c r="O19" s="79">
        <v>1.73E-3</v>
      </c>
      <c r="P19" s="79">
        <v>0.74</v>
      </c>
      <c r="Q19" s="79">
        <v>0.19</v>
      </c>
    </row>
    <row r="20" spans="2:17">
      <c r="B20" t="s">
        <v>256</v>
      </c>
      <c r="C20" t="s">
        <v>257</v>
      </c>
      <c r="D20" t="s">
        <v>106</v>
      </c>
      <c r="E20" t="s">
        <v>245</v>
      </c>
      <c r="F20" t="s">
        <v>157</v>
      </c>
      <c r="G20" t="s">
        <v>258</v>
      </c>
      <c r="H20" s="79">
        <v>18.98</v>
      </c>
      <c r="I20" t="s">
        <v>108</v>
      </c>
      <c r="J20" s="79">
        <v>2.75</v>
      </c>
      <c r="K20" s="79">
        <v>1.35</v>
      </c>
      <c r="L20" s="79">
        <v>401545</v>
      </c>
      <c r="M20" s="79">
        <v>137.66999999999999</v>
      </c>
      <c r="N20" s="79">
        <v>552.80700149999996</v>
      </c>
      <c r="O20" s="79">
        <v>2.2699999999999999E-3</v>
      </c>
      <c r="P20" s="79">
        <v>1.29</v>
      </c>
      <c r="Q20" s="79">
        <v>0.32</v>
      </c>
    </row>
    <row r="21" spans="2:17">
      <c r="B21" t="s">
        <v>259</v>
      </c>
      <c r="C21" t="s">
        <v>260</v>
      </c>
      <c r="D21" t="s">
        <v>106</v>
      </c>
      <c r="E21" t="s">
        <v>245</v>
      </c>
      <c r="F21" t="s">
        <v>157</v>
      </c>
      <c r="G21" t="s">
        <v>246</v>
      </c>
      <c r="H21" s="79">
        <v>14.76</v>
      </c>
      <c r="I21" t="s">
        <v>108</v>
      </c>
      <c r="J21" s="79">
        <v>4</v>
      </c>
      <c r="K21" s="79">
        <v>1.1399999999999999</v>
      </c>
      <c r="L21" s="79">
        <v>277866</v>
      </c>
      <c r="M21" s="79">
        <v>178.62</v>
      </c>
      <c r="N21" s="79">
        <v>496.3242492</v>
      </c>
      <c r="O21" s="79">
        <v>1.7099999999999999E-3</v>
      </c>
      <c r="P21" s="79">
        <v>1.1599999999999999</v>
      </c>
      <c r="Q21" s="79">
        <v>0.28999999999999998</v>
      </c>
    </row>
    <row r="22" spans="2:17">
      <c r="B22" t="s">
        <v>261</v>
      </c>
      <c r="C22" t="s">
        <v>262</v>
      </c>
      <c r="D22" t="s">
        <v>106</v>
      </c>
      <c r="E22" t="s">
        <v>245</v>
      </c>
      <c r="F22" t="s">
        <v>157</v>
      </c>
      <c r="G22" t="s">
        <v>246</v>
      </c>
      <c r="H22" s="79">
        <v>5.39</v>
      </c>
      <c r="I22" t="s">
        <v>108</v>
      </c>
      <c r="J22" s="79">
        <v>2.75</v>
      </c>
      <c r="K22" s="79">
        <v>0.23</v>
      </c>
      <c r="L22" s="79">
        <v>6465642</v>
      </c>
      <c r="M22" s="79">
        <v>117.85</v>
      </c>
      <c r="N22" s="79">
        <v>7619.7590970000001</v>
      </c>
      <c r="O22" s="79">
        <v>3.9869999999999996E-2</v>
      </c>
      <c r="P22" s="79">
        <v>17.850000000000001</v>
      </c>
      <c r="Q22" s="79">
        <v>4.47</v>
      </c>
    </row>
    <row r="23" spans="2:17">
      <c r="B23" t="s">
        <v>263</v>
      </c>
      <c r="C23" t="s">
        <v>264</v>
      </c>
      <c r="D23" t="s">
        <v>106</v>
      </c>
      <c r="E23" t="s">
        <v>245</v>
      </c>
      <c r="F23" t="s">
        <v>157</v>
      </c>
      <c r="G23" t="s">
        <v>246</v>
      </c>
      <c r="H23" s="79">
        <v>0.41</v>
      </c>
      <c r="I23" t="s">
        <v>108</v>
      </c>
      <c r="J23" s="79">
        <v>1</v>
      </c>
      <c r="K23" s="79">
        <v>0.79</v>
      </c>
      <c r="L23" s="79">
        <v>350012</v>
      </c>
      <c r="M23" s="79">
        <v>102.73</v>
      </c>
      <c r="N23" s="79">
        <v>359.5673276</v>
      </c>
      <c r="O23" s="79">
        <v>2.65E-3</v>
      </c>
      <c r="P23" s="79">
        <v>0.84</v>
      </c>
      <c r="Q23" s="79">
        <v>0.21</v>
      </c>
    </row>
    <row r="24" spans="2:17">
      <c r="B24" s="80" t="s">
        <v>265</v>
      </c>
      <c r="C24" s="16"/>
      <c r="D24" s="16"/>
      <c r="H24" s="81">
        <v>3.31</v>
      </c>
      <c r="K24" s="81">
        <v>0.84</v>
      </c>
      <c r="L24" s="81">
        <v>19255958</v>
      </c>
      <c r="N24" s="81">
        <v>20708.917584300001</v>
      </c>
      <c r="P24" s="81">
        <v>48.51</v>
      </c>
      <c r="Q24" s="81">
        <v>12.16</v>
      </c>
    </row>
    <row r="25" spans="2:17">
      <c r="B25" s="80" t="s">
        <v>266</v>
      </c>
      <c r="C25" s="16"/>
      <c r="D25" s="16"/>
      <c r="H25" s="81">
        <v>0.26</v>
      </c>
      <c r="K25" s="81">
        <v>0.16</v>
      </c>
      <c r="L25" s="81">
        <v>9750000</v>
      </c>
      <c r="N25" s="81">
        <v>9746.6749999999993</v>
      </c>
      <c r="P25" s="81">
        <v>22.83</v>
      </c>
      <c r="Q25" s="81">
        <v>5.72</v>
      </c>
    </row>
    <row r="26" spans="2:17">
      <c r="B26" t="s">
        <v>267</v>
      </c>
      <c r="C26" t="s">
        <v>268</v>
      </c>
      <c r="D26" t="s">
        <v>106</v>
      </c>
      <c r="E26" t="s">
        <v>245</v>
      </c>
      <c r="F26" t="s">
        <v>157</v>
      </c>
      <c r="G26" t="s">
        <v>269</v>
      </c>
      <c r="H26" s="79">
        <v>0.18</v>
      </c>
      <c r="I26" t="s">
        <v>108</v>
      </c>
      <c r="J26" s="79">
        <v>0</v>
      </c>
      <c r="K26" s="79">
        <v>0.11</v>
      </c>
      <c r="L26" s="79">
        <v>7500000</v>
      </c>
      <c r="M26" s="79">
        <v>99.98</v>
      </c>
      <c r="N26" s="79">
        <v>7498.5</v>
      </c>
      <c r="O26" s="79">
        <v>7.4999999999999997E-2</v>
      </c>
      <c r="P26" s="79">
        <v>17.57</v>
      </c>
      <c r="Q26" s="79">
        <v>4.4000000000000004</v>
      </c>
    </row>
    <row r="27" spans="2:17">
      <c r="B27" t="s">
        <v>270</v>
      </c>
      <c r="C27" t="s">
        <v>271</v>
      </c>
      <c r="D27" t="s">
        <v>106</v>
      </c>
      <c r="E27" t="s">
        <v>245</v>
      </c>
      <c r="F27" t="s">
        <v>157</v>
      </c>
      <c r="G27" t="s">
        <v>272</v>
      </c>
      <c r="H27" s="79">
        <v>0.01</v>
      </c>
      <c r="I27" t="s">
        <v>108</v>
      </c>
      <c r="J27" s="79">
        <v>0</v>
      </c>
      <c r="K27" s="79">
        <v>1.84</v>
      </c>
      <c r="L27" s="79">
        <v>250000</v>
      </c>
      <c r="M27" s="79">
        <v>99.99</v>
      </c>
      <c r="N27" s="79">
        <v>249.97499999999999</v>
      </c>
      <c r="O27" s="79">
        <v>2.5000000000000001E-3</v>
      </c>
      <c r="P27" s="79">
        <v>0.59</v>
      </c>
      <c r="Q27" s="79">
        <v>0.15</v>
      </c>
    </row>
    <row r="28" spans="2:17">
      <c r="B28" t="s">
        <v>273</v>
      </c>
      <c r="C28" t="s">
        <v>274</v>
      </c>
      <c r="D28" t="s">
        <v>106</v>
      </c>
      <c r="E28" t="s">
        <v>245</v>
      </c>
      <c r="F28" t="s">
        <v>157</v>
      </c>
      <c r="G28" t="s">
        <v>275</v>
      </c>
      <c r="H28" s="79">
        <v>0.57999999999999996</v>
      </c>
      <c r="I28" t="s">
        <v>108</v>
      </c>
      <c r="J28" s="79">
        <v>0</v>
      </c>
      <c r="K28" s="79">
        <v>0.15</v>
      </c>
      <c r="L28" s="79">
        <v>2000000</v>
      </c>
      <c r="M28" s="79">
        <v>99.91</v>
      </c>
      <c r="N28" s="79">
        <v>1998.2</v>
      </c>
      <c r="O28" s="79">
        <v>2.222E-2</v>
      </c>
      <c r="P28" s="79">
        <v>4.68</v>
      </c>
      <c r="Q28" s="79">
        <v>1.17</v>
      </c>
    </row>
    <row r="29" spans="2:17">
      <c r="B29" s="80" t="s">
        <v>276</v>
      </c>
      <c r="C29" s="16"/>
      <c r="D29" s="16"/>
      <c r="H29" s="81">
        <v>6.88</v>
      </c>
      <c r="K29" s="81">
        <v>1.65</v>
      </c>
      <c r="L29" s="81">
        <v>7984196</v>
      </c>
      <c r="N29" s="81">
        <v>9440.7849366999999</v>
      </c>
      <c r="P29" s="81">
        <v>22.12</v>
      </c>
      <c r="Q29" s="81">
        <v>5.54</v>
      </c>
    </row>
    <row r="30" spans="2:17">
      <c r="B30" t="s">
        <v>277</v>
      </c>
      <c r="C30" t="s">
        <v>278</v>
      </c>
      <c r="D30" t="s">
        <v>106</v>
      </c>
      <c r="E30" t="s">
        <v>245</v>
      </c>
      <c r="F30" t="s">
        <v>157</v>
      </c>
      <c r="G30" t="s">
        <v>246</v>
      </c>
      <c r="H30" s="79">
        <v>1.04</v>
      </c>
      <c r="I30" t="s">
        <v>108</v>
      </c>
      <c r="J30" s="79">
        <v>4</v>
      </c>
      <c r="K30" s="79">
        <v>0.21</v>
      </c>
      <c r="L30" s="79">
        <v>638387</v>
      </c>
      <c r="M30" s="79">
        <v>107.78</v>
      </c>
      <c r="N30" s="79">
        <v>688.05350859999999</v>
      </c>
      <c r="O30" s="79">
        <v>3.81E-3</v>
      </c>
      <c r="P30" s="79">
        <v>1.61</v>
      </c>
      <c r="Q30" s="79">
        <v>0.4</v>
      </c>
    </row>
    <row r="31" spans="2:17">
      <c r="B31" t="s">
        <v>279</v>
      </c>
      <c r="C31" t="s">
        <v>280</v>
      </c>
      <c r="D31" t="s">
        <v>106</v>
      </c>
      <c r="E31" t="s">
        <v>245</v>
      </c>
      <c r="F31" t="s">
        <v>157</v>
      </c>
      <c r="G31" t="s">
        <v>246</v>
      </c>
      <c r="H31" s="79">
        <v>4.4400000000000004</v>
      </c>
      <c r="I31" t="s">
        <v>108</v>
      </c>
      <c r="J31" s="79">
        <v>5.5</v>
      </c>
      <c r="K31" s="79">
        <v>1.1399999999999999</v>
      </c>
      <c r="L31" s="79">
        <v>26150</v>
      </c>
      <c r="M31" s="79">
        <v>126.49</v>
      </c>
      <c r="N31" s="79">
        <v>33.077134999999998</v>
      </c>
      <c r="O31" s="79">
        <v>1.4999999999999999E-4</v>
      </c>
      <c r="P31" s="79">
        <v>0.08</v>
      </c>
      <c r="Q31" s="79">
        <v>0.02</v>
      </c>
    </row>
    <row r="32" spans="2:17">
      <c r="B32" t="s">
        <v>281</v>
      </c>
      <c r="C32" t="s">
        <v>282</v>
      </c>
      <c r="D32" t="s">
        <v>106</v>
      </c>
      <c r="E32" t="s">
        <v>245</v>
      </c>
      <c r="F32" t="s">
        <v>157</v>
      </c>
      <c r="G32" t="s">
        <v>246</v>
      </c>
      <c r="H32" s="79">
        <v>0.16</v>
      </c>
      <c r="I32" t="s">
        <v>108</v>
      </c>
      <c r="J32" s="79">
        <v>5.5</v>
      </c>
      <c r="K32" s="79">
        <v>0.18</v>
      </c>
      <c r="L32" s="79">
        <v>197062</v>
      </c>
      <c r="M32" s="79">
        <v>105.47</v>
      </c>
      <c r="N32" s="79">
        <v>207.84129139999999</v>
      </c>
      <c r="O32" s="79">
        <v>1.5499999999999999E-3</v>
      </c>
      <c r="P32" s="79">
        <v>0.49</v>
      </c>
      <c r="Q32" s="79">
        <v>0.12</v>
      </c>
    </row>
    <row r="33" spans="2:17">
      <c r="B33" t="s">
        <v>283</v>
      </c>
      <c r="C33" t="s">
        <v>284</v>
      </c>
      <c r="D33" t="s">
        <v>106</v>
      </c>
      <c r="E33" t="s">
        <v>245</v>
      </c>
      <c r="F33" t="s">
        <v>157</v>
      </c>
      <c r="G33" t="s">
        <v>246</v>
      </c>
      <c r="H33" s="79">
        <v>2</v>
      </c>
      <c r="I33" t="s">
        <v>108</v>
      </c>
      <c r="J33" s="79">
        <v>6</v>
      </c>
      <c r="K33" s="79">
        <v>0.38</v>
      </c>
      <c r="L33" s="79">
        <v>7523</v>
      </c>
      <c r="M33" s="79">
        <v>117.11</v>
      </c>
      <c r="N33" s="79">
        <v>8.8101853000000006</v>
      </c>
      <c r="O33" s="79">
        <v>4.0000000000000003E-5</v>
      </c>
      <c r="P33" s="79">
        <v>0.02</v>
      </c>
      <c r="Q33" s="79">
        <v>0.01</v>
      </c>
    </row>
    <row r="34" spans="2:17">
      <c r="B34" t="s">
        <v>285</v>
      </c>
      <c r="C34" t="s">
        <v>286</v>
      </c>
      <c r="D34" t="s">
        <v>106</v>
      </c>
      <c r="E34" t="s">
        <v>245</v>
      </c>
      <c r="F34" t="s">
        <v>157</v>
      </c>
      <c r="G34" t="s">
        <v>287</v>
      </c>
      <c r="H34" s="79">
        <v>9.32</v>
      </c>
      <c r="I34" t="s">
        <v>108</v>
      </c>
      <c r="J34" s="79">
        <v>0</v>
      </c>
      <c r="K34" s="79">
        <v>2.25</v>
      </c>
      <c r="L34" s="79">
        <v>427800</v>
      </c>
      <c r="M34" s="79">
        <v>98.08</v>
      </c>
      <c r="N34" s="79">
        <v>419.58623999999998</v>
      </c>
      <c r="O34" s="79">
        <v>2.2350000000000002E-2</v>
      </c>
      <c r="P34" s="79">
        <v>0.98</v>
      </c>
      <c r="Q34" s="79">
        <v>0.25</v>
      </c>
    </row>
    <row r="35" spans="2:17">
      <c r="B35" t="s">
        <v>288</v>
      </c>
      <c r="C35" t="s">
        <v>289</v>
      </c>
      <c r="D35" t="s">
        <v>106</v>
      </c>
      <c r="E35" t="s">
        <v>245</v>
      </c>
      <c r="F35" t="s">
        <v>157</v>
      </c>
      <c r="G35" t="s">
        <v>290</v>
      </c>
      <c r="H35" s="79">
        <v>8.06</v>
      </c>
      <c r="I35" t="s">
        <v>108</v>
      </c>
      <c r="J35" s="79">
        <v>1.75</v>
      </c>
      <c r="K35" s="79">
        <v>2.06</v>
      </c>
      <c r="L35" s="79">
        <v>403727</v>
      </c>
      <c r="M35" s="79">
        <v>98.14</v>
      </c>
      <c r="N35" s="79">
        <v>396.21767779999999</v>
      </c>
      <c r="O35" s="79">
        <v>2.7599999999999999E-3</v>
      </c>
      <c r="P35" s="79">
        <v>0.93</v>
      </c>
      <c r="Q35" s="79">
        <v>0.23</v>
      </c>
    </row>
    <row r="36" spans="2:17">
      <c r="B36" t="s">
        <v>291</v>
      </c>
      <c r="C36" t="s">
        <v>292</v>
      </c>
      <c r="D36" t="s">
        <v>106</v>
      </c>
      <c r="E36" t="s">
        <v>245</v>
      </c>
      <c r="F36" t="s">
        <v>157</v>
      </c>
      <c r="G36" t="s">
        <v>293</v>
      </c>
      <c r="H36" s="79">
        <v>1.82</v>
      </c>
      <c r="I36" t="s">
        <v>108</v>
      </c>
      <c r="J36" s="79">
        <v>0.5</v>
      </c>
      <c r="K36" s="79">
        <v>0.32</v>
      </c>
      <c r="L36" s="79">
        <v>46116</v>
      </c>
      <c r="M36" s="79">
        <v>100.42</v>
      </c>
      <c r="N36" s="79">
        <v>46.309687199999999</v>
      </c>
      <c r="O36" s="79">
        <v>3.5E-4</v>
      </c>
      <c r="P36" s="79">
        <v>0.11</v>
      </c>
      <c r="Q36" s="79">
        <v>0.03</v>
      </c>
    </row>
    <row r="37" spans="2:17">
      <c r="B37" t="s">
        <v>294</v>
      </c>
      <c r="C37" t="s">
        <v>295</v>
      </c>
      <c r="D37" t="s">
        <v>106</v>
      </c>
      <c r="E37" t="s">
        <v>245</v>
      </c>
      <c r="F37" t="s">
        <v>157</v>
      </c>
      <c r="G37" t="s">
        <v>246</v>
      </c>
      <c r="H37" s="79">
        <v>2.83</v>
      </c>
      <c r="I37" t="s">
        <v>108</v>
      </c>
      <c r="J37" s="79">
        <v>5</v>
      </c>
      <c r="K37" s="79">
        <v>0.63</v>
      </c>
      <c r="L37" s="79">
        <v>205186</v>
      </c>
      <c r="M37" s="79">
        <v>117.91</v>
      </c>
      <c r="N37" s="79">
        <v>241.93481259999999</v>
      </c>
      <c r="O37" s="79">
        <v>1.1100000000000001E-3</v>
      </c>
      <c r="P37" s="79">
        <v>0.56999999999999995</v>
      </c>
      <c r="Q37" s="79">
        <v>0.14000000000000001</v>
      </c>
    </row>
    <row r="38" spans="2:17">
      <c r="B38" t="s">
        <v>296</v>
      </c>
      <c r="C38" t="s">
        <v>297</v>
      </c>
      <c r="D38" t="s">
        <v>106</v>
      </c>
      <c r="E38" t="s">
        <v>245</v>
      </c>
      <c r="F38" t="s">
        <v>157</v>
      </c>
      <c r="G38" t="s">
        <v>246</v>
      </c>
      <c r="H38" s="79">
        <v>5.52</v>
      </c>
      <c r="I38" t="s">
        <v>108</v>
      </c>
      <c r="J38" s="79">
        <v>4.25</v>
      </c>
      <c r="K38" s="79">
        <v>1.46</v>
      </c>
      <c r="L38" s="79">
        <v>3762743</v>
      </c>
      <c r="M38" s="79">
        <v>119.77</v>
      </c>
      <c r="N38" s="79">
        <v>4506.6372910999999</v>
      </c>
      <c r="O38" s="79">
        <v>2.1309999999999999E-2</v>
      </c>
      <c r="P38" s="79">
        <v>10.56</v>
      </c>
      <c r="Q38" s="79">
        <v>2.65</v>
      </c>
    </row>
    <row r="39" spans="2:17">
      <c r="B39" t="s">
        <v>298</v>
      </c>
      <c r="C39" t="s">
        <v>299</v>
      </c>
      <c r="D39" t="s">
        <v>106</v>
      </c>
      <c r="E39" t="s">
        <v>245</v>
      </c>
      <c r="F39" t="s">
        <v>157</v>
      </c>
      <c r="G39" t="s">
        <v>300</v>
      </c>
      <c r="H39" s="79">
        <v>4.2300000000000004</v>
      </c>
      <c r="I39" t="s">
        <v>108</v>
      </c>
      <c r="J39" s="79">
        <v>1</v>
      </c>
      <c r="K39" s="79">
        <v>0.99</v>
      </c>
      <c r="L39" s="79">
        <v>116200</v>
      </c>
      <c r="M39" s="79">
        <v>100.71</v>
      </c>
      <c r="N39" s="79">
        <v>117.02502</v>
      </c>
      <c r="O39" s="79">
        <v>1.5E-3</v>
      </c>
      <c r="P39" s="79">
        <v>0.27</v>
      </c>
      <c r="Q39" s="79">
        <v>7.0000000000000007E-2</v>
      </c>
    </row>
    <row r="40" spans="2:17">
      <c r="B40" t="s">
        <v>301</v>
      </c>
      <c r="C40" t="s">
        <v>302</v>
      </c>
      <c r="D40" t="s">
        <v>106</v>
      </c>
      <c r="E40" t="s">
        <v>245</v>
      </c>
      <c r="F40" t="s">
        <v>157</v>
      </c>
      <c r="G40" t="s">
        <v>303</v>
      </c>
      <c r="H40" s="79">
        <v>2.34</v>
      </c>
      <c r="I40" t="s">
        <v>108</v>
      </c>
      <c r="J40" s="79">
        <v>2.25</v>
      </c>
      <c r="K40" s="79">
        <v>0.46</v>
      </c>
      <c r="L40" s="79">
        <v>161117</v>
      </c>
      <c r="M40" s="79">
        <v>105.61</v>
      </c>
      <c r="N40" s="79">
        <v>170.15566369999999</v>
      </c>
      <c r="O40" s="79">
        <v>1.0500000000000002E-3</v>
      </c>
      <c r="P40" s="79">
        <v>0.4</v>
      </c>
      <c r="Q40" s="79">
        <v>0.1</v>
      </c>
    </row>
    <row r="41" spans="2:17">
      <c r="B41" t="s">
        <v>304</v>
      </c>
      <c r="C41" t="s">
        <v>305</v>
      </c>
      <c r="D41" t="s">
        <v>106</v>
      </c>
      <c r="E41" t="s">
        <v>245</v>
      </c>
      <c r="F41" t="s">
        <v>157</v>
      </c>
      <c r="G41" t="s">
        <v>306</v>
      </c>
      <c r="H41" s="79">
        <v>6.38</v>
      </c>
      <c r="I41" t="s">
        <v>108</v>
      </c>
      <c r="J41" s="79">
        <v>3.75</v>
      </c>
      <c r="K41" s="79">
        <v>1.71</v>
      </c>
      <c r="L41" s="79">
        <v>554910</v>
      </c>
      <c r="M41" s="79">
        <v>116.64</v>
      </c>
      <c r="N41" s="79">
        <v>647.24702400000001</v>
      </c>
      <c r="O41" s="79">
        <v>3.7299999999999998E-3</v>
      </c>
      <c r="P41" s="79">
        <v>1.52</v>
      </c>
      <c r="Q41" s="79">
        <v>0.38</v>
      </c>
    </row>
    <row r="42" spans="2:17">
      <c r="B42" t="s">
        <v>307</v>
      </c>
      <c r="C42" t="s">
        <v>308</v>
      </c>
      <c r="D42" t="s">
        <v>106</v>
      </c>
      <c r="E42" t="s">
        <v>245</v>
      </c>
      <c r="F42" t="s">
        <v>157</v>
      </c>
      <c r="G42" t="s">
        <v>306</v>
      </c>
      <c r="H42" s="79">
        <v>15.29</v>
      </c>
      <c r="I42" t="s">
        <v>108</v>
      </c>
      <c r="J42" s="79">
        <v>5.5</v>
      </c>
      <c r="K42" s="79">
        <v>3.23</v>
      </c>
      <c r="L42" s="79">
        <v>1187775</v>
      </c>
      <c r="M42" s="79">
        <v>143.6</v>
      </c>
      <c r="N42" s="79">
        <v>1705.6449</v>
      </c>
      <c r="O42" s="79">
        <v>7.0300000000000007E-3</v>
      </c>
      <c r="P42" s="79">
        <v>4</v>
      </c>
      <c r="Q42" s="79">
        <v>1</v>
      </c>
    </row>
    <row r="43" spans="2:17">
      <c r="B43" t="s">
        <v>309</v>
      </c>
      <c r="C43" t="s">
        <v>310</v>
      </c>
      <c r="D43" t="s">
        <v>106</v>
      </c>
      <c r="E43" t="s">
        <v>245</v>
      </c>
      <c r="F43" t="s">
        <v>157</v>
      </c>
      <c r="G43" t="s">
        <v>311</v>
      </c>
      <c r="H43" s="79">
        <v>0.83</v>
      </c>
      <c r="I43" t="s">
        <v>108</v>
      </c>
      <c r="J43" s="79">
        <v>1.25</v>
      </c>
      <c r="K43" s="79">
        <v>0.18</v>
      </c>
      <c r="L43" s="79">
        <v>249500</v>
      </c>
      <c r="M43" s="79">
        <v>101.1</v>
      </c>
      <c r="N43" s="79">
        <v>252.24449999999999</v>
      </c>
      <c r="O43" s="79">
        <v>2.5099999999999996E-3</v>
      </c>
      <c r="P43" s="79">
        <v>0.59</v>
      </c>
      <c r="Q43" s="79">
        <v>0.15</v>
      </c>
    </row>
    <row r="44" spans="2:17">
      <c r="B44" s="80" t="s">
        <v>312</v>
      </c>
      <c r="C44" s="16"/>
      <c r="D44" s="16"/>
      <c r="H44" s="81">
        <v>0.66</v>
      </c>
      <c r="K44" s="81">
        <v>0.2</v>
      </c>
      <c r="L44" s="81">
        <v>1521762</v>
      </c>
      <c r="N44" s="81">
        <v>1521.4576476</v>
      </c>
      <c r="P44" s="81">
        <v>3.56</v>
      </c>
      <c r="Q44" s="81">
        <v>0.89</v>
      </c>
    </row>
    <row r="45" spans="2:17">
      <c r="B45" t="s">
        <v>313</v>
      </c>
      <c r="C45" t="s">
        <v>314</v>
      </c>
      <c r="D45" t="s">
        <v>106</v>
      </c>
      <c r="E45" t="s">
        <v>245</v>
      </c>
      <c r="F45" t="s">
        <v>157</v>
      </c>
      <c r="G45" t="s">
        <v>246</v>
      </c>
      <c r="H45" s="79">
        <v>0.66</v>
      </c>
      <c r="I45" t="s">
        <v>108</v>
      </c>
      <c r="J45" s="79">
        <v>7.0000000000000007E-2</v>
      </c>
      <c r="K45" s="79">
        <v>0.2</v>
      </c>
      <c r="L45" s="79">
        <v>1521762</v>
      </c>
      <c r="M45" s="79">
        <v>99.98</v>
      </c>
      <c r="N45" s="79">
        <v>1521.4576476</v>
      </c>
      <c r="O45" s="79">
        <v>9.9000000000000008E-3</v>
      </c>
      <c r="P45" s="79">
        <v>3.56</v>
      </c>
      <c r="Q45" s="79">
        <v>0.89</v>
      </c>
    </row>
    <row r="46" spans="2:17">
      <c r="B46" s="80" t="s">
        <v>315</v>
      </c>
      <c r="C46" s="16"/>
      <c r="D46" s="16"/>
      <c r="H46" s="81">
        <v>0</v>
      </c>
      <c r="K46" s="81">
        <v>0</v>
      </c>
      <c r="L46" s="81">
        <v>0</v>
      </c>
      <c r="N46" s="81">
        <v>0</v>
      </c>
      <c r="P46" s="81">
        <v>0</v>
      </c>
      <c r="Q46" s="81">
        <v>0</v>
      </c>
    </row>
    <row r="47" spans="2:17">
      <c r="B47" t="s">
        <v>232</v>
      </c>
      <c r="C47" t="s">
        <v>232</v>
      </c>
      <c r="D47" s="16"/>
      <c r="E47" t="s">
        <v>232</v>
      </c>
      <c r="H47" s="79">
        <v>0</v>
      </c>
      <c r="I47" t="s">
        <v>232</v>
      </c>
      <c r="J47" s="79">
        <v>0</v>
      </c>
      <c r="K47" s="79">
        <v>0</v>
      </c>
      <c r="L47" s="79">
        <v>0</v>
      </c>
      <c r="M47" s="79">
        <v>0</v>
      </c>
      <c r="N47" s="79">
        <v>0</v>
      </c>
      <c r="O47" s="79">
        <v>0</v>
      </c>
      <c r="P47" s="79">
        <v>0</v>
      </c>
      <c r="Q47" s="79">
        <v>0</v>
      </c>
    </row>
    <row r="48" spans="2:17">
      <c r="B48" s="80" t="s">
        <v>237</v>
      </c>
      <c r="C48" s="16"/>
      <c r="D48" s="16"/>
      <c r="H48" s="81">
        <v>0</v>
      </c>
      <c r="K48" s="81">
        <v>0</v>
      </c>
      <c r="L48" s="81">
        <v>0</v>
      </c>
      <c r="N48" s="81">
        <v>0</v>
      </c>
      <c r="P48" s="81">
        <v>0</v>
      </c>
      <c r="Q48" s="81">
        <v>0</v>
      </c>
    </row>
    <row r="49" spans="2:17">
      <c r="B49" s="80" t="s">
        <v>316</v>
      </c>
      <c r="C49" s="16"/>
      <c r="D49" s="16"/>
      <c r="H49" s="81">
        <v>0</v>
      </c>
      <c r="K49" s="81">
        <v>0</v>
      </c>
      <c r="L49" s="81">
        <v>0</v>
      </c>
      <c r="N49" s="81">
        <v>0</v>
      </c>
      <c r="P49" s="81">
        <v>0</v>
      </c>
      <c r="Q49" s="81">
        <v>0</v>
      </c>
    </row>
    <row r="50" spans="2:17">
      <c r="B50" t="s">
        <v>232</v>
      </c>
      <c r="C50" t="s">
        <v>232</v>
      </c>
      <c r="D50" s="16"/>
      <c r="E50" t="s">
        <v>232</v>
      </c>
      <c r="H50" s="79">
        <v>0</v>
      </c>
      <c r="I50" t="s">
        <v>232</v>
      </c>
      <c r="J50" s="79">
        <v>0</v>
      </c>
      <c r="K50" s="79">
        <v>0</v>
      </c>
      <c r="L50" s="79">
        <v>0</v>
      </c>
      <c r="M50" s="79">
        <v>0</v>
      </c>
      <c r="N50" s="79">
        <v>0</v>
      </c>
      <c r="O50" s="79">
        <v>0</v>
      </c>
      <c r="P50" s="79">
        <v>0</v>
      </c>
      <c r="Q50" s="79">
        <v>0</v>
      </c>
    </row>
    <row r="51" spans="2:17">
      <c r="B51" s="80" t="s">
        <v>317</v>
      </c>
      <c r="C51" s="16"/>
      <c r="D51" s="16"/>
      <c r="H51" s="81">
        <v>0</v>
      </c>
      <c r="K51" s="81">
        <v>0</v>
      </c>
      <c r="L51" s="81">
        <v>0</v>
      </c>
      <c r="N51" s="81">
        <v>0</v>
      </c>
      <c r="P51" s="81">
        <v>0</v>
      </c>
      <c r="Q51" s="81">
        <v>0</v>
      </c>
    </row>
    <row r="52" spans="2:17">
      <c r="B52" t="s">
        <v>232</v>
      </c>
      <c r="C52" t="s">
        <v>232</v>
      </c>
      <c r="D52" s="16"/>
      <c r="E52" t="s">
        <v>232</v>
      </c>
      <c r="H52" s="79">
        <v>0</v>
      </c>
      <c r="I52" t="s">
        <v>232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</row>
    <row r="53" spans="2:17">
      <c r="C53" s="16"/>
      <c r="D53" s="16"/>
    </row>
    <row r="54" spans="2:17">
      <c r="C54" s="16"/>
      <c r="D54" s="16"/>
    </row>
    <row r="55" spans="2:17">
      <c r="C55" s="16"/>
      <c r="D55" s="16"/>
    </row>
    <row r="56" spans="2:17">
      <c r="C56" s="16"/>
      <c r="D56" s="16"/>
    </row>
    <row r="57" spans="2:17">
      <c r="C57" s="16"/>
      <c r="D57" s="16"/>
    </row>
    <row r="58" spans="2:17">
      <c r="C58" s="16"/>
      <c r="D58" s="16"/>
    </row>
    <row r="59" spans="2:17">
      <c r="C59" s="16"/>
      <c r="D59" s="16"/>
    </row>
    <row r="60" spans="2:17">
      <c r="C60" s="16"/>
      <c r="D60" s="16"/>
    </row>
    <row r="61" spans="2:17">
      <c r="C61" s="16"/>
      <c r="D61" s="16"/>
    </row>
    <row r="62" spans="2:17">
      <c r="C62" s="16"/>
      <c r="D62" s="16"/>
    </row>
    <row r="63" spans="2:17">
      <c r="C63" s="16"/>
      <c r="D63" s="16"/>
    </row>
    <row r="64" spans="2:17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C2" sqref="C2:C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  <c r="C2" s="12" t="s">
        <v>1927</v>
      </c>
    </row>
    <row r="3" spans="2:23">
      <c r="B3" s="2" t="s">
        <v>2</v>
      </c>
      <c r="C3" s="82" t="s">
        <v>1928</v>
      </c>
    </row>
    <row r="4" spans="2:23">
      <c r="B4" s="2" t="s">
        <v>3</v>
      </c>
      <c r="C4" t="s">
        <v>191</v>
      </c>
    </row>
    <row r="5" spans="2:23">
      <c r="B5" s="77" t="s">
        <v>192</v>
      </c>
      <c r="C5" t="s">
        <v>193</v>
      </c>
    </row>
    <row r="7" spans="2:23" ht="26.25" customHeight="1">
      <c r="B7" s="105" t="s">
        <v>187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7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23">
      <c r="B12" s="80" t="s">
        <v>196</v>
      </c>
      <c r="E12" s="15"/>
      <c r="F12" s="15"/>
      <c r="G12" s="15"/>
      <c r="H12" s="81">
        <v>0</v>
      </c>
      <c r="I12" s="15"/>
      <c r="J12" s="15"/>
      <c r="K12" s="15"/>
      <c r="L12" s="81">
        <v>0</v>
      </c>
      <c r="M12" s="81">
        <v>0</v>
      </c>
      <c r="N12" s="15"/>
      <c r="O12" s="81">
        <v>0</v>
      </c>
      <c r="P12" s="81">
        <v>0</v>
      </c>
      <c r="Q12" s="15"/>
      <c r="R12" s="15"/>
      <c r="S12" s="15"/>
      <c r="T12" s="15"/>
      <c r="U12" s="15"/>
      <c r="V12" s="15"/>
      <c r="W12" s="15"/>
    </row>
    <row r="13" spans="2:23">
      <c r="B13" s="80" t="s">
        <v>1435</v>
      </c>
      <c r="E13" s="15"/>
      <c r="F13" s="15"/>
      <c r="G13" s="15"/>
      <c r="H13" s="81">
        <v>0</v>
      </c>
      <c r="I13" s="15"/>
      <c r="J13" s="15"/>
      <c r="K13" s="15"/>
      <c r="L13" s="81">
        <v>0</v>
      </c>
      <c r="M13" s="81">
        <v>0</v>
      </c>
      <c r="N13" s="15"/>
      <c r="O13" s="81">
        <v>0</v>
      </c>
      <c r="P13" s="81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232</v>
      </c>
      <c r="C14" t="s">
        <v>232</v>
      </c>
      <c r="D14" t="s">
        <v>232</v>
      </c>
      <c r="E14" t="s">
        <v>232</v>
      </c>
      <c r="F14" s="15"/>
      <c r="G14" s="15"/>
      <c r="H14" s="79">
        <v>0</v>
      </c>
      <c r="I14" t="s">
        <v>232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15"/>
      <c r="R14" s="15"/>
      <c r="S14" s="15"/>
      <c r="T14" s="15"/>
      <c r="U14" s="15"/>
      <c r="V14" s="15"/>
      <c r="W14" s="15"/>
    </row>
    <row r="15" spans="2:23">
      <c r="B15" s="80" t="s">
        <v>1436</v>
      </c>
      <c r="E15" s="15"/>
      <c r="F15" s="15"/>
      <c r="G15" s="15"/>
      <c r="H15" s="81">
        <v>0</v>
      </c>
      <c r="I15" s="15"/>
      <c r="J15" s="15"/>
      <c r="K15" s="15"/>
      <c r="L15" s="81">
        <v>0</v>
      </c>
      <c r="M15" s="81">
        <v>0</v>
      </c>
      <c r="N15" s="15"/>
      <c r="O15" s="81">
        <v>0</v>
      </c>
      <c r="P15" s="81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232</v>
      </c>
      <c r="C16" t="s">
        <v>232</v>
      </c>
      <c r="D16" t="s">
        <v>232</v>
      </c>
      <c r="E16" t="s">
        <v>232</v>
      </c>
      <c r="F16" s="15"/>
      <c r="G16" s="15"/>
      <c r="H16" s="79">
        <v>0</v>
      </c>
      <c r="I16" t="s">
        <v>232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15"/>
      <c r="R16" s="15"/>
      <c r="S16" s="15"/>
      <c r="T16" s="15"/>
      <c r="U16" s="15"/>
      <c r="V16" s="15"/>
      <c r="W16" s="15"/>
    </row>
    <row r="17" spans="2:23">
      <c r="B17" s="80" t="s">
        <v>319</v>
      </c>
      <c r="E17" s="15"/>
      <c r="F17" s="15"/>
      <c r="G17" s="15"/>
      <c r="H17" s="81">
        <v>0</v>
      </c>
      <c r="I17" s="15"/>
      <c r="J17" s="15"/>
      <c r="K17" s="15"/>
      <c r="L17" s="81">
        <v>0</v>
      </c>
      <c r="M17" s="81">
        <v>0</v>
      </c>
      <c r="N17" s="15"/>
      <c r="O17" s="81">
        <v>0</v>
      </c>
      <c r="P17" s="81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232</v>
      </c>
      <c r="C18" t="s">
        <v>232</v>
      </c>
      <c r="D18" t="s">
        <v>232</v>
      </c>
      <c r="E18" t="s">
        <v>232</v>
      </c>
      <c r="F18" s="15"/>
      <c r="G18" s="15"/>
      <c r="H18" s="79">
        <v>0</v>
      </c>
      <c r="I18" t="s">
        <v>232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15"/>
      <c r="R18" s="15"/>
      <c r="S18" s="15"/>
      <c r="T18" s="15"/>
      <c r="U18" s="15"/>
      <c r="V18" s="15"/>
      <c r="W18" s="15"/>
    </row>
    <row r="19" spans="2:23">
      <c r="B19" s="80" t="s">
        <v>921</v>
      </c>
      <c r="E19" s="15"/>
      <c r="F19" s="15"/>
      <c r="G19" s="15"/>
      <c r="H19" s="81">
        <v>0</v>
      </c>
      <c r="I19" s="15"/>
      <c r="J19" s="15"/>
      <c r="K19" s="15"/>
      <c r="L19" s="81">
        <v>0</v>
      </c>
      <c r="M19" s="81">
        <v>0</v>
      </c>
      <c r="N19" s="15"/>
      <c r="O19" s="81">
        <v>0</v>
      </c>
      <c r="P19" s="81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232</v>
      </c>
      <c r="C20" t="s">
        <v>232</v>
      </c>
      <c r="D20" t="s">
        <v>232</v>
      </c>
      <c r="E20" t="s">
        <v>232</v>
      </c>
      <c r="F20" s="15"/>
      <c r="G20" s="15"/>
      <c r="H20" s="79">
        <v>0</v>
      </c>
      <c r="I20" t="s">
        <v>232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240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sheetProtection sheet="1" objects="1" scenarios="1"/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C2" sqref="C2:C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  <c r="C2" s="12" t="s">
        <v>1927</v>
      </c>
    </row>
    <row r="3" spans="2:67">
      <c r="B3" s="2" t="s">
        <v>2</v>
      </c>
      <c r="C3" s="82" t="s">
        <v>1928</v>
      </c>
    </row>
    <row r="4" spans="2:67">
      <c r="B4" s="2" t="s">
        <v>3</v>
      </c>
      <c r="C4" t="s">
        <v>191</v>
      </c>
    </row>
    <row r="5" spans="2:67">
      <c r="B5" s="77" t="s">
        <v>192</v>
      </c>
      <c r="C5" t="s">
        <v>193</v>
      </c>
    </row>
    <row r="6" spans="2:67" ht="26.25" customHeight="1">
      <c r="B6" s="100" t="s">
        <v>69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3"/>
      <c r="R6" s="103"/>
      <c r="S6" s="103"/>
      <c r="T6" s="104"/>
      <c r="BO6" s="19"/>
    </row>
    <row r="7" spans="2:67" ht="26.25" customHeight="1">
      <c r="B7" s="100" t="s">
        <v>86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3"/>
      <c r="R7" s="103"/>
      <c r="S7" s="103"/>
      <c r="T7" s="104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8">
        <v>0</v>
      </c>
      <c r="P11" s="33"/>
      <c r="Q11" s="78">
        <v>0</v>
      </c>
      <c r="R11" s="7"/>
      <c r="S11" s="78">
        <v>0</v>
      </c>
      <c r="T11" s="78">
        <v>0</v>
      </c>
      <c r="U11" s="35"/>
      <c r="BJ11" s="16"/>
      <c r="BK11" s="19"/>
      <c r="BL11" s="16"/>
      <c r="BO11" s="16"/>
    </row>
    <row r="12" spans="2:67">
      <c r="B12" s="80" t="s">
        <v>196</v>
      </c>
      <c r="C12" s="16"/>
      <c r="D12" s="16"/>
      <c r="E12" s="16"/>
      <c r="F12" s="16"/>
      <c r="G12" s="16"/>
      <c r="K12" s="81">
        <v>0</v>
      </c>
      <c r="N12" s="81">
        <v>0</v>
      </c>
      <c r="O12" s="81">
        <v>0</v>
      </c>
      <c r="Q12" s="81">
        <v>0</v>
      </c>
      <c r="S12" s="81">
        <v>0</v>
      </c>
      <c r="T12" s="81">
        <v>0</v>
      </c>
    </row>
    <row r="13" spans="2:67">
      <c r="B13" s="80" t="s">
        <v>318</v>
      </c>
      <c r="C13" s="16"/>
      <c r="D13" s="16"/>
      <c r="E13" s="16"/>
      <c r="F13" s="16"/>
      <c r="G13" s="16"/>
      <c r="K13" s="81">
        <v>0</v>
      </c>
      <c r="N13" s="81">
        <v>0</v>
      </c>
      <c r="O13" s="81">
        <v>0</v>
      </c>
      <c r="Q13" s="81">
        <v>0</v>
      </c>
      <c r="S13" s="81">
        <v>0</v>
      </c>
      <c r="T13" s="81">
        <v>0</v>
      </c>
    </row>
    <row r="14" spans="2:67">
      <c r="B14" t="s">
        <v>232</v>
      </c>
      <c r="C14" t="s">
        <v>232</v>
      </c>
      <c r="D14" s="16"/>
      <c r="E14" s="16"/>
      <c r="F14" s="16"/>
      <c r="G14" t="s">
        <v>232</v>
      </c>
      <c r="H14" t="s">
        <v>232</v>
      </c>
      <c r="K14" s="79">
        <v>0</v>
      </c>
      <c r="L14" t="s">
        <v>232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  <c r="T14" s="79">
        <v>0</v>
      </c>
    </row>
    <row r="15" spans="2:67">
      <c r="B15" s="80" t="s">
        <v>265</v>
      </c>
      <c r="C15" s="16"/>
      <c r="D15" s="16"/>
      <c r="E15" s="16"/>
      <c r="F15" s="16"/>
      <c r="G15" s="16"/>
      <c r="K15" s="81">
        <v>0</v>
      </c>
      <c r="N15" s="81">
        <v>0</v>
      </c>
      <c r="O15" s="81">
        <v>0</v>
      </c>
      <c r="Q15" s="81">
        <v>0</v>
      </c>
      <c r="S15" s="81">
        <v>0</v>
      </c>
      <c r="T15" s="81">
        <v>0</v>
      </c>
    </row>
    <row r="16" spans="2:67">
      <c r="B16" t="s">
        <v>232</v>
      </c>
      <c r="C16" t="s">
        <v>232</v>
      </c>
      <c r="D16" s="16"/>
      <c r="E16" s="16"/>
      <c r="F16" s="16"/>
      <c r="G16" t="s">
        <v>232</v>
      </c>
      <c r="H16" t="s">
        <v>232</v>
      </c>
      <c r="K16" s="79">
        <v>0</v>
      </c>
      <c r="L16" t="s">
        <v>232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  <c r="T16" s="79">
        <v>0</v>
      </c>
    </row>
    <row r="17" spans="2:20">
      <c r="B17" s="80" t="s">
        <v>319</v>
      </c>
      <c r="C17" s="16"/>
      <c r="D17" s="16"/>
      <c r="E17" s="16"/>
      <c r="F17" s="16"/>
      <c r="G17" s="16"/>
      <c r="K17" s="81">
        <v>0</v>
      </c>
      <c r="N17" s="81">
        <v>0</v>
      </c>
      <c r="O17" s="81">
        <v>0</v>
      </c>
      <c r="Q17" s="81">
        <v>0</v>
      </c>
      <c r="S17" s="81">
        <v>0</v>
      </c>
      <c r="T17" s="81">
        <v>0</v>
      </c>
    </row>
    <row r="18" spans="2:20">
      <c r="B18" t="s">
        <v>232</v>
      </c>
      <c r="C18" t="s">
        <v>232</v>
      </c>
      <c r="D18" s="16"/>
      <c r="E18" s="16"/>
      <c r="F18" s="16"/>
      <c r="G18" t="s">
        <v>232</v>
      </c>
      <c r="H18" t="s">
        <v>232</v>
      </c>
      <c r="K18" s="79">
        <v>0</v>
      </c>
      <c r="L18" t="s">
        <v>232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  <c r="T18" s="79">
        <v>0</v>
      </c>
    </row>
    <row r="19" spans="2:20">
      <c r="B19" s="80" t="s">
        <v>237</v>
      </c>
      <c r="C19" s="16"/>
      <c r="D19" s="16"/>
      <c r="E19" s="16"/>
      <c r="F19" s="16"/>
      <c r="G19" s="16"/>
      <c r="K19" s="81">
        <v>0</v>
      </c>
      <c r="N19" s="81">
        <v>0</v>
      </c>
      <c r="O19" s="81">
        <v>0</v>
      </c>
      <c r="Q19" s="81">
        <v>0</v>
      </c>
      <c r="S19" s="81">
        <v>0</v>
      </c>
      <c r="T19" s="81">
        <v>0</v>
      </c>
    </row>
    <row r="20" spans="2:20">
      <c r="B20" s="80" t="s">
        <v>320</v>
      </c>
      <c r="C20" s="16"/>
      <c r="D20" s="16"/>
      <c r="E20" s="16"/>
      <c r="F20" s="16"/>
      <c r="G20" s="16"/>
      <c r="K20" s="81">
        <v>0</v>
      </c>
      <c r="N20" s="81">
        <v>0</v>
      </c>
      <c r="O20" s="81">
        <v>0</v>
      </c>
      <c r="Q20" s="81">
        <v>0</v>
      </c>
      <c r="S20" s="81">
        <v>0</v>
      </c>
      <c r="T20" s="81">
        <v>0</v>
      </c>
    </row>
    <row r="21" spans="2:20">
      <c r="B21" t="s">
        <v>232</v>
      </c>
      <c r="C21" t="s">
        <v>232</v>
      </c>
      <c r="D21" s="16"/>
      <c r="E21" s="16"/>
      <c r="F21" s="16"/>
      <c r="G21" t="s">
        <v>232</v>
      </c>
      <c r="H21" t="s">
        <v>232</v>
      </c>
      <c r="K21" s="79">
        <v>0</v>
      </c>
      <c r="L21" t="s">
        <v>232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  <c r="S21" s="79">
        <v>0</v>
      </c>
      <c r="T21" s="79">
        <v>0</v>
      </c>
    </row>
    <row r="22" spans="2:20">
      <c r="B22" s="80" t="s">
        <v>321</v>
      </c>
      <c r="C22" s="16"/>
      <c r="D22" s="16"/>
      <c r="E22" s="16"/>
      <c r="F22" s="16"/>
      <c r="G22" s="16"/>
      <c r="K22" s="81">
        <v>0</v>
      </c>
      <c r="N22" s="81">
        <v>0</v>
      </c>
      <c r="O22" s="81">
        <v>0</v>
      </c>
      <c r="Q22" s="81">
        <v>0</v>
      </c>
      <c r="S22" s="81">
        <v>0</v>
      </c>
      <c r="T22" s="81">
        <v>0</v>
      </c>
    </row>
    <row r="23" spans="2:20">
      <c r="B23" t="s">
        <v>232</v>
      </c>
      <c r="C23" t="s">
        <v>232</v>
      </c>
      <c r="D23" s="16"/>
      <c r="E23" s="16"/>
      <c r="F23" s="16"/>
      <c r="G23" t="s">
        <v>232</v>
      </c>
      <c r="H23" t="s">
        <v>232</v>
      </c>
      <c r="K23" s="79">
        <v>0</v>
      </c>
      <c r="L23" t="s">
        <v>232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  <c r="T23" s="79">
        <v>0</v>
      </c>
    </row>
    <row r="24" spans="2:20">
      <c r="B24" t="s">
        <v>240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sheetProtection sheet="1" objects="1" scenarios="1"/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8"/>
  <sheetViews>
    <sheetView rightToLeft="1" workbookViewId="0">
      <selection activeCell="C2" sqref="C2:C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s="12" t="s">
        <v>1927</v>
      </c>
    </row>
    <row r="3" spans="2:65">
      <c r="B3" s="2" t="s">
        <v>2</v>
      </c>
      <c r="C3" s="82" t="s">
        <v>1928</v>
      </c>
    </row>
    <row r="4" spans="2:65">
      <c r="B4" s="2" t="s">
        <v>3</v>
      </c>
      <c r="C4" t="s">
        <v>191</v>
      </c>
    </row>
    <row r="5" spans="2:65">
      <c r="B5" s="77" t="s">
        <v>192</v>
      </c>
      <c r="C5" t="s">
        <v>193</v>
      </c>
    </row>
    <row r="6" spans="2:65" ht="26.25" customHeight="1">
      <c r="B6" s="105" t="s">
        <v>69</v>
      </c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6"/>
      <c r="N6" s="106"/>
      <c r="O6" s="106"/>
      <c r="P6" s="106"/>
      <c r="Q6" s="106"/>
      <c r="R6" s="106"/>
      <c r="S6" s="106"/>
      <c r="T6" s="107"/>
    </row>
    <row r="7" spans="2:65" ht="26.25" customHeight="1">
      <c r="B7" s="105" t="s">
        <v>93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6"/>
      <c r="Q7" s="106"/>
      <c r="R7" s="106"/>
      <c r="S7" s="106"/>
      <c r="T7" s="107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8">
        <v>3.89</v>
      </c>
      <c r="L11" s="7"/>
      <c r="M11" s="7"/>
      <c r="N11" s="78">
        <v>1.77</v>
      </c>
      <c r="O11" s="78">
        <f>O12+O222</f>
        <v>26962715.459999997</v>
      </c>
      <c r="P11" s="33"/>
      <c r="Q11" s="78">
        <f>Q12+Q222</f>
        <v>30450.781495099</v>
      </c>
      <c r="R11" s="7"/>
      <c r="S11" s="78">
        <f>Q11/$Q$11*100</f>
        <v>100</v>
      </c>
      <c r="T11" s="78">
        <f>Q11/'סכום נכסי הקרן'!$C$42*100</f>
        <v>17.879122310317534</v>
      </c>
      <c r="U11" s="35"/>
      <c r="BH11" s="16"/>
      <c r="BI11" s="19"/>
      <c r="BJ11" s="16"/>
      <c r="BM11" s="16"/>
    </row>
    <row r="12" spans="2:65">
      <c r="B12" s="80" t="s">
        <v>196</v>
      </c>
      <c r="C12" s="16"/>
      <c r="D12" s="16"/>
      <c r="E12" s="16"/>
      <c r="F12" s="16"/>
      <c r="K12" s="81">
        <v>3.89</v>
      </c>
      <c r="N12" s="81">
        <v>1.77</v>
      </c>
      <c r="O12" s="81">
        <f>O13+O158+O218+O220</f>
        <v>26962715.459999997</v>
      </c>
      <c r="Q12" s="81">
        <f>Q13+Q158+Q218+Q220</f>
        <v>30450.781495099</v>
      </c>
      <c r="S12" s="81">
        <f t="shared" ref="S12:S75" si="0">Q12/$Q$11*100</f>
        <v>100</v>
      </c>
      <c r="T12" s="81">
        <f>Q12/'סכום נכסי הקרן'!$C$42*100</f>
        <v>17.879122310317534</v>
      </c>
    </row>
    <row r="13" spans="2:65">
      <c r="B13" s="80" t="s">
        <v>318</v>
      </c>
      <c r="C13" s="16"/>
      <c r="D13" s="16"/>
      <c r="E13" s="16"/>
      <c r="F13" s="16"/>
      <c r="K13" s="81">
        <v>3.85</v>
      </c>
      <c r="N13" s="81">
        <v>1.53</v>
      </c>
      <c r="O13" s="81">
        <v>20750404.329999998</v>
      </c>
      <c r="Q13" s="81">
        <v>23804.635905832001</v>
      </c>
      <c r="S13" s="81">
        <f t="shared" si="0"/>
        <v>78.174137861333108</v>
      </c>
      <c r="T13" s="81">
        <f>Q13/'סכום נכסי הקרן'!$C$42*100</f>
        <v>13.976849723263992</v>
      </c>
    </row>
    <row r="14" spans="2:65">
      <c r="B14" t="s">
        <v>322</v>
      </c>
      <c r="C14" t="s">
        <v>323</v>
      </c>
      <c r="D14" t="s">
        <v>106</v>
      </c>
      <c r="E14" t="s">
        <v>129</v>
      </c>
      <c r="F14" t="s">
        <v>324</v>
      </c>
      <c r="G14" t="s">
        <v>325</v>
      </c>
      <c r="H14" t="s">
        <v>202</v>
      </c>
      <c r="I14" t="s">
        <v>155</v>
      </c>
      <c r="J14" t="s">
        <v>326</v>
      </c>
      <c r="K14" s="79">
        <v>3.46</v>
      </c>
      <c r="L14" t="s">
        <v>108</v>
      </c>
      <c r="M14" s="79">
        <v>0.59</v>
      </c>
      <c r="N14" s="79">
        <v>0.61</v>
      </c>
      <c r="O14" s="79">
        <v>1024864</v>
      </c>
      <c r="P14" s="79">
        <v>98.95</v>
      </c>
      <c r="Q14" s="79">
        <v>1014.102928</v>
      </c>
      <c r="R14" s="79">
        <v>0.02</v>
      </c>
      <c r="S14" s="79">
        <f t="shared" si="0"/>
        <v>3.3303018123302288</v>
      </c>
      <c r="T14" s="79">
        <f>Q14/'סכום נכסי הקרן'!$C$42*100</f>
        <v>0.59542873432924304</v>
      </c>
    </row>
    <row r="15" spans="2:65">
      <c r="B15" t="s">
        <v>327</v>
      </c>
      <c r="C15" t="s">
        <v>328</v>
      </c>
      <c r="D15" t="s">
        <v>106</v>
      </c>
      <c r="E15" t="s">
        <v>129</v>
      </c>
      <c r="F15" t="s">
        <v>329</v>
      </c>
      <c r="G15" t="s">
        <v>325</v>
      </c>
      <c r="H15" t="s">
        <v>202</v>
      </c>
      <c r="I15" t="s">
        <v>155</v>
      </c>
      <c r="J15" t="s">
        <v>330</v>
      </c>
      <c r="K15" s="79">
        <v>5.59</v>
      </c>
      <c r="L15" t="s">
        <v>108</v>
      </c>
      <c r="M15" s="79">
        <v>0.99</v>
      </c>
      <c r="N15" s="79">
        <v>1.05</v>
      </c>
      <c r="O15" s="79">
        <v>309033</v>
      </c>
      <c r="P15" s="79">
        <v>99.61</v>
      </c>
      <c r="Q15" s="79">
        <v>307.82777129999999</v>
      </c>
      <c r="R15" s="79">
        <v>0.01</v>
      </c>
      <c r="S15" s="79">
        <f t="shared" si="0"/>
        <v>1.0109026966994077</v>
      </c>
      <c r="T15" s="79">
        <f>Q15/'סכום נכסי הקרן'!$C$42*100</f>
        <v>0.18074052958118536</v>
      </c>
    </row>
    <row r="16" spans="2:65">
      <c r="B16" t="s">
        <v>331</v>
      </c>
      <c r="C16" t="s">
        <v>332</v>
      </c>
      <c r="D16" t="s">
        <v>106</v>
      </c>
      <c r="E16" t="s">
        <v>129</v>
      </c>
      <c r="F16" t="s">
        <v>329</v>
      </c>
      <c r="G16" t="s">
        <v>325</v>
      </c>
      <c r="H16" t="s">
        <v>202</v>
      </c>
      <c r="I16" t="s">
        <v>155</v>
      </c>
      <c r="J16" t="s">
        <v>333</v>
      </c>
      <c r="K16" s="79">
        <v>2.68</v>
      </c>
      <c r="L16" t="s">
        <v>108</v>
      </c>
      <c r="M16" s="79">
        <v>0.41</v>
      </c>
      <c r="N16" s="79">
        <v>0.41</v>
      </c>
      <c r="O16" s="79">
        <v>200004.01</v>
      </c>
      <c r="P16" s="79">
        <v>98.63</v>
      </c>
      <c r="Q16" s="79">
        <v>197.263955063</v>
      </c>
      <c r="R16" s="79">
        <v>0.01</v>
      </c>
      <c r="S16" s="79">
        <f t="shared" si="0"/>
        <v>0.64781245464832904</v>
      </c>
      <c r="T16" s="79">
        <f>Q16/'סכום נכסי הקרן'!$C$42*100</f>
        <v>0.11582318110804504</v>
      </c>
    </row>
    <row r="17" spans="2:20">
      <c r="B17" t="s">
        <v>334</v>
      </c>
      <c r="C17" t="s">
        <v>335</v>
      </c>
      <c r="D17" t="s">
        <v>106</v>
      </c>
      <c r="E17" t="s">
        <v>129</v>
      </c>
      <c r="F17" t="s">
        <v>329</v>
      </c>
      <c r="G17" t="s">
        <v>325</v>
      </c>
      <c r="H17" t="s">
        <v>202</v>
      </c>
      <c r="I17" t="s">
        <v>155</v>
      </c>
      <c r="J17" t="s">
        <v>336</v>
      </c>
      <c r="K17" s="79">
        <v>3.05</v>
      </c>
      <c r="L17" t="s">
        <v>108</v>
      </c>
      <c r="M17" s="79">
        <v>0.64</v>
      </c>
      <c r="N17" s="79">
        <v>0.57999999999999996</v>
      </c>
      <c r="O17" s="79">
        <v>775794</v>
      </c>
      <c r="P17" s="79">
        <v>99.57</v>
      </c>
      <c r="Q17" s="79">
        <v>772.45808580000005</v>
      </c>
      <c r="R17" s="79">
        <v>0.02</v>
      </c>
      <c r="S17" s="79">
        <f t="shared" si="0"/>
        <v>2.5367430583820183</v>
      </c>
      <c r="T17" s="79">
        <f>Q17/'סכום נכסי הקרן'!$C$42*100</f>
        <v>0.45354739410661077</v>
      </c>
    </row>
    <row r="18" spans="2:20">
      <c r="B18" t="s">
        <v>337</v>
      </c>
      <c r="C18" t="s">
        <v>338</v>
      </c>
      <c r="D18" t="s">
        <v>106</v>
      </c>
      <c r="E18" t="s">
        <v>129</v>
      </c>
      <c r="F18" t="s">
        <v>329</v>
      </c>
      <c r="G18" t="s">
        <v>325</v>
      </c>
      <c r="H18" t="s">
        <v>202</v>
      </c>
      <c r="I18" t="s">
        <v>155</v>
      </c>
      <c r="J18" t="s">
        <v>339</v>
      </c>
      <c r="K18" s="79">
        <v>4.24</v>
      </c>
      <c r="L18" t="s">
        <v>108</v>
      </c>
      <c r="M18" s="79">
        <v>4</v>
      </c>
      <c r="N18" s="79">
        <v>0.8</v>
      </c>
      <c r="O18" s="79">
        <v>222775</v>
      </c>
      <c r="P18" s="79">
        <v>116.35</v>
      </c>
      <c r="Q18" s="79">
        <v>259.1987125</v>
      </c>
      <c r="R18" s="79">
        <v>0.01</v>
      </c>
      <c r="S18" s="79">
        <f t="shared" si="0"/>
        <v>0.85120545277866699</v>
      </c>
      <c r="T18" s="79">
        <f>Q18/'סכום נכסי הקרן'!$C$42*100</f>
        <v>0.15218806401439003</v>
      </c>
    </row>
    <row r="19" spans="2:20">
      <c r="B19" t="s">
        <v>340</v>
      </c>
      <c r="C19" t="s">
        <v>341</v>
      </c>
      <c r="D19" t="s">
        <v>106</v>
      </c>
      <c r="E19" t="s">
        <v>129</v>
      </c>
      <c r="F19" t="s">
        <v>342</v>
      </c>
      <c r="G19" t="s">
        <v>325</v>
      </c>
      <c r="H19" t="s">
        <v>202</v>
      </c>
      <c r="I19" t="s">
        <v>155</v>
      </c>
      <c r="J19" t="s">
        <v>343</v>
      </c>
      <c r="K19" s="79">
        <v>2.66</v>
      </c>
      <c r="L19" t="s">
        <v>108</v>
      </c>
      <c r="M19" s="79">
        <v>1.6</v>
      </c>
      <c r="N19" s="79">
        <v>0.43</v>
      </c>
      <c r="O19" s="79">
        <v>179960</v>
      </c>
      <c r="P19" s="79">
        <v>102.07</v>
      </c>
      <c r="Q19" s="79">
        <v>183.68517199999999</v>
      </c>
      <c r="R19" s="79">
        <v>0.01</v>
      </c>
      <c r="S19" s="79">
        <f t="shared" si="0"/>
        <v>0.60321989446991309</v>
      </c>
      <c r="T19" s="79">
        <f>Q19/'סכום נכסי הקרן'!$C$42*100</f>
        <v>0.10785042273244411</v>
      </c>
    </row>
    <row r="20" spans="2:20">
      <c r="B20" t="s">
        <v>344</v>
      </c>
      <c r="C20" t="s">
        <v>345</v>
      </c>
      <c r="D20" t="s">
        <v>106</v>
      </c>
      <c r="E20" t="s">
        <v>129</v>
      </c>
      <c r="F20" t="s">
        <v>342</v>
      </c>
      <c r="G20" t="s">
        <v>325</v>
      </c>
      <c r="H20" t="s">
        <v>202</v>
      </c>
      <c r="I20" t="s">
        <v>155</v>
      </c>
      <c r="J20" t="s">
        <v>346</v>
      </c>
      <c r="K20" s="79">
        <v>4.95</v>
      </c>
      <c r="L20" t="s">
        <v>108</v>
      </c>
      <c r="M20" s="79">
        <v>5</v>
      </c>
      <c r="N20" s="79">
        <v>0.96</v>
      </c>
      <c r="O20" s="79">
        <v>275029</v>
      </c>
      <c r="P20" s="79">
        <v>126.5</v>
      </c>
      <c r="Q20" s="79">
        <v>347.91168499999998</v>
      </c>
      <c r="R20" s="79">
        <v>0.01</v>
      </c>
      <c r="S20" s="79">
        <f t="shared" si="0"/>
        <v>1.1425377869398714</v>
      </c>
      <c r="T20" s="79">
        <f>Q20/'סכום נכסי הקרן'!$C$42*100</f>
        <v>0.20427572836857472</v>
      </c>
    </row>
    <row r="21" spans="2:20">
      <c r="B21" t="s">
        <v>347</v>
      </c>
      <c r="C21" t="s">
        <v>348</v>
      </c>
      <c r="D21" t="s">
        <v>106</v>
      </c>
      <c r="E21" t="s">
        <v>129</v>
      </c>
      <c r="F21" t="s">
        <v>342</v>
      </c>
      <c r="G21" t="s">
        <v>325</v>
      </c>
      <c r="H21" t="s">
        <v>202</v>
      </c>
      <c r="I21" t="s">
        <v>155</v>
      </c>
      <c r="J21" t="s">
        <v>246</v>
      </c>
      <c r="K21" s="79">
        <v>1.07</v>
      </c>
      <c r="L21" t="s">
        <v>108</v>
      </c>
      <c r="M21" s="79">
        <v>4.5</v>
      </c>
      <c r="N21" s="79">
        <v>0.35</v>
      </c>
      <c r="O21" s="79">
        <v>105007.01</v>
      </c>
      <c r="P21" s="79">
        <v>108.52</v>
      </c>
      <c r="Q21" s="79">
        <v>113.953607252</v>
      </c>
      <c r="R21" s="79">
        <v>0.03</v>
      </c>
      <c r="S21" s="79">
        <f t="shared" si="0"/>
        <v>0.37422227495324095</v>
      </c>
      <c r="T21" s="79">
        <f>Q21/'סכום נכסי הקרן'!$C$42*100</f>
        <v>6.6907658251342719E-2</v>
      </c>
    </row>
    <row r="22" spans="2:20">
      <c r="B22" t="s">
        <v>349</v>
      </c>
      <c r="C22" t="s">
        <v>350</v>
      </c>
      <c r="D22" t="s">
        <v>106</v>
      </c>
      <c r="E22" t="s">
        <v>129</v>
      </c>
      <c r="F22" t="s">
        <v>342</v>
      </c>
      <c r="G22" t="s">
        <v>325</v>
      </c>
      <c r="H22" t="s">
        <v>202</v>
      </c>
      <c r="I22" t="s">
        <v>155</v>
      </c>
      <c r="J22" t="s">
        <v>351</v>
      </c>
      <c r="K22" s="79">
        <v>3.18</v>
      </c>
      <c r="L22" t="s">
        <v>108</v>
      </c>
      <c r="M22" s="79">
        <v>0.7</v>
      </c>
      <c r="N22" s="79">
        <v>0.59</v>
      </c>
      <c r="O22" s="79">
        <v>697198</v>
      </c>
      <c r="P22" s="79">
        <v>101.29</v>
      </c>
      <c r="Q22" s="79">
        <v>706.19185419999997</v>
      </c>
      <c r="R22" s="79">
        <v>0.01</v>
      </c>
      <c r="S22" s="79">
        <f t="shared" si="0"/>
        <v>2.3191255512232432</v>
      </c>
      <c r="T22" s="79">
        <f>Q22/'סכום נכסי הקרן'!$C$42*100</f>
        <v>0.41463929383302933</v>
      </c>
    </row>
    <row r="23" spans="2:20">
      <c r="B23" t="s">
        <v>352</v>
      </c>
      <c r="C23" t="s">
        <v>353</v>
      </c>
      <c r="D23" t="s">
        <v>106</v>
      </c>
      <c r="E23" t="s">
        <v>129</v>
      </c>
      <c r="F23" t="s">
        <v>354</v>
      </c>
      <c r="G23" t="s">
        <v>355</v>
      </c>
      <c r="H23" t="s">
        <v>205</v>
      </c>
      <c r="I23" t="s">
        <v>155</v>
      </c>
      <c r="J23" t="s">
        <v>356</v>
      </c>
      <c r="K23" s="79">
        <v>5.7</v>
      </c>
      <c r="L23" t="s">
        <v>108</v>
      </c>
      <c r="M23" s="79">
        <v>1.64</v>
      </c>
      <c r="N23" s="79">
        <v>1.29</v>
      </c>
      <c r="O23" s="79">
        <v>113000</v>
      </c>
      <c r="P23" s="79">
        <v>100.78</v>
      </c>
      <c r="Q23" s="79">
        <v>113.8814</v>
      </c>
      <c r="R23" s="79">
        <v>0.01</v>
      </c>
      <c r="S23" s="79">
        <f t="shared" si="0"/>
        <v>0.37398514720657994</v>
      </c>
      <c r="T23" s="79">
        <f>Q23/'סכום נכסי הקרן'!$C$42*100</f>
        <v>6.6865261891485492E-2</v>
      </c>
    </row>
    <row r="24" spans="2:20">
      <c r="B24" t="s">
        <v>357</v>
      </c>
      <c r="C24" t="s">
        <v>358</v>
      </c>
      <c r="D24" t="s">
        <v>106</v>
      </c>
      <c r="E24" t="s">
        <v>129</v>
      </c>
      <c r="F24" t="s">
        <v>354</v>
      </c>
      <c r="G24" t="s">
        <v>355</v>
      </c>
      <c r="H24" t="s">
        <v>359</v>
      </c>
      <c r="I24" t="s">
        <v>156</v>
      </c>
      <c r="J24" t="s">
        <v>360</v>
      </c>
      <c r="K24" s="79">
        <v>7.03</v>
      </c>
      <c r="L24" t="s">
        <v>108</v>
      </c>
      <c r="M24" s="79">
        <v>1.34</v>
      </c>
      <c r="N24" s="79">
        <v>1.84</v>
      </c>
      <c r="O24" s="79">
        <v>395373</v>
      </c>
      <c r="P24" s="79">
        <v>97.37</v>
      </c>
      <c r="Q24" s="79">
        <v>384.97469009999998</v>
      </c>
      <c r="R24" s="79">
        <v>0.02</v>
      </c>
      <c r="S24" s="79">
        <f t="shared" si="0"/>
        <v>1.264252249690081</v>
      </c>
      <c r="T24" s="79">
        <f>Q24/'סכום נכסי הקרן'!$C$42*100</f>
        <v>0.2260372060330306</v>
      </c>
    </row>
    <row r="25" spans="2:20">
      <c r="B25" t="s">
        <v>361</v>
      </c>
      <c r="C25" t="s">
        <v>362</v>
      </c>
      <c r="D25" t="s">
        <v>106</v>
      </c>
      <c r="E25" t="s">
        <v>129</v>
      </c>
      <c r="F25" t="s">
        <v>354</v>
      </c>
      <c r="G25" t="s">
        <v>355</v>
      </c>
      <c r="H25" t="s">
        <v>205</v>
      </c>
      <c r="I25" t="s">
        <v>155</v>
      </c>
      <c r="J25" t="s">
        <v>363</v>
      </c>
      <c r="K25" s="79">
        <v>4.16</v>
      </c>
      <c r="L25" t="s">
        <v>108</v>
      </c>
      <c r="M25" s="79">
        <v>0.65</v>
      </c>
      <c r="N25" s="79">
        <v>0.83</v>
      </c>
      <c r="O25" s="79">
        <v>30795.3</v>
      </c>
      <c r="P25" s="79">
        <v>98.22</v>
      </c>
      <c r="Q25" s="79">
        <v>30.247143659999999</v>
      </c>
      <c r="R25" s="79">
        <v>0</v>
      </c>
      <c r="S25" s="79">
        <f t="shared" si="0"/>
        <v>9.9331255800013618E-2</v>
      </c>
      <c r="T25" s="79">
        <f>Q25/'סכום נכסי הקרן'!$C$42*100</f>
        <v>1.7759556716858811E-2</v>
      </c>
    </row>
    <row r="26" spans="2:20">
      <c r="B26" t="s">
        <v>364</v>
      </c>
      <c r="C26" t="s">
        <v>365</v>
      </c>
      <c r="D26" t="s">
        <v>106</v>
      </c>
      <c r="E26" t="s">
        <v>129</v>
      </c>
      <c r="F26" t="s">
        <v>366</v>
      </c>
      <c r="G26" t="s">
        <v>325</v>
      </c>
      <c r="H26" t="s">
        <v>205</v>
      </c>
      <c r="I26" t="s">
        <v>155</v>
      </c>
      <c r="J26" t="s">
        <v>246</v>
      </c>
      <c r="K26" s="79">
        <v>1.06</v>
      </c>
      <c r="L26" t="s">
        <v>108</v>
      </c>
      <c r="M26" s="79">
        <v>4.2</v>
      </c>
      <c r="N26" s="79">
        <v>0.66</v>
      </c>
      <c r="O26" s="79">
        <v>29734.16</v>
      </c>
      <c r="P26" s="79">
        <v>128.38</v>
      </c>
      <c r="Q26" s="79">
        <v>38.172714608</v>
      </c>
      <c r="R26" s="79">
        <v>0.03</v>
      </c>
      <c r="S26" s="79">
        <f t="shared" si="0"/>
        <v>0.12535873542077675</v>
      </c>
      <c r="T26" s="79">
        <f>Q26/'סכום נכסי הקרן'!$C$42*100</f>
        <v>2.2413041632548019E-2</v>
      </c>
    </row>
    <row r="27" spans="2:20">
      <c r="B27" t="s">
        <v>367</v>
      </c>
      <c r="C27" t="s">
        <v>368</v>
      </c>
      <c r="D27" t="s">
        <v>106</v>
      </c>
      <c r="E27" t="s">
        <v>129</v>
      </c>
      <c r="F27" t="s">
        <v>366</v>
      </c>
      <c r="G27" t="s">
        <v>325</v>
      </c>
      <c r="H27" t="s">
        <v>205</v>
      </c>
      <c r="I27" t="s">
        <v>155</v>
      </c>
      <c r="J27" t="s">
        <v>369</v>
      </c>
      <c r="K27" s="79">
        <v>3.19</v>
      </c>
      <c r="L27" t="s">
        <v>108</v>
      </c>
      <c r="M27" s="79">
        <v>0.8</v>
      </c>
      <c r="N27" s="79">
        <v>0.75</v>
      </c>
      <c r="O27" s="79">
        <v>889349</v>
      </c>
      <c r="P27" s="79">
        <v>101.19</v>
      </c>
      <c r="Q27" s="79">
        <v>899.93225310000003</v>
      </c>
      <c r="R27" s="79">
        <v>0.14000000000000001</v>
      </c>
      <c r="S27" s="79">
        <f t="shared" si="0"/>
        <v>2.9553666898330428</v>
      </c>
      <c r="T27" s="79">
        <f>Q27/'סכום נכסי הקרן'!$C$42*100</f>
        <v>0.52839362519363231</v>
      </c>
    </row>
    <row r="28" spans="2:20">
      <c r="B28" t="s">
        <v>370</v>
      </c>
      <c r="C28" t="s">
        <v>371</v>
      </c>
      <c r="D28" t="s">
        <v>106</v>
      </c>
      <c r="E28" t="s">
        <v>129</v>
      </c>
      <c r="F28" t="s">
        <v>324</v>
      </c>
      <c r="G28" t="s">
        <v>325</v>
      </c>
      <c r="H28" t="s">
        <v>205</v>
      </c>
      <c r="I28" t="s">
        <v>155</v>
      </c>
      <c r="J28" t="s">
        <v>372</v>
      </c>
      <c r="K28" s="79">
        <v>0.84</v>
      </c>
      <c r="L28" t="s">
        <v>108</v>
      </c>
      <c r="M28" s="79">
        <v>4.4000000000000004</v>
      </c>
      <c r="N28" s="79">
        <v>0.42</v>
      </c>
      <c r="O28" s="79">
        <v>26459.68</v>
      </c>
      <c r="P28" s="79">
        <v>121.41</v>
      </c>
      <c r="Q28" s="79">
        <v>32.124697488000002</v>
      </c>
      <c r="R28" s="79">
        <v>0</v>
      </c>
      <c r="S28" s="79">
        <f t="shared" si="0"/>
        <v>0.10549711997759538</v>
      </c>
      <c r="T28" s="79">
        <f>Q28/'סכום נכסי הקרן'!$C$42*100</f>
        <v>1.8861959114656709E-2</v>
      </c>
    </row>
    <row r="29" spans="2:20">
      <c r="B29" t="s">
        <v>373</v>
      </c>
      <c r="C29" t="s">
        <v>374</v>
      </c>
      <c r="D29" t="s">
        <v>106</v>
      </c>
      <c r="E29" t="s">
        <v>129</v>
      </c>
      <c r="F29" t="s">
        <v>324</v>
      </c>
      <c r="G29" t="s">
        <v>325</v>
      </c>
      <c r="H29" t="s">
        <v>205</v>
      </c>
      <c r="I29" t="s">
        <v>155</v>
      </c>
      <c r="J29" t="s">
        <v>372</v>
      </c>
      <c r="K29" s="79">
        <v>3.67</v>
      </c>
      <c r="L29" t="s">
        <v>108</v>
      </c>
      <c r="M29" s="79">
        <v>3.4</v>
      </c>
      <c r="N29" s="79">
        <v>0.79</v>
      </c>
      <c r="O29" s="79">
        <v>428622</v>
      </c>
      <c r="P29" s="79">
        <v>112.62</v>
      </c>
      <c r="Q29" s="79">
        <v>482.71409640000002</v>
      </c>
      <c r="R29" s="79">
        <v>0.02</v>
      </c>
      <c r="S29" s="79">
        <f t="shared" si="0"/>
        <v>1.5852272838307682</v>
      </c>
      <c r="T29" s="79">
        <f>Q29/'סכום נכסי הקרן'!$C$42*100</f>
        <v>0.28342472497262744</v>
      </c>
    </row>
    <row r="30" spans="2:20">
      <c r="B30" t="s">
        <v>375</v>
      </c>
      <c r="C30" t="s">
        <v>376</v>
      </c>
      <c r="D30" t="s">
        <v>106</v>
      </c>
      <c r="E30" t="s">
        <v>129</v>
      </c>
      <c r="F30" t="s">
        <v>329</v>
      </c>
      <c r="G30" t="s">
        <v>325</v>
      </c>
      <c r="H30" t="s">
        <v>205</v>
      </c>
      <c r="I30" t="s">
        <v>155</v>
      </c>
      <c r="J30" t="s">
        <v>246</v>
      </c>
      <c r="K30" s="79">
        <v>2.63</v>
      </c>
      <c r="L30" t="s">
        <v>108</v>
      </c>
      <c r="M30" s="79">
        <v>3</v>
      </c>
      <c r="N30" s="79">
        <v>0.74</v>
      </c>
      <c r="O30" s="79">
        <v>394140</v>
      </c>
      <c r="P30" s="79">
        <v>112.61</v>
      </c>
      <c r="Q30" s="79">
        <v>443.84105399999999</v>
      </c>
      <c r="R30" s="79">
        <v>0.08</v>
      </c>
      <c r="S30" s="79">
        <f t="shared" si="0"/>
        <v>1.4575686803684675</v>
      </c>
      <c r="T30" s="79">
        <f>Q30/'סכום נכסי הקרן'!$C$42*100</f>
        <v>0.26060048711995948</v>
      </c>
    </row>
    <row r="31" spans="2:20">
      <c r="B31" t="s">
        <v>377</v>
      </c>
      <c r="C31" t="s">
        <v>378</v>
      </c>
      <c r="D31" t="s">
        <v>106</v>
      </c>
      <c r="E31" t="s">
        <v>129</v>
      </c>
      <c r="F31" t="s">
        <v>329</v>
      </c>
      <c r="G31" t="s">
        <v>325</v>
      </c>
      <c r="H31" t="s">
        <v>205</v>
      </c>
      <c r="I31" t="s">
        <v>155</v>
      </c>
      <c r="J31" t="s">
        <v>246</v>
      </c>
      <c r="K31" s="79">
        <v>0.4</v>
      </c>
      <c r="L31" t="s">
        <v>108</v>
      </c>
      <c r="M31" s="79">
        <v>3.9</v>
      </c>
      <c r="N31" s="79">
        <v>1.59</v>
      </c>
      <c r="O31" s="79">
        <v>46977</v>
      </c>
      <c r="P31" s="79">
        <v>122.92</v>
      </c>
      <c r="Q31" s="79">
        <v>57.744128400000001</v>
      </c>
      <c r="R31" s="79">
        <v>0</v>
      </c>
      <c r="S31" s="79">
        <f t="shared" si="0"/>
        <v>0.18963102280082308</v>
      </c>
      <c r="T31" s="79">
        <f>Q31/'סכום נכסי הקרן'!$C$42*100</f>
        <v>3.3904362504865289E-2</v>
      </c>
    </row>
    <row r="32" spans="2:20">
      <c r="B32" t="s">
        <v>379</v>
      </c>
      <c r="C32" t="s">
        <v>380</v>
      </c>
      <c r="D32" t="s">
        <v>106</v>
      </c>
      <c r="E32" t="s">
        <v>129</v>
      </c>
      <c r="F32" t="s">
        <v>342</v>
      </c>
      <c r="G32" t="s">
        <v>325</v>
      </c>
      <c r="H32" t="s">
        <v>205</v>
      </c>
      <c r="I32" t="s">
        <v>155</v>
      </c>
      <c r="J32" t="s">
        <v>246</v>
      </c>
      <c r="K32" s="79">
        <v>0.96</v>
      </c>
      <c r="L32" t="s">
        <v>108</v>
      </c>
      <c r="M32" s="79">
        <v>4.7</v>
      </c>
      <c r="N32" s="79">
        <v>0.82</v>
      </c>
      <c r="O32" s="79">
        <v>1470.22</v>
      </c>
      <c r="P32" s="79">
        <v>123.65</v>
      </c>
      <c r="Q32" s="79">
        <v>1.8179270300000001</v>
      </c>
      <c r="R32" s="79">
        <v>0</v>
      </c>
      <c r="S32" s="79">
        <f t="shared" si="0"/>
        <v>5.9700504904696529E-3</v>
      </c>
      <c r="T32" s="79">
        <f>Q32/'סכום נכסי הקרן'!$C$42*100</f>
        <v>1.067392629178781E-3</v>
      </c>
    </row>
    <row r="33" spans="2:20">
      <c r="B33" t="s">
        <v>381</v>
      </c>
      <c r="C33" t="s">
        <v>382</v>
      </c>
      <c r="D33" t="s">
        <v>106</v>
      </c>
      <c r="E33" t="s">
        <v>129</v>
      </c>
      <c r="F33" t="s">
        <v>342</v>
      </c>
      <c r="G33" t="s">
        <v>325</v>
      </c>
      <c r="H33" t="s">
        <v>205</v>
      </c>
      <c r="I33" t="s">
        <v>155</v>
      </c>
      <c r="J33" t="s">
        <v>383</v>
      </c>
      <c r="K33" s="79">
        <v>4.8899999999999997</v>
      </c>
      <c r="L33" t="s">
        <v>108</v>
      </c>
      <c r="M33" s="79">
        <v>4.2</v>
      </c>
      <c r="N33" s="79">
        <v>0.99</v>
      </c>
      <c r="O33" s="79">
        <v>16298</v>
      </c>
      <c r="P33" s="79">
        <v>120.24</v>
      </c>
      <c r="Q33" s="79">
        <v>19.596715199999998</v>
      </c>
      <c r="R33" s="79">
        <v>0</v>
      </c>
      <c r="S33" s="79">
        <f t="shared" si="0"/>
        <v>6.435537689945349E-2</v>
      </c>
      <c r="T33" s="79">
        <f>Q33/'סכום נכסי הקרן'!$C$42*100</f>
        <v>1.1506176549119123E-2</v>
      </c>
    </row>
    <row r="34" spans="2:20">
      <c r="B34" t="s">
        <v>384</v>
      </c>
      <c r="C34" t="s">
        <v>385</v>
      </c>
      <c r="D34" t="s">
        <v>106</v>
      </c>
      <c r="E34" t="s">
        <v>129</v>
      </c>
      <c r="F34" t="s">
        <v>342</v>
      </c>
      <c r="G34" t="s">
        <v>325</v>
      </c>
      <c r="H34" t="s">
        <v>205</v>
      </c>
      <c r="I34" t="s">
        <v>155</v>
      </c>
      <c r="J34" t="s">
        <v>246</v>
      </c>
      <c r="K34" s="79">
        <v>2.15</v>
      </c>
      <c r="L34" t="s">
        <v>108</v>
      </c>
      <c r="M34" s="79">
        <v>4.0999999999999996</v>
      </c>
      <c r="N34" s="79">
        <v>0.82</v>
      </c>
      <c r="O34" s="79">
        <v>656237</v>
      </c>
      <c r="P34" s="79">
        <v>132.30000000000001</v>
      </c>
      <c r="Q34" s="79">
        <v>868.20155099999999</v>
      </c>
      <c r="R34" s="79">
        <v>0.02</v>
      </c>
      <c r="S34" s="79">
        <f t="shared" si="0"/>
        <v>2.8511634459684903</v>
      </c>
      <c r="T34" s="79">
        <f>Q34/'סכום נכסי הקרן'!$C$42*100</f>
        <v>0.50976299977177042</v>
      </c>
    </row>
    <row r="35" spans="2:20">
      <c r="B35" t="s">
        <v>386</v>
      </c>
      <c r="C35" t="s">
        <v>387</v>
      </c>
      <c r="D35" t="s">
        <v>106</v>
      </c>
      <c r="E35" t="s">
        <v>129</v>
      </c>
      <c r="F35" t="s">
        <v>342</v>
      </c>
      <c r="G35" t="s">
        <v>325</v>
      </c>
      <c r="H35" t="s">
        <v>205</v>
      </c>
      <c r="I35" t="s">
        <v>155</v>
      </c>
      <c r="J35" t="s">
        <v>246</v>
      </c>
      <c r="K35" s="79">
        <v>4.13</v>
      </c>
      <c r="L35" t="s">
        <v>108</v>
      </c>
      <c r="M35" s="79">
        <v>4</v>
      </c>
      <c r="N35" s="79">
        <v>0.84</v>
      </c>
      <c r="O35" s="79">
        <v>264370</v>
      </c>
      <c r="P35" s="79">
        <v>119.39</v>
      </c>
      <c r="Q35" s="79">
        <v>315.63134300000002</v>
      </c>
      <c r="R35" s="79">
        <v>0.01</v>
      </c>
      <c r="S35" s="79">
        <f t="shared" si="0"/>
        <v>1.0365295322578185</v>
      </c>
      <c r="T35" s="79">
        <f>Q35/'סכום נכסי הקרן'!$C$42*100</f>
        <v>0.1853223828549376</v>
      </c>
    </row>
    <row r="36" spans="2:20">
      <c r="B36" t="s">
        <v>388</v>
      </c>
      <c r="C36" t="s">
        <v>389</v>
      </c>
      <c r="D36" t="s">
        <v>106</v>
      </c>
      <c r="E36" t="s">
        <v>129</v>
      </c>
      <c r="F36" t="s">
        <v>390</v>
      </c>
      <c r="G36" t="s">
        <v>355</v>
      </c>
      <c r="H36" t="s">
        <v>391</v>
      </c>
      <c r="I36" t="s">
        <v>155</v>
      </c>
      <c r="J36" t="s">
        <v>392</v>
      </c>
      <c r="K36" s="79">
        <v>6.61</v>
      </c>
      <c r="L36" t="s">
        <v>108</v>
      </c>
      <c r="M36" s="79">
        <v>2.34</v>
      </c>
      <c r="N36" s="79">
        <v>2.15</v>
      </c>
      <c r="O36" s="79">
        <v>349523</v>
      </c>
      <c r="P36" s="79">
        <v>101.81</v>
      </c>
      <c r="Q36" s="79">
        <v>355.84936629999999</v>
      </c>
      <c r="R36" s="79">
        <v>0.03</v>
      </c>
      <c r="S36" s="79">
        <f t="shared" si="0"/>
        <v>1.1686050368108725</v>
      </c>
      <c r="T36" s="79">
        <f>Q36/'סכום נכסי הקרן'!$C$42*100</f>
        <v>0.20893632385594713</v>
      </c>
    </row>
    <row r="37" spans="2:20">
      <c r="B37" t="s">
        <v>393</v>
      </c>
      <c r="C37" t="s">
        <v>394</v>
      </c>
      <c r="D37" t="s">
        <v>106</v>
      </c>
      <c r="E37" t="s">
        <v>129</v>
      </c>
      <c r="F37" t="s">
        <v>390</v>
      </c>
      <c r="G37" t="s">
        <v>355</v>
      </c>
      <c r="H37" t="s">
        <v>391</v>
      </c>
      <c r="I37" t="s">
        <v>155</v>
      </c>
      <c r="J37" t="s">
        <v>395</v>
      </c>
      <c r="K37" s="79">
        <v>2.63</v>
      </c>
      <c r="L37" t="s">
        <v>108</v>
      </c>
      <c r="M37" s="79">
        <v>1.64</v>
      </c>
      <c r="N37" s="79">
        <v>0.75</v>
      </c>
      <c r="O37" s="79">
        <v>113276.56</v>
      </c>
      <c r="P37" s="79">
        <v>101.5</v>
      </c>
      <c r="Q37" s="79">
        <v>114.9757084</v>
      </c>
      <c r="R37" s="79">
        <v>0.02</v>
      </c>
      <c r="S37" s="79">
        <f t="shared" si="0"/>
        <v>0.37757884282380455</v>
      </c>
      <c r="T37" s="79">
        <f>Q37/'סכום נכסי הקרן'!$C$42*100</f>
        <v>6.7507783126349599E-2</v>
      </c>
    </row>
    <row r="38" spans="2:20">
      <c r="B38" t="s">
        <v>396</v>
      </c>
      <c r="C38" t="s">
        <v>397</v>
      </c>
      <c r="D38" t="s">
        <v>106</v>
      </c>
      <c r="E38" t="s">
        <v>129</v>
      </c>
      <c r="F38" t="s">
        <v>398</v>
      </c>
      <c r="G38" t="s">
        <v>138</v>
      </c>
      <c r="H38" t="s">
        <v>391</v>
      </c>
      <c r="I38" t="s">
        <v>155</v>
      </c>
      <c r="J38" t="s">
        <v>399</v>
      </c>
      <c r="K38" s="79">
        <v>7.13</v>
      </c>
      <c r="L38" t="s">
        <v>108</v>
      </c>
      <c r="M38" s="79">
        <v>2.2000000000000002</v>
      </c>
      <c r="N38" s="79">
        <v>1.78</v>
      </c>
      <c r="O38" s="79">
        <v>123399</v>
      </c>
      <c r="P38" s="79">
        <v>102.19</v>
      </c>
      <c r="Q38" s="79">
        <v>126.1014381</v>
      </c>
      <c r="R38" s="79">
        <v>0.03</v>
      </c>
      <c r="S38" s="79">
        <f t="shared" si="0"/>
        <v>0.41411560527698049</v>
      </c>
      <c r="T38" s="79">
        <f>Q38/'סכום נכסי הקרן'!$C$42*100</f>
        <v>7.4040235573583107E-2</v>
      </c>
    </row>
    <row r="39" spans="2:20">
      <c r="B39" t="s">
        <v>400</v>
      </c>
      <c r="C39" t="s">
        <v>401</v>
      </c>
      <c r="D39" t="s">
        <v>106</v>
      </c>
      <c r="E39" t="s">
        <v>129</v>
      </c>
      <c r="F39" t="s">
        <v>398</v>
      </c>
      <c r="G39" t="s">
        <v>138</v>
      </c>
      <c r="H39" t="s">
        <v>391</v>
      </c>
      <c r="I39" t="s">
        <v>155</v>
      </c>
      <c r="J39" t="s">
        <v>402</v>
      </c>
      <c r="K39" s="79">
        <v>3.7</v>
      </c>
      <c r="L39" t="s">
        <v>108</v>
      </c>
      <c r="M39" s="79">
        <v>3.7</v>
      </c>
      <c r="N39" s="79">
        <v>1.0900000000000001</v>
      </c>
      <c r="O39" s="79">
        <v>60357</v>
      </c>
      <c r="P39" s="79">
        <v>112.98</v>
      </c>
      <c r="Q39" s="79">
        <v>68.191338599999995</v>
      </c>
      <c r="R39" s="79">
        <v>0</v>
      </c>
      <c r="S39" s="79">
        <f t="shared" si="0"/>
        <v>0.22393953538097297</v>
      </c>
      <c r="T39" s="79">
        <f>Q39/'סכום נכסי הקרן'!$C$42*100</f>
        <v>4.0038423431920968E-2</v>
      </c>
    </row>
    <row r="40" spans="2:20">
      <c r="B40" t="s">
        <v>403</v>
      </c>
      <c r="C40" t="s">
        <v>404</v>
      </c>
      <c r="D40" t="s">
        <v>106</v>
      </c>
      <c r="E40" t="s">
        <v>129</v>
      </c>
      <c r="F40" t="s">
        <v>366</v>
      </c>
      <c r="G40" t="s">
        <v>325</v>
      </c>
      <c r="H40" t="s">
        <v>391</v>
      </c>
      <c r="I40" t="s">
        <v>155</v>
      </c>
      <c r="J40" t="s">
        <v>405</v>
      </c>
      <c r="K40" s="79">
        <v>1.1499999999999999</v>
      </c>
      <c r="L40" t="s">
        <v>108</v>
      </c>
      <c r="M40" s="79">
        <v>5.25</v>
      </c>
      <c r="N40" s="79">
        <v>1.01</v>
      </c>
      <c r="O40" s="79">
        <v>3951.71</v>
      </c>
      <c r="P40" s="79">
        <v>130.21</v>
      </c>
      <c r="Q40" s="79">
        <v>5.1455215909999996</v>
      </c>
      <c r="R40" s="79">
        <v>0.01</v>
      </c>
      <c r="S40" s="79">
        <f t="shared" si="0"/>
        <v>1.6897830986137948E-2</v>
      </c>
      <c r="T40" s="79">
        <f>Q40/'סכום נכסי הקרן'!$C$42*100</f>
        <v>3.0211838698023393E-3</v>
      </c>
    </row>
    <row r="41" spans="2:20">
      <c r="B41" t="s">
        <v>406</v>
      </c>
      <c r="C41" t="s">
        <v>407</v>
      </c>
      <c r="D41" t="s">
        <v>106</v>
      </c>
      <c r="E41" t="s">
        <v>129</v>
      </c>
      <c r="F41" t="s">
        <v>366</v>
      </c>
      <c r="G41" t="s">
        <v>325</v>
      </c>
      <c r="H41" t="s">
        <v>391</v>
      </c>
      <c r="I41" t="s">
        <v>155</v>
      </c>
      <c r="J41" t="s">
        <v>246</v>
      </c>
      <c r="K41" s="79">
        <v>2.44</v>
      </c>
      <c r="L41" t="s">
        <v>108</v>
      </c>
      <c r="M41" s="79">
        <v>2.8</v>
      </c>
      <c r="N41" s="79">
        <v>0.77</v>
      </c>
      <c r="O41" s="79">
        <v>156582</v>
      </c>
      <c r="P41" s="79">
        <v>107.21</v>
      </c>
      <c r="Q41" s="79">
        <v>167.8715622</v>
      </c>
      <c r="R41" s="79">
        <v>0.02</v>
      </c>
      <c r="S41" s="79">
        <f t="shared" si="0"/>
        <v>0.55128819018000785</v>
      </c>
      <c r="T41" s="79">
        <f>Q41/'סכום נכסי הקרן'!$C$42*100</f>
        <v>9.8565489804619516E-2</v>
      </c>
    </row>
    <row r="42" spans="2:20">
      <c r="B42" t="s">
        <v>408</v>
      </c>
      <c r="C42" t="s">
        <v>409</v>
      </c>
      <c r="D42" t="s">
        <v>106</v>
      </c>
      <c r="E42" t="s">
        <v>129</v>
      </c>
      <c r="F42" t="s">
        <v>366</v>
      </c>
      <c r="G42" t="s">
        <v>325</v>
      </c>
      <c r="H42" t="s">
        <v>391</v>
      </c>
      <c r="I42" t="s">
        <v>155</v>
      </c>
      <c r="J42" t="s">
        <v>246</v>
      </c>
      <c r="K42" s="79">
        <v>2.14</v>
      </c>
      <c r="L42" t="s">
        <v>108</v>
      </c>
      <c r="M42" s="79">
        <v>4.2</v>
      </c>
      <c r="N42" s="79">
        <v>1.03</v>
      </c>
      <c r="O42" s="79">
        <v>0.83</v>
      </c>
      <c r="P42" s="79">
        <v>129.6</v>
      </c>
      <c r="Q42" s="79">
        <v>1.0756800000000001E-3</v>
      </c>
      <c r="R42" s="79">
        <v>0</v>
      </c>
      <c r="S42" s="79">
        <f t="shared" si="0"/>
        <v>3.532520175789672E-6</v>
      </c>
      <c r="T42" s="79">
        <f>Q42/'סכום נכסי הקרן'!$C$42*100</f>
        <v>6.3158360286607937E-7</v>
      </c>
    </row>
    <row r="43" spans="2:20">
      <c r="B43" t="s">
        <v>410</v>
      </c>
      <c r="C43" t="s">
        <v>411</v>
      </c>
      <c r="D43" t="s">
        <v>106</v>
      </c>
      <c r="E43" t="s">
        <v>129</v>
      </c>
      <c r="F43" t="s">
        <v>366</v>
      </c>
      <c r="G43" t="s">
        <v>325</v>
      </c>
      <c r="H43" t="s">
        <v>391</v>
      </c>
      <c r="I43" t="s">
        <v>155</v>
      </c>
      <c r="J43" t="s">
        <v>343</v>
      </c>
      <c r="K43" s="79">
        <v>2</v>
      </c>
      <c r="L43" t="s">
        <v>108</v>
      </c>
      <c r="M43" s="79">
        <v>3.1</v>
      </c>
      <c r="N43" s="79">
        <v>0.78</v>
      </c>
      <c r="O43" s="79">
        <v>164600</v>
      </c>
      <c r="P43" s="79">
        <v>112.61</v>
      </c>
      <c r="Q43" s="79">
        <v>185.35606000000001</v>
      </c>
      <c r="R43" s="79">
        <v>0.02</v>
      </c>
      <c r="S43" s="79">
        <f t="shared" si="0"/>
        <v>0.60870707055525897</v>
      </c>
      <c r="T43" s="79">
        <f>Q43/'סכום נכסי הקרן'!$C$42*100</f>
        <v>0.10883148165612558</v>
      </c>
    </row>
    <row r="44" spans="2:20">
      <c r="B44" t="s">
        <v>412</v>
      </c>
      <c r="C44" t="s">
        <v>413</v>
      </c>
      <c r="D44" t="s">
        <v>106</v>
      </c>
      <c r="E44" t="s">
        <v>129</v>
      </c>
      <c r="F44" t="s">
        <v>324</v>
      </c>
      <c r="G44" t="s">
        <v>325</v>
      </c>
      <c r="H44" t="s">
        <v>391</v>
      </c>
      <c r="I44" t="s">
        <v>155</v>
      </c>
      <c r="J44" t="s">
        <v>246</v>
      </c>
      <c r="K44" s="79">
        <v>3.79</v>
      </c>
      <c r="L44" t="s">
        <v>108</v>
      </c>
      <c r="M44" s="79">
        <v>4</v>
      </c>
      <c r="N44" s="79">
        <v>1.1599999999999999</v>
      </c>
      <c r="O44" s="79">
        <v>807925</v>
      </c>
      <c r="P44" s="79">
        <v>119.86</v>
      </c>
      <c r="Q44" s="79">
        <v>968.37890500000003</v>
      </c>
      <c r="R44" s="79">
        <v>0.06</v>
      </c>
      <c r="S44" s="79">
        <f t="shared" si="0"/>
        <v>3.1801446710188994</v>
      </c>
      <c r="T44" s="79">
        <f>Q44/'סכום נכסי הקרן'!$C$42*100</f>
        <v>0.56858195537651413</v>
      </c>
    </row>
    <row r="45" spans="2:20">
      <c r="B45" t="s">
        <v>414</v>
      </c>
      <c r="C45" t="s">
        <v>415</v>
      </c>
      <c r="D45" t="s">
        <v>106</v>
      </c>
      <c r="E45" t="s">
        <v>129</v>
      </c>
      <c r="F45" t="s">
        <v>416</v>
      </c>
      <c r="G45" t="s">
        <v>417</v>
      </c>
      <c r="H45" t="s">
        <v>391</v>
      </c>
      <c r="I45" t="s">
        <v>155</v>
      </c>
      <c r="J45" t="s">
        <v>246</v>
      </c>
      <c r="K45" s="79">
        <v>2.9</v>
      </c>
      <c r="L45" t="s">
        <v>108</v>
      </c>
      <c r="M45" s="79">
        <v>4.6500000000000004</v>
      </c>
      <c r="N45" s="79">
        <v>0.75</v>
      </c>
      <c r="O45" s="79">
        <v>6383.49</v>
      </c>
      <c r="P45" s="79">
        <v>132.84</v>
      </c>
      <c r="Q45" s="79">
        <v>8.4798281160000002</v>
      </c>
      <c r="R45" s="79">
        <v>0.01</v>
      </c>
      <c r="S45" s="79">
        <f t="shared" si="0"/>
        <v>2.7847653490813737E-2</v>
      </c>
      <c r="T45" s="79">
        <f>Q45/'סכום נכסי הקרן'!$C$42*100</f>
        <v>4.9789160281759979E-3</v>
      </c>
    </row>
    <row r="46" spans="2:20">
      <c r="B46" t="s">
        <v>418</v>
      </c>
      <c r="C46" t="s">
        <v>419</v>
      </c>
      <c r="D46" t="s">
        <v>106</v>
      </c>
      <c r="E46" t="s">
        <v>129</v>
      </c>
      <c r="F46" t="s">
        <v>420</v>
      </c>
      <c r="G46" t="s">
        <v>355</v>
      </c>
      <c r="H46" t="s">
        <v>391</v>
      </c>
      <c r="I46" t="s">
        <v>155</v>
      </c>
      <c r="J46" t="s">
        <v>246</v>
      </c>
      <c r="K46" s="79">
        <v>3.01</v>
      </c>
      <c r="L46" t="s">
        <v>108</v>
      </c>
      <c r="M46" s="79">
        <v>3.64</v>
      </c>
      <c r="N46" s="79">
        <v>1.1100000000000001</v>
      </c>
      <c r="O46" s="79">
        <v>49960.5</v>
      </c>
      <c r="P46" s="79">
        <v>117.48</v>
      </c>
      <c r="Q46" s="79">
        <v>58.6935954</v>
      </c>
      <c r="R46" s="79">
        <v>0.05</v>
      </c>
      <c r="S46" s="79">
        <f t="shared" si="0"/>
        <v>0.19274906100339864</v>
      </c>
      <c r="T46" s="79">
        <f>Q46/'סכום נכסי הקרן'!$C$42*100</f>
        <v>3.4461840368786197E-2</v>
      </c>
    </row>
    <row r="47" spans="2:20">
      <c r="B47" t="s">
        <v>421</v>
      </c>
      <c r="C47" t="s">
        <v>422</v>
      </c>
      <c r="D47" t="s">
        <v>106</v>
      </c>
      <c r="E47" t="s">
        <v>129</v>
      </c>
      <c r="F47" t="s">
        <v>423</v>
      </c>
      <c r="G47" t="s">
        <v>133</v>
      </c>
      <c r="H47" t="s">
        <v>391</v>
      </c>
      <c r="I47" t="s">
        <v>155</v>
      </c>
      <c r="J47" t="s">
        <v>424</v>
      </c>
      <c r="K47" s="79">
        <v>8.9600000000000009</v>
      </c>
      <c r="L47" t="s">
        <v>108</v>
      </c>
      <c r="M47" s="79">
        <v>3.85</v>
      </c>
      <c r="N47" s="79">
        <v>2.54</v>
      </c>
      <c r="O47" s="79">
        <v>300521</v>
      </c>
      <c r="P47" s="79">
        <v>112.62</v>
      </c>
      <c r="Q47" s="79">
        <v>338.4467502</v>
      </c>
      <c r="R47" s="79">
        <v>0.01</v>
      </c>
      <c r="S47" s="79">
        <f t="shared" si="0"/>
        <v>1.1114550549530966</v>
      </c>
      <c r="T47" s="79">
        <f>Q47/'סכום נכסי הקרן'!$C$42*100</f>
        <v>0.1987184086992711</v>
      </c>
    </row>
    <row r="48" spans="2:20">
      <c r="B48" t="s">
        <v>425</v>
      </c>
      <c r="C48" t="s">
        <v>426</v>
      </c>
      <c r="D48" t="s">
        <v>106</v>
      </c>
      <c r="E48" t="s">
        <v>129</v>
      </c>
      <c r="F48" t="s">
        <v>427</v>
      </c>
      <c r="G48" t="s">
        <v>355</v>
      </c>
      <c r="H48" t="s">
        <v>391</v>
      </c>
      <c r="I48" t="s">
        <v>155</v>
      </c>
      <c r="J48" t="s">
        <v>428</v>
      </c>
      <c r="K48" s="79">
        <v>2.97</v>
      </c>
      <c r="L48" t="s">
        <v>108</v>
      </c>
      <c r="M48" s="79">
        <v>3</v>
      </c>
      <c r="N48" s="79">
        <v>1.18</v>
      </c>
      <c r="O48" s="79">
        <v>161929.42000000001</v>
      </c>
      <c r="P48" s="79">
        <v>112.89</v>
      </c>
      <c r="Q48" s="79">
        <v>182.80212223800001</v>
      </c>
      <c r="R48" s="79">
        <v>0.02</v>
      </c>
      <c r="S48" s="79">
        <f t="shared" si="0"/>
        <v>0.60031996967769674</v>
      </c>
      <c r="T48" s="79">
        <f>Q48/'סכום נכסי הקרן'!$C$42*100</f>
        <v>0.10733194163193652</v>
      </c>
    </row>
    <row r="49" spans="2:20">
      <c r="B49" t="s">
        <v>429</v>
      </c>
      <c r="C49" t="s">
        <v>430</v>
      </c>
      <c r="D49" t="s">
        <v>106</v>
      </c>
      <c r="E49" t="s">
        <v>129</v>
      </c>
      <c r="F49" t="s">
        <v>431</v>
      </c>
      <c r="G49" t="s">
        <v>417</v>
      </c>
      <c r="H49" t="s">
        <v>391</v>
      </c>
      <c r="I49" t="s">
        <v>155</v>
      </c>
      <c r="J49" t="s">
        <v>246</v>
      </c>
      <c r="K49" s="79">
        <v>1.1399999999999999</v>
      </c>
      <c r="L49" t="s">
        <v>108</v>
      </c>
      <c r="M49" s="79">
        <v>4.4000000000000004</v>
      </c>
      <c r="N49" s="79">
        <v>0.74</v>
      </c>
      <c r="O49" s="79">
        <v>1068.67</v>
      </c>
      <c r="P49" s="79">
        <v>113.9</v>
      </c>
      <c r="Q49" s="79">
        <v>1.21721513</v>
      </c>
      <c r="R49" s="79">
        <v>0</v>
      </c>
      <c r="S49" s="79">
        <f t="shared" si="0"/>
        <v>3.9973198395447046E-3</v>
      </c>
      <c r="T49" s="79">
        <f>Q49/'סכום נכסי הקרן'!$C$42*100</f>
        <v>7.1468570324678628E-4</v>
      </c>
    </row>
    <row r="50" spans="2:20">
      <c r="B50" t="s">
        <v>432</v>
      </c>
      <c r="C50" t="s">
        <v>433</v>
      </c>
      <c r="D50" t="s">
        <v>106</v>
      </c>
      <c r="E50" t="s">
        <v>129</v>
      </c>
      <c r="F50" t="s">
        <v>434</v>
      </c>
      <c r="G50" t="s">
        <v>355</v>
      </c>
      <c r="H50" t="s">
        <v>435</v>
      </c>
      <c r="I50" t="s">
        <v>155</v>
      </c>
      <c r="J50" t="s">
        <v>246</v>
      </c>
      <c r="K50" s="79">
        <v>1.47</v>
      </c>
      <c r="L50" t="s">
        <v>108</v>
      </c>
      <c r="M50" s="79">
        <v>4.95</v>
      </c>
      <c r="N50" s="79">
        <v>1.01</v>
      </c>
      <c r="O50" s="79">
        <v>8148.37</v>
      </c>
      <c r="P50" s="79">
        <v>127.29</v>
      </c>
      <c r="Q50" s="79">
        <v>10.372060172999999</v>
      </c>
      <c r="R50" s="79">
        <v>0</v>
      </c>
      <c r="S50" s="79">
        <f t="shared" si="0"/>
        <v>3.4061720795800804E-2</v>
      </c>
      <c r="T50" s="79">
        <f>Q50/'סכום נכסי הקרן'!$C$42*100</f>
        <v>6.0899367220800882E-3</v>
      </c>
    </row>
    <row r="51" spans="2:20">
      <c r="B51" t="s">
        <v>436</v>
      </c>
      <c r="C51" t="s">
        <v>437</v>
      </c>
      <c r="D51" t="s">
        <v>106</v>
      </c>
      <c r="E51" t="s">
        <v>129</v>
      </c>
      <c r="F51" t="s">
        <v>434</v>
      </c>
      <c r="G51" t="s">
        <v>355</v>
      </c>
      <c r="H51" t="s">
        <v>435</v>
      </c>
      <c r="I51" t="s">
        <v>155</v>
      </c>
      <c r="J51" t="s">
        <v>438</v>
      </c>
      <c r="K51" s="79">
        <v>3.94</v>
      </c>
      <c r="L51" t="s">
        <v>108</v>
      </c>
      <c r="M51" s="79">
        <v>4.8</v>
      </c>
      <c r="N51" s="79">
        <v>1.23</v>
      </c>
      <c r="O51" s="79">
        <v>2747</v>
      </c>
      <c r="P51" s="79">
        <v>118.14</v>
      </c>
      <c r="Q51" s="79">
        <v>3.2453058000000001</v>
      </c>
      <c r="R51" s="79">
        <v>0</v>
      </c>
      <c r="S51" s="79">
        <f t="shared" si="0"/>
        <v>1.0657545194767255E-2</v>
      </c>
      <c r="T51" s="79">
        <f>Q51/'סכום נכסי הקרן'!$C$42*100</f>
        <v>1.9054755406498064E-3</v>
      </c>
    </row>
    <row r="52" spans="2:20">
      <c r="B52" t="s">
        <v>439</v>
      </c>
      <c r="C52" t="s">
        <v>440</v>
      </c>
      <c r="D52" t="s">
        <v>106</v>
      </c>
      <c r="E52" t="s">
        <v>129</v>
      </c>
      <c r="F52" t="s">
        <v>434</v>
      </c>
      <c r="G52" t="s">
        <v>355</v>
      </c>
      <c r="H52" t="s">
        <v>435</v>
      </c>
      <c r="I52" t="s">
        <v>155</v>
      </c>
      <c r="J52" t="s">
        <v>246</v>
      </c>
      <c r="K52" s="79">
        <v>2.4300000000000002</v>
      </c>
      <c r="L52" t="s">
        <v>108</v>
      </c>
      <c r="M52" s="79">
        <v>4.9000000000000004</v>
      </c>
      <c r="N52" s="79">
        <v>0.87</v>
      </c>
      <c r="O52" s="79">
        <v>101842.87</v>
      </c>
      <c r="P52" s="79">
        <v>117.63</v>
      </c>
      <c r="Q52" s="79">
        <v>119.79776798100001</v>
      </c>
      <c r="R52" s="79">
        <v>0.03</v>
      </c>
      <c r="S52" s="79">
        <f t="shared" si="0"/>
        <v>0.39341442846148711</v>
      </c>
      <c r="T52" s="79">
        <f>Q52/'סכום נכסי הקרן'!$C$42*100</f>
        <v>7.0339046851065942E-2</v>
      </c>
    </row>
    <row r="53" spans="2:20">
      <c r="B53" t="s">
        <v>441</v>
      </c>
      <c r="C53" t="s">
        <v>442</v>
      </c>
      <c r="D53" t="s">
        <v>106</v>
      </c>
      <c r="E53" t="s">
        <v>129</v>
      </c>
      <c r="F53" t="s">
        <v>434</v>
      </c>
      <c r="G53" t="s">
        <v>355</v>
      </c>
      <c r="H53" t="s">
        <v>435</v>
      </c>
      <c r="I53" t="s">
        <v>155</v>
      </c>
      <c r="J53" t="s">
        <v>443</v>
      </c>
      <c r="K53" s="79">
        <v>7.71</v>
      </c>
      <c r="L53" t="s">
        <v>108</v>
      </c>
      <c r="M53" s="79">
        <v>3.2</v>
      </c>
      <c r="N53" s="79">
        <v>2.38</v>
      </c>
      <c r="O53" s="79">
        <v>13272</v>
      </c>
      <c r="P53" s="79">
        <v>106.49</v>
      </c>
      <c r="Q53" s="79">
        <v>14.133352800000001</v>
      </c>
      <c r="R53" s="79">
        <v>0</v>
      </c>
      <c r="S53" s="79">
        <f t="shared" si="0"/>
        <v>4.6413760521301362E-2</v>
      </c>
      <c r="T53" s="79">
        <f>Q53/'סכום נכסי הקרן'!$C$42*100</f>
        <v>8.298373012421343E-3</v>
      </c>
    </row>
    <row r="54" spans="2:20">
      <c r="B54" t="s">
        <v>444</v>
      </c>
      <c r="C54" t="s">
        <v>445</v>
      </c>
      <c r="D54" t="s">
        <v>106</v>
      </c>
      <c r="E54" t="s">
        <v>129</v>
      </c>
      <c r="F54" t="s">
        <v>446</v>
      </c>
      <c r="G54" t="s">
        <v>355</v>
      </c>
      <c r="H54" t="s">
        <v>435</v>
      </c>
      <c r="I54" t="s">
        <v>155</v>
      </c>
      <c r="J54" t="s">
        <v>447</v>
      </c>
      <c r="K54" s="79">
        <v>0.73</v>
      </c>
      <c r="L54" t="s">
        <v>108</v>
      </c>
      <c r="M54" s="79">
        <v>4.55</v>
      </c>
      <c r="N54" s="79">
        <v>1.2</v>
      </c>
      <c r="O54" s="79">
        <v>51647.6</v>
      </c>
      <c r="P54" s="79">
        <v>124.26</v>
      </c>
      <c r="Q54" s="79">
        <v>64.177307760000005</v>
      </c>
      <c r="R54" s="79">
        <v>0.02</v>
      </c>
      <c r="S54" s="79">
        <f t="shared" si="0"/>
        <v>0.21075750640530927</v>
      </c>
      <c r="T54" s="79">
        <f>Q54/'סכום נכסי הקרן'!$C$42*100</f>
        <v>3.7681592348380553E-2</v>
      </c>
    </row>
    <row r="55" spans="2:20">
      <c r="B55" t="s">
        <v>448</v>
      </c>
      <c r="C55" t="s">
        <v>449</v>
      </c>
      <c r="D55" t="s">
        <v>106</v>
      </c>
      <c r="E55" t="s">
        <v>129</v>
      </c>
      <c r="F55" t="s">
        <v>446</v>
      </c>
      <c r="G55" t="s">
        <v>355</v>
      </c>
      <c r="H55" t="s">
        <v>435</v>
      </c>
      <c r="I55" t="s">
        <v>155</v>
      </c>
      <c r="J55" t="s">
        <v>246</v>
      </c>
      <c r="K55" s="79">
        <v>5.88</v>
      </c>
      <c r="L55" t="s">
        <v>108</v>
      </c>
      <c r="M55" s="79">
        <v>4.75</v>
      </c>
      <c r="N55" s="79">
        <v>1.98</v>
      </c>
      <c r="O55" s="79">
        <v>260126</v>
      </c>
      <c r="P55" s="79">
        <v>142.25</v>
      </c>
      <c r="Q55" s="79">
        <v>370.02923500000003</v>
      </c>
      <c r="R55" s="79">
        <v>0.02</v>
      </c>
      <c r="S55" s="79">
        <f t="shared" si="0"/>
        <v>1.2151715549880242</v>
      </c>
      <c r="T55" s="79">
        <f>Q55/'סכום נכסי הקרן'!$C$42*100</f>
        <v>0.2172620085964963</v>
      </c>
    </row>
    <row r="56" spans="2:20">
      <c r="B56" t="s">
        <v>450</v>
      </c>
      <c r="C56" t="s">
        <v>451</v>
      </c>
      <c r="D56" t="s">
        <v>106</v>
      </c>
      <c r="E56" t="s">
        <v>129</v>
      </c>
      <c r="F56" t="s">
        <v>452</v>
      </c>
      <c r="G56" t="s">
        <v>118</v>
      </c>
      <c r="H56" t="s">
        <v>435</v>
      </c>
      <c r="I56" t="s">
        <v>155</v>
      </c>
      <c r="J56" t="s">
        <v>453</v>
      </c>
      <c r="K56" s="79">
        <v>0.52</v>
      </c>
      <c r="L56" t="s">
        <v>108</v>
      </c>
      <c r="M56" s="79">
        <v>1.28</v>
      </c>
      <c r="N56" s="79">
        <v>0.98</v>
      </c>
      <c r="O56" s="79">
        <v>35640.01</v>
      </c>
      <c r="P56" s="79">
        <v>100.33</v>
      </c>
      <c r="Q56" s="79">
        <v>35.757622032999997</v>
      </c>
      <c r="R56" s="79">
        <v>0.05</v>
      </c>
      <c r="S56" s="79">
        <f t="shared" si="0"/>
        <v>0.11742760046652703</v>
      </c>
      <c r="T56" s="79">
        <f>Q56/'סכום נכסי הקרן'!$C$42*100</f>
        <v>2.0995024313481367E-2</v>
      </c>
    </row>
    <row r="57" spans="2:20">
      <c r="B57" t="s">
        <v>454</v>
      </c>
      <c r="C57" t="s">
        <v>455</v>
      </c>
      <c r="D57" t="s">
        <v>106</v>
      </c>
      <c r="E57" t="s">
        <v>129</v>
      </c>
      <c r="F57" t="s">
        <v>456</v>
      </c>
      <c r="G57" t="s">
        <v>355</v>
      </c>
      <c r="H57" t="s">
        <v>435</v>
      </c>
      <c r="I57" t="s">
        <v>155</v>
      </c>
      <c r="J57" t="s">
        <v>457</v>
      </c>
      <c r="K57" s="79">
        <v>4.5199999999999996</v>
      </c>
      <c r="L57" t="s">
        <v>108</v>
      </c>
      <c r="M57" s="79">
        <v>2.5499999999999998</v>
      </c>
      <c r="N57" s="79">
        <v>1.34</v>
      </c>
      <c r="O57" s="79">
        <v>167897.73</v>
      </c>
      <c r="P57" s="79">
        <v>105.55</v>
      </c>
      <c r="Q57" s="79">
        <v>177.216054015</v>
      </c>
      <c r="R57" s="79">
        <v>0.02</v>
      </c>
      <c r="S57" s="79">
        <f t="shared" si="0"/>
        <v>0.58197538885339484</v>
      </c>
      <c r="T57" s="79">
        <f>Q57/'סכום נכסי הקרן'!$C$42*100</f>
        <v>0.10405209158904452</v>
      </c>
    </row>
    <row r="58" spans="2:20">
      <c r="B58" t="s">
        <v>458</v>
      </c>
      <c r="C58" t="s">
        <v>459</v>
      </c>
      <c r="D58" t="s">
        <v>106</v>
      </c>
      <c r="E58" t="s">
        <v>129</v>
      </c>
      <c r="F58" t="s">
        <v>456</v>
      </c>
      <c r="G58" t="s">
        <v>355</v>
      </c>
      <c r="H58" t="s">
        <v>435</v>
      </c>
      <c r="I58" t="s">
        <v>155</v>
      </c>
      <c r="J58" t="s">
        <v>460</v>
      </c>
      <c r="K58" s="79">
        <v>0.9</v>
      </c>
      <c r="L58" t="s">
        <v>108</v>
      </c>
      <c r="M58" s="79">
        <v>5.5</v>
      </c>
      <c r="N58" s="79">
        <v>0.94</v>
      </c>
      <c r="O58" s="79">
        <v>2868.6</v>
      </c>
      <c r="P58" s="79">
        <v>124.55</v>
      </c>
      <c r="Q58" s="79">
        <v>3.5728412999999999</v>
      </c>
      <c r="R58" s="79">
        <v>0.01</v>
      </c>
      <c r="S58" s="79">
        <f t="shared" si="0"/>
        <v>1.1733167835364234E-2</v>
      </c>
      <c r="T58" s="79">
        <f>Q58/'סכום נכסי הקרן'!$C$42*100</f>
        <v>2.0977874281596074E-3</v>
      </c>
    </row>
    <row r="59" spans="2:20">
      <c r="B59" t="s">
        <v>461</v>
      </c>
      <c r="C59" t="s">
        <v>462</v>
      </c>
      <c r="D59" t="s">
        <v>106</v>
      </c>
      <c r="E59" t="s">
        <v>129</v>
      </c>
      <c r="F59" t="s">
        <v>456</v>
      </c>
      <c r="G59" t="s">
        <v>355</v>
      </c>
      <c r="H59" t="s">
        <v>435</v>
      </c>
      <c r="I59" t="s">
        <v>155</v>
      </c>
      <c r="J59" t="s">
        <v>405</v>
      </c>
      <c r="K59" s="79">
        <v>0.65</v>
      </c>
      <c r="L59" t="s">
        <v>108</v>
      </c>
      <c r="M59" s="79">
        <v>4.7</v>
      </c>
      <c r="N59" s="79">
        <v>0.44</v>
      </c>
      <c r="O59" s="79">
        <v>5000.01</v>
      </c>
      <c r="P59" s="79">
        <v>120.54</v>
      </c>
      <c r="Q59" s="79">
        <v>6.0270120540000001</v>
      </c>
      <c r="R59" s="79">
        <v>0</v>
      </c>
      <c r="S59" s="79">
        <f t="shared" si="0"/>
        <v>1.9792635059202132E-2</v>
      </c>
      <c r="T59" s="79">
        <f>Q59/'סכום נכסי הקרן'!$C$42*100</f>
        <v>3.5387494306695381E-3</v>
      </c>
    </row>
    <row r="60" spans="2:20">
      <c r="B60" t="s">
        <v>463</v>
      </c>
      <c r="C60" t="s">
        <v>464</v>
      </c>
      <c r="D60" t="s">
        <v>106</v>
      </c>
      <c r="E60" t="s">
        <v>129</v>
      </c>
      <c r="F60" t="s">
        <v>456</v>
      </c>
      <c r="G60" t="s">
        <v>355</v>
      </c>
      <c r="H60" t="s">
        <v>435</v>
      </c>
      <c r="I60" t="s">
        <v>155</v>
      </c>
      <c r="J60" t="s">
        <v>246</v>
      </c>
      <c r="K60" s="79">
        <v>3.18</v>
      </c>
      <c r="L60" t="s">
        <v>108</v>
      </c>
      <c r="M60" s="79">
        <v>5.0999999999999996</v>
      </c>
      <c r="N60" s="79">
        <v>1.07</v>
      </c>
      <c r="O60" s="79">
        <v>368382.76</v>
      </c>
      <c r="P60" s="79">
        <v>124.46</v>
      </c>
      <c r="Q60" s="79">
        <v>458.48918309599998</v>
      </c>
      <c r="R60" s="79">
        <v>0.03</v>
      </c>
      <c r="S60" s="79">
        <f t="shared" si="0"/>
        <v>1.5056729600512651</v>
      </c>
      <c r="T60" s="79">
        <f>Q60/'סכום נכסי הקרן'!$C$42*100</f>
        <v>0.26920111012094411</v>
      </c>
    </row>
    <row r="61" spans="2:20">
      <c r="B61" t="s">
        <v>465</v>
      </c>
      <c r="C61" t="s">
        <v>466</v>
      </c>
      <c r="D61" t="s">
        <v>106</v>
      </c>
      <c r="E61" t="s">
        <v>129</v>
      </c>
      <c r="F61" t="s">
        <v>456</v>
      </c>
      <c r="G61" t="s">
        <v>355</v>
      </c>
      <c r="H61" t="s">
        <v>435</v>
      </c>
      <c r="I61" t="s">
        <v>155</v>
      </c>
      <c r="J61" t="s">
        <v>246</v>
      </c>
      <c r="K61" s="79">
        <v>3.5</v>
      </c>
      <c r="L61" t="s">
        <v>108</v>
      </c>
      <c r="M61" s="79">
        <v>4.9000000000000004</v>
      </c>
      <c r="N61" s="79">
        <v>1.58</v>
      </c>
      <c r="O61" s="79">
        <v>3382.88</v>
      </c>
      <c r="P61" s="79">
        <v>115.23</v>
      </c>
      <c r="Q61" s="79">
        <v>3.8980926239999998</v>
      </c>
      <c r="R61" s="79">
        <v>0</v>
      </c>
      <c r="S61" s="79">
        <f t="shared" si="0"/>
        <v>1.2801289269463877E-2</v>
      </c>
      <c r="T61" s="79">
        <f>Q61/'סכום נכסי הקרן'!$C$42*100</f>
        <v>2.288758165785E-3</v>
      </c>
    </row>
    <row r="62" spans="2:20">
      <c r="B62" t="s">
        <v>467</v>
      </c>
      <c r="C62" t="s">
        <v>468</v>
      </c>
      <c r="D62" t="s">
        <v>106</v>
      </c>
      <c r="E62" t="s">
        <v>129</v>
      </c>
      <c r="F62" t="s">
        <v>456</v>
      </c>
      <c r="G62" t="s">
        <v>355</v>
      </c>
      <c r="H62" t="s">
        <v>435</v>
      </c>
      <c r="I62" t="s">
        <v>155</v>
      </c>
      <c r="J62" t="s">
        <v>246</v>
      </c>
      <c r="K62" s="79">
        <v>3.47</v>
      </c>
      <c r="L62" t="s">
        <v>108</v>
      </c>
      <c r="M62" s="79">
        <v>3.4</v>
      </c>
      <c r="N62" s="79">
        <v>1.23</v>
      </c>
      <c r="O62" s="79">
        <v>192969.03</v>
      </c>
      <c r="P62" s="79">
        <v>109.45</v>
      </c>
      <c r="Q62" s="79">
        <v>211.204603335</v>
      </c>
      <c r="R62" s="79">
        <v>0.06</v>
      </c>
      <c r="S62" s="79">
        <f t="shared" si="0"/>
        <v>0.69359337581859104</v>
      </c>
      <c r="T62" s="79">
        <f>Q62/'סכום נכסי הקרן'!$C$42*100</f>
        <v>0.12400840799886624</v>
      </c>
    </row>
    <row r="63" spans="2:20">
      <c r="B63" t="s">
        <v>469</v>
      </c>
      <c r="C63" t="s">
        <v>470</v>
      </c>
      <c r="D63" t="s">
        <v>106</v>
      </c>
      <c r="E63" t="s">
        <v>129</v>
      </c>
      <c r="F63" t="s">
        <v>456</v>
      </c>
      <c r="G63" t="s">
        <v>355</v>
      </c>
      <c r="H63" t="s">
        <v>435</v>
      </c>
      <c r="I63" t="s">
        <v>155</v>
      </c>
      <c r="J63" t="s">
        <v>471</v>
      </c>
      <c r="K63" s="79">
        <v>7.15</v>
      </c>
      <c r="L63" t="s">
        <v>108</v>
      </c>
      <c r="M63" s="79">
        <v>2.2999999999999998</v>
      </c>
      <c r="N63" s="79">
        <v>2.67</v>
      </c>
      <c r="O63" s="79">
        <v>78985.72</v>
      </c>
      <c r="P63" s="79">
        <v>97.88</v>
      </c>
      <c r="Q63" s="79">
        <v>77.311222736000005</v>
      </c>
      <c r="R63" s="79">
        <v>0.01</v>
      </c>
      <c r="S63" s="79">
        <f t="shared" si="0"/>
        <v>0.25388912513934364</v>
      </c>
      <c r="T63" s="79">
        <f>Q63/'סכום נכסי הקרן'!$C$42*100</f>
        <v>4.5393147216258388E-2</v>
      </c>
    </row>
    <row r="64" spans="2:20">
      <c r="B64" t="s">
        <v>472</v>
      </c>
      <c r="C64" t="s">
        <v>473</v>
      </c>
      <c r="D64" t="s">
        <v>106</v>
      </c>
      <c r="E64" t="s">
        <v>129</v>
      </c>
      <c r="F64" t="s">
        <v>456</v>
      </c>
      <c r="G64" t="s">
        <v>355</v>
      </c>
      <c r="H64" t="s">
        <v>435</v>
      </c>
      <c r="I64" t="s">
        <v>155</v>
      </c>
      <c r="J64" t="s">
        <v>474</v>
      </c>
      <c r="K64" s="79">
        <v>7.67</v>
      </c>
      <c r="L64" t="s">
        <v>108</v>
      </c>
      <c r="M64" s="79">
        <v>2.15</v>
      </c>
      <c r="N64" s="79">
        <v>2.64</v>
      </c>
      <c r="O64" s="79">
        <v>99000</v>
      </c>
      <c r="P64" s="79">
        <v>97.4</v>
      </c>
      <c r="Q64" s="79">
        <v>96.426000000000002</v>
      </c>
      <c r="R64" s="79">
        <v>0.02</v>
      </c>
      <c r="S64" s="79">
        <f t="shared" si="0"/>
        <v>0.31666182365638007</v>
      </c>
      <c r="T64" s="79">
        <f>Q64/'סכום נכסי הקרן'!$C$42*100</f>
        <v>5.6616354761606202E-2</v>
      </c>
    </row>
    <row r="65" spans="2:20">
      <c r="B65" t="s">
        <v>475</v>
      </c>
      <c r="C65" t="s">
        <v>476</v>
      </c>
      <c r="D65" t="s">
        <v>106</v>
      </c>
      <c r="E65" t="s">
        <v>129</v>
      </c>
      <c r="F65" t="s">
        <v>477</v>
      </c>
      <c r="G65" t="s">
        <v>118</v>
      </c>
      <c r="H65" t="s">
        <v>435</v>
      </c>
      <c r="I65" t="s">
        <v>155</v>
      </c>
      <c r="J65" t="s">
        <v>478</v>
      </c>
      <c r="K65" s="79">
        <v>5.97</v>
      </c>
      <c r="L65" t="s">
        <v>108</v>
      </c>
      <c r="M65" s="79">
        <v>1.94</v>
      </c>
      <c r="N65" s="79">
        <v>1.77</v>
      </c>
      <c r="O65" s="79">
        <v>122000</v>
      </c>
      <c r="P65" s="79">
        <v>100.81</v>
      </c>
      <c r="Q65" s="79">
        <v>122.98820000000001</v>
      </c>
      <c r="R65" s="79">
        <v>0.02</v>
      </c>
      <c r="S65" s="79">
        <f t="shared" si="0"/>
        <v>0.40389176881977473</v>
      </c>
      <c r="T65" s="79">
        <f>Q65/'סכום נכסי הקרן'!$C$42*100</f>
        <v>7.2212303348592466E-2</v>
      </c>
    </row>
    <row r="66" spans="2:20">
      <c r="B66" t="s">
        <v>479</v>
      </c>
      <c r="C66" t="s">
        <v>480</v>
      </c>
      <c r="D66" t="s">
        <v>106</v>
      </c>
      <c r="E66" t="s">
        <v>129</v>
      </c>
      <c r="F66" t="s">
        <v>481</v>
      </c>
      <c r="G66" t="s">
        <v>355</v>
      </c>
      <c r="H66" t="s">
        <v>435</v>
      </c>
      <c r="I66" t="s">
        <v>155</v>
      </c>
      <c r="J66" t="s">
        <v>482</v>
      </c>
      <c r="K66" s="79">
        <v>2.42</v>
      </c>
      <c r="L66" t="s">
        <v>108</v>
      </c>
      <c r="M66" s="79">
        <v>3.9</v>
      </c>
      <c r="N66" s="79">
        <v>1.0900000000000001</v>
      </c>
      <c r="O66" s="79">
        <v>53796.28</v>
      </c>
      <c r="P66" s="79">
        <v>114.92</v>
      </c>
      <c r="Q66" s="79">
        <v>61.822684975999998</v>
      </c>
      <c r="R66" s="79">
        <v>0.01</v>
      </c>
      <c r="S66" s="79">
        <f t="shared" si="0"/>
        <v>0.20302495351703945</v>
      </c>
      <c r="T66" s="79">
        <f>Q66/'סכום נכסי הקרן'!$C$42*100</f>
        <v>3.6299079759776802E-2</v>
      </c>
    </row>
    <row r="67" spans="2:20">
      <c r="B67" t="s">
        <v>483</v>
      </c>
      <c r="C67" t="s">
        <v>484</v>
      </c>
      <c r="D67" t="s">
        <v>106</v>
      </c>
      <c r="E67" t="s">
        <v>129</v>
      </c>
      <c r="F67" t="s">
        <v>481</v>
      </c>
      <c r="G67" t="s">
        <v>355</v>
      </c>
      <c r="H67" t="s">
        <v>435</v>
      </c>
      <c r="I67" t="s">
        <v>155</v>
      </c>
      <c r="J67" t="s">
        <v>485</v>
      </c>
      <c r="K67" s="79">
        <v>5.26</v>
      </c>
      <c r="L67" t="s">
        <v>108</v>
      </c>
      <c r="M67" s="79">
        <v>4</v>
      </c>
      <c r="N67" s="79">
        <v>1.59</v>
      </c>
      <c r="O67" s="79">
        <v>249686.3</v>
      </c>
      <c r="P67" s="79">
        <v>112.92</v>
      </c>
      <c r="Q67" s="79">
        <v>281.94576996000001</v>
      </c>
      <c r="R67" s="79">
        <v>0.04</v>
      </c>
      <c r="S67" s="79">
        <f t="shared" si="0"/>
        <v>0.92590651575027283</v>
      </c>
      <c r="T67" s="79">
        <f>Q67/'סכום נכסי הקרן'!$C$42*100</f>
        <v>0.16554395843019076</v>
      </c>
    </row>
    <row r="68" spans="2:20">
      <c r="B68" t="s">
        <v>486</v>
      </c>
      <c r="C68" t="s">
        <v>487</v>
      </c>
      <c r="D68" t="s">
        <v>106</v>
      </c>
      <c r="E68" t="s">
        <v>129</v>
      </c>
      <c r="F68" t="s">
        <v>481</v>
      </c>
      <c r="G68" t="s">
        <v>355</v>
      </c>
      <c r="H68" t="s">
        <v>435</v>
      </c>
      <c r="I68" t="s">
        <v>155</v>
      </c>
      <c r="J68" t="s">
        <v>488</v>
      </c>
      <c r="K68" s="79">
        <v>8.49</v>
      </c>
      <c r="L68" t="s">
        <v>108</v>
      </c>
      <c r="M68" s="79">
        <v>3.5</v>
      </c>
      <c r="N68" s="79">
        <v>2.48</v>
      </c>
      <c r="O68" s="79">
        <v>7191</v>
      </c>
      <c r="P68" s="79">
        <v>110.45</v>
      </c>
      <c r="Q68" s="79">
        <v>7.9424595</v>
      </c>
      <c r="R68" s="79">
        <v>0</v>
      </c>
      <c r="S68" s="79">
        <f t="shared" si="0"/>
        <v>2.6082941422302493E-2</v>
      </c>
      <c r="T68" s="79">
        <f>Q68/'סכום נכסי הקרן'!$C$42*100</f>
        <v>4.6634009990219388E-3</v>
      </c>
    </row>
    <row r="69" spans="2:20">
      <c r="B69" t="s">
        <v>489</v>
      </c>
      <c r="C69" t="s">
        <v>490</v>
      </c>
      <c r="D69" t="s">
        <v>106</v>
      </c>
      <c r="E69" t="s">
        <v>129</v>
      </c>
      <c r="F69" t="s">
        <v>481</v>
      </c>
      <c r="G69" t="s">
        <v>355</v>
      </c>
      <c r="H69" t="s">
        <v>435</v>
      </c>
      <c r="I69" t="s">
        <v>155</v>
      </c>
      <c r="J69" t="s">
        <v>491</v>
      </c>
      <c r="K69" s="79">
        <v>7.13</v>
      </c>
      <c r="L69" t="s">
        <v>108</v>
      </c>
      <c r="M69" s="79">
        <v>4</v>
      </c>
      <c r="N69" s="79">
        <v>2.17</v>
      </c>
      <c r="O69" s="79">
        <v>129520</v>
      </c>
      <c r="P69" s="79">
        <v>114.15</v>
      </c>
      <c r="Q69" s="79">
        <v>147.84708000000001</v>
      </c>
      <c r="R69" s="79">
        <v>0.06</v>
      </c>
      <c r="S69" s="79">
        <f t="shared" si="0"/>
        <v>0.4855280316000945</v>
      </c>
      <c r="T69" s="79">
        <f>Q69/'סכום נכסי הקרן'!$C$42*100</f>
        <v>8.6808150620658053E-2</v>
      </c>
    </row>
    <row r="70" spans="2:20">
      <c r="B70" t="s">
        <v>492</v>
      </c>
      <c r="C70" t="s">
        <v>493</v>
      </c>
      <c r="D70" t="s">
        <v>106</v>
      </c>
      <c r="E70" t="s">
        <v>129</v>
      </c>
      <c r="F70" t="s">
        <v>494</v>
      </c>
      <c r="G70" t="s">
        <v>495</v>
      </c>
      <c r="H70" t="s">
        <v>435</v>
      </c>
      <c r="I70" t="s">
        <v>155</v>
      </c>
      <c r="J70" t="s">
        <v>246</v>
      </c>
      <c r="K70" s="79">
        <v>8.92</v>
      </c>
      <c r="L70" t="s">
        <v>108</v>
      </c>
      <c r="M70" s="79">
        <v>5.15</v>
      </c>
      <c r="N70" s="79">
        <v>4.2699999999999996</v>
      </c>
      <c r="O70" s="79">
        <v>469268</v>
      </c>
      <c r="P70" s="79">
        <v>129.56</v>
      </c>
      <c r="Q70" s="79">
        <v>607.98362080000004</v>
      </c>
      <c r="R70" s="79">
        <v>0.01</v>
      </c>
      <c r="S70" s="79">
        <f t="shared" si="0"/>
        <v>1.9966108945277938</v>
      </c>
      <c r="T70" s="79">
        <f>Q70/'סכום נכסי הקרן'!$C$42*100</f>
        <v>0.35697650389374924</v>
      </c>
    </row>
    <row r="71" spans="2:20">
      <c r="B71" t="s">
        <v>496</v>
      </c>
      <c r="C71" t="s">
        <v>497</v>
      </c>
      <c r="D71" t="s">
        <v>106</v>
      </c>
      <c r="E71" t="s">
        <v>129</v>
      </c>
      <c r="F71" t="s">
        <v>498</v>
      </c>
      <c r="G71" t="s">
        <v>355</v>
      </c>
      <c r="H71" t="s">
        <v>435</v>
      </c>
      <c r="I71" t="s">
        <v>155</v>
      </c>
      <c r="J71" t="s">
        <v>453</v>
      </c>
      <c r="K71" s="79">
        <v>1.94</v>
      </c>
      <c r="L71" t="s">
        <v>108</v>
      </c>
      <c r="M71" s="79">
        <v>4.8</v>
      </c>
      <c r="N71" s="79">
        <v>0.99</v>
      </c>
      <c r="O71" s="79">
        <v>6280.74</v>
      </c>
      <c r="P71" s="79">
        <v>114.32</v>
      </c>
      <c r="Q71" s="79">
        <v>7.180141968</v>
      </c>
      <c r="R71" s="79">
        <v>0</v>
      </c>
      <c r="S71" s="79">
        <f t="shared" si="0"/>
        <v>2.3579499820573179E-2</v>
      </c>
      <c r="T71" s="79">
        <f>Q71/'סכום נכסי הקרן'!$C$42*100</f>
        <v>4.2158076130813828E-3</v>
      </c>
    </row>
    <row r="72" spans="2:20">
      <c r="B72" t="s">
        <v>499</v>
      </c>
      <c r="C72" t="s">
        <v>500</v>
      </c>
      <c r="D72" t="s">
        <v>106</v>
      </c>
      <c r="E72" t="s">
        <v>129</v>
      </c>
      <c r="F72" t="s">
        <v>498</v>
      </c>
      <c r="G72" t="s">
        <v>355</v>
      </c>
      <c r="H72" t="s">
        <v>435</v>
      </c>
      <c r="I72" t="s">
        <v>155</v>
      </c>
      <c r="J72" t="s">
        <v>501</v>
      </c>
      <c r="K72" s="79">
        <v>5.03</v>
      </c>
      <c r="L72" t="s">
        <v>108</v>
      </c>
      <c r="M72" s="79">
        <v>3.29</v>
      </c>
      <c r="N72" s="79">
        <v>1.74</v>
      </c>
      <c r="O72" s="79">
        <v>136381.03</v>
      </c>
      <c r="P72" s="79">
        <v>107.95</v>
      </c>
      <c r="Q72" s="79">
        <v>147.22332188499999</v>
      </c>
      <c r="R72" s="79">
        <v>0.06</v>
      </c>
      <c r="S72" s="79">
        <f t="shared" si="0"/>
        <v>0.48347961745643642</v>
      </c>
      <c r="T72" s="79">
        <f>Q72/'סכום נכסי הקרן'!$C$42*100</f>
        <v>8.6441912150491587E-2</v>
      </c>
    </row>
    <row r="73" spans="2:20">
      <c r="B73" t="s">
        <v>502</v>
      </c>
      <c r="C73" t="s">
        <v>503</v>
      </c>
      <c r="D73" t="s">
        <v>106</v>
      </c>
      <c r="E73" t="s">
        <v>129</v>
      </c>
      <c r="F73" t="s">
        <v>504</v>
      </c>
      <c r="G73" t="s">
        <v>355</v>
      </c>
      <c r="H73" t="s">
        <v>435</v>
      </c>
      <c r="I73" t="s">
        <v>155</v>
      </c>
      <c r="J73" t="s">
        <v>246</v>
      </c>
      <c r="K73" s="79">
        <v>1.22</v>
      </c>
      <c r="L73" t="s">
        <v>108</v>
      </c>
      <c r="M73" s="79">
        <v>4.95</v>
      </c>
      <c r="N73" s="79">
        <v>1.26</v>
      </c>
      <c r="O73" s="79">
        <v>18715.59</v>
      </c>
      <c r="P73" s="79">
        <v>128.46</v>
      </c>
      <c r="Q73" s="79">
        <v>24.042046914</v>
      </c>
      <c r="R73" s="79">
        <v>0</v>
      </c>
      <c r="S73" s="79">
        <f t="shared" si="0"/>
        <v>7.8953792755268121E-2</v>
      </c>
      <c r="T73" s="79">
        <f>Q73/'סכום נכסי הקרן'!$C$42*100</f>
        <v>1.4116245175349009E-2</v>
      </c>
    </row>
    <row r="74" spans="2:20">
      <c r="B74" t="s">
        <v>505</v>
      </c>
      <c r="C74" t="s">
        <v>506</v>
      </c>
      <c r="D74" t="s">
        <v>106</v>
      </c>
      <c r="E74" t="s">
        <v>129</v>
      </c>
      <c r="F74" t="s">
        <v>504</v>
      </c>
      <c r="G74" t="s">
        <v>355</v>
      </c>
      <c r="H74" t="s">
        <v>435</v>
      </c>
      <c r="I74" t="s">
        <v>155</v>
      </c>
      <c r="J74" t="s">
        <v>246</v>
      </c>
      <c r="K74" s="79">
        <v>3.07</v>
      </c>
      <c r="L74" t="s">
        <v>108</v>
      </c>
      <c r="M74" s="79">
        <v>5.0999999999999996</v>
      </c>
      <c r="N74" s="79">
        <v>1.93</v>
      </c>
      <c r="O74" s="79">
        <v>1849</v>
      </c>
      <c r="P74" s="79">
        <v>133.72999999999999</v>
      </c>
      <c r="Q74" s="79">
        <v>2.4726677000000001</v>
      </c>
      <c r="R74" s="79">
        <v>0</v>
      </c>
      <c r="S74" s="79">
        <f t="shared" si="0"/>
        <v>8.120210971918642E-3</v>
      </c>
      <c r="T74" s="79">
        <f>Q74/'סכום נכסי הקרן'!$C$42*100</f>
        <v>1.4518224515251579E-3</v>
      </c>
    </row>
    <row r="75" spans="2:20">
      <c r="B75" t="s">
        <v>507</v>
      </c>
      <c r="C75" t="s">
        <v>508</v>
      </c>
      <c r="D75" t="s">
        <v>106</v>
      </c>
      <c r="E75" t="s">
        <v>129</v>
      </c>
      <c r="F75" t="s">
        <v>504</v>
      </c>
      <c r="G75" t="s">
        <v>355</v>
      </c>
      <c r="H75" t="s">
        <v>435</v>
      </c>
      <c r="I75" t="s">
        <v>155</v>
      </c>
      <c r="J75" t="s">
        <v>246</v>
      </c>
      <c r="K75" s="79">
        <v>1.45</v>
      </c>
      <c r="L75" t="s">
        <v>108</v>
      </c>
      <c r="M75" s="79">
        <v>5.3</v>
      </c>
      <c r="N75" s="79">
        <v>1.24</v>
      </c>
      <c r="O75" s="79">
        <v>4861.62</v>
      </c>
      <c r="P75" s="79">
        <v>123.15</v>
      </c>
      <c r="Q75" s="79">
        <v>5.9870850300000003</v>
      </c>
      <c r="R75" s="79">
        <v>0</v>
      </c>
      <c r="S75" s="79">
        <f t="shared" si="0"/>
        <v>1.9661515192848537E-2</v>
      </c>
      <c r="T75" s="79">
        <f>Q75/'סכום נכסי הקרן'!$C$42*100</f>
        <v>3.5153063493910536E-3</v>
      </c>
    </row>
    <row r="76" spans="2:20">
      <c r="B76" t="s">
        <v>509</v>
      </c>
      <c r="C76" t="s">
        <v>510</v>
      </c>
      <c r="D76" t="s">
        <v>106</v>
      </c>
      <c r="E76" t="s">
        <v>129</v>
      </c>
      <c r="F76" t="s">
        <v>504</v>
      </c>
      <c r="G76" t="s">
        <v>355</v>
      </c>
      <c r="H76" t="s">
        <v>435</v>
      </c>
      <c r="I76" t="s">
        <v>155</v>
      </c>
      <c r="J76" t="s">
        <v>246</v>
      </c>
      <c r="K76" s="79">
        <v>2.4700000000000002</v>
      </c>
      <c r="L76" t="s">
        <v>108</v>
      </c>
      <c r="M76" s="79">
        <v>6.5</v>
      </c>
      <c r="N76" s="79">
        <v>1.06</v>
      </c>
      <c r="O76" s="79">
        <v>259556.21</v>
      </c>
      <c r="P76" s="79">
        <v>129.63</v>
      </c>
      <c r="Q76" s="79">
        <v>336.46271502299999</v>
      </c>
      <c r="R76" s="79">
        <v>0.04</v>
      </c>
      <c r="S76" s="79">
        <f t="shared" ref="S76:S139" si="1">Q76/$Q$11*100</f>
        <v>1.1049395073067438</v>
      </c>
      <c r="T76" s="79">
        <f>Q76/'סכום נכסי הקרן'!$C$42*100</f>
        <v>0.19755348596639266</v>
      </c>
    </row>
    <row r="77" spans="2:20">
      <c r="B77" t="s">
        <v>511</v>
      </c>
      <c r="C77" t="s">
        <v>512</v>
      </c>
      <c r="D77" t="s">
        <v>106</v>
      </c>
      <c r="E77" t="s">
        <v>129</v>
      </c>
      <c r="F77" t="s">
        <v>513</v>
      </c>
      <c r="G77" t="s">
        <v>355</v>
      </c>
      <c r="H77" t="s">
        <v>435</v>
      </c>
      <c r="I77" t="s">
        <v>155</v>
      </c>
      <c r="J77" t="s">
        <v>514</v>
      </c>
      <c r="K77" s="79">
        <v>2.5099999999999998</v>
      </c>
      <c r="L77" t="s">
        <v>108</v>
      </c>
      <c r="M77" s="79">
        <v>4.95</v>
      </c>
      <c r="N77" s="79">
        <v>1.78</v>
      </c>
      <c r="O77" s="79">
        <v>40029.56</v>
      </c>
      <c r="P77" s="79">
        <v>110.47</v>
      </c>
      <c r="Q77" s="79">
        <v>44.220654932000002</v>
      </c>
      <c r="R77" s="79">
        <v>0.01</v>
      </c>
      <c r="S77" s="79">
        <f t="shared" si="1"/>
        <v>0.14522009866681826</v>
      </c>
      <c r="T77" s="79">
        <f>Q77/'סכום נכסי הקרן'!$C$42*100</f>
        <v>2.5964079059804239E-2</v>
      </c>
    </row>
    <row r="78" spans="2:20">
      <c r="B78" t="s">
        <v>515</v>
      </c>
      <c r="C78" t="s">
        <v>516</v>
      </c>
      <c r="D78" t="s">
        <v>106</v>
      </c>
      <c r="E78" t="s">
        <v>129</v>
      </c>
      <c r="F78" t="s">
        <v>517</v>
      </c>
      <c r="G78" t="s">
        <v>325</v>
      </c>
      <c r="H78" t="s">
        <v>435</v>
      </c>
      <c r="I78" t="s">
        <v>155</v>
      </c>
      <c r="J78" t="s">
        <v>246</v>
      </c>
      <c r="K78" s="79">
        <v>3.18</v>
      </c>
      <c r="L78" t="s">
        <v>108</v>
      </c>
      <c r="M78" s="79">
        <v>4.75</v>
      </c>
      <c r="N78" s="79">
        <v>0.81</v>
      </c>
      <c r="O78" s="79">
        <v>94980</v>
      </c>
      <c r="P78" s="79">
        <v>132.66999999999999</v>
      </c>
      <c r="Q78" s="79">
        <v>126.00996600000001</v>
      </c>
      <c r="R78" s="79">
        <v>0.02</v>
      </c>
      <c r="S78" s="79">
        <f t="shared" si="1"/>
        <v>0.41381521200131133</v>
      </c>
      <c r="T78" s="79">
        <f>Q78/'סכום נכסי הקרן'!$C$42*100</f>
        <v>7.398652789241425E-2</v>
      </c>
    </row>
    <row r="79" spans="2:20">
      <c r="B79" t="s">
        <v>518</v>
      </c>
      <c r="C79" t="s">
        <v>519</v>
      </c>
      <c r="D79" t="s">
        <v>106</v>
      </c>
      <c r="E79" t="s">
        <v>129</v>
      </c>
      <c r="F79" t="s">
        <v>517</v>
      </c>
      <c r="G79" t="s">
        <v>325</v>
      </c>
      <c r="H79" t="s">
        <v>435</v>
      </c>
      <c r="I79" t="s">
        <v>155</v>
      </c>
      <c r="J79" t="s">
        <v>246</v>
      </c>
      <c r="K79" s="79">
        <v>0.18</v>
      </c>
      <c r="L79" t="s">
        <v>108</v>
      </c>
      <c r="M79" s="79">
        <v>4.29</v>
      </c>
      <c r="N79" s="79">
        <v>4.09</v>
      </c>
      <c r="O79" s="79">
        <v>75160.490000000005</v>
      </c>
      <c r="P79" s="79">
        <v>119.54</v>
      </c>
      <c r="Q79" s="79">
        <v>89.846849746000004</v>
      </c>
      <c r="R79" s="79">
        <v>0.03</v>
      </c>
      <c r="S79" s="79">
        <f t="shared" si="1"/>
        <v>0.29505597339254069</v>
      </c>
      <c r="T79" s="79">
        <f>Q79/'סכום נכסי הקרן'!$C$42*100</f>
        <v>5.2753418366750307E-2</v>
      </c>
    </row>
    <row r="80" spans="2:20">
      <c r="B80" t="s">
        <v>520</v>
      </c>
      <c r="C80" t="s">
        <v>521</v>
      </c>
      <c r="D80" t="s">
        <v>106</v>
      </c>
      <c r="E80" t="s">
        <v>129</v>
      </c>
      <c r="F80" t="s">
        <v>517</v>
      </c>
      <c r="G80" t="s">
        <v>325</v>
      </c>
      <c r="H80" t="s">
        <v>435</v>
      </c>
      <c r="I80" t="s">
        <v>155</v>
      </c>
      <c r="J80" t="s">
        <v>246</v>
      </c>
      <c r="K80" s="79">
        <v>0.73</v>
      </c>
      <c r="L80" t="s">
        <v>108</v>
      </c>
      <c r="M80" s="79">
        <v>5.5</v>
      </c>
      <c r="N80" s="79">
        <v>1.2</v>
      </c>
      <c r="O80" s="79">
        <v>27533</v>
      </c>
      <c r="P80" s="79">
        <v>132.62</v>
      </c>
      <c r="Q80" s="79">
        <v>36.514264599999997</v>
      </c>
      <c r="R80" s="79">
        <v>0.02</v>
      </c>
      <c r="S80" s="79">
        <f t="shared" si="1"/>
        <v>0.11991240555148611</v>
      </c>
      <c r="T80" s="79">
        <f>Q80/'סכום נכסי הקרן'!$C$42*100</f>
        <v>2.1439285653794191E-2</v>
      </c>
    </row>
    <row r="81" spans="2:20">
      <c r="B81" t="s">
        <v>522</v>
      </c>
      <c r="C81" t="s">
        <v>523</v>
      </c>
      <c r="D81" t="s">
        <v>106</v>
      </c>
      <c r="E81" t="s">
        <v>129</v>
      </c>
      <c r="F81" t="s">
        <v>517</v>
      </c>
      <c r="G81" t="s">
        <v>118</v>
      </c>
      <c r="H81" t="s">
        <v>435</v>
      </c>
      <c r="I81" t="s">
        <v>155</v>
      </c>
      <c r="J81" t="s">
        <v>246</v>
      </c>
      <c r="K81" s="79">
        <v>1.87</v>
      </c>
      <c r="L81" t="s">
        <v>108</v>
      </c>
      <c r="M81" s="79">
        <v>5.25</v>
      </c>
      <c r="N81" s="79">
        <v>0.88</v>
      </c>
      <c r="O81" s="79">
        <v>76800</v>
      </c>
      <c r="P81" s="79">
        <v>132.72</v>
      </c>
      <c r="Q81" s="79">
        <v>101.92896</v>
      </c>
      <c r="R81" s="79">
        <v>0.02</v>
      </c>
      <c r="S81" s="79">
        <f t="shared" si="1"/>
        <v>0.33473347807643389</v>
      </c>
      <c r="T81" s="79">
        <f>Q81/'סכום נכסי הקרן'!$C$42*100</f>
        <v>5.9847407958865541E-2</v>
      </c>
    </row>
    <row r="82" spans="2:20">
      <c r="B82" t="s">
        <v>524</v>
      </c>
      <c r="C82" t="s">
        <v>525</v>
      </c>
      <c r="D82" t="s">
        <v>106</v>
      </c>
      <c r="E82" t="s">
        <v>129</v>
      </c>
      <c r="F82" t="s">
        <v>526</v>
      </c>
      <c r="G82" t="s">
        <v>325</v>
      </c>
      <c r="H82" t="s">
        <v>435</v>
      </c>
      <c r="I82" t="s">
        <v>155</v>
      </c>
      <c r="J82" t="s">
        <v>527</v>
      </c>
      <c r="K82" s="79">
        <v>6.16</v>
      </c>
      <c r="L82" t="s">
        <v>108</v>
      </c>
      <c r="M82" s="79">
        <v>1.5</v>
      </c>
      <c r="N82" s="79">
        <v>1.29</v>
      </c>
      <c r="O82" s="79">
        <v>296641.05</v>
      </c>
      <c r="P82" s="79">
        <v>101.47</v>
      </c>
      <c r="Q82" s="79">
        <v>301.00167343499999</v>
      </c>
      <c r="R82" s="79">
        <v>0.05</v>
      </c>
      <c r="S82" s="79">
        <f t="shared" si="1"/>
        <v>0.98848587345269179</v>
      </c>
      <c r="T82" s="79">
        <f>Q82/'סכום נכסי הקרן'!$C$42*100</f>
        <v>0.17673259833481733</v>
      </c>
    </row>
    <row r="83" spans="2:20">
      <c r="B83" t="s">
        <v>528</v>
      </c>
      <c r="C83" t="s">
        <v>529</v>
      </c>
      <c r="D83" t="s">
        <v>106</v>
      </c>
      <c r="E83" t="s">
        <v>129</v>
      </c>
      <c r="F83" t="s">
        <v>526</v>
      </c>
      <c r="G83" t="s">
        <v>325</v>
      </c>
      <c r="H83" t="s">
        <v>435</v>
      </c>
      <c r="I83" t="s">
        <v>155</v>
      </c>
      <c r="J83" t="s">
        <v>246</v>
      </c>
      <c r="K83" s="79">
        <v>3.42</v>
      </c>
      <c r="L83" t="s">
        <v>108</v>
      </c>
      <c r="M83" s="79">
        <v>3.55</v>
      </c>
      <c r="N83" s="79">
        <v>0.83</v>
      </c>
      <c r="O83" s="79">
        <v>103250.01</v>
      </c>
      <c r="P83" s="79">
        <v>118.35</v>
      </c>
      <c r="Q83" s="79">
        <v>122.196386835</v>
      </c>
      <c r="R83" s="79">
        <v>0.02</v>
      </c>
      <c r="S83" s="79">
        <f t="shared" si="1"/>
        <v>0.40129146391420956</v>
      </c>
      <c r="T83" s="79">
        <f>Q83/'סכום נכסי הקרן'!$C$42*100</f>
        <v>7.1747391654085266E-2</v>
      </c>
    </row>
    <row r="84" spans="2:20">
      <c r="B84" t="s">
        <v>530</v>
      </c>
      <c r="C84" t="s">
        <v>531</v>
      </c>
      <c r="D84" t="s">
        <v>106</v>
      </c>
      <c r="E84" t="s">
        <v>129</v>
      </c>
      <c r="F84" t="s">
        <v>526</v>
      </c>
      <c r="G84" t="s">
        <v>325</v>
      </c>
      <c r="H84" t="s">
        <v>435</v>
      </c>
      <c r="I84" t="s">
        <v>155</v>
      </c>
      <c r="J84" t="s">
        <v>246</v>
      </c>
      <c r="K84" s="79">
        <v>2.37</v>
      </c>
      <c r="L84" t="s">
        <v>108</v>
      </c>
      <c r="M84" s="79">
        <v>4.6500000000000004</v>
      </c>
      <c r="N84" s="79">
        <v>0.81</v>
      </c>
      <c r="O84" s="79">
        <v>292565.75</v>
      </c>
      <c r="P84" s="79">
        <v>130.22</v>
      </c>
      <c r="Q84" s="79">
        <v>380.97911964999997</v>
      </c>
      <c r="R84" s="79">
        <v>0.06</v>
      </c>
      <c r="S84" s="79">
        <f t="shared" si="1"/>
        <v>1.2511308444130338</v>
      </c>
      <c r="T84" s="79">
        <f>Q84/'סכום נכסי הקרן'!$C$42*100</f>
        <v>0.22369121393471486</v>
      </c>
    </row>
    <row r="85" spans="2:20">
      <c r="B85" t="s">
        <v>532</v>
      </c>
      <c r="C85" t="s">
        <v>533</v>
      </c>
      <c r="D85" t="s">
        <v>106</v>
      </c>
      <c r="E85" t="s">
        <v>129</v>
      </c>
      <c r="F85" t="s">
        <v>416</v>
      </c>
      <c r="G85" t="s">
        <v>417</v>
      </c>
      <c r="H85" t="s">
        <v>435</v>
      </c>
      <c r="I85" t="s">
        <v>155</v>
      </c>
      <c r="J85" t="s">
        <v>534</v>
      </c>
      <c r="K85" s="79">
        <v>5.77</v>
      </c>
      <c r="L85" t="s">
        <v>108</v>
      </c>
      <c r="M85" s="79">
        <v>3.85</v>
      </c>
      <c r="N85" s="79">
        <v>1.75</v>
      </c>
      <c r="O85" s="79">
        <v>88042</v>
      </c>
      <c r="P85" s="79">
        <v>115.4</v>
      </c>
      <c r="Q85" s="79">
        <v>101.60046800000001</v>
      </c>
      <c r="R85" s="79">
        <v>0.04</v>
      </c>
      <c r="S85" s="79">
        <f t="shared" si="1"/>
        <v>0.33365471430134702</v>
      </c>
      <c r="T85" s="79">
        <f>Q85/'סכום נכסי הקרן'!$C$42*100</f>
        <v>5.9654534464078354E-2</v>
      </c>
    </row>
    <row r="86" spans="2:20">
      <c r="B86" t="s">
        <v>535</v>
      </c>
      <c r="C86" t="s">
        <v>536</v>
      </c>
      <c r="D86" t="s">
        <v>106</v>
      </c>
      <c r="E86" t="s">
        <v>129</v>
      </c>
      <c r="F86" t="s">
        <v>416</v>
      </c>
      <c r="G86" t="s">
        <v>417</v>
      </c>
      <c r="H86" t="s">
        <v>435</v>
      </c>
      <c r="I86" t="s">
        <v>155</v>
      </c>
      <c r="J86" t="s">
        <v>534</v>
      </c>
      <c r="K86" s="79">
        <v>6.57</v>
      </c>
      <c r="L86" t="s">
        <v>108</v>
      </c>
      <c r="M86" s="79">
        <v>3.85</v>
      </c>
      <c r="N86" s="79">
        <v>1.91</v>
      </c>
      <c r="O86" s="79">
        <v>61637</v>
      </c>
      <c r="P86" s="79">
        <v>116.04</v>
      </c>
      <c r="Q86" s="79">
        <v>71.523574800000006</v>
      </c>
      <c r="R86" s="79">
        <v>0.02</v>
      </c>
      <c r="S86" s="79">
        <f t="shared" si="1"/>
        <v>0.23488255896326207</v>
      </c>
      <c r="T86" s="79">
        <f>Q86/'סכום נכסי הקרן'!$C$42*100</f>
        <v>4.1994940002645323E-2</v>
      </c>
    </row>
    <row r="87" spans="2:20">
      <c r="B87" t="s">
        <v>537</v>
      </c>
      <c r="C87" t="s">
        <v>538</v>
      </c>
      <c r="D87" t="s">
        <v>106</v>
      </c>
      <c r="E87" t="s">
        <v>129</v>
      </c>
      <c r="F87" t="s">
        <v>416</v>
      </c>
      <c r="G87" t="s">
        <v>417</v>
      </c>
      <c r="H87" t="s">
        <v>435</v>
      </c>
      <c r="I87" t="s">
        <v>155</v>
      </c>
      <c r="J87" t="s">
        <v>246</v>
      </c>
      <c r="K87" s="79">
        <v>4.0999999999999996</v>
      </c>
      <c r="L87" t="s">
        <v>108</v>
      </c>
      <c r="M87" s="79">
        <v>3.9</v>
      </c>
      <c r="N87" s="79">
        <v>1.44</v>
      </c>
      <c r="O87" s="79">
        <v>260000</v>
      </c>
      <c r="P87" s="79">
        <v>118.62</v>
      </c>
      <c r="Q87" s="79">
        <v>308.41199999999998</v>
      </c>
      <c r="R87" s="79">
        <v>7.0000000000000007E-2</v>
      </c>
      <c r="S87" s="79">
        <f t="shared" si="1"/>
        <v>1.0128212967198835</v>
      </c>
      <c r="T87" s="79">
        <f>Q87/'סכום נכסי הקרן'!$C$42*100</f>
        <v>0.18108355842549201</v>
      </c>
    </row>
    <row r="88" spans="2:20">
      <c r="B88" t="s">
        <v>539</v>
      </c>
      <c r="C88" t="s">
        <v>540</v>
      </c>
      <c r="D88" t="s">
        <v>106</v>
      </c>
      <c r="E88" t="s">
        <v>129</v>
      </c>
      <c r="F88" t="s">
        <v>541</v>
      </c>
      <c r="G88" t="s">
        <v>325</v>
      </c>
      <c r="H88" t="s">
        <v>435</v>
      </c>
      <c r="I88" t="s">
        <v>155</v>
      </c>
      <c r="J88" t="s">
        <v>246</v>
      </c>
      <c r="K88" s="79">
        <v>3.71</v>
      </c>
      <c r="L88" t="s">
        <v>108</v>
      </c>
      <c r="M88" s="79">
        <v>3.85</v>
      </c>
      <c r="N88" s="79">
        <v>0.85</v>
      </c>
      <c r="O88" s="79">
        <v>281000</v>
      </c>
      <c r="P88" s="79">
        <v>119.25</v>
      </c>
      <c r="Q88" s="79">
        <v>335.09249999999997</v>
      </c>
      <c r="R88" s="79">
        <v>7.0000000000000007E-2</v>
      </c>
      <c r="S88" s="79">
        <f t="shared" si="1"/>
        <v>1.1004397376597133</v>
      </c>
      <c r="T88" s="79">
        <f>Q88/'סכום נכסי הקרן'!$C$42*100</f>
        <v>0.19674896664751751</v>
      </c>
    </row>
    <row r="89" spans="2:20">
      <c r="B89" t="s">
        <v>542</v>
      </c>
      <c r="C89" t="s">
        <v>543</v>
      </c>
      <c r="D89" t="s">
        <v>106</v>
      </c>
      <c r="E89" t="s">
        <v>129</v>
      </c>
      <c r="F89" t="s">
        <v>544</v>
      </c>
      <c r="G89" t="s">
        <v>417</v>
      </c>
      <c r="H89" t="s">
        <v>435</v>
      </c>
      <c r="I89" t="s">
        <v>155</v>
      </c>
      <c r="J89" t="s">
        <v>246</v>
      </c>
      <c r="K89" s="79">
        <v>4.21</v>
      </c>
      <c r="L89" t="s">
        <v>108</v>
      </c>
      <c r="M89" s="79">
        <v>3.75</v>
      </c>
      <c r="N89" s="79">
        <v>1.43</v>
      </c>
      <c r="O89" s="79">
        <v>513862</v>
      </c>
      <c r="P89" s="79">
        <v>118.93</v>
      </c>
      <c r="Q89" s="79">
        <v>611.13607660000002</v>
      </c>
      <c r="R89" s="79">
        <v>7.0000000000000007E-2</v>
      </c>
      <c r="S89" s="79">
        <f t="shared" si="1"/>
        <v>2.0069635214398729</v>
      </c>
      <c r="T89" s="79">
        <f>Q89/'סכום נכסי הקרן'!$C$42*100</f>
        <v>0.35882746272169069</v>
      </c>
    </row>
    <row r="90" spans="2:20">
      <c r="B90" t="s">
        <v>545</v>
      </c>
      <c r="C90" t="s">
        <v>546</v>
      </c>
      <c r="D90" t="s">
        <v>106</v>
      </c>
      <c r="E90" t="s">
        <v>129</v>
      </c>
      <c r="F90" t="s">
        <v>544</v>
      </c>
      <c r="G90" t="s">
        <v>417</v>
      </c>
      <c r="H90" t="s">
        <v>547</v>
      </c>
      <c r="I90" t="s">
        <v>156</v>
      </c>
      <c r="J90" t="s">
        <v>548</v>
      </c>
      <c r="K90" s="79">
        <v>7.71</v>
      </c>
      <c r="L90" t="s">
        <v>108</v>
      </c>
      <c r="M90" s="79">
        <v>2.48</v>
      </c>
      <c r="N90" s="79">
        <v>2.37</v>
      </c>
      <c r="O90" s="79">
        <v>88216</v>
      </c>
      <c r="P90" s="79">
        <v>100.95</v>
      </c>
      <c r="Q90" s="79">
        <v>89.054051999999999</v>
      </c>
      <c r="R90" s="79">
        <v>0.03</v>
      </c>
      <c r="S90" s="79">
        <f t="shared" si="1"/>
        <v>0.29245243513481944</v>
      </c>
      <c r="T90" s="79">
        <f>Q90/'סכום נכסי הקרן'!$C$42*100</f>
        <v>5.2287928577256414E-2</v>
      </c>
    </row>
    <row r="91" spans="2:20">
      <c r="B91" t="s">
        <v>549</v>
      </c>
      <c r="C91" t="s">
        <v>550</v>
      </c>
      <c r="D91" t="s">
        <v>106</v>
      </c>
      <c r="E91" t="s">
        <v>129</v>
      </c>
      <c r="F91" t="s">
        <v>551</v>
      </c>
      <c r="G91" t="s">
        <v>417</v>
      </c>
      <c r="H91" t="s">
        <v>547</v>
      </c>
      <c r="I91" t="s">
        <v>156</v>
      </c>
      <c r="J91" t="s">
        <v>246</v>
      </c>
      <c r="K91" s="79">
        <v>2.87</v>
      </c>
      <c r="L91" t="s">
        <v>108</v>
      </c>
      <c r="M91" s="79">
        <v>4.05</v>
      </c>
      <c r="N91" s="79">
        <v>0.89</v>
      </c>
      <c r="O91" s="79">
        <v>245454.81</v>
      </c>
      <c r="P91" s="79">
        <v>132.52000000000001</v>
      </c>
      <c r="Q91" s="79">
        <v>325.276714212</v>
      </c>
      <c r="R91" s="79">
        <v>0.11</v>
      </c>
      <c r="S91" s="79">
        <f t="shared" si="1"/>
        <v>1.0682048152503172</v>
      </c>
      <c r="T91" s="79">
        <f>Q91/'סכום נכסי הקרן'!$C$42*100</f>
        <v>0.19098564544330562</v>
      </c>
    </row>
    <row r="92" spans="2:20">
      <c r="B92" t="s">
        <v>552</v>
      </c>
      <c r="C92" t="s">
        <v>553</v>
      </c>
      <c r="D92" t="s">
        <v>106</v>
      </c>
      <c r="E92" t="s">
        <v>129</v>
      </c>
      <c r="F92" t="s">
        <v>554</v>
      </c>
      <c r="G92" t="s">
        <v>417</v>
      </c>
      <c r="H92" t="s">
        <v>547</v>
      </c>
      <c r="I92" t="s">
        <v>156</v>
      </c>
      <c r="J92" t="s">
        <v>246</v>
      </c>
      <c r="K92" s="79">
        <v>1.5</v>
      </c>
      <c r="L92" t="s">
        <v>108</v>
      </c>
      <c r="M92" s="79">
        <v>4.28</v>
      </c>
      <c r="N92" s="79">
        <v>0.89</v>
      </c>
      <c r="O92" s="79">
        <v>14761.95</v>
      </c>
      <c r="P92" s="79">
        <v>127.54</v>
      </c>
      <c r="Q92" s="79">
        <v>18.827391030000001</v>
      </c>
      <c r="R92" s="79">
        <v>0.01</v>
      </c>
      <c r="S92" s="79">
        <f t="shared" si="1"/>
        <v>6.1828925582846653E-2</v>
      </c>
      <c r="T92" s="79">
        <f>Q92/'סכום נכסי הקרן'!$C$42*100</f>
        <v>1.1054469228112361E-2</v>
      </c>
    </row>
    <row r="93" spans="2:20">
      <c r="B93" t="s">
        <v>555</v>
      </c>
      <c r="C93" t="s">
        <v>556</v>
      </c>
      <c r="D93" t="s">
        <v>106</v>
      </c>
      <c r="E93" t="s">
        <v>129</v>
      </c>
      <c r="F93" t="s">
        <v>431</v>
      </c>
      <c r="G93" t="s">
        <v>417</v>
      </c>
      <c r="H93" t="s">
        <v>435</v>
      </c>
      <c r="I93" t="s">
        <v>155</v>
      </c>
      <c r="J93" t="s">
        <v>246</v>
      </c>
      <c r="K93" s="79">
        <v>2.62</v>
      </c>
      <c r="L93" t="s">
        <v>108</v>
      </c>
      <c r="M93" s="79">
        <v>3.6</v>
      </c>
      <c r="N93" s="79">
        <v>1.07</v>
      </c>
      <c r="O93" s="79">
        <v>508384</v>
      </c>
      <c r="P93" s="79">
        <v>113.5</v>
      </c>
      <c r="Q93" s="79">
        <v>577.01584000000003</v>
      </c>
      <c r="R93" s="79">
        <v>0.12</v>
      </c>
      <c r="S93" s="79">
        <f t="shared" si="1"/>
        <v>1.8949130750318173</v>
      </c>
      <c r="T93" s="79">
        <f>Q93/'סכום נכסי הקרן'!$C$42*100</f>
        <v>0.33879382635913763</v>
      </c>
    </row>
    <row r="94" spans="2:20">
      <c r="B94" t="s">
        <v>557</v>
      </c>
      <c r="C94" t="s">
        <v>558</v>
      </c>
      <c r="D94" t="s">
        <v>106</v>
      </c>
      <c r="E94" t="s">
        <v>129</v>
      </c>
      <c r="F94" t="s">
        <v>559</v>
      </c>
      <c r="G94" t="s">
        <v>325</v>
      </c>
      <c r="H94" t="s">
        <v>560</v>
      </c>
      <c r="I94" t="s">
        <v>156</v>
      </c>
      <c r="J94" t="s">
        <v>246</v>
      </c>
      <c r="K94" s="79">
        <v>3.29</v>
      </c>
      <c r="L94" t="s">
        <v>108</v>
      </c>
      <c r="M94" s="79">
        <v>4.1500000000000004</v>
      </c>
      <c r="N94" s="79">
        <v>0.97</v>
      </c>
      <c r="O94" s="79">
        <v>31400</v>
      </c>
      <c r="P94" s="79">
        <v>115.68</v>
      </c>
      <c r="Q94" s="79">
        <v>36.323520000000002</v>
      </c>
      <c r="R94" s="79">
        <v>0.01</v>
      </c>
      <c r="S94" s="79">
        <f t="shared" si="1"/>
        <v>0.11928600258041394</v>
      </c>
      <c r="T94" s="79">
        <f>Q94/'סכום נכסי הקרן'!$C$42*100</f>
        <v>2.1327290300440737E-2</v>
      </c>
    </row>
    <row r="95" spans="2:20">
      <c r="B95" t="s">
        <v>561</v>
      </c>
      <c r="C95" t="s">
        <v>562</v>
      </c>
      <c r="D95" t="s">
        <v>106</v>
      </c>
      <c r="E95" t="s">
        <v>129</v>
      </c>
      <c r="F95" t="s">
        <v>563</v>
      </c>
      <c r="G95" t="s">
        <v>355</v>
      </c>
      <c r="H95" t="s">
        <v>564</v>
      </c>
      <c r="I95" t="s">
        <v>155</v>
      </c>
      <c r="J95" t="s">
        <v>565</v>
      </c>
      <c r="K95" s="79">
        <v>1.22</v>
      </c>
      <c r="L95" t="s">
        <v>108</v>
      </c>
      <c r="M95" s="79">
        <v>4.8499999999999996</v>
      </c>
      <c r="N95" s="79">
        <v>1.1100000000000001</v>
      </c>
      <c r="O95" s="79">
        <v>5017</v>
      </c>
      <c r="P95" s="79">
        <v>126.9</v>
      </c>
      <c r="Q95" s="79">
        <v>6.3665729999999998</v>
      </c>
      <c r="R95" s="79">
        <v>0</v>
      </c>
      <c r="S95" s="79">
        <f t="shared" si="1"/>
        <v>2.0907749119754737E-2</v>
      </c>
      <c r="T95" s="79">
        <f>Q95/'סכום נכסי הקרן'!$C$42*100</f>
        <v>3.7381220374552867E-3</v>
      </c>
    </row>
    <row r="96" spans="2:20">
      <c r="B96" t="s">
        <v>566</v>
      </c>
      <c r="C96" t="s">
        <v>567</v>
      </c>
      <c r="D96" t="s">
        <v>106</v>
      </c>
      <c r="E96" t="s">
        <v>129</v>
      </c>
      <c r="F96" t="s">
        <v>563</v>
      </c>
      <c r="G96" t="s">
        <v>355</v>
      </c>
      <c r="H96" t="s">
        <v>564</v>
      </c>
      <c r="I96" t="s">
        <v>155</v>
      </c>
      <c r="J96" t="s">
        <v>568</v>
      </c>
      <c r="K96" s="79">
        <v>2.74</v>
      </c>
      <c r="L96" t="s">
        <v>108</v>
      </c>
      <c r="M96" s="79">
        <v>3.77</v>
      </c>
      <c r="N96" s="79">
        <v>1.1000000000000001</v>
      </c>
      <c r="O96" s="79">
        <v>0.12</v>
      </c>
      <c r="P96" s="79">
        <v>115.74</v>
      </c>
      <c r="Q96" s="79">
        <v>1.3888799999999999E-4</v>
      </c>
      <c r="R96" s="79">
        <v>0</v>
      </c>
      <c r="S96" s="79">
        <f t="shared" si="1"/>
        <v>4.5610652068930901E-7</v>
      </c>
      <c r="T96" s="79">
        <f>Q96/'סכום נכסי הקרן'!$C$42*100</f>
        <v>8.1547842699375285E-8</v>
      </c>
    </row>
    <row r="97" spans="2:20">
      <c r="B97" t="s">
        <v>569</v>
      </c>
      <c r="C97" t="s">
        <v>570</v>
      </c>
      <c r="D97" t="s">
        <v>106</v>
      </c>
      <c r="E97" t="s">
        <v>129</v>
      </c>
      <c r="F97" t="s">
        <v>563</v>
      </c>
      <c r="G97" t="s">
        <v>355</v>
      </c>
      <c r="H97" t="s">
        <v>560</v>
      </c>
      <c r="I97" t="s">
        <v>156</v>
      </c>
      <c r="J97" t="s">
        <v>571</v>
      </c>
      <c r="K97" s="79">
        <v>6</v>
      </c>
      <c r="L97" t="s">
        <v>108</v>
      </c>
      <c r="M97" s="79">
        <v>2.5</v>
      </c>
      <c r="N97" s="79">
        <v>2.25</v>
      </c>
      <c r="O97" s="79">
        <v>12000</v>
      </c>
      <c r="P97" s="79">
        <v>100.94</v>
      </c>
      <c r="Q97" s="79">
        <v>12.1128</v>
      </c>
      <c r="R97" s="79">
        <v>0</v>
      </c>
      <c r="S97" s="79">
        <f t="shared" si="1"/>
        <v>3.9778289440451746E-2</v>
      </c>
      <c r="T97" s="79">
        <f>Q97/'סכום נכסי הקרן'!$C$42*100</f>
        <v>7.1120090220104914E-3</v>
      </c>
    </row>
    <row r="98" spans="2:20">
      <c r="B98" t="s">
        <v>572</v>
      </c>
      <c r="C98" t="s">
        <v>573</v>
      </c>
      <c r="D98" t="s">
        <v>106</v>
      </c>
      <c r="E98" t="s">
        <v>129</v>
      </c>
      <c r="F98" t="s">
        <v>563</v>
      </c>
      <c r="G98" t="s">
        <v>355</v>
      </c>
      <c r="H98" t="s">
        <v>564</v>
      </c>
      <c r="I98" t="s">
        <v>155</v>
      </c>
      <c r="J98" t="s">
        <v>574</v>
      </c>
      <c r="K98" s="79">
        <v>4.12</v>
      </c>
      <c r="L98" t="s">
        <v>108</v>
      </c>
      <c r="M98" s="79">
        <v>2.85</v>
      </c>
      <c r="N98" s="79">
        <v>1.71</v>
      </c>
      <c r="O98" s="79">
        <v>121552.7</v>
      </c>
      <c r="P98" s="79">
        <v>105.81</v>
      </c>
      <c r="Q98" s="79">
        <v>128.61491186999999</v>
      </c>
      <c r="R98" s="79">
        <v>0.02</v>
      </c>
      <c r="S98" s="79">
        <f t="shared" si="1"/>
        <v>0.42236982289173874</v>
      </c>
      <c r="T98" s="79">
        <f>Q98/'סכום נכסי הקרן'!$C$42*100</f>
        <v>7.5516017236685495E-2</v>
      </c>
    </row>
    <row r="99" spans="2:20">
      <c r="B99" t="s">
        <v>575</v>
      </c>
      <c r="C99" t="s">
        <v>576</v>
      </c>
      <c r="D99" t="s">
        <v>106</v>
      </c>
      <c r="E99" t="s">
        <v>129</v>
      </c>
      <c r="F99" t="s">
        <v>366</v>
      </c>
      <c r="G99" t="s">
        <v>325</v>
      </c>
      <c r="H99" t="s">
        <v>564</v>
      </c>
      <c r="I99" t="s">
        <v>155</v>
      </c>
      <c r="J99" t="s">
        <v>577</v>
      </c>
      <c r="K99" s="79">
        <v>4.22</v>
      </c>
      <c r="L99" t="s">
        <v>108</v>
      </c>
      <c r="M99" s="79">
        <v>2.8</v>
      </c>
      <c r="N99" s="79">
        <v>2.56</v>
      </c>
      <c r="O99" s="79">
        <v>3</v>
      </c>
      <c r="P99" s="79">
        <v>5126799</v>
      </c>
      <c r="Q99" s="79">
        <v>153.80396999999999</v>
      </c>
      <c r="R99" s="79">
        <v>0</v>
      </c>
      <c r="S99" s="79">
        <f t="shared" si="1"/>
        <v>0.50509038667777539</v>
      </c>
      <c r="T99" s="79">
        <f>Q99/'סכום נכסי הקרן'!$C$42*100</f>
        <v>9.0305728011775221E-2</v>
      </c>
    </row>
    <row r="100" spans="2:20">
      <c r="B100" t="s">
        <v>578</v>
      </c>
      <c r="C100" t="s">
        <v>579</v>
      </c>
      <c r="D100" t="s">
        <v>106</v>
      </c>
      <c r="E100" t="s">
        <v>129</v>
      </c>
      <c r="F100" t="s">
        <v>580</v>
      </c>
      <c r="G100" t="s">
        <v>417</v>
      </c>
      <c r="H100" t="s">
        <v>564</v>
      </c>
      <c r="I100" t="s">
        <v>155</v>
      </c>
      <c r="J100" t="s">
        <v>246</v>
      </c>
      <c r="K100" s="79">
        <v>1.19</v>
      </c>
      <c r="L100" t="s">
        <v>108</v>
      </c>
      <c r="M100" s="79">
        <v>4.5</v>
      </c>
      <c r="N100" s="79">
        <v>0.93</v>
      </c>
      <c r="O100" s="79">
        <v>225000.92</v>
      </c>
      <c r="P100" s="79">
        <v>129.25</v>
      </c>
      <c r="Q100" s="79">
        <v>290.81368909999998</v>
      </c>
      <c r="R100" s="79">
        <v>0.14000000000000001</v>
      </c>
      <c r="S100" s="79">
        <f t="shared" si="1"/>
        <v>0.95502865549380378</v>
      </c>
      <c r="T100" s="79">
        <f>Q100/'סכום נכסי הקרן'!$C$42*100</f>
        <v>0.17075074141431823</v>
      </c>
    </row>
    <row r="101" spans="2:20">
      <c r="B101" t="s">
        <v>581</v>
      </c>
      <c r="C101" t="s">
        <v>582</v>
      </c>
      <c r="D101" t="s">
        <v>106</v>
      </c>
      <c r="E101" t="s">
        <v>129</v>
      </c>
      <c r="F101" t="s">
        <v>583</v>
      </c>
      <c r="G101" t="s">
        <v>325</v>
      </c>
      <c r="H101" t="s">
        <v>564</v>
      </c>
      <c r="I101" t="s">
        <v>155</v>
      </c>
      <c r="J101" t="s">
        <v>584</v>
      </c>
      <c r="K101" s="79">
        <v>2.94</v>
      </c>
      <c r="L101" t="s">
        <v>108</v>
      </c>
      <c r="M101" s="79">
        <v>2</v>
      </c>
      <c r="N101" s="79">
        <v>0.9</v>
      </c>
      <c r="O101" s="79">
        <v>8250</v>
      </c>
      <c r="P101" s="79">
        <v>103.84</v>
      </c>
      <c r="Q101" s="79">
        <v>8.5668000000000006</v>
      </c>
      <c r="R101" s="79">
        <v>0</v>
      </c>
      <c r="S101" s="79">
        <f t="shared" si="1"/>
        <v>2.8133268111292357E-2</v>
      </c>
      <c r="T101" s="79">
        <f>Q101/'סכום נכסי הקרן'!$C$42*100</f>
        <v>5.0299814155075192E-3</v>
      </c>
    </row>
    <row r="102" spans="2:20">
      <c r="B102" t="s">
        <v>585</v>
      </c>
      <c r="C102" t="s">
        <v>586</v>
      </c>
      <c r="D102" t="s">
        <v>106</v>
      </c>
      <c r="E102" t="s">
        <v>129</v>
      </c>
      <c r="F102" t="s">
        <v>587</v>
      </c>
      <c r="G102" t="s">
        <v>355</v>
      </c>
      <c r="H102" t="s">
        <v>560</v>
      </c>
      <c r="I102" t="s">
        <v>156</v>
      </c>
      <c r="J102" t="s">
        <v>588</v>
      </c>
      <c r="K102" s="79">
        <v>7.03</v>
      </c>
      <c r="L102" t="s">
        <v>108</v>
      </c>
      <c r="M102" s="79">
        <v>1.58</v>
      </c>
      <c r="N102" s="79">
        <v>1.99</v>
      </c>
      <c r="O102" s="79">
        <v>92879</v>
      </c>
      <c r="P102" s="79">
        <v>97.69</v>
      </c>
      <c r="Q102" s="79">
        <v>90.733495099999999</v>
      </c>
      <c r="R102" s="79">
        <v>0.03</v>
      </c>
      <c r="S102" s="79">
        <f t="shared" si="1"/>
        <v>0.29796770606561734</v>
      </c>
      <c r="T102" s="79">
        <f>Q102/'סכום נכסי הקרן'!$C$42*100</f>
        <v>5.3274010612719164E-2</v>
      </c>
    </row>
    <row r="103" spans="2:20">
      <c r="B103" t="s">
        <v>589</v>
      </c>
      <c r="C103" t="s">
        <v>590</v>
      </c>
      <c r="D103" t="s">
        <v>106</v>
      </c>
      <c r="E103" t="s">
        <v>129</v>
      </c>
      <c r="F103" t="s">
        <v>591</v>
      </c>
      <c r="G103" t="s">
        <v>325</v>
      </c>
      <c r="H103" t="s">
        <v>564</v>
      </c>
      <c r="I103" t="s">
        <v>155</v>
      </c>
      <c r="J103" t="s">
        <v>246</v>
      </c>
      <c r="K103" s="79">
        <v>4.54</v>
      </c>
      <c r="L103" t="s">
        <v>108</v>
      </c>
      <c r="M103" s="79">
        <v>4.5</v>
      </c>
      <c r="N103" s="79">
        <v>1.7</v>
      </c>
      <c r="O103" s="79">
        <v>824897</v>
      </c>
      <c r="P103" s="79">
        <v>135.15</v>
      </c>
      <c r="Q103" s="79">
        <v>1114.8482954999999</v>
      </c>
      <c r="R103" s="79">
        <v>0.05</v>
      </c>
      <c r="S103" s="79">
        <f t="shared" si="1"/>
        <v>3.6611483868794399</v>
      </c>
      <c r="T103" s="79">
        <f>Q103/'סכום נכסי הקרן'!$C$42*100</f>
        <v>0.65458119805239234</v>
      </c>
    </row>
    <row r="104" spans="2:20">
      <c r="B104" t="s">
        <v>592</v>
      </c>
      <c r="C104" t="s">
        <v>593</v>
      </c>
      <c r="D104" t="s">
        <v>106</v>
      </c>
      <c r="E104" t="s">
        <v>129</v>
      </c>
      <c r="F104" t="s">
        <v>594</v>
      </c>
      <c r="G104" t="s">
        <v>355</v>
      </c>
      <c r="H104" t="s">
        <v>560</v>
      </c>
      <c r="I104" t="s">
        <v>156</v>
      </c>
      <c r="J104" t="s">
        <v>246</v>
      </c>
      <c r="K104" s="79">
        <v>3.72</v>
      </c>
      <c r="L104" t="s">
        <v>108</v>
      </c>
      <c r="M104" s="79">
        <v>4.95</v>
      </c>
      <c r="N104" s="79">
        <v>1.79</v>
      </c>
      <c r="O104" s="79">
        <v>100111.38</v>
      </c>
      <c r="P104" s="79">
        <v>112.76</v>
      </c>
      <c r="Q104" s="79">
        <v>112.885592088</v>
      </c>
      <c r="R104" s="79">
        <v>0.01</v>
      </c>
      <c r="S104" s="79">
        <f t="shared" si="1"/>
        <v>0.37071492600664036</v>
      </c>
      <c r="T104" s="79">
        <f>Q104/'סכום נכסי הקרן'!$C$42*100</f>
        <v>6.6280575043330375E-2</v>
      </c>
    </row>
    <row r="105" spans="2:20">
      <c r="B105" t="s">
        <v>595</v>
      </c>
      <c r="C105" t="s">
        <v>596</v>
      </c>
      <c r="D105" t="s">
        <v>106</v>
      </c>
      <c r="E105" t="s">
        <v>129</v>
      </c>
      <c r="F105" t="s">
        <v>597</v>
      </c>
      <c r="G105" t="s">
        <v>355</v>
      </c>
      <c r="H105" t="s">
        <v>560</v>
      </c>
      <c r="I105" t="s">
        <v>156</v>
      </c>
      <c r="J105" t="s">
        <v>598</v>
      </c>
      <c r="K105" s="79">
        <v>5.34</v>
      </c>
      <c r="L105" t="s">
        <v>108</v>
      </c>
      <c r="M105" s="79">
        <v>2.74</v>
      </c>
      <c r="N105" s="79">
        <v>1.8</v>
      </c>
      <c r="O105" s="79">
        <v>42000</v>
      </c>
      <c r="P105" s="79">
        <v>104.93</v>
      </c>
      <c r="Q105" s="79">
        <v>44.070599999999999</v>
      </c>
      <c r="R105" s="79">
        <v>0.01</v>
      </c>
      <c r="S105" s="79">
        <f t="shared" si="1"/>
        <v>0.14472732007581837</v>
      </c>
      <c r="T105" s="79">
        <f>Q105/'סכום נכסי הקרן'!$C$42*100</f>
        <v>2.5875974572800307E-2</v>
      </c>
    </row>
    <row r="106" spans="2:20">
      <c r="B106" t="s">
        <v>599</v>
      </c>
      <c r="C106" t="s">
        <v>600</v>
      </c>
      <c r="D106" t="s">
        <v>106</v>
      </c>
      <c r="E106" t="s">
        <v>129</v>
      </c>
      <c r="F106" t="s">
        <v>597</v>
      </c>
      <c r="G106" t="s">
        <v>355</v>
      </c>
      <c r="H106" t="s">
        <v>560</v>
      </c>
      <c r="I106" t="s">
        <v>156</v>
      </c>
      <c r="J106" t="s">
        <v>601</v>
      </c>
      <c r="K106" s="79">
        <v>7.25</v>
      </c>
      <c r="L106" t="s">
        <v>108</v>
      </c>
      <c r="M106" s="79">
        <v>1.96</v>
      </c>
      <c r="N106" s="79">
        <v>2.29</v>
      </c>
      <c r="O106" s="79">
        <v>72000</v>
      </c>
      <c r="P106" s="79">
        <v>97.85</v>
      </c>
      <c r="Q106" s="79">
        <v>70.451999999999998</v>
      </c>
      <c r="R106" s="79">
        <v>0.03</v>
      </c>
      <c r="S106" s="79">
        <f t="shared" si="1"/>
        <v>0.23136352021487241</v>
      </c>
      <c r="T106" s="79">
        <f>Q106/'סכום נכסי הקרן'!$C$42*100</f>
        <v>4.1365766760673266E-2</v>
      </c>
    </row>
    <row r="107" spans="2:20">
      <c r="B107" t="s">
        <v>602</v>
      </c>
      <c r="C107" t="s">
        <v>603</v>
      </c>
      <c r="D107" t="s">
        <v>106</v>
      </c>
      <c r="E107" t="s">
        <v>129</v>
      </c>
      <c r="F107" t="s">
        <v>604</v>
      </c>
      <c r="G107" t="s">
        <v>138</v>
      </c>
      <c r="H107" t="s">
        <v>564</v>
      </c>
      <c r="I107" t="s">
        <v>155</v>
      </c>
      <c r="J107" t="s">
        <v>246</v>
      </c>
      <c r="K107" s="79">
        <v>0.01</v>
      </c>
      <c r="L107" t="s">
        <v>108</v>
      </c>
      <c r="M107" s="79">
        <v>5.3</v>
      </c>
      <c r="N107" s="79">
        <v>3.57</v>
      </c>
      <c r="O107" s="79">
        <v>970.9</v>
      </c>
      <c r="P107" s="79">
        <v>125.3</v>
      </c>
      <c r="Q107" s="79">
        <v>1.2165376999999999</v>
      </c>
      <c r="R107" s="79">
        <v>0</v>
      </c>
      <c r="S107" s="79">
        <f t="shared" si="1"/>
        <v>3.9950951675765678E-3</v>
      </c>
      <c r="T107" s="79">
        <f>Q107/'סכום נכסי הקרן'!$C$42*100</f>
        <v>7.1428795142459978E-4</v>
      </c>
    </row>
    <row r="108" spans="2:20">
      <c r="B108" t="s">
        <v>605</v>
      </c>
      <c r="C108" t="s">
        <v>606</v>
      </c>
      <c r="D108" t="s">
        <v>106</v>
      </c>
      <c r="E108" t="s">
        <v>129</v>
      </c>
      <c r="F108" t="s">
        <v>604</v>
      </c>
      <c r="G108" t="s">
        <v>138</v>
      </c>
      <c r="H108" t="s">
        <v>564</v>
      </c>
      <c r="I108" t="s">
        <v>155</v>
      </c>
      <c r="J108" t="s">
        <v>246</v>
      </c>
      <c r="K108" s="79">
        <v>0.5</v>
      </c>
      <c r="L108" t="s">
        <v>108</v>
      </c>
      <c r="M108" s="79">
        <v>5.19</v>
      </c>
      <c r="N108" s="79">
        <v>1.59</v>
      </c>
      <c r="O108" s="79">
        <v>25522.73</v>
      </c>
      <c r="P108" s="79">
        <v>121.21</v>
      </c>
      <c r="Q108" s="79">
        <v>30.936101033</v>
      </c>
      <c r="R108" s="79">
        <v>0.01</v>
      </c>
      <c r="S108" s="79">
        <f t="shared" si="1"/>
        <v>0.10159378352236745</v>
      </c>
      <c r="T108" s="79">
        <f>Q108/'סכום נכסי הקרן'!$C$42*100</f>
        <v>1.8164076815643294E-2</v>
      </c>
    </row>
    <row r="109" spans="2:20">
      <c r="B109" t="s">
        <v>607</v>
      </c>
      <c r="C109" t="s">
        <v>608</v>
      </c>
      <c r="D109" t="s">
        <v>106</v>
      </c>
      <c r="E109" t="s">
        <v>129</v>
      </c>
      <c r="F109" t="s">
        <v>604</v>
      </c>
      <c r="G109" t="s">
        <v>138</v>
      </c>
      <c r="H109" t="s">
        <v>564</v>
      </c>
      <c r="I109" t="s">
        <v>155</v>
      </c>
      <c r="J109" t="s">
        <v>609</v>
      </c>
      <c r="K109" s="79">
        <v>1.95</v>
      </c>
      <c r="L109" t="s">
        <v>108</v>
      </c>
      <c r="M109" s="79">
        <v>4.3499999999999996</v>
      </c>
      <c r="N109" s="79">
        <v>1.1599999999999999</v>
      </c>
      <c r="O109" s="79">
        <v>13455.9</v>
      </c>
      <c r="P109" s="79">
        <v>108.95</v>
      </c>
      <c r="Q109" s="79">
        <v>14.66020305</v>
      </c>
      <c r="R109" s="79">
        <v>0</v>
      </c>
      <c r="S109" s="79">
        <f t="shared" si="1"/>
        <v>4.8143930402441505E-2</v>
      </c>
      <c r="T109" s="79">
        <f>Q109/'סכום נכסי הקרן'!$C$42*100</f>
        <v>8.6077122016466646E-3</v>
      </c>
    </row>
    <row r="110" spans="2:20">
      <c r="B110" t="s">
        <v>610</v>
      </c>
      <c r="C110" t="s">
        <v>611</v>
      </c>
      <c r="D110" t="s">
        <v>106</v>
      </c>
      <c r="E110" t="s">
        <v>129</v>
      </c>
      <c r="F110" t="s">
        <v>604</v>
      </c>
      <c r="G110" t="s">
        <v>138</v>
      </c>
      <c r="H110" t="s">
        <v>564</v>
      </c>
      <c r="I110" t="s">
        <v>155</v>
      </c>
      <c r="J110" t="s">
        <v>612</v>
      </c>
      <c r="K110" s="79">
        <v>4.53</v>
      </c>
      <c r="L110" t="s">
        <v>108</v>
      </c>
      <c r="M110" s="79">
        <v>1.98</v>
      </c>
      <c r="N110" s="79">
        <v>1.73</v>
      </c>
      <c r="O110" s="79">
        <v>521298</v>
      </c>
      <c r="P110" s="79">
        <v>100.02</v>
      </c>
      <c r="Q110" s="79">
        <v>521.40225959999998</v>
      </c>
      <c r="R110" s="79">
        <v>0.05</v>
      </c>
      <c r="S110" s="79">
        <f t="shared" si="1"/>
        <v>1.7122787462250149</v>
      </c>
      <c r="T110" s="79">
        <f>Q110/'סכום נכסי הקרן'!$C$42*100</f>
        <v>0.30614041133114195</v>
      </c>
    </row>
    <row r="111" spans="2:20">
      <c r="B111" t="s">
        <v>613</v>
      </c>
      <c r="C111" t="s">
        <v>614</v>
      </c>
      <c r="D111" t="s">
        <v>106</v>
      </c>
      <c r="E111" t="s">
        <v>129</v>
      </c>
      <c r="F111" t="s">
        <v>615</v>
      </c>
      <c r="G111" t="s">
        <v>138</v>
      </c>
      <c r="H111" t="s">
        <v>564</v>
      </c>
      <c r="I111" t="s">
        <v>155</v>
      </c>
      <c r="J111" t="s">
        <v>246</v>
      </c>
      <c r="K111" s="79">
        <v>1.47</v>
      </c>
      <c r="L111" t="s">
        <v>108</v>
      </c>
      <c r="M111" s="79">
        <v>3.35</v>
      </c>
      <c r="N111" s="79">
        <v>0.86</v>
      </c>
      <c r="O111" s="79">
        <v>2311.33</v>
      </c>
      <c r="P111" s="79">
        <v>111.96</v>
      </c>
      <c r="Q111" s="79">
        <v>2.5877650679999999</v>
      </c>
      <c r="R111" s="79">
        <v>0</v>
      </c>
      <c r="S111" s="79">
        <f t="shared" si="1"/>
        <v>8.4981893434048529E-3</v>
      </c>
      <c r="T111" s="79">
        <f>Q111/'סכום נכסי הקרן'!$C$42*100</f>
        <v>1.5194016668697238E-3</v>
      </c>
    </row>
    <row r="112" spans="2:20">
      <c r="B112" t="s">
        <v>616</v>
      </c>
      <c r="C112" t="s">
        <v>617</v>
      </c>
      <c r="D112" t="s">
        <v>106</v>
      </c>
      <c r="E112" t="s">
        <v>129</v>
      </c>
      <c r="F112" t="s">
        <v>618</v>
      </c>
      <c r="G112" t="s">
        <v>355</v>
      </c>
      <c r="H112" t="s">
        <v>619</v>
      </c>
      <c r="I112" t="s">
        <v>156</v>
      </c>
      <c r="J112" t="s">
        <v>620</v>
      </c>
      <c r="K112" s="79">
        <v>2.83</v>
      </c>
      <c r="L112" t="s">
        <v>108</v>
      </c>
      <c r="M112" s="79">
        <v>5.35</v>
      </c>
      <c r="N112" s="79">
        <v>1.66</v>
      </c>
      <c r="O112" s="79">
        <v>70524.600000000006</v>
      </c>
      <c r="P112" s="79">
        <v>111.38</v>
      </c>
      <c r="Q112" s="79">
        <v>78.550299480000007</v>
      </c>
      <c r="R112" s="79">
        <v>0.02</v>
      </c>
      <c r="S112" s="79">
        <f t="shared" si="1"/>
        <v>0.25795823825619235</v>
      </c>
      <c r="T112" s="79">
        <f>Q112/'סכום נכסי הקרן'!$C$42*100</f>
        <v>4.6120668927364938E-2</v>
      </c>
    </row>
    <row r="113" spans="2:20">
      <c r="B113" t="s">
        <v>621</v>
      </c>
      <c r="C113" t="s">
        <v>622</v>
      </c>
      <c r="D113" t="s">
        <v>106</v>
      </c>
      <c r="E113" t="s">
        <v>129</v>
      </c>
      <c r="F113" t="s">
        <v>623</v>
      </c>
      <c r="G113" t="s">
        <v>355</v>
      </c>
      <c r="H113" t="s">
        <v>619</v>
      </c>
      <c r="I113" t="s">
        <v>156</v>
      </c>
      <c r="J113" t="s">
        <v>624</v>
      </c>
      <c r="K113" s="79">
        <v>1.81</v>
      </c>
      <c r="L113" t="s">
        <v>108</v>
      </c>
      <c r="M113" s="79">
        <v>4.45</v>
      </c>
      <c r="N113" s="79">
        <v>1.67</v>
      </c>
      <c r="O113" s="79">
        <v>58636.639999999999</v>
      </c>
      <c r="P113" s="79">
        <v>109.26</v>
      </c>
      <c r="Q113" s="79">
        <v>64.066392863999994</v>
      </c>
      <c r="R113" s="79">
        <v>0.06</v>
      </c>
      <c r="S113" s="79">
        <f t="shared" si="1"/>
        <v>0.21039326322154117</v>
      </c>
      <c r="T113" s="79">
        <f>Q113/'סכום נכסי הקרן'!$C$42*100</f>
        <v>3.761646886404766E-2</v>
      </c>
    </row>
    <row r="114" spans="2:20">
      <c r="B114" t="s">
        <v>625</v>
      </c>
      <c r="C114" t="s">
        <v>626</v>
      </c>
      <c r="D114" t="s">
        <v>106</v>
      </c>
      <c r="E114" t="s">
        <v>129</v>
      </c>
      <c r="F114" t="s">
        <v>627</v>
      </c>
      <c r="G114" t="s">
        <v>355</v>
      </c>
      <c r="H114" t="s">
        <v>628</v>
      </c>
      <c r="I114" t="s">
        <v>155</v>
      </c>
      <c r="J114" t="s">
        <v>246</v>
      </c>
      <c r="K114" s="79">
        <v>2.41</v>
      </c>
      <c r="L114" t="s">
        <v>108</v>
      </c>
      <c r="M114" s="79">
        <v>4.25</v>
      </c>
      <c r="N114" s="79">
        <v>1.1399999999999999</v>
      </c>
      <c r="O114" s="79">
        <v>5213.16</v>
      </c>
      <c r="P114" s="79">
        <v>114.43</v>
      </c>
      <c r="Q114" s="79">
        <v>5.9654189879999997</v>
      </c>
      <c r="R114" s="79">
        <v>0</v>
      </c>
      <c r="S114" s="79">
        <f t="shared" si="1"/>
        <v>1.9590364171639153E-2</v>
      </c>
      <c r="T114" s="79">
        <f>Q114/'סכום נכסי הקרן'!$C$42*100</f>
        <v>3.5025851712839882E-3</v>
      </c>
    </row>
    <row r="115" spans="2:20">
      <c r="B115" t="s">
        <v>629</v>
      </c>
      <c r="C115" t="s">
        <v>630</v>
      </c>
      <c r="D115" t="s">
        <v>106</v>
      </c>
      <c r="E115" t="s">
        <v>129</v>
      </c>
      <c r="F115" t="s">
        <v>627</v>
      </c>
      <c r="G115" t="s">
        <v>355</v>
      </c>
      <c r="H115" t="s">
        <v>628</v>
      </c>
      <c r="I115" t="s">
        <v>155</v>
      </c>
      <c r="J115" t="s">
        <v>246</v>
      </c>
      <c r="K115" s="79">
        <v>2.99</v>
      </c>
      <c r="L115" t="s">
        <v>108</v>
      </c>
      <c r="M115" s="79">
        <v>4.5999999999999996</v>
      </c>
      <c r="N115" s="79">
        <v>1.69</v>
      </c>
      <c r="O115" s="79">
        <v>74925</v>
      </c>
      <c r="P115" s="79">
        <v>109.4</v>
      </c>
      <c r="Q115" s="79">
        <v>81.967950000000002</v>
      </c>
      <c r="R115" s="79">
        <v>0.02</v>
      </c>
      <c r="S115" s="79">
        <f t="shared" si="1"/>
        <v>0.26918176143752698</v>
      </c>
      <c r="T115" s="79">
        <f>Q115/'סכום נכסי הקרן'!$C$42*100</f>
        <v>4.8127336364482604E-2</v>
      </c>
    </row>
    <row r="116" spans="2:20">
      <c r="B116" t="s">
        <v>631</v>
      </c>
      <c r="C116" t="s">
        <v>632</v>
      </c>
      <c r="D116" t="s">
        <v>106</v>
      </c>
      <c r="E116" t="s">
        <v>129</v>
      </c>
      <c r="F116" t="s">
        <v>627</v>
      </c>
      <c r="G116" t="s">
        <v>355</v>
      </c>
      <c r="H116" t="s">
        <v>628</v>
      </c>
      <c r="I116" t="s">
        <v>155</v>
      </c>
      <c r="J116" t="s">
        <v>633</v>
      </c>
      <c r="K116" s="79">
        <v>6.65</v>
      </c>
      <c r="L116" t="s">
        <v>108</v>
      </c>
      <c r="M116" s="79">
        <v>3.06</v>
      </c>
      <c r="N116" s="79">
        <v>3.01</v>
      </c>
      <c r="O116" s="79">
        <v>49000</v>
      </c>
      <c r="P116" s="79">
        <v>100.14</v>
      </c>
      <c r="Q116" s="79">
        <v>49.068600000000004</v>
      </c>
      <c r="R116" s="79">
        <v>0.04</v>
      </c>
      <c r="S116" s="79">
        <f t="shared" si="1"/>
        <v>0.16114069193231545</v>
      </c>
      <c r="T116" s="79">
        <f>Q116/'סכום נכסי הקרן'!$C$42*100</f>
        <v>2.8810541402270656E-2</v>
      </c>
    </row>
    <row r="117" spans="2:20">
      <c r="B117" t="s">
        <v>634</v>
      </c>
      <c r="C117" t="s">
        <v>635</v>
      </c>
      <c r="D117" t="s">
        <v>106</v>
      </c>
      <c r="E117" t="s">
        <v>129</v>
      </c>
      <c r="F117" t="s">
        <v>623</v>
      </c>
      <c r="G117" t="s">
        <v>355</v>
      </c>
      <c r="H117" t="s">
        <v>619</v>
      </c>
      <c r="I117" t="s">
        <v>156</v>
      </c>
      <c r="J117" t="s">
        <v>636</v>
      </c>
      <c r="K117" s="79">
        <v>4.66</v>
      </c>
      <c r="L117" t="s">
        <v>108</v>
      </c>
      <c r="M117" s="79">
        <v>3.25</v>
      </c>
      <c r="N117" s="79">
        <v>1.81</v>
      </c>
      <c r="O117" s="79">
        <v>85000.01</v>
      </c>
      <c r="P117" s="79">
        <v>105.07</v>
      </c>
      <c r="Q117" s="79">
        <v>89.309510506999999</v>
      </c>
      <c r="R117" s="79">
        <v>0.06</v>
      </c>
      <c r="S117" s="79">
        <f t="shared" si="1"/>
        <v>0.2932913577977439</v>
      </c>
      <c r="T117" s="79">
        <f>Q117/'סכום נכסי הקרן'!$C$42*100</f>
        <v>5.2437920586249645E-2</v>
      </c>
    </row>
    <row r="118" spans="2:20">
      <c r="B118" t="s">
        <v>637</v>
      </c>
      <c r="C118" t="s">
        <v>638</v>
      </c>
      <c r="D118" t="s">
        <v>106</v>
      </c>
      <c r="E118" t="s">
        <v>129</v>
      </c>
      <c r="F118" t="s">
        <v>639</v>
      </c>
      <c r="G118" t="s">
        <v>118</v>
      </c>
      <c r="H118" t="s">
        <v>628</v>
      </c>
      <c r="I118" t="s">
        <v>155</v>
      </c>
      <c r="J118" t="s">
        <v>246</v>
      </c>
      <c r="K118" s="79">
        <v>3.24</v>
      </c>
      <c r="L118" t="s">
        <v>108</v>
      </c>
      <c r="M118" s="79">
        <v>4.5999999999999996</v>
      </c>
      <c r="N118" s="79">
        <v>1.91</v>
      </c>
      <c r="O118" s="79">
        <v>0.78</v>
      </c>
      <c r="P118" s="79">
        <v>132.16999999999999</v>
      </c>
      <c r="Q118" s="79">
        <v>1.0309259999999999E-3</v>
      </c>
      <c r="R118" s="79">
        <v>0</v>
      </c>
      <c r="S118" s="79">
        <f t="shared" si="1"/>
        <v>3.3855485783375565E-6</v>
      </c>
      <c r="T118" s="79">
        <f>Q118/'סכום נכסי הקרן'!$C$42*100</f>
        <v>6.0530637119618816E-7</v>
      </c>
    </row>
    <row r="119" spans="2:20">
      <c r="B119" t="s">
        <v>640</v>
      </c>
      <c r="C119" t="s">
        <v>641</v>
      </c>
      <c r="D119" t="s">
        <v>106</v>
      </c>
      <c r="E119" t="s">
        <v>129</v>
      </c>
      <c r="F119" t="s">
        <v>639</v>
      </c>
      <c r="G119" t="s">
        <v>118</v>
      </c>
      <c r="H119" t="s">
        <v>628</v>
      </c>
      <c r="I119" t="s">
        <v>155</v>
      </c>
      <c r="J119" t="s">
        <v>246</v>
      </c>
      <c r="K119" s="79">
        <v>3.5</v>
      </c>
      <c r="L119" t="s">
        <v>108</v>
      </c>
      <c r="M119" s="79">
        <v>4.5</v>
      </c>
      <c r="N119" s="79">
        <v>2.0099999999999998</v>
      </c>
      <c r="O119" s="79">
        <v>0.51</v>
      </c>
      <c r="P119" s="79">
        <v>129.77000000000001</v>
      </c>
      <c r="Q119" s="79">
        <v>6.6182700000000003E-4</v>
      </c>
      <c r="R119" s="79">
        <v>0</v>
      </c>
      <c r="S119" s="79">
        <f t="shared" si="1"/>
        <v>2.173431903895537E-6</v>
      </c>
      <c r="T119" s="79">
        <f>Q119/'סכום נכסי הקרן'!$C$42*100</f>
        <v>3.885905484289461E-7</v>
      </c>
    </row>
    <row r="120" spans="2:20">
      <c r="B120" t="s">
        <v>642</v>
      </c>
      <c r="C120" t="s">
        <v>643</v>
      </c>
      <c r="D120" t="s">
        <v>106</v>
      </c>
      <c r="E120" t="s">
        <v>129</v>
      </c>
      <c r="F120" t="s">
        <v>644</v>
      </c>
      <c r="G120" t="s">
        <v>355</v>
      </c>
      <c r="H120" t="s">
        <v>619</v>
      </c>
      <c r="I120" t="s">
        <v>156</v>
      </c>
      <c r="J120" t="s">
        <v>246</v>
      </c>
      <c r="K120" s="79">
        <v>2.39</v>
      </c>
      <c r="L120" t="s">
        <v>108</v>
      </c>
      <c r="M120" s="79">
        <v>4.5999999999999996</v>
      </c>
      <c r="N120" s="79">
        <v>1.87</v>
      </c>
      <c r="O120" s="79">
        <v>135833.59</v>
      </c>
      <c r="P120" s="79">
        <v>129.58000000000001</v>
      </c>
      <c r="Q120" s="79">
        <v>176.01316592200001</v>
      </c>
      <c r="R120" s="79">
        <v>0.03</v>
      </c>
      <c r="S120" s="79">
        <f t="shared" si="1"/>
        <v>0.57802511883095353</v>
      </c>
      <c r="T120" s="79">
        <f>Q120/'סכום נכסי הקרן'!$C$42*100</f>
        <v>0.10334581798014444</v>
      </c>
    </row>
    <row r="121" spans="2:20">
      <c r="B121" t="s">
        <v>645</v>
      </c>
      <c r="C121" t="s">
        <v>646</v>
      </c>
      <c r="D121" t="s">
        <v>106</v>
      </c>
      <c r="E121" t="s">
        <v>129</v>
      </c>
      <c r="F121" t="s">
        <v>647</v>
      </c>
      <c r="G121" t="s">
        <v>355</v>
      </c>
      <c r="H121" t="s">
        <v>628</v>
      </c>
      <c r="I121" t="s">
        <v>155</v>
      </c>
      <c r="J121" t="s">
        <v>648</v>
      </c>
      <c r="K121" s="79">
        <v>2.4</v>
      </c>
      <c r="L121" t="s">
        <v>108</v>
      </c>
      <c r="M121" s="79">
        <v>5.4</v>
      </c>
      <c r="N121" s="79">
        <v>1.26</v>
      </c>
      <c r="O121" s="79">
        <v>78101.47</v>
      </c>
      <c r="P121" s="79">
        <v>131.09</v>
      </c>
      <c r="Q121" s="79">
        <v>102.383217023</v>
      </c>
      <c r="R121" s="79">
        <v>0.04</v>
      </c>
      <c r="S121" s="79">
        <f t="shared" si="1"/>
        <v>0.33622525267365766</v>
      </c>
      <c r="T121" s="79">
        <f>Q121/'סכום נכסי הקרן'!$C$42*100</f>
        <v>6.0114124163697422E-2</v>
      </c>
    </row>
    <row r="122" spans="2:20">
      <c r="B122" t="s">
        <v>649</v>
      </c>
      <c r="C122" t="s">
        <v>650</v>
      </c>
      <c r="D122" t="s">
        <v>106</v>
      </c>
      <c r="E122" t="s">
        <v>129</v>
      </c>
      <c r="F122" t="s">
        <v>651</v>
      </c>
      <c r="G122" t="s">
        <v>355</v>
      </c>
      <c r="H122" t="s">
        <v>628</v>
      </c>
      <c r="I122" t="s">
        <v>155</v>
      </c>
      <c r="J122" t="s">
        <v>652</v>
      </c>
      <c r="K122" s="79">
        <v>2.79</v>
      </c>
      <c r="L122" t="s">
        <v>108</v>
      </c>
      <c r="M122" s="79">
        <v>4.4000000000000004</v>
      </c>
      <c r="N122" s="79">
        <v>1.21</v>
      </c>
      <c r="O122" s="79">
        <v>101765.12</v>
      </c>
      <c r="P122" s="79">
        <v>109.3</v>
      </c>
      <c r="Q122" s="79">
        <v>111.22927616</v>
      </c>
      <c r="R122" s="79">
        <v>0.06</v>
      </c>
      <c r="S122" s="79">
        <f t="shared" si="1"/>
        <v>0.36527560443038926</v>
      </c>
      <c r="T122" s="79">
        <f>Q122/'סכום נכסי הקרן'!$C$42*100</f>
        <v>6.5308072085860952E-2</v>
      </c>
    </row>
    <row r="123" spans="2:20">
      <c r="B123" t="s">
        <v>653</v>
      </c>
      <c r="C123" t="s">
        <v>654</v>
      </c>
      <c r="D123" t="s">
        <v>106</v>
      </c>
      <c r="E123" t="s">
        <v>129</v>
      </c>
      <c r="F123" t="s">
        <v>594</v>
      </c>
      <c r="G123" t="s">
        <v>355</v>
      </c>
      <c r="H123" t="s">
        <v>628</v>
      </c>
      <c r="I123" t="s">
        <v>155</v>
      </c>
      <c r="J123" t="s">
        <v>246</v>
      </c>
      <c r="K123" s="79">
        <v>0.89</v>
      </c>
      <c r="L123" t="s">
        <v>108</v>
      </c>
      <c r="M123" s="79">
        <v>5</v>
      </c>
      <c r="N123" s="79">
        <v>0.52</v>
      </c>
      <c r="O123" s="79">
        <v>0.28000000000000003</v>
      </c>
      <c r="P123" s="79">
        <v>124.28</v>
      </c>
      <c r="Q123" s="79">
        <v>3.4798400000000002E-4</v>
      </c>
      <c r="R123" s="79">
        <v>0</v>
      </c>
      <c r="S123" s="79">
        <f t="shared" si="1"/>
        <v>1.1427752685296679E-6</v>
      </c>
      <c r="T123" s="79">
        <f>Q123/'סכום נכסי הקרן'!$C$42*100</f>
        <v>2.0431818799247894E-7</v>
      </c>
    </row>
    <row r="124" spans="2:20">
      <c r="B124" t="s">
        <v>655</v>
      </c>
      <c r="C124" t="s">
        <v>656</v>
      </c>
      <c r="D124" t="s">
        <v>106</v>
      </c>
      <c r="E124" t="s">
        <v>129</v>
      </c>
      <c r="F124" t="s">
        <v>594</v>
      </c>
      <c r="G124" t="s">
        <v>355</v>
      </c>
      <c r="H124" t="s">
        <v>628</v>
      </c>
      <c r="I124" t="s">
        <v>155</v>
      </c>
      <c r="J124" t="s">
        <v>246</v>
      </c>
      <c r="K124" s="79">
        <v>5.69</v>
      </c>
      <c r="L124" t="s">
        <v>108</v>
      </c>
      <c r="M124" s="79">
        <v>4.95</v>
      </c>
      <c r="N124" s="79">
        <v>2.66</v>
      </c>
      <c r="O124" s="79">
        <v>27399</v>
      </c>
      <c r="P124" s="79">
        <v>135.61000000000001</v>
      </c>
      <c r="Q124" s="79">
        <v>37.155783900000003</v>
      </c>
      <c r="R124" s="79">
        <v>0</v>
      </c>
      <c r="S124" s="79">
        <f t="shared" si="1"/>
        <v>0.12201914721295466</v>
      </c>
      <c r="T124" s="79">
        <f>Q124/'סכום נכסי הקרן'!$C$42*100</f>
        <v>2.1815952572210567E-2</v>
      </c>
    </row>
    <row r="125" spans="2:20">
      <c r="B125" t="s">
        <v>657</v>
      </c>
      <c r="C125" t="s">
        <v>658</v>
      </c>
      <c r="D125" t="s">
        <v>106</v>
      </c>
      <c r="E125" t="s">
        <v>129</v>
      </c>
      <c r="F125" t="s">
        <v>659</v>
      </c>
      <c r="G125" t="s">
        <v>133</v>
      </c>
      <c r="H125" t="s">
        <v>628</v>
      </c>
      <c r="I125" t="s">
        <v>155</v>
      </c>
      <c r="J125" t="s">
        <v>246</v>
      </c>
      <c r="K125" s="79">
        <v>0.21</v>
      </c>
      <c r="L125" t="s">
        <v>108</v>
      </c>
      <c r="M125" s="79">
        <v>5.15</v>
      </c>
      <c r="N125" s="79">
        <v>4.38</v>
      </c>
      <c r="O125" s="79">
        <v>31600</v>
      </c>
      <c r="P125" s="79">
        <v>121.88</v>
      </c>
      <c r="Q125" s="79">
        <v>38.51408</v>
      </c>
      <c r="R125" s="79">
        <v>0.04</v>
      </c>
      <c r="S125" s="79">
        <f t="shared" si="1"/>
        <v>0.12647977526027951</v>
      </c>
      <c r="T125" s="79">
        <f>Q125/'סכום נכסי הקרן'!$C$42*100</f>
        <v>2.2613473716600111E-2</v>
      </c>
    </row>
    <row r="126" spans="2:20">
      <c r="B126" t="s">
        <v>660</v>
      </c>
      <c r="C126" t="s">
        <v>661</v>
      </c>
      <c r="D126" t="s">
        <v>106</v>
      </c>
      <c r="E126" t="s">
        <v>129</v>
      </c>
      <c r="F126" t="s">
        <v>662</v>
      </c>
      <c r="G126" t="s">
        <v>355</v>
      </c>
      <c r="H126" t="s">
        <v>619</v>
      </c>
      <c r="I126" t="s">
        <v>156</v>
      </c>
      <c r="J126" t="s">
        <v>246</v>
      </c>
      <c r="K126" s="79">
        <v>1.3</v>
      </c>
      <c r="L126" t="s">
        <v>108</v>
      </c>
      <c r="M126" s="79">
        <v>4.2</v>
      </c>
      <c r="N126" s="79">
        <v>1.08</v>
      </c>
      <c r="O126" s="79">
        <v>39211.129999999997</v>
      </c>
      <c r="P126" s="79">
        <v>112.41</v>
      </c>
      <c r="Q126" s="79">
        <v>44.077231232999999</v>
      </c>
      <c r="R126" s="79">
        <v>0.02</v>
      </c>
      <c r="S126" s="79">
        <f t="shared" si="1"/>
        <v>0.14474909696519334</v>
      </c>
      <c r="T126" s="79">
        <f>Q126/'סכום נכסי הקרן'!$C$42*100</f>
        <v>2.587986808948704E-2</v>
      </c>
    </row>
    <row r="127" spans="2:20">
      <c r="B127" t="s">
        <v>663</v>
      </c>
      <c r="C127" t="s">
        <v>664</v>
      </c>
      <c r="D127" t="s">
        <v>106</v>
      </c>
      <c r="E127" t="s">
        <v>129</v>
      </c>
      <c r="F127" t="s">
        <v>662</v>
      </c>
      <c r="G127" t="s">
        <v>355</v>
      </c>
      <c r="H127" t="s">
        <v>619</v>
      </c>
      <c r="I127" t="s">
        <v>156</v>
      </c>
      <c r="J127" t="s">
        <v>665</v>
      </c>
      <c r="K127" s="79">
        <v>4.6500000000000004</v>
      </c>
      <c r="L127" t="s">
        <v>108</v>
      </c>
      <c r="M127" s="79">
        <v>3.3</v>
      </c>
      <c r="N127" s="79">
        <v>2.21</v>
      </c>
      <c r="O127" s="79">
        <v>179.44</v>
      </c>
      <c r="P127" s="79">
        <v>104</v>
      </c>
      <c r="Q127" s="79">
        <v>0.18661759999999999</v>
      </c>
      <c r="R127" s="79">
        <v>0</v>
      </c>
      <c r="S127" s="79">
        <f t="shared" si="1"/>
        <v>6.1284995273449964E-4</v>
      </c>
      <c r="T127" s="79">
        <f>Q127/'סכום נכסי הקרן'!$C$42*100</f>
        <v>1.0957219262812438E-4</v>
      </c>
    </row>
    <row r="128" spans="2:20">
      <c r="B128" t="s">
        <v>666</v>
      </c>
      <c r="C128" t="s">
        <v>667</v>
      </c>
      <c r="D128" t="s">
        <v>106</v>
      </c>
      <c r="E128" t="s">
        <v>129</v>
      </c>
      <c r="F128" t="s">
        <v>618</v>
      </c>
      <c r="G128" t="s">
        <v>355</v>
      </c>
      <c r="H128" t="s">
        <v>668</v>
      </c>
      <c r="I128" t="s">
        <v>155</v>
      </c>
      <c r="J128" t="s">
        <v>246</v>
      </c>
      <c r="K128" s="79">
        <v>0.98</v>
      </c>
      <c r="L128" t="s">
        <v>108</v>
      </c>
      <c r="M128" s="79">
        <v>5.5</v>
      </c>
      <c r="N128" s="79">
        <v>1.31</v>
      </c>
      <c r="O128" s="79">
        <v>22995</v>
      </c>
      <c r="P128" s="79">
        <v>124.01</v>
      </c>
      <c r="Q128" s="79">
        <v>28.516099499999999</v>
      </c>
      <c r="R128" s="79">
        <v>0.04</v>
      </c>
      <c r="S128" s="79">
        <f t="shared" si="1"/>
        <v>9.3646527609117736E-2</v>
      </c>
      <c r="T128" s="79">
        <f>Q128/'סכום נכסי הקרן'!$C$42*100</f>
        <v>1.6743177210599439E-2</v>
      </c>
    </row>
    <row r="129" spans="2:20">
      <c r="B129" t="s">
        <v>669</v>
      </c>
      <c r="C129" t="s">
        <v>670</v>
      </c>
      <c r="D129" t="s">
        <v>106</v>
      </c>
      <c r="E129" t="s">
        <v>129</v>
      </c>
      <c r="F129" t="s">
        <v>671</v>
      </c>
      <c r="G129" t="s">
        <v>355</v>
      </c>
      <c r="H129" t="s">
        <v>672</v>
      </c>
      <c r="I129" t="s">
        <v>156</v>
      </c>
      <c r="J129" t="s">
        <v>246</v>
      </c>
      <c r="K129" s="79">
        <v>0.33</v>
      </c>
      <c r="L129" t="s">
        <v>108</v>
      </c>
      <c r="M129" s="79">
        <v>6.1</v>
      </c>
      <c r="N129" s="79">
        <v>3</v>
      </c>
      <c r="O129" s="79">
        <v>30364.5</v>
      </c>
      <c r="P129" s="79">
        <v>110.18</v>
      </c>
      <c r="Q129" s="79">
        <v>33.455606099999997</v>
      </c>
      <c r="R129" s="79">
        <v>0.06</v>
      </c>
      <c r="S129" s="79">
        <f t="shared" si="1"/>
        <v>0.10986780784389596</v>
      </c>
      <c r="T129" s="79">
        <f>Q129/'סכום נכסי הקרן'!$C$42*100</f>
        <v>1.9643399744074797E-2</v>
      </c>
    </row>
    <row r="130" spans="2:20">
      <c r="B130" t="s">
        <v>673</v>
      </c>
      <c r="C130" t="s">
        <v>674</v>
      </c>
      <c r="D130" t="s">
        <v>106</v>
      </c>
      <c r="E130" t="s">
        <v>129</v>
      </c>
      <c r="F130" t="s">
        <v>671</v>
      </c>
      <c r="G130" t="s">
        <v>355</v>
      </c>
      <c r="H130" t="s">
        <v>672</v>
      </c>
      <c r="I130" t="s">
        <v>156</v>
      </c>
      <c r="J130" t="s">
        <v>246</v>
      </c>
      <c r="K130" s="79">
        <v>1.93</v>
      </c>
      <c r="L130" t="s">
        <v>108</v>
      </c>
      <c r="M130" s="79">
        <v>5.6</v>
      </c>
      <c r="N130" s="79">
        <v>1.3</v>
      </c>
      <c r="O130" s="79">
        <v>62036.68</v>
      </c>
      <c r="P130" s="79">
        <v>113.49</v>
      </c>
      <c r="Q130" s="79">
        <v>70.405428131999997</v>
      </c>
      <c r="R130" s="79">
        <v>0.03</v>
      </c>
      <c r="S130" s="79">
        <f t="shared" si="1"/>
        <v>0.23121057876078363</v>
      </c>
      <c r="T130" s="79">
        <f>Q130/'סכום נכסי הקרן'!$C$42*100</f>
        <v>4.1338422171033555E-2</v>
      </c>
    </row>
    <row r="131" spans="2:20">
      <c r="B131" t="s">
        <v>675</v>
      </c>
      <c r="C131" t="s">
        <v>676</v>
      </c>
      <c r="D131" t="s">
        <v>106</v>
      </c>
      <c r="E131" t="s">
        <v>129</v>
      </c>
      <c r="F131" t="s">
        <v>677</v>
      </c>
      <c r="G131" t="s">
        <v>133</v>
      </c>
      <c r="H131" t="s">
        <v>672</v>
      </c>
      <c r="I131" t="s">
        <v>156</v>
      </c>
      <c r="J131" t="s">
        <v>678</v>
      </c>
      <c r="K131" s="79">
        <v>1.25</v>
      </c>
      <c r="L131" t="s">
        <v>108</v>
      </c>
      <c r="M131" s="79">
        <v>4.2</v>
      </c>
      <c r="N131" s="79">
        <v>2.33</v>
      </c>
      <c r="O131" s="79">
        <v>16702.900000000001</v>
      </c>
      <c r="P131" s="79">
        <v>103.49</v>
      </c>
      <c r="Q131" s="79">
        <v>17.285831210000001</v>
      </c>
      <c r="R131" s="79">
        <v>0</v>
      </c>
      <c r="S131" s="79">
        <f t="shared" si="1"/>
        <v>5.6766461684348311E-2</v>
      </c>
      <c r="T131" s="79">
        <f>Q131/'סכום נכסי הקרן'!$C$42*100</f>
        <v>1.0149345115784173E-2</v>
      </c>
    </row>
    <row r="132" spans="2:20">
      <c r="B132" t="s">
        <v>679</v>
      </c>
      <c r="C132" t="s">
        <v>680</v>
      </c>
      <c r="D132" t="s">
        <v>106</v>
      </c>
      <c r="E132" t="s">
        <v>129</v>
      </c>
      <c r="F132" t="s">
        <v>681</v>
      </c>
      <c r="G132" t="s">
        <v>355</v>
      </c>
      <c r="H132" t="s">
        <v>672</v>
      </c>
      <c r="I132" t="s">
        <v>156</v>
      </c>
      <c r="J132" t="s">
        <v>682</v>
      </c>
      <c r="K132" s="79">
        <v>2.4900000000000002</v>
      </c>
      <c r="L132" t="s">
        <v>108</v>
      </c>
      <c r="M132" s="79">
        <v>4.8</v>
      </c>
      <c r="N132" s="79">
        <v>1.36</v>
      </c>
      <c r="O132" s="79">
        <v>80750</v>
      </c>
      <c r="P132" s="79">
        <v>107.38</v>
      </c>
      <c r="Q132" s="79">
        <v>86.709350000000001</v>
      </c>
      <c r="R132" s="79">
        <v>0.03</v>
      </c>
      <c r="S132" s="79">
        <f t="shared" si="1"/>
        <v>0.28475246198182375</v>
      </c>
      <c r="T132" s="79">
        <f>Q132/'סכום נכסי הקרן'!$C$42*100</f>
        <v>5.0911240959370697E-2</v>
      </c>
    </row>
    <row r="133" spans="2:20">
      <c r="B133" t="s">
        <v>683</v>
      </c>
      <c r="C133" t="s">
        <v>684</v>
      </c>
      <c r="D133" t="s">
        <v>106</v>
      </c>
      <c r="E133" t="s">
        <v>129</v>
      </c>
      <c r="F133" t="s">
        <v>685</v>
      </c>
      <c r="G133" t="s">
        <v>355</v>
      </c>
      <c r="H133" t="s">
        <v>668</v>
      </c>
      <c r="I133" t="s">
        <v>155</v>
      </c>
      <c r="J133" t="s">
        <v>246</v>
      </c>
      <c r="K133" s="79">
        <v>1.38</v>
      </c>
      <c r="L133" t="s">
        <v>108</v>
      </c>
      <c r="M133" s="79">
        <v>6.4</v>
      </c>
      <c r="N133" s="79">
        <v>3.17</v>
      </c>
      <c r="O133" s="79">
        <v>57352.81</v>
      </c>
      <c r="P133" s="79">
        <v>113.41</v>
      </c>
      <c r="Q133" s="79">
        <v>65.043821820999995</v>
      </c>
      <c r="R133" s="79">
        <v>0.06</v>
      </c>
      <c r="S133" s="79">
        <f t="shared" si="1"/>
        <v>0.21360312815442414</v>
      </c>
      <c r="T133" s="79">
        <f>Q133/'סכום נכסי הקרן'!$C$42*100</f>
        <v>3.8190364541393802E-2</v>
      </c>
    </row>
    <row r="134" spans="2:20">
      <c r="B134" t="s">
        <v>686</v>
      </c>
      <c r="C134" t="s">
        <v>687</v>
      </c>
      <c r="D134" t="s">
        <v>106</v>
      </c>
      <c r="E134" t="s">
        <v>129</v>
      </c>
      <c r="F134" t="s">
        <v>685</v>
      </c>
      <c r="G134" t="s">
        <v>355</v>
      </c>
      <c r="H134" t="s">
        <v>668</v>
      </c>
      <c r="I134" t="s">
        <v>155</v>
      </c>
      <c r="J134" t="s">
        <v>246</v>
      </c>
      <c r="K134" s="79">
        <v>2.38</v>
      </c>
      <c r="L134" t="s">
        <v>108</v>
      </c>
      <c r="M134" s="79">
        <v>5.4</v>
      </c>
      <c r="N134" s="79">
        <v>3.65</v>
      </c>
      <c r="O134" s="79">
        <v>52955</v>
      </c>
      <c r="P134" s="79">
        <v>106.42</v>
      </c>
      <c r="Q134" s="79">
        <v>56.354711000000002</v>
      </c>
      <c r="R134" s="79">
        <v>7.0000000000000007E-2</v>
      </c>
      <c r="S134" s="79">
        <f t="shared" si="1"/>
        <v>0.1850681927787968</v>
      </c>
      <c r="T134" s="79">
        <f>Q134/'סכום נכסי הקרן'!$C$42*100</f>
        <v>3.3088568544415317E-2</v>
      </c>
    </row>
    <row r="135" spans="2:20">
      <c r="B135" t="s">
        <v>688</v>
      </c>
      <c r="C135" t="s">
        <v>689</v>
      </c>
      <c r="D135" t="s">
        <v>106</v>
      </c>
      <c r="E135" t="s">
        <v>129</v>
      </c>
      <c r="F135" t="s">
        <v>685</v>
      </c>
      <c r="G135" t="s">
        <v>355</v>
      </c>
      <c r="H135" t="s">
        <v>668</v>
      </c>
      <c r="I135" t="s">
        <v>155</v>
      </c>
      <c r="J135" t="s">
        <v>690</v>
      </c>
      <c r="K135" s="79">
        <v>3.57</v>
      </c>
      <c r="L135" t="s">
        <v>108</v>
      </c>
      <c r="M135" s="79">
        <v>2.5</v>
      </c>
      <c r="N135" s="79">
        <v>4.3899999999999997</v>
      </c>
      <c r="O135" s="79">
        <v>125000</v>
      </c>
      <c r="P135" s="79">
        <v>93.26</v>
      </c>
      <c r="Q135" s="79">
        <v>116.575</v>
      </c>
      <c r="R135" s="79">
        <v>7.0000000000000007E-2</v>
      </c>
      <c r="S135" s="79">
        <f t="shared" si="1"/>
        <v>0.3828308971931067</v>
      </c>
      <c r="T135" s="79">
        <f>Q135/'סכום נכסי הקרן'!$C$42*100</f>
        <v>6.8446804350841509E-2</v>
      </c>
    </row>
    <row r="136" spans="2:20">
      <c r="B136" t="s">
        <v>691</v>
      </c>
      <c r="C136" t="s">
        <v>692</v>
      </c>
      <c r="D136" t="s">
        <v>106</v>
      </c>
      <c r="E136" t="s">
        <v>129</v>
      </c>
      <c r="F136" t="s">
        <v>541</v>
      </c>
      <c r="G136" t="s">
        <v>325</v>
      </c>
      <c r="H136" t="s">
        <v>668</v>
      </c>
      <c r="I136" t="s">
        <v>155</v>
      </c>
      <c r="J136" t="s">
        <v>246</v>
      </c>
      <c r="K136" s="79">
        <v>4.49</v>
      </c>
      <c r="L136" t="s">
        <v>108</v>
      </c>
      <c r="M136" s="79">
        <v>5.0999999999999996</v>
      </c>
      <c r="N136" s="79">
        <v>1.82</v>
      </c>
      <c r="O136" s="79">
        <v>761588</v>
      </c>
      <c r="P136" s="79">
        <v>138.15</v>
      </c>
      <c r="Q136" s="79">
        <v>1052.133822</v>
      </c>
      <c r="R136" s="79">
        <v>7.0000000000000007E-2</v>
      </c>
      <c r="S136" s="79">
        <f t="shared" si="1"/>
        <v>3.455194810580934</v>
      </c>
      <c r="T136" s="79">
        <f>Q136/'סכום נכסי הקרן'!$C$42*100</f>
        <v>0.61775850624350936</v>
      </c>
    </row>
    <row r="137" spans="2:20">
      <c r="B137" t="s">
        <v>693</v>
      </c>
      <c r="C137" t="s">
        <v>694</v>
      </c>
      <c r="D137" t="s">
        <v>106</v>
      </c>
      <c r="E137" t="s">
        <v>129</v>
      </c>
      <c r="F137" t="s">
        <v>583</v>
      </c>
      <c r="G137" t="s">
        <v>325</v>
      </c>
      <c r="H137" t="s">
        <v>668</v>
      </c>
      <c r="I137" t="s">
        <v>155</v>
      </c>
      <c r="J137" t="s">
        <v>695</v>
      </c>
      <c r="K137" s="79">
        <v>3.37</v>
      </c>
      <c r="L137" t="s">
        <v>108</v>
      </c>
      <c r="M137" s="79">
        <v>2.4</v>
      </c>
      <c r="N137" s="79">
        <v>1.19</v>
      </c>
      <c r="O137" s="79">
        <v>25491</v>
      </c>
      <c r="P137" s="79">
        <v>104.78</v>
      </c>
      <c r="Q137" s="79">
        <v>26.709469800000001</v>
      </c>
      <c r="R137" s="79">
        <v>0.02</v>
      </c>
      <c r="S137" s="79">
        <f t="shared" si="1"/>
        <v>8.7713577414421512E-2</v>
      </c>
      <c r="T137" s="79">
        <f>Q137/'סכום נכסי הקרן'!$C$42*100</f>
        <v>1.5682417788679476E-2</v>
      </c>
    </row>
    <row r="138" spans="2:20">
      <c r="B138" t="s">
        <v>696</v>
      </c>
      <c r="C138" t="s">
        <v>697</v>
      </c>
      <c r="D138" t="s">
        <v>106</v>
      </c>
      <c r="E138" t="s">
        <v>129</v>
      </c>
      <c r="F138" t="s">
        <v>698</v>
      </c>
      <c r="G138" t="s">
        <v>355</v>
      </c>
      <c r="H138" t="s">
        <v>668</v>
      </c>
      <c r="I138" t="s">
        <v>155</v>
      </c>
      <c r="J138" t="s">
        <v>246</v>
      </c>
      <c r="K138" s="79">
        <v>1.1299999999999999</v>
      </c>
      <c r="L138" t="s">
        <v>108</v>
      </c>
      <c r="M138" s="79">
        <v>4.6500000000000004</v>
      </c>
      <c r="N138" s="79">
        <v>0.87</v>
      </c>
      <c r="O138" s="79">
        <v>123942.21</v>
      </c>
      <c r="P138" s="79">
        <v>127.32</v>
      </c>
      <c r="Q138" s="79">
        <v>157.803221772</v>
      </c>
      <c r="R138" s="79">
        <v>0.05</v>
      </c>
      <c r="S138" s="79">
        <f t="shared" si="1"/>
        <v>0.51822388137197117</v>
      </c>
      <c r="T138" s="79">
        <f>Q138/'סכום נכסי הקרן'!$C$42*100</f>
        <v>9.2653881591769571E-2</v>
      </c>
    </row>
    <row r="139" spans="2:20">
      <c r="B139" t="s">
        <v>699</v>
      </c>
      <c r="C139" t="s">
        <v>700</v>
      </c>
      <c r="D139" t="s">
        <v>106</v>
      </c>
      <c r="E139" t="s">
        <v>129</v>
      </c>
      <c r="F139" t="s">
        <v>698</v>
      </c>
      <c r="G139" t="s">
        <v>355</v>
      </c>
      <c r="H139" t="s">
        <v>668</v>
      </c>
      <c r="I139" t="s">
        <v>155</v>
      </c>
      <c r="J139" t="s">
        <v>246</v>
      </c>
      <c r="K139" s="79">
        <v>0.99</v>
      </c>
      <c r="L139" t="s">
        <v>108</v>
      </c>
      <c r="M139" s="79">
        <v>5.05</v>
      </c>
      <c r="N139" s="79">
        <v>1.02</v>
      </c>
      <c r="O139" s="79">
        <v>27154.06</v>
      </c>
      <c r="P139" s="79">
        <v>124.14</v>
      </c>
      <c r="Q139" s="79">
        <v>33.709050083999998</v>
      </c>
      <c r="R139" s="79">
        <v>0.02</v>
      </c>
      <c r="S139" s="79">
        <f t="shared" si="1"/>
        <v>0.11070011483753023</v>
      </c>
      <c r="T139" s="79">
        <f>Q139/'סכום נכסי הקרן'!$C$42*100</f>
        <v>1.9792208929463997E-2</v>
      </c>
    </row>
    <row r="140" spans="2:20">
      <c r="B140" t="s">
        <v>701</v>
      </c>
      <c r="C140" t="s">
        <v>702</v>
      </c>
      <c r="D140" t="s">
        <v>106</v>
      </c>
      <c r="E140" t="s">
        <v>129</v>
      </c>
      <c r="F140" t="s">
        <v>698</v>
      </c>
      <c r="G140" t="s">
        <v>355</v>
      </c>
      <c r="H140" t="s">
        <v>668</v>
      </c>
      <c r="I140" t="s">
        <v>155</v>
      </c>
      <c r="J140" t="s">
        <v>246</v>
      </c>
      <c r="K140" s="79">
        <v>1.84</v>
      </c>
      <c r="L140" t="s">
        <v>108</v>
      </c>
      <c r="M140" s="79">
        <v>6.1</v>
      </c>
      <c r="N140" s="79">
        <v>1.87</v>
      </c>
      <c r="O140" s="79">
        <v>495833.34</v>
      </c>
      <c r="P140" s="79">
        <v>109.05</v>
      </c>
      <c r="Q140" s="79">
        <v>540.70625727000004</v>
      </c>
      <c r="R140" s="79">
        <v>0.04</v>
      </c>
      <c r="S140" s="79">
        <f t="shared" ref="S140:S203" si="2">Q140/$Q$11*100</f>
        <v>1.775672842278369</v>
      </c>
      <c r="T140" s="79">
        <f>Q140/'סכום נכסי הקרן'!$C$42*100</f>
        <v>0.31747471930204135</v>
      </c>
    </row>
    <row r="141" spans="2:20">
      <c r="B141" t="s">
        <v>703</v>
      </c>
      <c r="C141" t="s">
        <v>704</v>
      </c>
      <c r="D141" t="s">
        <v>106</v>
      </c>
      <c r="E141" t="s">
        <v>129</v>
      </c>
      <c r="F141" t="s">
        <v>705</v>
      </c>
      <c r="G141" t="s">
        <v>495</v>
      </c>
      <c r="H141" t="s">
        <v>706</v>
      </c>
      <c r="I141" t="s">
        <v>155</v>
      </c>
      <c r="J141" t="s">
        <v>246</v>
      </c>
      <c r="K141" s="79">
        <v>1.93</v>
      </c>
      <c r="L141" t="s">
        <v>108</v>
      </c>
      <c r="M141" s="79">
        <v>4.8</v>
      </c>
      <c r="N141" s="79">
        <v>1.95</v>
      </c>
      <c r="O141" s="79">
        <v>194936.33</v>
      </c>
      <c r="P141" s="79">
        <v>123.1</v>
      </c>
      <c r="Q141" s="79">
        <v>239.96662223000001</v>
      </c>
      <c r="R141" s="79">
        <v>0.03</v>
      </c>
      <c r="S141" s="79">
        <f t="shared" si="2"/>
        <v>0.78804749976161448</v>
      </c>
      <c r="T141" s="79">
        <f>Q141/'סכום נכסי הקרן'!$C$42*100</f>
        <v>0.1408959763457783</v>
      </c>
    </row>
    <row r="142" spans="2:20">
      <c r="B142" t="s">
        <v>707</v>
      </c>
      <c r="C142" t="s">
        <v>708</v>
      </c>
      <c r="D142" t="s">
        <v>106</v>
      </c>
      <c r="E142" t="s">
        <v>129</v>
      </c>
      <c r="F142" t="s">
        <v>709</v>
      </c>
      <c r="G142" t="s">
        <v>118</v>
      </c>
      <c r="H142" t="s">
        <v>706</v>
      </c>
      <c r="I142" t="s">
        <v>155</v>
      </c>
      <c r="J142" t="s">
        <v>246</v>
      </c>
      <c r="K142" s="79">
        <v>0.43</v>
      </c>
      <c r="L142" t="s">
        <v>108</v>
      </c>
      <c r="M142" s="79">
        <v>5.25</v>
      </c>
      <c r="N142" s="79">
        <v>1.36</v>
      </c>
      <c r="O142" s="79">
        <v>18993.91</v>
      </c>
      <c r="P142" s="79">
        <v>123.53</v>
      </c>
      <c r="Q142" s="79">
        <v>23.463177023</v>
      </c>
      <c r="R142" s="79">
        <v>0.03</v>
      </c>
      <c r="S142" s="79">
        <f t="shared" si="2"/>
        <v>7.7052790999063051E-2</v>
      </c>
      <c r="T142" s="79">
        <f>Q142/'סכום נכסי הקרן'!$C$42*100</f>
        <v>1.3776362746235822E-2</v>
      </c>
    </row>
    <row r="143" spans="2:20">
      <c r="B143" t="s">
        <v>710</v>
      </c>
      <c r="C143" t="s">
        <v>711</v>
      </c>
      <c r="D143" t="s">
        <v>106</v>
      </c>
      <c r="E143" t="s">
        <v>129</v>
      </c>
      <c r="F143" t="s">
        <v>709</v>
      </c>
      <c r="G143" t="s">
        <v>118</v>
      </c>
      <c r="H143" t="s">
        <v>706</v>
      </c>
      <c r="I143" t="s">
        <v>155</v>
      </c>
      <c r="J143" t="s">
        <v>246</v>
      </c>
      <c r="K143" s="79">
        <v>0.82</v>
      </c>
      <c r="L143" t="s">
        <v>108</v>
      </c>
      <c r="M143" s="79">
        <v>5.3</v>
      </c>
      <c r="N143" s="79">
        <v>1.81</v>
      </c>
      <c r="O143" s="79">
        <v>12818.33</v>
      </c>
      <c r="P143" s="79">
        <v>124.16</v>
      </c>
      <c r="Q143" s="79">
        <v>15.915238528</v>
      </c>
      <c r="R143" s="79">
        <v>0.01</v>
      </c>
      <c r="S143" s="79">
        <f t="shared" si="2"/>
        <v>5.2265451809706528E-2</v>
      </c>
      <c r="T143" s="79">
        <f>Q143/'סכום נכסי הקרן'!$C$42*100</f>
        <v>9.3446040550974972E-3</v>
      </c>
    </row>
    <row r="144" spans="2:20">
      <c r="B144" t="s">
        <v>712</v>
      </c>
      <c r="C144" t="s">
        <v>713</v>
      </c>
      <c r="D144" t="s">
        <v>106</v>
      </c>
      <c r="E144" t="s">
        <v>129</v>
      </c>
      <c r="F144" t="s">
        <v>714</v>
      </c>
      <c r="G144" t="s">
        <v>355</v>
      </c>
      <c r="H144" t="s">
        <v>198</v>
      </c>
      <c r="I144" t="s">
        <v>156</v>
      </c>
      <c r="J144" t="s">
        <v>246</v>
      </c>
      <c r="K144" s="79">
        <v>0.99</v>
      </c>
      <c r="L144" t="s">
        <v>108</v>
      </c>
      <c r="M144" s="79">
        <v>5.35</v>
      </c>
      <c r="N144" s="79">
        <v>1.26</v>
      </c>
      <c r="O144" s="79">
        <v>10131.870000000001</v>
      </c>
      <c r="P144" s="79">
        <v>124.21</v>
      </c>
      <c r="Q144" s="79">
        <v>12.584795726999999</v>
      </c>
      <c r="R144" s="79">
        <v>0.01</v>
      </c>
      <c r="S144" s="79">
        <f t="shared" si="2"/>
        <v>4.1328317728152562E-2</v>
      </c>
      <c r="T144" s="79">
        <f>Q144/'סכום נכסי הקרן'!$C$42*100</f>
        <v>7.3891404754130403E-3</v>
      </c>
    </row>
    <row r="145" spans="2:20">
      <c r="B145" t="s">
        <v>715</v>
      </c>
      <c r="C145" t="s">
        <v>716</v>
      </c>
      <c r="D145" t="s">
        <v>106</v>
      </c>
      <c r="E145" t="s">
        <v>129</v>
      </c>
      <c r="F145" t="s">
        <v>714</v>
      </c>
      <c r="G145" t="s">
        <v>355</v>
      </c>
      <c r="H145" t="s">
        <v>198</v>
      </c>
      <c r="I145" t="s">
        <v>156</v>
      </c>
      <c r="J145" t="s">
        <v>246</v>
      </c>
      <c r="K145" s="79">
        <v>3.22</v>
      </c>
      <c r="L145" t="s">
        <v>108</v>
      </c>
      <c r="M145" s="79">
        <v>7</v>
      </c>
      <c r="N145" s="79">
        <v>2</v>
      </c>
      <c r="O145" s="79">
        <v>143010.35</v>
      </c>
      <c r="P145" s="79">
        <v>121.96</v>
      </c>
      <c r="Q145" s="79">
        <v>174.41542286000001</v>
      </c>
      <c r="R145" s="79">
        <v>0.03</v>
      </c>
      <c r="S145" s="79">
        <f t="shared" si="2"/>
        <v>0.57277814984180897</v>
      </c>
      <c r="T145" s="79">
        <f>Q145/'סכום נכסי הקרן'!$C$42*100</f>
        <v>0.10240770597699086</v>
      </c>
    </row>
    <row r="146" spans="2:20">
      <c r="B146" t="s">
        <v>717</v>
      </c>
      <c r="C146" t="s">
        <v>718</v>
      </c>
      <c r="D146" t="s">
        <v>106</v>
      </c>
      <c r="E146" t="s">
        <v>129</v>
      </c>
      <c r="F146" t="s">
        <v>714</v>
      </c>
      <c r="G146" t="s">
        <v>355</v>
      </c>
      <c r="H146" t="s">
        <v>198</v>
      </c>
      <c r="I146" t="s">
        <v>156</v>
      </c>
      <c r="J146" t="s">
        <v>719</v>
      </c>
      <c r="K146" s="79">
        <v>4.59</v>
      </c>
      <c r="L146" t="s">
        <v>108</v>
      </c>
      <c r="M146" s="79">
        <v>4.4000000000000004</v>
      </c>
      <c r="N146" s="79">
        <v>2.98</v>
      </c>
      <c r="O146" s="79">
        <v>8462.6</v>
      </c>
      <c r="P146" s="79">
        <v>107.95</v>
      </c>
      <c r="Q146" s="79">
        <v>9.1353767000000001</v>
      </c>
      <c r="R146" s="79">
        <v>0.01</v>
      </c>
      <c r="S146" s="79">
        <f t="shared" si="2"/>
        <v>3.0000467152116683E-2</v>
      </c>
      <c r="T146" s="79">
        <f>Q146/'סכום נכסי הקרן'!$C$42*100</f>
        <v>5.3638202157935758E-3</v>
      </c>
    </row>
    <row r="147" spans="2:20">
      <c r="B147" t="s">
        <v>720</v>
      </c>
      <c r="C147" t="s">
        <v>721</v>
      </c>
      <c r="D147" t="s">
        <v>106</v>
      </c>
      <c r="E147" t="s">
        <v>129</v>
      </c>
      <c r="F147" t="s">
        <v>722</v>
      </c>
      <c r="G147" t="s">
        <v>417</v>
      </c>
      <c r="H147" t="s">
        <v>723</v>
      </c>
      <c r="I147" t="s">
        <v>156</v>
      </c>
      <c r="J147" t="s">
        <v>724</v>
      </c>
      <c r="K147" s="79">
        <v>2.06</v>
      </c>
      <c r="L147" t="s">
        <v>108</v>
      </c>
      <c r="M147" s="79">
        <v>3.59</v>
      </c>
      <c r="N147" s="79">
        <v>2.17</v>
      </c>
      <c r="O147" s="79">
        <v>6451</v>
      </c>
      <c r="P147" s="79">
        <v>103.7</v>
      </c>
      <c r="Q147" s="79">
        <v>6.6896870000000002</v>
      </c>
      <c r="R147" s="79">
        <v>0.02</v>
      </c>
      <c r="S147" s="79">
        <f t="shared" si="2"/>
        <v>2.1968851607557901E-2</v>
      </c>
      <c r="T147" s="79">
        <f>Q147/'סכום נכסי הקרן'!$C$42*100</f>
        <v>3.9278378490874366E-3</v>
      </c>
    </row>
    <row r="148" spans="2:20">
      <c r="B148" t="s">
        <v>725</v>
      </c>
      <c r="C148" t="s">
        <v>726</v>
      </c>
      <c r="D148" t="s">
        <v>106</v>
      </c>
      <c r="E148" t="s">
        <v>129</v>
      </c>
      <c r="F148" t="s">
        <v>727</v>
      </c>
      <c r="G148" t="s">
        <v>118</v>
      </c>
      <c r="H148" t="s">
        <v>728</v>
      </c>
      <c r="I148" t="s">
        <v>155</v>
      </c>
      <c r="J148" t="s">
        <v>246</v>
      </c>
      <c r="K148" s="79">
        <v>1.44</v>
      </c>
      <c r="L148" t="s">
        <v>108</v>
      </c>
      <c r="M148" s="79">
        <v>4.45</v>
      </c>
      <c r="N148" s="79">
        <v>2.5299999999999998</v>
      </c>
      <c r="O148" s="79">
        <v>13460.38</v>
      </c>
      <c r="P148" s="79">
        <v>125.04</v>
      </c>
      <c r="Q148" s="79">
        <v>16.830859151999999</v>
      </c>
      <c r="R148" s="79">
        <v>0.01</v>
      </c>
      <c r="S148" s="79">
        <f t="shared" si="2"/>
        <v>5.5272338920788928E-2</v>
      </c>
      <c r="T148" s="79">
        <f>Q148/'סכום נכסי הקרן'!$C$42*100</f>
        <v>9.8822090794210941E-3</v>
      </c>
    </row>
    <row r="149" spans="2:20">
      <c r="B149" t="s">
        <v>729</v>
      </c>
      <c r="C149" t="s">
        <v>730</v>
      </c>
      <c r="D149" t="s">
        <v>106</v>
      </c>
      <c r="E149" t="s">
        <v>129</v>
      </c>
      <c r="F149" t="s">
        <v>731</v>
      </c>
      <c r="G149" t="s">
        <v>118</v>
      </c>
      <c r="H149" t="s">
        <v>732</v>
      </c>
      <c r="I149" t="s">
        <v>155</v>
      </c>
      <c r="J149" t="s">
        <v>246</v>
      </c>
      <c r="K149" s="79">
        <v>1.1299999999999999</v>
      </c>
      <c r="L149" t="s">
        <v>108</v>
      </c>
      <c r="M149" s="79">
        <v>6.33</v>
      </c>
      <c r="N149" s="79">
        <v>21.61</v>
      </c>
      <c r="O149" s="79">
        <v>0.34</v>
      </c>
      <c r="P149" s="79">
        <v>103.6</v>
      </c>
      <c r="Q149" s="79">
        <v>3.5223999999999997E-4</v>
      </c>
      <c r="R149" s="79">
        <v>0</v>
      </c>
      <c r="S149" s="79">
        <f t="shared" si="2"/>
        <v>1.1567519213150322E-6</v>
      </c>
      <c r="T149" s="79">
        <f>Q149/'סכום נכסי הקרן'!$C$42*100</f>
        <v>2.068170908388626E-7</v>
      </c>
    </row>
    <row r="150" spans="2:20">
      <c r="B150" t="s">
        <v>733</v>
      </c>
      <c r="C150" t="s">
        <v>734</v>
      </c>
      <c r="D150" t="s">
        <v>106</v>
      </c>
      <c r="E150" t="s">
        <v>129</v>
      </c>
      <c r="F150" t="s">
        <v>731</v>
      </c>
      <c r="G150" t="s">
        <v>118</v>
      </c>
      <c r="H150" t="s">
        <v>732</v>
      </c>
      <c r="I150" t="s">
        <v>155</v>
      </c>
      <c r="J150" t="s">
        <v>246</v>
      </c>
      <c r="K150" s="79">
        <v>2.04</v>
      </c>
      <c r="L150" t="s">
        <v>108</v>
      </c>
      <c r="M150" s="79">
        <v>6.78</v>
      </c>
      <c r="N150" s="79">
        <v>27.23</v>
      </c>
      <c r="O150" s="79">
        <v>154161.49</v>
      </c>
      <c r="P150" s="79">
        <v>83.46</v>
      </c>
      <c r="Q150" s="79">
        <v>128.66317955400001</v>
      </c>
      <c r="R150" s="79">
        <v>0.02</v>
      </c>
      <c r="S150" s="79">
        <f t="shared" si="2"/>
        <v>0.42252833338516493</v>
      </c>
      <c r="T150" s="79">
        <f>Q150/'סכום נכסי הקרן'!$C$42*100</f>
        <v>7.5544357521679859E-2</v>
      </c>
    </row>
    <row r="151" spans="2:20">
      <c r="B151" t="s">
        <v>735</v>
      </c>
      <c r="C151" t="s">
        <v>736</v>
      </c>
      <c r="D151" t="s">
        <v>106</v>
      </c>
      <c r="E151" t="s">
        <v>129</v>
      </c>
      <c r="F151" t="s">
        <v>737</v>
      </c>
      <c r="G151" t="s">
        <v>355</v>
      </c>
      <c r="H151" t="s">
        <v>738</v>
      </c>
      <c r="I151" t="s">
        <v>155</v>
      </c>
      <c r="J151" t="s">
        <v>246</v>
      </c>
      <c r="K151" s="79">
        <v>0.52</v>
      </c>
      <c r="L151" t="s">
        <v>108</v>
      </c>
      <c r="M151" s="79">
        <v>5.0999999999999996</v>
      </c>
      <c r="N151" s="79">
        <v>6.69</v>
      </c>
      <c r="O151" s="79">
        <v>48447.3</v>
      </c>
      <c r="P151" s="79">
        <v>103</v>
      </c>
      <c r="Q151" s="79">
        <v>49.900719000000002</v>
      </c>
      <c r="R151" s="79">
        <v>0.05</v>
      </c>
      <c r="S151" s="79">
        <f t="shared" si="2"/>
        <v>0.16387336071499983</v>
      </c>
      <c r="T151" s="79">
        <f>Q151/'סכום נכסי הקרן'!$C$42*100</f>
        <v>2.9299118596262663E-2</v>
      </c>
    </row>
    <row r="152" spans="2:20">
      <c r="B152" t="s">
        <v>739</v>
      </c>
      <c r="C152" t="s">
        <v>740</v>
      </c>
      <c r="D152" t="s">
        <v>106</v>
      </c>
      <c r="E152" t="s">
        <v>129</v>
      </c>
      <c r="F152" t="s">
        <v>741</v>
      </c>
      <c r="G152" t="s">
        <v>355</v>
      </c>
      <c r="H152" t="s">
        <v>738</v>
      </c>
      <c r="I152" t="s">
        <v>155</v>
      </c>
      <c r="J152" t="s">
        <v>742</v>
      </c>
      <c r="K152" s="79">
        <v>2.41</v>
      </c>
      <c r="L152" t="s">
        <v>108</v>
      </c>
      <c r="M152" s="79">
        <v>6.9</v>
      </c>
      <c r="N152" s="79">
        <v>17.14</v>
      </c>
      <c r="O152" s="79">
        <v>0.18</v>
      </c>
      <c r="P152" s="79">
        <v>92.71</v>
      </c>
      <c r="Q152" s="79">
        <v>1.66878E-4</v>
      </c>
      <c r="R152" s="79">
        <v>0</v>
      </c>
      <c r="S152" s="79">
        <f t="shared" si="2"/>
        <v>5.4802534387125238E-7</v>
      </c>
      <c r="T152" s="79">
        <f>Q152/'סכום נכסי הקרן'!$C$42*100</f>
        <v>9.7982121522279469E-8</v>
      </c>
    </row>
    <row r="153" spans="2:20">
      <c r="B153" t="s">
        <v>743</v>
      </c>
      <c r="C153" t="s">
        <v>744</v>
      </c>
      <c r="D153" t="s">
        <v>106</v>
      </c>
      <c r="E153" t="s">
        <v>129</v>
      </c>
      <c r="F153" t="s">
        <v>745</v>
      </c>
      <c r="G153" t="s">
        <v>355</v>
      </c>
      <c r="H153" t="s">
        <v>746</v>
      </c>
      <c r="I153" t="s">
        <v>156</v>
      </c>
      <c r="J153" t="s">
        <v>405</v>
      </c>
      <c r="K153" s="79">
        <v>3.25</v>
      </c>
      <c r="L153" t="s">
        <v>108</v>
      </c>
      <c r="M153" s="79">
        <v>7.5</v>
      </c>
      <c r="N153" s="79">
        <v>21.52</v>
      </c>
      <c r="O153" s="79">
        <v>0.32</v>
      </c>
      <c r="P153" s="79">
        <v>73.05</v>
      </c>
      <c r="Q153" s="79">
        <v>2.3376000000000001E-4</v>
      </c>
      <c r="R153" s="79">
        <v>0</v>
      </c>
      <c r="S153" s="79">
        <f t="shared" si="2"/>
        <v>7.6766502704576991E-7</v>
      </c>
      <c r="T153" s="79">
        <f>Q153/'סכום נכסי הקרן'!$C$42*100</f>
        <v>1.3725176911904535E-7</v>
      </c>
    </row>
    <row r="154" spans="2:20">
      <c r="B154" t="s">
        <v>747</v>
      </c>
      <c r="C154" t="s">
        <v>748</v>
      </c>
      <c r="D154" t="s">
        <v>106</v>
      </c>
      <c r="E154" t="s">
        <v>129</v>
      </c>
      <c r="F154" t="s">
        <v>745</v>
      </c>
      <c r="G154" t="s">
        <v>355</v>
      </c>
      <c r="H154" t="s">
        <v>746</v>
      </c>
      <c r="I154" t="s">
        <v>156</v>
      </c>
      <c r="J154" t="s">
        <v>749</v>
      </c>
      <c r="K154" s="79">
        <v>3.92</v>
      </c>
      <c r="L154" t="s">
        <v>108</v>
      </c>
      <c r="M154" s="79">
        <v>5.7</v>
      </c>
      <c r="N154" s="79">
        <v>22.5</v>
      </c>
      <c r="O154" s="79">
        <v>0.98</v>
      </c>
      <c r="P154" s="79">
        <v>56.97</v>
      </c>
      <c r="Q154" s="79">
        <v>5.5830599999999995E-4</v>
      </c>
      <c r="R154" s="79">
        <v>0</v>
      </c>
      <c r="S154" s="79">
        <f t="shared" si="2"/>
        <v>1.8334701856169384E-6</v>
      </c>
      <c r="T154" s="79">
        <f>Q154/'סכום נכסי הקרן'!$C$42*100</f>
        <v>3.278083770096583E-7</v>
      </c>
    </row>
    <row r="155" spans="2:20">
      <c r="B155" t="s">
        <v>750</v>
      </c>
      <c r="C155" t="s">
        <v>751</v>
      </c>
      <c r="D155" t="s">
        <v>106</v>
      </c>
      <c r="E155" t="s">
        <v>129</v>
      </c>
      <c r="F155" t="s">
        <v>752</v>
      </c>
      <c r="G155" t="s">
        <v>118</v>
      </c>
      <c r="H155" t="s">
        <v>232</v>
      </c>
      <c r="I155" t="s">
        <v>753</v>
      </c>
      <c r="J155" t="s">
        <v>754</v>
      </c>
      <c r="K155" s="79">
        <v>1.37</v>
      </c>
      <c r="L155" t="s">
        <v>108</v>
      </c>
      <c r="M155" s="79">
        <v>1.02</v>
      </c>
      <c r="N155" s="79">
        <v>8</v>
      </c>
      <c r="O155" s="79">
        <v>0.73</v>
      </c>
      <c r="P155" s="79">
        <v>95.99</v>
      </c>
      <c r="Q155" s="79">
        <v>7.0072699999999995E-4</v>
      </c>
      <c r="R155" s="79">
        <v>0</v>
      </c>
      <c r="S155" s="79">
        <f t="shared" si="2"/>
        <v>2.3011790357918424E-6</v>
      </c>
      <c r="T155" s="79">
        <f>Q155/'סכום נכסי הקרן'!$C$42*100</f>
        <v>4.1143061438860916E-7</v>
      </c>
    </row>
    <row r="156" spans="2:20">
      <c r="B156" t="s">
        <v>755</v>
      </c>
      <c r="C156" t="s">
        <v>756</v>
      </c>
      <c r="D156" t="s">
        <v>106</v>
      </c>
      <c r="E156" t="s">
        <v>129</v>
      </c>
      <c r="F156" t="s">
        <v>752</v>
      </c>
      <c r="G156" t="s">
        <v>118</v>
      </c>
      <c r="H156" t="s">
        <v>232</v>
      </c>
      <c r="I156" t="s">
        <v>753</v>
      </c>
      <c r="J156" t="s">
        <v>757</v>
      </c>
      <c r="K156" s="79">
        <v>2.91</v>
      </c>
      <c r="L156" t="s">
        <v>108</v>
      </c>
      <c r="M156" s="79">
        <v>6</v>
      </c>
      <c r="N156" s="79">
        <v>20.329999999999998</v>
      </c>
      <c r="O156" s="79">
        <v>0.48</v>
      </c>
      <c r="P156" s="79">
        <v>81.81</v>
      </c>
      <c r="Q156" s="79">
        <v>3.9268799999999998E-4</v>
      </c>
      <c r="R156" s="79">
        <v>0</v>
      </c>
      <c r="S156" s="79">
        <f t="shared" si="2"/>
        <v>1.2895826665834582E-6</v>
      </c>
      <c r="T156" s="79">
        <f>Q156/'סכום נכסי הקרן'!$C$42*100</f>
        <v>2.3056606225111085E-7</v>
      </c>
    </row>
    <row r="157" spans="2:20">
      <c r="B157" t="s">
        <v>758</v>
      </c>
      <c r="C157" t="s">
        <v>759</v>
      </c>
      <c r="D157" t="s">
        <v>106</v>
      </c>
      <c r="E157" t="s">
        <v>129</v>
      </c>
      <c r="F157" t="s">
        <v>760</v>
      </c>
      <c r="G157" t="s">
        <v>138</v>
      </c>
      <c r="H157" t="s">
        <v>232</v>
      </c>
      <c r="I157" t="s">
        <v>753</v>
      </c>
      <c r="J157" t="s">
        <v>761</v>
      </c>
      <c r="K157" s="79">
        <v>3.01</v>
      </c>
      <c r="L157" t="s">
        <v>108</v>
      </c>
      <c r="M157" s="79">
        <v>3.85</v>
      </c>
      <c r="N157" s="79">
        <v>2.4</v>
      </c>
      <c r="O157" s="79">
        <v>100000</v>
      </c>
      <c r="P157" s="79">
        <v>103.6</v>
      </c>
      <c r="Q157" s="79">
        <v>103.6</v>
      </c>
      <c r="R157" s="79">
        <v>0.04</v>
      </c>
      <c r="S157" s="79">
        <f t="shared" si="2"/>
        <v>0.34022115332795067</v>
      </c>
      <c r="T157" s="79">
        <f>Q157/'סכום נכסי הקרן'!$C$42*100</f>
        <v>6.0828556129077248E-2</v>
      </c>
    </row>
    <row r="158" spans="2:20">
      <c r="B158" s="80" t="s">
        <v>265</v>
      </c>
      <c r="C158" s="16"/>
      <c r="D158" s="16"/>
      <c r="E158" s="16"/>
      <c r="F158" s="16"/>
      <c r="K158" s="81">
        <v>4</v>
      </c>
      <c r="N158" s="81">
        <v>2.54</v>
      </c>
      <c r="O158" s="81">
        <f>SUM(O159:O217)</f>
        <v>5999311.129999998</v>
      </c>
      <c r="Q158" s="81">
        <f>SUM(Q159:Q217)</f>
        <v>6419.4496892670013</v>
      </c>
      <c r="S158" s="81">
        <f t="shared" si="2"/>
        <v>21.08139553101519</v>
      </c>
      <c r="T158" s="81">
        <f>Q158/'סכום נכסי הקרן'!$C$42*100</f>
        <v>3.7691684917120201</v>
      </c>
    </row>
    <row r="159" spans="2:20">
      <c r="B159" t="s">
        <v>762</v>
      </c>
      <c r="C159" t="s">
        <v>763</v>
      </c>
      <c r="D159" t="s">
        <v>106</v>
      </c>
      <c r="E159" t="s">
        <v>129</v>
      </c>
      <c r="F159" t="s">
        <v>324</v>
      </c>
      <c r="G159" t="s">
        <v>325</v>
      </c>
      <c r="H159" t="s">
        <v>202</v>
      </c>
      <c r="I159" t="s">
        <v>155</v>
      </c>
      <c r="J159" t="s">
        <v>548</v>
      </c>
      <c r="K159" s="79">
        <v>6.53</v>
      </c>
      <c r="L159" t="s">
        <v>108</v>
      </c>
      <c r="M159" s="79">
        <v>3.01</v>
      </c>
      <c r="N159" s="79">
        <v>2.4700000000000002</v>
      </c>
      <c r="O159" s="79">
        <v>196800</v>
      </c>
      <c r="P159" s="79">
        <v>104.4</v>
      </c>
      <c r="Q159" s="79">
        <v>205.45920000000001</v>
      </c>
      <c r="R159" s="79">
        <v>0.02</v>
      </c>
      <c r="S159" s="79">
        <f t="shared" si="2"/>
        <v>0.67472554040384258</v>
      </c>
      <c r="T159" s="79">
        <f>Q159/'סכום נכסי הקרן'!$C$42*100</f>
        <v>0.12063500462775395</v>
      </c>
    </row>
    <row r="160" spans="2:20">
      <c r="B160" t="s">
        <v>764</v>
      </c>
      <c r="C160" t="s">
        <v>765</v>
      </c>
      <c r="D160" t="s">
        <v>106</v>
      </c>
      <c r="E160" t="s">
        <v>129</v>
      </c>
      <c r="F160" t="s">
        <v>342</v>
      </c>
      <c r="G160" t="s">
        <v>325</v>
      </c>
      <c r="H160" t="s">
        <v>202</v>
      </c>
      <c r="I160" t="s">
        <v>155</v>
      </c>
      <c r="J160" t="s">
        <v>246</v>
      </c>
      <c r="K160" s="79">
        <v>1.88</v>
      </c>
      <c r="L160" t="s">
        <v>108</v>
      </c>
      <c r="M160" s="79">
        <v>2.95</v>
      </c>
      <c r="N160" s="79">
        <v>0.48</v>
      </c>
      <c r="O160" s="79">
        <v>12700</v>
      </c>
      <c r="P160" s="79">
        <v>102.77</v>
      </c>
      <c r="Q160" s="79">
        <v>13.05179</v>
      </c>
      <c r="R160" s="79">
        <v>0</v>
      </c>
      <c r="S160" s="79">
        <f t="shared" si="2"/>
        <v>4.2861921301102446E-2</v>
      </c>
      <c r="T160" s="79">
        <f>Q160/'סכום נכסי הקרן'!$C$42*100</f>
        <v>7.66333533397615E-3</v>
      </c>
    </row>
    <row r="161" spans="2:20">
      <c r="B161" t="s">
        <v>766</v>
      </c>
      <c r="C161" t="s">
        <v>767</v>
      </c>
      <c r="D161" t="s">
        <v>106</v>
      </c>
      <c r="E161" t="s">
        <v>129</v>
      </c>
      <c r="F161" t="s">
        <v>342</v>
      </c>
      <c r="G161" t="s">
        <v>325</v>
      </c>
      <c r="H161" t="s">
        <v>202</v>
      </c>
      <c r="I161" t="s">
        <v>155</v>
      </c>
      <c r="J161" t="s">
        <v>768</v>
      </c>
      <c r="K161" s="79">
        <v>1.38</v>
      </c>
      <c r="L161" t="s">
        <v>108</v>
      </c>
      <c r="M161" s="79">
        <v>5.9</v>
      </c>
      <c r="N161" s="79">
        <v>0.79</v>
      </c>
      <c r="O161" s="79">
        <v>167362</v>
      </c>
      <c r="P161" s="79">
        <v>107.68</v>
      </c>
      <c r="Q161" s="79">
        <v>180.21540160000001</v>
      </c>
      <c r="R161" s="79">
        <v>0.01</v>
      </c>
      <c r="S161" s="79">
        <f t="shared" si="2"/>
        <v>0.5918252102298438</v>
      </c>
      <c r="T161" s="79">
        <f>Q161/'סכום נכסי הקרן'!$C$42*100</f>
        <v>0.10581315320028764</v>
      </c>
    </row>
    <row r="162" spans="2:20">
      <c r="B162" t="s">
        <v>769</v>
      </c>
      <c r="C162" t="s">
        <v>770</v>
      </c>
      <c r="D162" t="s">
        <v>106</v>
      </c>
      <c r="E162" t="s">
        <v>129</v>
      </c>
      <c r="F162" t="s">
        <v>366</v>
      </c>
      <c r="G162" t="s">
        <v>325</v>
      </c>
      <c r="H162" t="s">
        <v>205</v>
      </c>
      <c r="I162" t="s">
        <v>155</v>
      </c>
      <c r="J162" t="s">
        <v>771</v>
      </c>
      <c r="K162" s="79">
        <v>2.97</v>
      </c>
      <c r="L162" t="s">
        <v>108</v>
      </c>
      <c r="M162" s="79">
        <v>1.95</v>
      </c>
      <c r="N162" s="79">
        <v>1.34</v>
      </c>
      <c r="O162" s="79">
        <v>69390</v>
      </c>
      <c r="P162" s="79">
        <v>103.68</v>
      </c>
      <c r="Q162" s="79">
        <v>71.943551999999997</v>
      </c>
      <c r="R162" s="79">
        <v>0.01</v>
      </c>
      <c r="S162" s="79">
        <f t="shared" si="2"/>
        <v>0.23626175903426055</v>
      </c>
      <c r="T162" s="79">
        <f>Q162/'סכום נכסי הקרן'!$C$42*100</f>
        <v>4.2241528870243128E-2</v>
      </c>
    </row>
    <row r="163" spans="2:20">
      <c r="B163" t="s">
        <v>772</v>
      </c>
      <c r="C163" t="s">
        <v>773</v>
      </c>
      <c r="D163" t="s">
        <v>106</v>
      </c>
      <c r="E163" t="s">
        <v>129</v>
      </c>
      <c r="F163" t="s">
        <v>342</v>
      </c>
      <c r="G163" t="s">
        <v>325</v>
      </c>
      <c r="H163" t="s">
        <v>205</v>
      </c>
      <c r="I163" t="s">
        <v>155</v>
      </c>
      <c r="J163" t="s">
        <v>246</v>
      </c>
      <c r="K163" s="79">
        <v>0.66</v>
      </c>
      <c r="L163" t="s">
        <v>108</v>
      </c>
      <c r="M163" s="79">
        <v>3.55</v>
      </c>
      <c r="N163" s="79">
        <v>0.26</v>
      </c>
      <c r="O163" s="79">
        <v>156857</v>
      </c>
      <c r="P163" s="79">
        <v>101.67</v>
      </c>
      <c r="Q163" s="79">
        <v>159.47651189999999</v>
      </c>
      <c r="R163" s="79">
        <v>0.02</v>
      </c>
      <c r="S163" s="79">
        <f t="shared" si="2"/>
        <v>0.52371894601676305</v>
      </c>
      <c r="T163" s="79">
        <f>Q163/'סכום נכסי הקרן'!$C$42*100</f>
        <v>9.3636350920642902E-2</v>
      </c>
    </row>
    <row r="164" spans="2:20">
      <c r="B164" t="s">
        <v>774</v>
      </c>
      <c r="C164" t="s">
        <v>775</v>
      </c>
      <c r="D164" t="s">
        <v>106</v>
      </c>
      <c r="E164" t="s">
        <v>129</v>
      </c>
      <c r="F164" t="s">
        <v>398</v>
      </c>
      <c r="G164" t="s">
        <v>138</v>
      </c>
      <c r="H164" t="s">
        <v>391</v>
      </c>
      <c r="I164" t="s">
        <v>155</v>
      </c>
      <c r="J164" t="s">
        <v>776</v>
      </c>
      <c r="K164" s="79">
        <v>3.79</v>
      </c>
      <c r="L164" t="s">
        <v>108</v>
      </c>
      <c r="M164" s="79">
        <v>4.92</v>
      </c>
      <c r="N164" s="79">
        <v>1.19</v>
      </c>
      <c r="O164" s="79">
        <v>150000</v>
      </c>
      <c r="P164" s="79">
        <v>101.5</v>
      </c>
      <c r="Q164" s="79">
        <v>152.25</v>
      </c>
      <c r="R164" s="79">
        <v>0.02</v>
      </c>
      <c r="S164" s="79">
        <f t="shared" si="2"/>
        <v>0.49998716789749514</v>
      </c>
      <c r="T164" s="79">
        <f>Q164/'סכום נכסי הקרן'!$C$42*100</f>
        <v>8.9393317284285831E-2</v>
      </c>
    </row>
    <row r="165" spans="2:20">
      <c r="B165" t="s">
        <v>777</v>
      </c>
      <c r="C165" t="s">
        <v>778</v>
      </c>
      <c r="D165" t="s">
        <v>106</v>
      </c>
      <c r="E165" t="s">
        <v>129</v>
      </c>
      <c r="F165" t="s">
        <v>398</v>
      </c>
      <c r="G165" t="s">
        <v>138</v>
      </c>
      <c r="H165" t="s">
        <v>391</v>
      </c>
      <c r="I165" t="s">
        <v>155</v>
      </c>
      <c r="J165" t="s">
        <v>399</v>
      </c>
      <c r="K165" s="79">
        <v>6.79</v>
      </c>
      <c r="L165" t="s">
        <v>108</v>
      </c>
      <c r="M165" s="79">
        <v>3.65</v>
      </c>
      <c r="N165" s="79">
        <v>3.13</v>
      </c>
      <c r="O165" s="79">
        <v>108000</v>
      </c>
      <c r="P165" s="79">
        <v>103.98</v>
      </c>
      <c r="Q165" s="79">
        <v>112.2984</v>
      </c>
      <c r="R165" s="79">
        <v>0.01</v>
      </c>
      <c r="S165" s="79">
        <f t="shared" si="2"/>
        <v>0.36878659425563259</v>
      </c>
      <c r="T165" s="79">
        <f>Q165/'סכום נכסי הקרן'!$C$42*100</f>
        <v>6.5935806251018997E-2</v>
      </c>
    </row>
    <row r="166" spans="2:20">
      <c r="B166" t="s">
        <v>779</v>
      </c>
      <c r="C166" t="s">
        <v>780</v>
      </c>
      <c r="D166" t="s">
        <v>106</v>
      </c>
      <c r="E166" t="s">
        <v>129</v>
      </c>
      <c r="F166" t="s">
        <v>324</v>
      </c>
      <c r="G166" t="s">
        <v>325</v>
      </c>
      <c r="H166" t="s">
        <v>391</v>
      </c>
      <c r="I166" t="s">
        <v>155</v>
      </c>
      <c r="J166" t="s">
        <v>246</v>
      </c>
      <c r="K166" s="79">
        <v>3.97</v>
      </c>
      <c r="L166" t="s">
        <v>108</v>
      </c>
      <c r="M166" s="79">
        <v>3.93</v>
      </c>
      <c r="N166" s="79">
        <v>1.22</v>
      </c>
      <c r="O166" s="79">
        <v>482196</v>
      </c>
      <c r="P166" s="79">
        <v>101.55</v>
      </c>
      <c r="Q166" s="79">
        <v>489.67003799999998</v>
      </c>
      <c r="R166" s="79">
        <v>0.05</v>
      </c>
      <c r="S166" s="79">
        <f t="shared" si="2"/>
        <v>1.6080705123407473</v>
      </c>
      <c r="T166" s="79">
        <f>Q166/'סכום נכסי הקרן'!$C$42*100</f>
        <v>0.28750889373755201</v>
      </c>
    </row>
    <row r="167" spans="2:20">
      <c r="B167" t="s">
        <v>781</v>
      </c>
      <c r="C167" t="s">
        <v>782</v>
      </c>
      <c r="D167" t="s">
        <v>106</v>
      </c>
      <c r="E167" t="s">
        <v>129</v>
      </c>
      <c r="F167" t="s">
        <v>423</v>
      </c>
      <c r="G167" t="s">
        <v>133</v>
      </c>
      <c r="H167" t="s">
        <v>391</v>
      </c>
      <c r="I167" t="s">
        <v>155</v>
      </c>
      <c r="J167" t="s">
        <v>424</v>
      </c>
      <c r="K167" s="79">
        <v>4.8099999999999996</v>
      </c>
      <c r="L167" t="s">
        <v>108</v>
      </c>
      <c r="M167" s="79">
        <v>4.8</v>
      </c>
      <c r="N167" s="79">
        <v>2.35</v>
      </c>
      <c r="O167" s="79">
        <v>291179.37</v>
      </c>
      <c r="P167" s="79">
        <v>113.44</v>
      </c>
      <c r="Q167" s="79">
        <v>330.31387732799999</v>
      </c>
      <c r="R167" s="79">
        <v>0.01</v>
      </c>
      <c r="S167" s="79">
        <f t="shared" si="2"/>
        <v>1.0847467983084882</v>
      </c>
      <c r="T167" s="79">
        <f>Q167/'סכום נכסי הקרן'!$C$42*100</f>
        <v>0.19394320682682803</v>
      </c>
    </row>
    <row r="168" spans="2:20">
      <c r="B168" t="s">
        <v>783</v>
      </c>
      <c r="C168" t="s">
        <v>784</v>
      </c>
      <c r="D168" t="s">
        <v>106</v>
      </c>
      <c r="E168" t="s">
        <v>129</v>
      </c>
      <c r="F168" t="s">
        <v>324</v>
      </c>
      <c r="G168" t="s">
        <v>325</v>
      </c>
      <c r="H168" t="s">
        <v>391</v>
      </c>
      <c r="I168" t="s">
        <v>155</v>
      </c>
      <c r="J168" t="s">
        <v>785</v>
      </c>
      <c r="K168" s="79">
        <v>3.82</v>
      </c>
      <c r="L168" t="s">
        <v>108</v>
      </c>
      <c r="M168" s="79">
        <v>3.25</v>
      </c>
      <c r="N168" s="79">
        <v>2.73</v>
      </c>
      <c r="O168" s="79">
        <v>4</v>
      </c>
      <c r="P168" s="79">
        <v>5105667</v>
      </c>
      <c r="Q168" s="79">
        <v>204.22667999999999</v>
      </c>
      <c r="R168" s="79">
        <v>0</v>
      </c>
      <c r="S168" s="79">
        <f t="shared" si="2"/>
        <v>0.67067795955538911</v>
      </c>
      <c r="T168" s="79">
        <f>Q168/'סכום נכסי הקרן'!$C$42*100</f>
        <v>0.11991133269724998</v>
      </c>
    </row>
    <row r="169" spans="2:20">
      <c r="B169" t="s">
        <v>786</v>
      </c>
      <c r="C169" t="s">
        <v>787</v>
      </c>
      <c r="D169" t="s">
        <v>106</v>
      </c>
      <c r="E169" t="s">
        <v>129</v>
      </c>
      <c r="F169" t="s">
        <v>324</v>
      </c>
      <c r="G169" t="s">
        <v>325</v>
      </c>
      <c r="H169" t="s">
        <v>391</v>
      </c>
      <c r="I169" t="s">
        <v>155</v>
      </c>
      <c r="J169" t="s">
        <v>372</v>
      </c>
      <c r="K169" s="79">
        <v>3.47</v>
      </c>
      <c r="L169" t="s">
        <v>108</v>
      </c>
      <c r="M169" s="79">
        <v>3.22</v>
      </c>
      <c r="N169" s="79">
        <v>1.18</v>
      </c>
      <c r="O169" s="79">
        <v>35231</v>
      </c>
      <c r="P169" s="79">
        <v>103.7</v>
      </c>
      <c r="Q169" s="79">
        <v>36.534547000000003</v>
      </c>
      <c r="R169" s="79">
        <v>0</v>
      </c>
      <c r="S169" s="79">
        <f t="shared" si="2"/>
        <v>0.11997901270901759</v>
      </c>
      <c r="T169" s="79">
        <f>Q169/'סכום נכסי הקרן'!$C$42*100</f>
        <v>2.1451194428956669E-2</v>
      </c>
    </row>
    <row r="170" spans="2:20">
      <c r="B170" t="s">
        <v>788</v>
      </c>
      <c r="C170" t="s">
        <v>789</v>
      </c>
      <c r="D170" t="s">
        <v>106</v>
      </c>
      <c r="E170" t="s">
        <v>129</v>
      </c>
      <c r="F170" t="s">
        <v>790</v>
      </c>
      <c r="G170" t="s">
        <v>325</v>
      </c>
      <c r="H170" t="s">
        <v>391</v>
      </c>
      <c r="I170" t="s">
        <v>155</v>
      </c>
      <c r="J170" t="s">
        <v>791</v>
      </c>
      <c r="K170" s="79">
        <v>4.95</v>
      </c>
      <c r="L170" t="s">
        <v>108</v>
      </c>
      <c r="M170" s="79">
        <v>2.0699999999999998</v>
      </c>
      <c r="N170" s="79">
        <v>1.89</v>
      </c>
      <c r="O170" s="79">
        <v>89000</v>
      </c>
      <c r="P170" s="79">
        <v>102.45</v>
      </c>
      <c r="Q170" s="79">
        <v>91.180499999999995</v>
      </c>
      <c r="R170" s="79">
        <v>0.04</v>
      </c>
      <c r="S170" s="79">
        <f t="shared" si="2"/>
        <v>0.29943566477817768</v>
      </c>
      <c r="T170" s="79">
        <f>Q170/'סכום נכסי הקרן'!$C$42*100</f>
        <v>5.3536468746402777E-2</v>
      </c>
    </row>
    <row r="171" spans="2:20">
      <c r="B171" t="s">
        <v>792</v>
      </c>
      <c r="C171" t="s">
        <v>793</v>
      </c>
      <c r="D171" t="s">
        <v>106</v>
      </c>
      <c r="E171" t="s">
        <v>129</v>
      </c>
      <c r="F171" t="s">
        <v>446</v>
      </c>
      <c r="G171" t="s">
        <v>355</v>
      </c>
      <c r="H171" t="s">
        <v>435</v>
      </c>
      <c r="I171" t="s">
        <v>155</v>
      </c>
      <c r="J171" t="s">
        <v>246</v>
      </c>
      <c r="K171" s="79">
        <v>0.81</v>
      </c>
      <c r="L171" t="s">
        <v>108</v>
      </c>
      <c r="M171" s="79">
        <v>6.41</v>
      </c>
      <c r="N171" s="79">
        <v>0.88</v>
      </c>
      <c r="O171" s="79">
        <v>4467.3999999999996</v>
      </c>
      <c r="P171" s="79">
        <v>105.66</v>
      </c>
      <c r="Q171" s="79">
        <v>4.72025484</v>
      </c>
      <c r="R171" s="79">
        <v>0</v>
      </c>
      <c r="S171" s="79">
        <f t="shared" si="2"/>
        <v>1.5501260093307349E-2</v>
      </c>
      <c r="T171" s="79">
        <f>Q171/'סכום נכסי הקרן'!$C$42*100</f>
        <v>2.7714892517228624E-3</v>
      </c>
    </row>
    <row r="172" spans="2:20">
      <c r="B172" t="s">
        <v>794</v>
      </c>
      <c r="C172" t="s">
        <v>795</v>
      </c>
      <c r="D172" t="s">
        <v>106</v>
      </c>
      <c r="E172" t="s">
        <v>129</v>
      </c>
      <c r="F172" t="s">
        <v>477</v>
      </c>
      <c r="G172" t="s">
        <v>118</v>
      </c>
      <c r="H172" t="s">
        <v>435</v>
      </c>
      <c r="I172" t="s">
        <v>155</v>
      </c>
      <c r="J172" t="s">
        <v>478</v>
      </c>
      <c r="K172" s="79">
        <v>5.46</v>
      </c>
      <c r="L172" t="s">
        <v>108</v>
      </c>
      <c r="M172" s="79">
        <v>2.95</v>
      </c>
      <c r="N172" s="79">
        <v>2.73</v>
      </c>
      <c r="O172" s="79">
        <v>122000</v>
      </c>
      <c r="P172" s="79">
        <v>101.63</v>
      </c>
      <c r="Q172" s="79">
        <v>123.98860000000001</v>
      </c>
      <c r="R172" s="79">
        <v>0.03</v>
      </c>
      <c r="S172" s="79">
        <f t="shared" si="2"/>
        <v>0.40717707038144735</v>
      </c>
      <c r="T172" s="79">
        <f>Q172/'סכום נכסי הקרן'!$C$42*100</f>
        <v>7.2799686433066682E-2</v>
      </c>
    </row>
    <row r="173" spans="2:20">
      <c r="B173" t="s">
        <v>796</v>
      </c>
      <c r="C173" t="s">
        <v>797</v>
      </c>
      <c r="D173" t="s">
        <v>106</v>
      </c>
      <c r="E173" t="s">
        <v>129</v>
      </c>
      <c r="F173" t="s">
        <v>477</v>
      </c>
      <c r="G173" t="s">
        <v>118</v>
      </c>
      <c r="H173" t="s">
        <v>435</v>
      </c>
      <c r="I173" t="s">
        <v>155</v>
      </c>
      <c r="J173" t="s">
        <v>798</v>
      </c>
      <c r="K173" s="79">
        <v>6.96</v>
      </c>
      <c r="L173" t="s">
        <v>108</v>
      </c>
      <c r="M173" s="79">
        <v>2.4</v>
      </c>
      <c r="N173" s="79">
        <v>1.92</v>
      </c>
      <c r="O173" s="79">
        <v>438680</v>
      </c>
      <c r="P173" s="79">
        <v>99.09</v>
      </c>
      <c r="Q173" s="79">
        <v>434.68801200000001</v>
      </c>
      <c r="R173" s="79">
        <v>0.03</v>
      </c>
      <c r="S173" s="79">
        <f t="shared" si="2"/>
        <v>1.4275102005837266</v>
      </c>
      <c r="T173" s="79">
        <f>Q173/'סכום נכסי הקרן'!$C$42*100</f>
        <v>0.25522629475462361</v>
      </c>
    </row>
    <row r="174" spans="2:20">
      <c r="B174" t="s">
        <v>799</v>
      </c>
      <c r="C174" t="s">
        <v>800</v>
      </c>
      <c r="D174" t="s">
        <v>106</v>
      </c>
      <c r="E174" t="s">
        <v>129</v>
      </c>
      <c r="F174" t="s">
        <v>513</v>
      </c>
      <c r="G174" t="s">
        <v>355</v>
      </c>
      <c r="H174" t="s">
        <v>435</v>
      </c>
      <c r="I174" t="s">
        <v>155</v>
      </c>
      <c r="J174" t="s">
        <v>801</v>
      </c>
      <c r="K174" s="79">
        <v>5.7</v>
      </c>
      <c r="L174" t="s">
        <v>108</v>
      </c>
      <c r="M174" s="79">
        <v>4.3499999999999996</v>
      </c>
      <c r="N174" s="79">
        <v>4.05</v>
      </c>
      <c r="O174" s="79">
        <v>85598</v>
      </c>
      <c r="P174" s="79">
        <v>102.48</v>
      </c>
      <c r="Q174" s="79">
        <v>87.720830399999997</v>
      </c>
      <c r="R174" s="79">
        <v>0.02</v>
      </c>
      <c r="S174" s="79">
        <f t="shared" si="2"/>
        <v>0.2880741514437602</v>
      </c>
      <c r="T174" s="79">
        <f>Q174/'סכום נכסי הקרן'!$C$42*100</f>
        <v>5.1505129881039245E-2</v>
      </c>
    </row>
    <row r="175" spans="2:20">
      <c r="B175" t="s">
        <v>802</v>
      </c>
      <c r="C175" t="s">
        <v>803</v>
      </c>
      <c r="D175" t="s">
        <v>106</v>
      </c>
      <c r="E175" t="s">
        <v>129</v>
      </c>
      <c r="F175" t="s">
        <v>513</v>
      </c>
      <c r="G175" t="s">
        <v>355</v>
      </c>
      <c r="H175" t="s">
        <v>435</v>
      </c>
      <c r="I175" t="s">
        <v>155</v>
      </c>
      <c r="J175" t="s">
        <v>804</v>
      </c>
      <c r="K175" s="79">
        <v>3.75</v>
      </c>
      <c r="L175" t="s">
        <v>108</v>
      </c>
      <c r="M175" s="79">
        <v>5.05</v>
      </c>
      <c r="N175" s="79">
        <v>2.82</v>
      </c>
      <c r="O175" s="79">
        <v>18590.55</v>
      </c>
      <c r="P175" s="79">
        <v>111</v>
      </c>
      <c r="Q175" s="79">
        <v>20.635510499999999</v>
      </c>
      <c r="R175" s="79">
        <v>0</v>
      </c>
      <c r="S175" s="79">
        <f t="shared" si="2"/>
        <v>6.7766768164295707E-2</v>
      </c>
      <c r="T175" s="79">
        <f>Q175/'סכום נכסי הקרן'!$C$42*100</f>
        <v>1.2116103365843752E-2</v>
      </c>
    </row>
    <row r="176" spans="2:20">
      <c r="B176" t="s">
        <v>805</v>
      </c>
      <c r="C176" t="s">
        <v>806</v>
      </c>
      <c r="D176" t="s">
        <v>106</v>
      </c>
      <c r="E176" t="s">
        <v>129</v>
      </c>
      <c r="F176" t="s">
        <v>517</v>
      </c>
      <c r="G176" t="s">
        <v>325</v>
      </c>
      <c r="H176" t="s">
        <v>435</v>
      </c>
      <c r="I176" t="s">
        <v>155</v>
      </c>
      <c r="J176" t="s">
        <v>246</v>
      </c>
      <c r="K176" s="79">
        <v>0.66</v>
      </c>
      <c r="L176" t="s">
        <v>108</v>
      </c>
      <c r="M176" s="79">
        <v>3.22</v>
      </c>
      <c r="N176" s="79">
        <v>0.24</v>
      </c>
      <c r="O176" s="79">
        <v>110940</v>
      </c>
      <c r="P176" s="79">
        <v>101.45</v>
      </c>
      <c r="Q176" s="79">
        <v>112.54863</v>
      </c>
      <c r="R176" s="79">
        <v>0.01</v>
      </c>
      <c r="S176" s="79">
        <f t="shared" si="2"/>
        <v>0.36960834656448638</v>
      </c>
      <c r="T176" s="79">
        <f>Q176/'סכום נכסי הקרן'!$C$42*100</f>
        <v>6.6082728351406841E-2</v>
      </c>
    </row>
    <row r="177" spans="2:20">
      <c r="B177" t="s">
        <v>807</v>
      </c>
      <c r="C177" t="s">
        <v>808</v>
      </c>
      <c r="D177" t="s">
        <v>106</v>
      </c>
      <c r="E177" t="s">
        <v>129</v>
      </c>
      <c r="F177" t="s">
        <v>526</v>
      </c>
      <c r="G177" t="s">
        <v>325</v>
      </c>
      <c r="H177" t="s">
        <v>435</v>
      </c>
      <c r="I177" t="s">
        <v>155</v>
      </c>
      <c r="J177" t="s">
        <v>527</v>
      </c>
      <c r="K177" s="79">
        <v>3.2</v>
      </c>
      <c r="L177" t="s">
        <v>108</v>
      </c>
      <c r="M177" s="79">
        <v>1.05</v>
      </c>
      <c r="N177" s="79">
        <v>0.96</v>
      </c>
      <c r="O177" s="79">
        <v>75800</v>
      </c>
      <c r="P177" s="79">
        <v>100.31</v>
      </c>
      <c r="Q177" s="79">
        <v>76.034980000000004</v>
      </c>
      <c r="R177" s="79">
        <v>0.03</v>
      </c>
      <c r="S177" s="79">
        <f t="shared" si="2"/>
        <v>0.24969795935200451</v>
      </c>
      <c r="T177" s="79">
        <f>Q177/'סכום נכסי הקרן'!$C$42*100</f>
        <v>4.4643803558911836E-2</v>
      </c>
    </row>
    <row r="178" spans="2:20">
      <c r="B178" t="s">
        <v>809</v>
      </c>
      <c r="C178" t="s">
        <v>810</v>
      </c>
      <c r="D178" t="s">
        <v>106</v>
      </c>
      <c r="E178" t="s">
        <v>129</v>
      </c>
      <c r="F178" t="s">
        <v>526</v>
      </c>
      <c r="G178" t="s">
        <v>325</v>
      </c>
      <c r="H178" t="s">
        <v>435</v>
      </c>
      <c r="I178" t="s">
        <v>155</v>
      </c>
      <c r="J178" t="s">
        <v>246</v>
      </c>
      <c r="K178" s="79">
        <v>0.25</v>
      </c>
      <c r="L178" t="s">
        <v>108</v>
      </c>
      <c r="M178" s="79">
        <v>3.21</v>
      </c>
      <c r="N178" s="79">
        <v>0.68</v>
      </c>
      <c r="O178" s="79">
        <v>75890.84</v>
      </c>
      <c r="P178" s="79">
        <v>100.16</v>
      </c>
      <c r="Q178" s="79">
        <v>76.012265343999999</v>
      </c>
      <c r="R178" s="79">
        <v>0.1</v>
      </c>
      <c r="S178" s="79">
        <f t="shared" si="2"/>
        <v>0.24962336469503763</v>
      </c>
      <c r="T178" s="79">
        <f>Q178/'סכום נכסי הקרן'!$C$42*100</f>
        <v>4.4630466688955761E-2</v>
      </c>
    </row>
    <row r="179" spans="2:20">
      <c r="B179" t="s">
        <v>811</v>
      </c>
      <c r="C179" t="s">
        <v>812</v>
      </c>
      <c r="D179" t="s">
        <v>106</v>
      </c>
      <c r="E179" t="s">
        <v>129</v>
      </c>
      <c r="F179" t="s">
        <v>416</v>
      </c>
      <c r="G179" t="s">
        <v>417</v>
      </c>
      <c r="H179" t="s">
        <v>435</v>
      </c>
      <c r="I179" t="s">
        <v>155</v>
      </c>
      <c r="J179" t="s">
        <v>813</v>
      </c>
      <c r="K179" s="79">
        <v>9.64</v>
      </c>
      <c r="L179" t="s">
        <v>108</v>
      </c>
      <c r="M179" s="79">
        <v>3.95</v>
      </c>
      <c r="N179" s="79">
        <v>4.21</v>
      </c>
      <c r="O179" s="79">
        <v>69636</v>
      </c>
      <c r="P179" s="79">
        <v>97.98</v>
      </c>
      <c r="Q179" s="79">
        <v>68.229352800000001</v>
      </c>
      <c r="R179" s="79">
        <v>0.03</v>
      </c>
      <c r="S179" s="79">
        <f t="shared" si="2"/>
        <v>0.22406437355632858</v>
      </c>
      <c r="T179" s="79">
        <f>Q179/'סכום נכסי הקרן'!$C$42*100</f>
        <v>4.0060743401982762E-2</v>
      </c>
    </row>
    <row r="180" spans="2:20">
      <c r="B180" t="s">
        <v>814</v>
      </c>
      <c r="C180" t="s">
        <v>815</v>
      </c>
      <c r="D180" t="s">
        <v>106</v>
      </c>
      <c r="E180" t="s">
        <v>129</v>
      </c>
      <c r="F180" t="s">
        <v>416</v>
      </c>
      <c r="G180" t="s">
        <v>417</v>
      </c>
      <c r="H180" t="s">
        <v>435</v>
      </c>
      <c r="I180" t="s">
        <v>155</v>
      </c>
      <c r="J180" t="s">
        <v>813</v>
      </c>
      <c r="K180" s="79">
        <v>10.24</v>
      </c>
      <c r="L180" t="s">
        <v>108</v>
      </c>
      <c r="M180" s="79">
        <v>3.95</v>
      </c>
      <c r="N180" s="79">
        <v>4.3</v>
      </c>
      <c r="O180" s="79">
        <v>34000</v>
      </c>
      <c r="P180" s="79">
        <v>97</v>
      </c>
      <c r="Q180" s="79">
        <v>32.979999999999997</v>
      </c>
      <c r="R180" s="79">
        <v>0.01</v>
      </c>
      <c r="S180" s="79">
        <f t="shared" si="2"/>
        <v>0.10830592313470862</v>
      </c>
      <c r="T180" s="79">
        <f>Q180/'סכום נכסי הקרן'!$C$42*100</f>
        <v>1.9364148466573045E-2</v>
      </c>
    </row>
    <row r="181" spans="2:20">
      <c r="B181" t="s">
        <v>816</v>
      </c>
      <c r="C181" t="s">
        <v>817</v>
      </c>
      <c r="D181" t="s">
        <v>106</v>
      </c>
      <c r="E181" t="s">
        <v>129</v>
      </c>
      <c r="F181" t="s">
        <v>544</v>
      </c>
      <c r="G181" t="s">
        <v>417</v>
      </c>
      <c r="H181" t="s">
        <v>435</v>
      </c>
      <c r="I181" t="s">
        <v>155</v>
      </c>
      <c r="J181" t="s">
        <v>246</v>
      </c>
      <c r="K181" s="79">
        <v>0.56999999999999995</v>
      </c>
      <c r="L181" t="s">
        <v>108</v>
      </c>
      <c r="M181" s="79">
        <v>5.7</v>
      </c>
      <c r="N181" s="79">
        <v>-2.63</v>
      </c>
      <c r="O181" s="79">
        <v>51.45</v>
      </c>
      <c r="P181" s="79">
        <v>107.31</v>
      </c>
      <c r="Q181" s="79">
        <v>5.5210994999999999E-2</v>
      </c>
      <c r="R181" s="79">
        <v>0</v>
      </c>
      <c r="S181" s="79">
        <f t="shared" si="2"/>
        <v>1.813122431977193E-4</v>
      </c>
      <c r="T181" s="79">
        <f>Q181/'סכום נכסי הקרן'!$C$42*100</f>
        <v>3.2417037724900608E-5</v>
      </c>
    </row>
    <row r="182" spans="2:20">
      <c r="B182" t="s">
        <v>818</v>
      </c>
      <c r="C182" t="s">
        <v>819</v>
      </c>
      <c r="D182" t="s">
        <v>106</v>
      </c>
      <c r="E182" t="s">
        <v>129</v>
      </c>
      <c r="F182" t="s">
        <v>544</v>
      </c>
      <c r="G182" t="s">
        <v>417</v>
      </c>
      <c r="H182" t="s">
        <v>547</v>
      </c>
      <c r="I182" t="s">
        <v>156</v>
      </c>
      <c r="J182" t="s">
        <v>548</v>
      </c>
      <c r="K182" s="79">
        <v>6.54</v>
      </c>
      <c r="L182" t="s">
        <v>108</v>
      </c>
      <c r="M182" s="79">
        <v>3.92</v>
      </c>
      <c r="N182" s="79">
        <v>3.49</v>
      </c>
      <c r="O182" s="79">
        <v>123601.55</v>
      </c>
      <c r="P182" s="79">
        <v>104.7</v>
      </c>
      <c r="Q182" s="79">
        <v>129.41082284999999</v>
      </c>
      <c r="R182" s="79">
        <v>0.01</v>
      </c>
      <c r="S182" s="79">
        <f t="shared" si="2"/>
        <v>0.42498358497245281</v>
      </c>
      <c r="T182" s="79">
        <f>Q182/'סכום נכסי הקרן'!$C$42*100</f>
        <v>7.5983334955997073E-2</v>
      </c>
    </row>
    <row r="183" spans="2:20">
      <c r="B183" t="s">
        <v>820</v>
      </c>
      <c r="C183" t="s">
        <v>821</v>
      </c>
      <c r="D183" t="s">
        <v>106</v>
      </c>
      <c r="E183" t="s">
        <v>129</v>
      </c>
      <c r="F183" t="s">
        <v>822</v>
      </c>
      <c r="G183" t="s">
        <v>355</v>
      </c>
      <c r="H183" t="s">
        <v>547</v>
      </c>
      <c r="I183" t="s">
        <v>156</v>
      </c>
      <c r="J183" t="s">
        <v>823</v>
      </c>
      <c r="K183" s="79">
        <v>3.61</v>
      </c>
      <c r="L183" t="s">
        <v>108</v>
      </c>
      <c r="M183" s="79">
        <v>4.2</v>
      </c>
      <c r="N183" s="79">
        <v>3.89</v>
      </c>
      <c r="O183" s="79">
        <v>234675</v>
      </c>
      <c r="P183" s="79">
        <v>101.28</v>
      </c>
      <c r="Q183" s="79">
        <v>237.67884000000001</v>
      </c>
      <c r="R183" s="79">
        <v>0.02</v>
      </c>
      <c r="S183" s="79">
        <f t="shared" si="2"/>
        <v>0.7805344504483539</v>
      </c>
      <c r="T183" s="79">
        <f>Q183/'סכום נכסי הקרן'!$C$42*100</f>
        <v>0.13955270906982598</v>
      </c>
    </row>
    <row r="184" spans="2:20">
      <c r="B184" t="s">
        <v>824</v>
      </c>
      <c r="C184" t="s">
        <v>825</v>
      </c>
      <c r="D184" t="s">
        <v>106</v>
      </c>
      <c r="E184" t="s">
        <v>129</v>
      </c>
      <c r="F184" t="s">
        <v>431</v>
      </c>
      <c r="G184" t="s">
        <v>417</v>
      </c>
      <c r="H184" t="s">
        <v>435</v>
      </c>
      <c r="I184" t="s">
        <v>155</v>
      </c>
      <c r="J184" t="s">
        <v>246</v>
      </c>
      <c r="K184" s="79">
        <v>0.73</v>
      </c>
      <c r="L184" t="s">
        <v>108</v>
      </c>
      <c r="M184" s="79">
        <v>6</v>
      </c>
      <c r="N184" s="79">
        <v>0.75</v>
      </c>
      <c r="O184" s="79">
        <v>14072</v>
      </c>
      <c r="P184" s="79">
        <v>105.42</v>
      </c>
      <c r="Q184" s="79">
        <v>14.834702399999999</v>
      </c>
      <c r="R184" s="79">
        <v>0.01</v>
      </c>
      <c r="S184" s="79">
        <f t="shared" si="2"/>
        <v>4.8716984168001139E-2</v>
      </c>
      <c r="T184" s="79">
        <f>Q184/'סכום נכסי הקרן'!$C$42*100</f>
        <v>8.7101691852949515E-3</v>
      </c>
    </row>
    <row r="185" spans="2:20">
      <c r="B185" t="s">
        <v>826</v>
      </c>
      <c r="C185" t="s">
        <v>827</v>
      </c>
      <c r="D185" t="s">
        <v>106</v>
      </c>
      <c r="E185" t="s">
        <v>129</v>
      </c>
      <c r="F185" t="s">
        <v>563</v>
      </c>
      <c r="G185" t="s">
        <v>355</v>
      </c>
      <c r="H185" t="s">
        <v>564</v>
      </c>
      <c r="I185" t="s">
        <v>155</v>
      </c>
      <c r="J185" t="s">
        <v>828</v>
      </c>
      <c r="K185" s="79">
        <v>4.9000000000000004</v>
      </c>
      <c r="L185" t="s">
        <v>108</v>
      </c>
      <c r="M185" s="79">
        <v>3.5</v>
      </c>
      <c r="N185" s="79">
        <v>2.4900000000000002</v>
      </c>
      <c r="O185" s="79">
        <v>72000.009999999995</v>
      </c>
      <c r="P185" s="79">
        <v>105.07</v>
      </c>
      <c r="Q185" s="79">
        <v>75.650410507000004</v>
      </c>
      <c r="R185" s="79">
        <v>7.0000000000000007E-2</v>
      </c>
      <c r="S185" s="79">
        <f t="shared" si="2"/>
        <v>0.24843503776471484</v>
      </c>
      <c r="T185" s="79">
        <f>Q185/'סכום נכסי הקרן'!$C$42*100</f>
        <v>4.4418004263636922E-2</v>
      </c>
    </row>
    <row r="186" spans="2:20">
      <c r="B186" t="s">
        <v>829</v>
      </c>
      <c r="C186" t="s">
        <v>830</v>
      </c>
      <c r="D186" t="s">
        <v>106</v>
      </c>
      <c r="E186" t="s">
        <v>129</v>
      </c>
      <c r="F186" t="s">
        <v>831</v>
      </c>
      <c r="G186" t="s">
        <v>138</v>
      </c>
      <c r="H186" t="s">
        <v>560</v>
      </c>
      <c r="I186" t="s">
        <v>156</v>
      </c>
      <c r="J186" t="s">
        <v>246</v>
      </c>
      <c r="K186" s="79">
        <v>1.47</v>
      </c>
      <c r="L186" t="s">
        <v>108</v>
      </c>
      <c r="M186" s="79">
        <v>6.9</v>
      </c>
      <c r="N186" s="79">
        <v>1.52</v>
      </c>
      <c r="O186" s="79">
        <v>0.06</v>
      </c>
      <c r="P186" s="79">
        <v>109.95</v>
      </c>
      <c r="Q186" s="79">
        <v>6.5969999999999993E-5</v>
      </c>
      <c r="R186" s="79">
        <v>0</v>
      </c>
      <c r="S186" s="79">
        <f t="shared" si="2"/>
        <v>2.1664468614908208E-7</v>
      </c>
      <c r="T186" s="79">
        <f>Q186/'סכום נכסי הקרן'!$C$42*100</f>
        <v>3.8734168415397929E-8</v>
      </c>
    </row>
    <row r="187" spans="2:20">
      <c r="B187" t="s">
        <v>832</v>
      </c>
      <c r="C187" t="s">
        <v>833</v>
      </c>
      <c r="D187" t="s">
        <v>106</v>
      </c>
      <c r="E187" t="s">
        <v>129</v>
      </c>
      <c r="F187" t="s">
        <v>834</v>
      </c>
      <c r="G187" t="s">
        <v>835</v>
      </c>
      <c r="H187" t="s">
        <v>560</v>
      </c>
      <c r="I187" t="s">
        <v>156</v>
      </c>
      <c r="J187" t="s">
        <v>246</v>
      </c>
      <c r="K187" s="79">
        <v>1.59</v>
      </c>
      <c r="L187" t="s">
        <v>108</v>
      </c>
      <c r="M187" s="79">
        <v>5.55</v>
      </c>
      <c r="N187" s="79">
        <v>1.59</v>
      </c>
      <c r="O187" s="79">
        <v>18000</v>
      </c>
      <c r="P187" s="79">
        <v>108.33</v>
      </c>
      <c r="Q187" s="79">
        <v>19.499400000000001</v>
      </c>
      <c r="R187" s="79">
        <v>0.04</v>
      </c>
      <c r="S187" s="79">
        <f t="shared" si="2"/>
        <v>6.4035794953697323E-2</v>
      </c>
      <c r="T187" s="79">
        <f>Q187/'סכום נכסי הקרן'!$C$42*100</f>
        <v>1.1449038102155687E-2</v>
      </c>
    </row>
    <row r="188" spans="2:20">
      <c r="B188" t="s">
        <v>836</v>
      </c>
      <c r="C188" t="s">
        <v>837</v>
      </c>
      <c r="D188" t="s">
        <v>106</v>
      </c>
      <c r="E188" t="s">
        <v>129</v>
      </c>
      <c r="F188" t="s">
        <v>838</v>
      </c>
      <c r="G188" t="s">
        <v>355</v>
      </c>
      <c r="H188" t="s">
        <v>564</v>
      </c>
      <c r="I188" t="s">
        <v>155</v>
      </c>
      <c r="J188" t="s">
        <v>839</v>
      </c>
      <c r="K188" s="79">
        <v>3.88</v>
      </c>
      <c r="L188" t="s">
        <v>108</v>
      </c>
      <c r="M188" s="79">
        <v>6.05</v>
      </c>
      <c r="N188" s="79">
        <v>4.72</v>
      </c>
      <c r="O188" s="79">
        <v>128274</v>
      </c>
      <c r="P188" s="79">
        <v>105.9</v>
      </c>
      <c r="Q188" s="79">
        <v>135.84216599999999</v>
      </c>
      <c r="R188" s="79">
        <v>0.01</v>
      </c>
      <c r="S188" s="79">
        <f t="shared" si="2"/>
        <v>0.44610403848539504</v>
      </c>
      <c r="T188" s="79">
        <f>Q188/'סכום נכסי הקרן'!$C$42*100</f>
        <v>7.9759486672069765E-2</v>
      </c>
    </row>
    <row r="189" spans="2:20">
      <c r="B189" t="s">
        <v>840</v>
      </c>
      <c r="C189" t="s">
        <v>841</v>
      </c>
      <c r="D189" t="s">
        <v>106</v>
      </c>
      <c r="E189" t="s">
        <v>129</v>
      </c>
      <c r="F189" t="s">
        <v>842</v>
      </c>
      <c r="G189" t="s">
        <v>133</v>
      </c>
      <c r="H189" t="s">
        <v>564</v>
      </c>
      <c r="I189" t="s">
        <v>155</v>
      </c>
      <c r="J189" t="s">
        <v>443</v>
      </c>
      <c r="K189" s="79">
        <v>3.98</v>
      </c>
      <c r="L189" t="s">
        <v>108</v>
      </c>
      <c r="M189" s="79">
        <v>2.95</v>
      </c>
      <c r="N189" s="79">
        <v>2.31</v>
      </c>
      <c r="O189" s="79">
        <v>92235.3</v>
      </c>
      <c r="P189" s="79">
        <v>102.61</v>
      </c>
      <c r="Q189" s="79">
        <v>94.642641330000004</v>
      </c>
      <c r="R189" s="79">
        <v>0.04</v>
      </c>
      <c r="S189" s="79">
        <f t="shared" si="2"/>
        <v>0.31080529524417155</v>
      </c>
      <c r="T189" s="79">
        <f>Q189/'סכום נכסי הקרן'!$C$42*100</f>
        <v>5.5569258883648956E-2</v>
      </c>
    </row>
    <row r="190" spans="2:20">
      <c r="B190" t="s">
        <v>843</v>
      </c>
      <c r="C190" t="s">
        <v>844</v>
      </c>
      <c r="D190" t="s">
        <v>106</v>
      </c>
      <c r="E190" t="s">
        <v>129</v>
      </c>
      <c r="F190" t="s">
        <v>594</v>
      </c>
      <c r="G190" t="s">
        <v>355</v>
      </c>
      <c r="H190" t="s">
        <v>560</v>
      </c>
      <c r="I190" t="s">
        <v>156</v>
      </c>
      <c r="J190" t="s">
        <v>246</v>
      </c>
      <c r="K190" s="79">
        <v>4.3899999999999997</v>
      </c>
      <c r="L190" t="s">
        <v>108</v>
      </c>
      <c r="M190" s="79">
        <v>7.05</v>
      </c>
      <c r="N190" s="79">
        <v>2.95</v>
      </c>
      <c r="O190" s="79">
        <v>72.8</v>
      </c>
      <c r="P190" s="79">
        <v>118.7</v>
      </c>
      <c r="Q190" s="79">
        <v>8.6413599999999993E-2</v>
      </c>
      <c r="R190" s="79">
        <v>0</v>
      </c>
      <c r="S190" s="79">
        <f t="shared" si="2"/>
        <v>2.837812225407355E-4</v>
      </c>
      <c r="T190" s="79">
        <f>Q190/'סכום נכסי הקרן'!$C$42*100</f>
        <v>5.0737591871772478E-5</v>
      </c>
    </row>
    <row r="191" spans="2:20">
      <c r="B191" t="s">
        <v>845</v>
      </c>
      <c r="C191" t="s">
        <v>846</v>
      </c>
      <c r="D191" t="s">
        <v>106</v>
      </c>
      <c r="E191" t="s">
        <v>129</v>
      </c>
      <c r="F191" t="s">
        <v>604</v>
      </c>
      <c r="G191" t="s">
        <v>138</v>
      </c>
      <c r="H191" t="s">
        <v>564</v>
      </c>
      <c r="I191" t="s">
        <v>155</v>
      </c>
      <c r="J191" t="s">
        <v>246</v>
      </c>
      <c r="K191" s="79">
        <v>0.01</v>
      </c>
      <c r="L191" t="s">
        <v>108</v>
      </c>
      <c r="M191" s="79">
        <v>6.25</v>
      </c>
      <c r="N191" s="79">
        <v>4.6900000000000004</v>
      </c>
      <c r="O191" s="79">
        <v>14032.43</v>
      </c>
      <c r="P191" s="79">
        <v>106.21</v>
      </c>
      <c r="Q191" s="79">
        <v>14.903843903</v>
      </c>
      <c r="R191" s="79">
        <v>0.01</v>
      </c>
      <c r="S191" s="79">
        <f t="shared" si="2"/>
        <v>4.8944044031837892E-2</v>
      </c>
      <c r="T191" s="79">
        <f>Q191/'סכום נכסי הקרן'!$C$42*100</f>
        <v>8.7507654960679651E-3</v>
      </c>
    </row>
    <row r="192" spans="2:20">
      <c r="B192" t="s">
        <v>847</v>
      </c>
      <c r="C192" t="s">
        <v>848</v>
      </c>
      <c r="D192" t="s">
        <v>106</v>
      </c>
      <c r="E192" t="s">
        <v>129</v>
      </c>
      <c r="F192" t="s">
        <v>604</v>
      </c>
      <c r="G192" t="s">
        <v>138</v>
      </c>
      <c r="H192" t="s">
        <v>564</v>
      </c>
      <c r="I192" t="s">
        <v>155</v>
      </c>
      <c r="J192" t="s">
        <v>612</v>
      </c>
      <c r="K192" s="79">
        <v>4.8099999999999996</v>
      </c>
      <c r="L192" t="s">
        <v>108</v>
      </c>
      <c r="M192" s="79">
        <v>4.1399999999999997</v>
      </c>
      <c r="N192" s="79">
        <v>2.86</v>
      </c>
      <c r="O192" s="79">
        <v>86160.27</v>
      </c>
      <c r="P192" s="79">
        <v>106.25</v>
      </c>
      <c r="Q192" s="79">
        <v>91.545286875000002</v>
      </c>
      <c r="R192" s="79">
        <v>0.01</v>
      </c>
      <c r="S192" s="79">
        <f t="shared" si="2"/>
        <v>0.30063362048600972</v>
      </c>
      <c r="T192" s="79">
        <f>Q192/'סכום נכסי הקרן'!$C$42*100</f>
        <v>5.3750652712629507E-2</v>
      </c>
    </row>
    <row r="193" spans="2:20">
      <c r="B193" t="s">
        <v>849</v>
      </c>
      <c r="C193" t="s">
        <v>850</v>
      </c>
      <c r="D193" t="s">
        <v>106</v>
      </c>
      <c r="E193" t="s">
        <v>129</v>
      </c>
      <c r="F193" t="s">
        <v>615</v>
      </c>
      <c r="G193" t="s">
        <v>138</v>
      </c>
      <c r="H193" t="s">
        <v>564</v>
      </c>
      <c r="I193" t="s">
        <v>155</v>
      </c>
      <c r="J193" t="s">
        <v>246</v>
      </c>
      <c r="K193" s="79">
        <v>2.93</v>
      </c>
      <c r="L193" t="s">
        <v>108</v>
      </c>
      <c r="M193" s="79">
        <v>1.86</v>
      </c>
      <c r="N193" s="79">
        <v>1.21</v>
      </c>
      <c r="O193" s="79">
        <v>336366</v>
      </c>
      <c r="P193" s="79">
        <v>100.4</v>
      </c>
      <c r="Q193" s="79">
        <v>337.71146399999998</v>
      </c>
      <c r="R193" s="79">
        <v>0.06</v>
      </c>
      <c r="S193" s="79">
        <f t="shared" si="2"/>
        <v>1.1090403839203735</v>
      </c>
      <c r="T193" s="79">
        <f>Q193/'סכום נכסי הקרן'!$C$42*100</f>
        <v>0.19828668671193869</v>
      </c>
    </row>
    <row r="194" spans="2:20">
      <c r="B194" t="s">
        <v>851</v>
      </c>
      <c r="C194" t="s">
        <v>852</v>
      </c>
      <c r="D194" t="s">
        <v>106</v>
      </c>
      <c r="E194" t="s">
        <v>129</v>
      </c>
      <c r="F194" t="s">
        <v>615</v>
      </c>
      <c r="G194" t="s">
        <v>138</v>
      </c>
      <c r="H194" t="s">
        <v>564</v>
      </c>
      <c r="I194" t="s">
        <v>155</v>
      </c>
      <c r="J194" t="s">
        <v>246</v>
      </c>
      <c r="K194" s="79">
        <v>0.98</v>
      </c>
      <c r="L194" t="s">
        <v>108</v>
      </c>
      <c r="M194" s="79">
        <v>5.5</v>
      </c>
      <c r="N194" s="79">
        <v>0.98</v>
      </c>
      <c r="O194" s="79">
        <v>13340</v>
      </c>
      <c r="P194" s="79">
        <v>104.5</v>
      </c>
      <c r="Q194" s="79">
        <v>13.940300000000001</v>
      </c>
      <c r="R194" s="79">
        <v>0.01</v>
      </c>
      <c r="S194" s="79">
        <f t="shared" si="2"/>
        <v>4.5779777449204938E-2</v>
      </c>
      <c r="T194" s="79">
        <f>Q194/'סכום נכסי הקרן'!$C$42*100</f>
        <v>8.1850224035345132E-3</v>
      </c>
    </row>
    <row r="195" spans="2:20">
      <c r="B195" t="s">
        <v>853</v>
      </c>
      <c r="C195" t="s">
        <v>854</v>
      </c>
      <c r="D195" t="s">
        <v>106</v>
      </c>
      <c r="E195" t="s">
        <v>129</v>
      </c>
      <c r="F195" t="s">
        <v>855</v>
      </c>
      <c r="G195" t="s">
        <v>355</v>
      </c>
      <c r="H195" t="s">
        <v>564</v>
      </c>
      <c r="I195" t="s">
        <v>155</v>
      </c>
      <c r="J195" t="s">
        <v>856</v>
      </c>
      <c r="K195" s="79">
        <v>3.21</v>
      </c>
      <c r="L195" t="s">
        <v>108</v>
      </c>
      <c r="M195" s="79">
        <v>4</v>
      </c>
      <c r="N195" s="79">
        <v>3.91</v>
      </c>
      <c r="O195" s="79">
        <v>189701</v>
      </c>
      <c r="P195" s="79">
        <v>105.28</v>
      </c>
      <c r="Q195" s="79">
        <v>199.7172128</v>
      </c>
      <c r="R195" s="79">
        <v>0.02</v>
      </c>
      <c r="S195" s="79">
        <f t="shared" si="2"/>
        <v>0.65586892353532578</v>
      </c>
      <c r="T195" s="79">
        <f>Q195/'סכום נכסי הקרן'!$C$42*100</f>
        <v>0.11726360703424388</v>
      </c>
    </row>
    <row r="196" spans="2:20">
      <c r="B196" t="s">
        <v>1212</v>
      </c>
      <c r="C196" t="s">
        <v>1213</v>
      </c>
      <c r="D196" t="s">
        <v>106</v>
      </c>
      <c r="E196" t="s">
        <v>129</v>
      </c>
      <c r="F196" t="s">
        <v>1214</v>
      </c>
      <c r="G196" t="s">
        <v>1051</v>
      </c>
      <c r="H196" t="s">
        <v>560</v>
      </c>
      <c r="I196" t="s">
        <v>156</v>
      </c>
      <c r="J196" s="87">
        <v>42726</v>
      </c>
      <c r="K196" s="79">
        <v>3.58</v>
      </c>
      <c r="L196" t="s">
        <v>108</v>
      </c>
      <c r="M196" s="79">
        <v>2.4</v>
      </c>
      <c r="N196" s="79">
        <v>2.29</v>
      </c>
      <c r="O196" s="79">
        <v>49000</v>
      </c>
      <c r="P196" s="79">
        <v>100.6</v>
      </c>
      <c r="Q196" s="79">
        <v>49.293999999999997</v>
      </c>
      <c r="R196" s="79">
        <v>0.02</v>
      </c>
      <c r="S196" s="79">
        <f t="shared" si="2"/>
        <v>0.16188090281996137</v>
      </c>
      <c r="T196" s="79">
        <f>Q196/'סכום נכסי הקרן'!$C$42*100</f>
        <v>2.8942884612227156E-2</v>
      </c>
    </row>
    <row r="197" spans="2:20">
      <c r="B197" t="s">
        <v>857</v>
      </c>
      <c r="C197" t="s">
        <v>858</v>
      </c>
      <c r="D197" t="s">
        <v>106</v>
      </c>
      <c r="E197" t="s">
        <v>129</v>
      </c>
      <c r="F197" t="s">
        <v>859</v>
      </c>
      <c r="G197" t="s">
        <v>860</v>
      </c>
      <c r="H197" t="s">
        <v>628</v>
      </c>
      <c r="I197" t="s">
        <v>155</v>
      </c>
      <c r="J197" t="s">
        <v>861</v>
      </c>
      <c r="K197" s="79">
        <v>4.91</v>
      </c>
      <c r="L197" t="s">
        <v>108</v>
      </c>
      <c r="M197" s="79">
        <v>4.75</v>
      </c>
      <c r="N197" s="79">
        <v>3.11</v>
      </c>
      <c r="O197" s="79">
        <v>168700</v>
      </c>
      <c r="P197" s="79">
        <v>108.3</v>
      </c>
      <c r="Q197" s="79">
        <v>182.7021</v>
      </c>
      <c r="R197" s="79">
        <v>0.03</v>
      </c>
      <c r="S197" s="79">
        <f t="shared" si="2"/>
        <v>0.59999149785172368</v>
      </c>
      <c r="T197" s="79">
        <f>Q197/'סכום נכסי הקרן'!$C$42*100</f>
        <v>0.10727321375241589</v>
      </c>
    </row>
    <row r="198" spans="2:20">
      <c r="B198" t="s">
        <v>862</v>
      </c>
      <c r="C198" t="s">
        <v>863</v>
      </c>
      <c r="D198" t="s">
        <v>106</v>
      </c>
      <c r="E198" t="s">
        <v>129</v>
      </c>
      <c r="F198" t="s">
        <v>859</v>
      </c>
      <c r="G198" t="s">
        <v>860</v>
      </c>
      <c r="H198" t="s">
        <v>628</v>
      </c>
      <c r="I198" t="s">
        <v>155</v>
      </c>
      <c r="J198" t="s">
        <v>246</v>
      </c>
      <c r="K198" s="79">
        <v>1.46</v>
      </c>
      <c r="L198" t="s">
        <v>108</v>
      </c>
      <c r="M198" s="79">
        <v>6.3</v>
      </c>
      <c r="N198" s="79">
        <v>1.07</v>
      </c>
      <c r="O198" s="79">
        <v>98000</v>
      </c>
      <c r="P198" s="79">
        <v>107.76</v>
      </c>
      <c r="Q198" s="79">
        <v>105.6048</v>
      </c>
      <c r="R198" s="79">
        <v>0.05</v>
      </c>
      <c r="S198" s="79">
        <f t="shared" si="2"/>
        <v>0.34680489240316181</v>
      </c>
      <c r="T198" s="79">
        <f>Q198/'סכום נכסי הקרן'!$C$42*100</f>
        <v>6.2005670890926422E-2</v>
      </c>
    </row>
    <row r="199" spans="2:20">
      <c r="B199" t="s">
        <v>864</v>
      </c>
      <c r="C199" t="s">
        <v>865</v>
      </c>
      <c r="D199" t="s">
        <v>106</v>
      </c>
      <c r="E199" t="s">
        <v>129</v>
      </c>
      <c r="F199" t="s">
        <v>559</v>
      </c>
      <c r="G199" t="s">
        <v>325</v>
      </c>
      <c r="H199" t="s">
        <v>619</v>
      </c>
      <c r="I199" t="s">
        <v>156</v>
      </c>
      <c r="J199" t="s">
        <v>246</v>
      </c>
      <c r="K199" s="79">
        <v>3.53</v>
      </c>
      <c r="L199" t="s">
        <v>108</v>
      </c>
      <c r="M199" s="79">
        <v>3.76</v>
      </c>
      <c r="N199" s="79">
        <v>1.52</v>
      </c>
      <c r="O199" s="79">
        <v>137699</v>
      </c>
      <c r="P199" s="79">
        <v>104.21</v>
      </c>
      <c r="Q199" s="79">
        <v>143.4961279</v>
      </c>
      <c r="R199" s="79">
        <v>0.14000000000000001</v>
      </c>
      <c r="S199" s="79">
        <f t="shared" si="2"/>
        <v>0.47123955726093752</v>
      </c>
      <c r="T199" s="79">
        <f>Q199/'סכום נכסי הקרן'!$C$42*100</f>
        <v>8.4253496817281837E-2</v>
      </c>
    </row>
    <row r="200" spans="2:20">
      <c r="B200" t="s">
        <v>866</v>
      </c>
      <c r="C200" t="s">
        <v>867</v>
      </c>
      <c r="D200" t="s">
        <v>106</v>
      </c>
      <c r="E200" t="s">
        <v>129</v>
      </c>
      <c r="F200" t="s">
        <v>618</v>
      </c>
      <c r="G200" t="s">
        <v>355</v>
      </c>
      <c r="H200" t="s">
        <v>619</v>
      </c>
      <c r="I200" t="s">
        <v>156</v>
      </c>
      <c r="J200" t="s">
        <v>868</v>
      </c>
      <c r="K200" s="79">
        <v>2.8</v>
      </c>
      <c r="L200" t="s">
        <v>108</v>
      </c>
      <c r="M200" s="79">
        <v>5</v>
      </c>
      <c r="N200" s="79">
        <v>2.2599999999999998</v>
      </c>
      <c r="O200" s="79">
        <v>115661.33</v>
      </c>
      <c r="P200" s="79">
        <v>107.8</v>
      </c>
      <c r="Q200" s="79">
        <v>124.68291374</v>
      </c>
      <c r="R200" s="79">
        <v>0.06</v>
      </c>
      <c r="S200" s="79">
        <f t="shared" si="2"/>
        <v>0.40945718834857325</v>
      </c>
      <c r="T200" s="79">
        <f>Q200/'סכום נכסי הקרן'!$C$42*100</f>
        <v>7.3207351513228644E-2</v>
      </c>
    </row>
    <row r="201" spans="2:20">
      <c r="B201" t="s">
        <v>869</v>
      </c>
      <c r="C201" t="s">
        <v>870</v>
      </c>
      <c r="D201" t="s">
        <v>106</v>
      </c>
      <c r="E201" t="s">
        <v>129</v>
      </c>
      <c r="F201" t="s">
        <v>618</v>
      </c>
      <c r="G201" t="s">
        <v>355</v>
      </c>
      <c r="H201" t="s">
        <v>619</v>
      </c>
      <c r="I201" t="s">
        <v>156</v>
      </c>
      <c r="J201" t="s">
        <v>871</v>
      </c>
      <c r="K201" s="79">
        <v>3.65</v>
      </c>
      <c r="L201" t="s">
        <v>108</v>
      </c>
      <c r="M201" s="79">
        <v>4.6500000000000004</v>
      </c>
      <c r="N201" s="79">
        <v>2.64</v>
      </c>
      <c r="O201" s="79">
        <v>114641</v>
      </c>
      <c r="P201" s="79">
        <v>107.53</v>
      </c>
      <c r="Q201" s="79">
        <v>123.27346729999999</v>
      </c>
      <c r="R201" s="79">
        <v>0.06</v>
      </c>
      <c r="S201" s="79">
        <f t="shared" si="2"/>
        <v>0.40482858320020665</v>
      </c>
      <c r="T201" s="79">
        <f>Q201/'סכום נכסי הקרן'!$C$42*100</f>
        <v>7.2379797537490534E-2</v>
      </c>
    </row>
    <row r="202" spans="2:20">
      <c r="B202" t="s">
        <v>872</v>
      </c>
      <c r="C202" t="s">
        <v>873</v>
      </c>
      <c r="D202" t="s">
        <v>106</v>
      </c>
      <c r="E202" t="s">
        <v>129</v>
      </c>
      <c r="F202" t="s">
        <v>639</v>
      </c>
      <c r="G202" t="s">
        <v>118</v>
      </c>
      <c r="H202" t="s">
        <v>619</v>
      </c>
      <c r="I202" t="s">
        <v>156</v>
      </c>
      <c r="J202" t="s">
        <v>246</v>
      </c>
      <c r="K202" s="79">
        <v>0.77</v>
      </c>
      <c r="L202" t="s">
        <v>108</v>
      </c>
      <c r="M202" s="79">
        <v>8.5</v>
      </c>
      <c r="N202" s="79">
        <v>0.87</v>
      </c>
      <c r="O202" s="79">
        <v>11421.17</v>
      </c>
      <c r="P202" s="79">
        <v>107.78</v>
      </c>
      <c r="Q202" s="79">
        <v>12.309737026000001</v>
      </c>
      <c r="R202" s="79">
        <v>0</v>
      </c>
      <c r="S202" s="79">
        <f t="shared" si="2"/>
        <v>4.0425028263991296E-2</v>
      </c>
      <c r="T202" s="79">
        <f>Q202/'סכום נכסי הקרן'!$C$42*100</f>
        <v>7.2276402472994357E-3</v>
      </c>
    </row>
    <row r="203" spans="2:20">
      <c r="B203" t="s">
        <v>874</v>
      </c>
      <c r="C203" t="s">
        <v>875</v>
      </c>
      <c r="D203" t="s">
        <v>106</v>
      </c>
      <c r="E203" t="s">
        <v>129</v>
      </c>
      <c r="F203" t="s">
        <v>651</v>
      </c>
      <c r="G203" t="s">
        <v>355</v>
      </c>
      <c r="H203" t="s">
        <v>628</v>
      </c>
      <c r="I203" t="s">
        <v>155</v>
      </c>
      <c r="J203" t="s">
        <v>633</v>
      </c>
      <c r="K203" s="79">
        <v>4.91</v>
      </c>
      <c r="L203" t="s">
        <v>108</v>
      </c>
      <c r="M203" s="79">
        <v>3.7</v>
      </c>
      <c r="N203" s="79">
        <v>2.67</v>
      </c>
      <c r="O203" s="79">
        <v>24205.74</v>
      </c>
      <c r="P203" s="79">
        <v>105.18</v>
      </c>
      <c r="Q203" s="79">
        <v>25.459597332000001</v>
      </c>
      <c r="R203" s="79">
        <v>0.01</v>
      </c>
      <c r="S203" s="79">
        <f t="shared" si="2"/>
        <v>8.3609011269867334E-2</v>
      </c>
      <c r="T203" s="79">
        <f>Q203/'סכום נכסי הקרן'!$C$42*100</f>
        <v>1.4948557387386752E-2</v>
      </c>
    </row>
    <row r="204" spans="2:20">
      <c r="B204" t="s">
        <v>876</v>
      </c>
      <c r="C204" t="s">
        <v>877</v>
      </c>
      <c r="D204" t="s">
        <v>106</v>
      </c>
      <c r="E204" t="s">
        <v>129</v>
      </c>
      <c r="F204" t="s">
        <v>659</v>
      </c>
      <c r="G204" t="s">
        <v>355</v>
      </c>
      <c r="H204" t="s">
        <v>628</v>
      </c>
      <c r="I204" t="s">
        <v>155</v>
      </c>
      <c r="J204" t="s">
        <v>878</v>
      </c>
      <c r="K204" s="79">
        <v>3.11</v>
      </c>
      <c r="L204" t="s">
        <v>108</v>
      </c>
      <c r="M204" s="79">
        <v>3.4</v>
      </c>
      <c r="N204" s="79">
        <v>3.38</v>
      </c>
      <c r="O204" s="79">
        <v>119762.59</v>
      </c>
      <c r="P204" s="79">
        <v>100.68</v>
      </c>
      <c r="Q204" s="79">
        <v>120.576975612</v>
      </c>
      <c r="R204" s="79">
        <v>0.03</v>
      </c>
      <c r="S204" s="79">
        <f t="shared" ref="S204:S226" si="3">Q204/$Q$11*100</f>
        <v>0.39597333694508519</v>
      </c>
      <c r="T204" s="79">
        <f>Q204/'סכום נכסי הקרן'!$C$42*100</f>
        <v>7.0796557228657533E-2</v>
      </c>
    </row>
    <row r="205" spans="2:20">
      <c r="B205" t="s">
        <v>879</v>
      </c>
      <c r="C205" t="s">
        <v>880</v>
      </c>
      <c r="D205" t="s">
        <v>106</v>
      </c>
      <c r="E205" t="s">
        <v>129</v>
      </c>
      <c r="F205" t="s">
        <v>677</v>
      </c>
      <c r="G205" t="s">
        <v>133</v>
      </c>
      <c r="H205" t="s">
        <v>672</v>
      </c>
      <c r="I205" t="s">
        <v>156</v>
      </c>
      <c r="J205" t="s">
        <v>881</v>
      </c>
      <c r="K205" s="79">
        <v>2.37</v>
      </c>
      <c r="L205" t="s">
        <v>108</v>
      </c>
      <c r="M205" s="79">
        <v>3.3</v>
      </c>
      <c r="N205" s="79">
        <v>2.84</v>
      </c>
      <c r="O205" s="79">
        <v>107404.42</v>
      </c>
      <c r="P205" s="79">
        <v>101.6</v>
      </c>
      <c r="Q205" s="79">
        <v>109.12289072</v>
      </c>
      <c r="R205" s="79">
        <v>0.01</v>
      </c>
      <c r="S205" s="79">
        <f t="shared" si="3"/>
        <v>0.35835825999264792</v>
      </c>
      <c r="T205" s="79">
        <f>Q205/'סכום נכסי הקרן'!$C$42*100</f>
        <v>6.4071311613211224E-2</v>
      </c>
    </row>
    <row r="206" spans="2:20">
      <c r="B206" t="s">
        <v>882</v>
      </c>
      <c r="C206" t="s">
        <v>883</v>
      </c>
      <c r="D206" t="s">
        <v>106</v>
      </c>
      <c r="E206" t="s">
        <v>129</v>
      </c>
      <c r="F206" t="s">
        <v>685</v>
      </c>
      <c r="G206" t="s">
        <v>355</v>
      </c>
      <c r="H206" t="s">
        <v>668</v>
      </c>
      <c r="I206" t="s">
        <v>155</v>
      </c>
      <c r="J206" t="s">
        <v>884</v>
      </c>
      <c r="K206" s="79">
        <v>5.38</v>
      </c>
      <c r="L206" t="s">
        <v>108</v>
      </c>
      <c r="M206" s="79">
        <v>6.9</v>
      </c>
      <c r="N206" s="79">
        <v>7.52</v>
      </c>
      <c r="O206" s="79">
        <v>183900</v>
      </c>
      <c r="P206" s="79">
        <v>98.38</v>
      </c>
      <c r="Q206" s="79">
        <v>180.92081999999999</v>
      </c>
      <c r="R206" s="79">
        <v>0.04</v>
      </c>
      <c r="S206" s="79">
        <f t="shared" si="3"/>
        <v>0.5941417957667815</v>
      </c>
      <c r="T206" s="79">
        <f>Q206/'סכום נכסי הקרן'!$C$42*100</f>
        <v>0.10622733836185985</v>
      </c>
    </row>
    <row r="207" spans="2:20">
      <c r="B207" t="s">
        <v>885</v>
      </c>
      <c r="C207" t="s">
        <v>886</v>
      </c>
      <c r="D207" t="s">
        <v>106</v>
      </c>
      <c r="E207" t="s">
        <v>129</v>
      </c>
      <c r="F207" t="s">
        <v>887</v>
      </c>
      <c r="G207" t="s">
        <v>133</v>
      </c>
      <c r="H207" t="s">
        <v>672</v>
      </c>
      <c r="I207" t="s">
        <v>156</v>
      </c>
      <c r="J207" t="s">
        <v>246</v>
      </c>
      <c r="K207" s="79">
        <v>0.66</v>
      </c>
      <c r="L207" t="s">
        <v>108</v>
      </c>
      <c r="M207" s="79">
        <v>3.94</v>
      </c>
      <c r="N207" s="79">
        <v>0.8</v>
      </c>
      <c r="O207" s="79">
        <v>2468.6</v>
      </c>
      <c r="P207" s="79">
        <v>101.27</v>
      </c>
      <c r="Q207" s="79">
        <v>2.4999512199999998</v>
      </c>
      <c r="R207" s="79">
        <v>0.01</v>
      </c>
      <c r="S207" s="79">
        <f t="shared" si="3"/>
        <v>8.2098097232820196E-3</v>
      </c>
      <c r="T207" s="79">
        <f>Q207/'סכום נכסי הקרן'!$C$42*100</f>
        <v>1.4678419218699336E-3</v>
      </c>
    </row>
    <row r="208" spans="2:20">
      <c r="B208" t="s">
        <v>888</v>
      </c>
      <c r="C208" t="s">
        <v>889</v>
      </c>
      <c r="D208" t="s">
        <v>106</v>
      </c>
      <c r="E208" t="s">
        <v>129</v>
      </c>
      <c r="F208" t="s">
        <v>890</v>
      </c>
      <c r="G208" t="s">
        <v>355</v>
      </c>
      <c r="H208" t="s">
        <v>672</v>
      </c>
      <c r="I208" t="s">
        <v>156</v>
      </c>
      <c r="J208" t="s">
        <v>891</v>
      </c>
      <c r="K208" s="79">
        <v>4.9400000000000004</v>
      </c>
      <c r="L208" t="s">
        <v>108</v>
      </c>
      <c r="M208" s="79">
        <v>4.5999999999999996</v>
      </c>
      <c r="N208" s="79">
        <v>5.07</v>
      </c>
      <c r="O208" s="79">
        <v>45000</v>
      </c>
      <c r="P208" s="79">
        <v>99.18</v>
      </c>
      <c r="Q208" s="79">
        <v>44.631</v>
      </c>
      <c r="R208" s="79">
        <v>0.02</v>
      </c>
      <c r="S208" s="79">
        <f t="shared" si="3"/>
        <v>0.14656766693223713</v>
      </c>
      <c r="T208" s="79">
        <f>Q208/'סכום נכסי הקרן'!$C$42*100</f>
        <v>2.6205012438193502E-2</v>
      </c>
    </row>
    <row r="209" spans="2:20">
      <c r="B209" t="s">
        <v>892</v>
      </c>
      <c r="C209" t="s">
        <v>893</v>
      </c>
      <c r="D209" t="s">
        <v>106</v>
      </c>
      <c r="E209" t="s">
        <v>129</v>
      </c>
      <c r="F209" t="s">
        <v>698</v>
      </c>
      <c r="G209" t="s">
        <v>355</v>
      </c>
      <c r="H209" t="s">
        <v>668</v>
      </c>
      <c r="I209" t="s">
        <v>155</v>
      </c>
      <c r="J209" t="s">
        <v>894</v>
      </c>
      <c r="K209" s="79">
        <v>3.79</v>
      </c>
      <c r="L209" t="s">
        <v>108</v>
      </c>
      <c r="M209" s="79">
        <v>5.74</v>
      </c>
      <c r="N209" s="79">
        <v>3.36</v>
      </c>
      <c r="O209" s="79">
        <v>73604.160000000003</v>
      </c>
      <c r="P209" s="79">
        <v>111.05</v>
      </c>
      <c r="Q209" s="79">
        <v>81.737419680000002</v>
      </c>
      <c r="R209" s="79">
        <v>0.02</v>
      </c>
      <c r="S209" s="79">
        <f t="shared" si="3"/>
        <v>0.26842470264073681</v>
      </c>
      <c r="T209" s="79">
        <f>Q209/'סכום נכסי הקרן'!$C$42*100</f>
        <v>4.7991980896243465E-2</v>
      </c>
    </row>
    <row r="210" spans="2:20">
      <c r="B210" t="s">
        <v>895</v>
      </c>
      <c r="C210" t="s">
        <v>896</v>
      </c>
      <c r="D210" t="s">
        <v>106</v>
      </c>
      <c r="E210" t="s">
        <v>129</v>
      </c>
      <c r="F210" t="s">
        <v>897</v>
      </c>
      <c r="G210" t="s">
        <v>133</v>
      </c>
      <c r="H210" t="s">
        <v>198</v>
      </c>
      <c r="I210" t="s">
        <v>156</v>
      </c>
      <c r="J210" t="s">
        <v>898</v>
      </c>
      <c r="K210" s="79">
        <v>2.04</v>
      </c>
      <c r="L210" t="s">
        <v>108</v>
      </c>
      <c r="M210" s="79">
        <v>4.3</v>
      </c>
      <c r="N210" s="79">
        <v>3.9</v>
      </c>
      <c r="O210" s="79">
        <v>173776.52</v>
      </c>
      <c r="P210" s="79">
        <v>101.31</v>
      </c>
      <c r="Q210" s="79">
        <v>176.05299241200001</v>
      </c>
      <c r="R210" s="79">
        <v>0.03</v>
      </c>
      <c r="S210" s="79">
        <f t="shared" si="3"/>
        <v>0.57815590854486099</v>
      </c>
      <c r="T210" s="79">
        <f>Q210/'סכום נכסי הקרן'!$C$42*100</f>
        <v>0.10336920203306325</v>
      </c>
    </row>
    <row r="211" spans="2:20">
      <c r="B211" t="s">
        <v>899</v>
      </c>
      <c r="C211" t="s">
        <v>900</v>
      </c>
      <c r="D211" t="s">
        <v>106</v>
      </c>
      <c r="E211" t="s">
        <v>129</v>
      </c>
      <c r="F211" t="s">
        <v>897</v>
      </c>
      <c r="G211" t="s">
        <v>133</v>
      </c>
      <c r="H211" t="s">
        <v>198</v>
      </c>
      <c r="I211" t="s">
        <v>156</v>
      </c>
      <c r="J211" t="s">
        <v>901</v>
      </c>
      <c r="K211" s="79">
        <v>2.72</v>
      </c>
      <c r="L211" t="s">
        <v>108</v>
      </c>
      <c r="M211" s="79">
        <v>4.25</v>
      </c>
      <c r="N211" s="79">
        <v>4.28</v>
      </c>
      <c r="O211" s="79">
        <v>102715</v>
      </c>
      <c r="P211" s="79">
        <v>100.72</v>
      </c>
      <c r="Q211" s="79">
        <v>103.454548</v>
      </c>
      <c r="R211" s="79">
        <v>0.01</v>
      </c>
      <c r="S211" s="79">
        <f t="shared" si="3"/>
        <v>0.3397434907102494</v>
      </c>
      <c r="T211" s="79">
        <f>Q211/'סכום נכסי הקרן'!$C$42*100</f>
        <v>6.0743154245427762E-2</v>
      </c>
    </row>
    <row r="212" spans="2:20">
      <c r="B212" t="s">
        <v>902</v>
      </c>
      <c r="C212" t="s">
        <v>903</v>
      </c>
      <c r="D212" t="s">
        <v>106</v>
      </c>
      <c r="E212" t="s">
        <v>129</v>
      </c>
      <c r="F212" t="s">
        <v>705</v>
      </c>
      <c r="G212" t="s">
        <v>495</v>
      </c>
      <c r="H212" t="s">
        <v>706</v>
      </c>
      <c r="I212" t="s">
        <v>155</v>
      </c>
      <c r="J212" t="s">
        <v>333</v>
      </c>
      <c r="K212" s="79">
        <v>2.99</v>
      </c>
      <c r="L212" t="s">
        <v>108</v>
      </c>
      <c r="M212" s="79">
        <v>6</v>
      </c>
      <c r="N212" s="79">
        <v>2.95</v>
      </c>
      <c r="O212" s="79">
        <v>200658.6</v>
      </c>
      <c r="P212" s="79">
        <v>109.32</v>
      </c>
      <c r="Q212" s="79">
        <v>219.35998151999999</v>
      </c>
      <c r="R212" s="79">
        <v>0.03</v>
      </c>
      <c r="S212" s="79">
        <f t="shared" si="3"/>
        <v>0.72037553964027357</v>
      </c>
      <c r="T212" s="79">
        <f>Q212/'סכום נכסי הקרן'!$C$42*100</f>
        <v>0.12879682382589447</v>
      </c>
    </row>
    <row r="213" spans="2:20">
      <c r="B213" t="s">
        <v>904</v>
      </c>
      <c r="C213" t="s">
        <v>905</v>
      </c>
      <c r="D213" t="s">
        <v>106</v>
      </c>
      <c r="E213" t="s">
        <v>129</v>
      </c>
      <c r="F213" t="s">
        <v>705</v>
      </c>
      <c r="G213" t="s">
        <v>495</v>
      </c>
      <c r="H213" t="s">
        <v>706</v>
      </c>
      <c r="I213" t="s">
        <v>155</v>
      </c>
      <c r="J213" t="s">
        <v>906</v>
      </c>
      <c r="K213" s="79">
        <v>5.01</v>
      </c>
      <c r="L213" t="s">
        <v>108</v>
      </c>
      <c r="M213" s="79">
        <v>5.9</v>
      </c>
      <c r="N213" s="79">
        <v>4.12</v>
      </c>
      <c r="O213" s="79">
        <v>100960</v>
      </c>
      <c r="P213" s="79">
        <v>109.29</v>
      </c>
      <c r="Q213" s="79">
        <v>110.339184</v>
      </c>
      <c r="R213" s="79">
        <v>0.01</v>
      </c>
      <c r="S213" s="79">
        <f t="shared" si="3"/>
        <v>0.36235255248788578</v>
      </c>
      <c r="T213" s="79">
        <f>Q213/'סכום נכסי הקרן'!$C$42*100</f>
        <v>6.4785456053866625E-2</v>
      </c>
    </row>
    <row r="214" spans="2:20">
      <c r="B214" t="s">
        <v>907</v>
      </c>
      <c r="C214" t="s">
        <v>908</v>
      </c>
      <c r="D214" t="s">
        <v>106</v>
      </c>
      <c r="E214" t="s">
        <v>129</v>
      </c>
      <c r="F214" t="s">
        <v>709</v>
      </c>
      <c r="G214" t="s">
        <v>118</v>
      </c>
      <c r="H214" t="s">
        <v>706</v>
      </c>
      <c r="I214" t="s">
        <v>155</v>
      </c>
      <c r="J214" t="s">
        <v>246</v>
      </c>
      <c r="K214" s="79">
        <v>0.65</v>
      </c>
      <c r="L214" t="s">
        <v>108</v>
      </c>
      <c r="M214" s="79">
        <v>7.18</v>
      </c>
      <c r="N214" s="79">
        <v>1.38</v>
      </c>
      <c r="O214" s="79">
        <v>0.51</v>
      </c>
      <c r="P214" s="79">
        <v>102.97</v>
      </c>
      <c r="Q214" s="79">
        <v>5.2514700000000001E-4</v>
      </c>
      <c r="R214" s="79">
        <v>0</v>
      </c>
      <c r="S214" s="79">
        <f t="shared" si="3"/>
        <v>1.7245764286362289E-6</v>
      </c>
      <c r="T214" s="79">
        <f>Q214/'סכום נכסי הקרן'!$C$42*100</f>
        <v>3.0833912901077731E-7</v>
      </c>
    </row>
    <row r="215" spans="2:20">
      <c r="B215" t="s">
        <v>909</v>
      </c>
      <c r="C215" t="s">
        <v>910</v>
      </c>
      <c r="D215" t="s">
        <v>106</v>
      </c>
      <c r="E215" t="s">
        <v>129</v>
      </c>
      <c r="F215" t="s">
        <v>911</v>
      </c>
      <c r="G215" t="s">
        <v>133</v>
      </c>
      <c r="H215" t="s">
        <v>706</v>
      </c>
      <c r="I215" t="s">
        <v>155</v>
      </c>
      <c r="J215" t="s">
        <v>761</v>
      </c>
      <c r="K215" s="79">
        <v>2.57</v>
      </c>
      <c r="L215" t="s">
        <v>108</v>
      </c>
      <c r="M215" s="79">
        <v>4.7</v>
      </c>
      <c r="N215" s="79">
        <v>2.64</v>
      </c>
      <c r="O215" s="79">
        <v>43000</v>
      </c>
      <c r="P215" s="79">
        <v>105.8</v>
      </c>
      <c r="Q215" s="79">
        <v>45.494</v>
      </c>
      <c r="R215" s="79">
        <v>0.04</v>
      </c>
      <c r="S215" s="79">
        <f t="shared" si="3"/>
        <v>0.14940174854731456</v>
      </c>
      <c r="T215" s="79">
        <f>Q215/'סכום נכסי הקרן'!$C$42*100</f>
        <v>2.6711721356527416E-2</v>
      </c>
    </row>
    <row r="216" spans="2:20">
      <c r="B216" t="s">
        <v>912</v>
      </c>
      <c r="C216" t="s">
        <v>913</v>
      </c>
      <c r="D216" t="s">
        <v>106</v>
      </c>
      <c r="E216" t="s">
        <v>129</v>
      </c>
      <c r="F216" t="s">
        <v>714</v>
      </c>
      <c r="G216" t="s">
        <v>355</v>
      </c>
      <c r="H216" t="s">
        <v>198</v>
      </c>
      <c r="I216" t="s">
        <v>156</v>
      </c>
      <c r="J216" t="s">
        <v>719</v>
      </c>
      <c r="K216" s="79">
        <v>1.25</v>
      </c>
      <c r="L216" t="s">
        <v>108</v>
      </c>
      <c r="M216" s="79">
        <v>4.1500000000000004</v>
      </c>
      <c r="N216" s="79">
        <v>1.91</v>
      </c>
      <c r="O216" s="79">
        <v>8113.5</v>
      </c>
      <c r="P216" s="79">
        <v>102.38</v>
      </c>
      <c r="Q216" s="79">
        <v>8.3066013000000005</v>
      </c>
      <c r="R216" s="79">
        <v>0</v>
      </c>
      <c r="S216" s="79">
        <f t="shared" si="3"/>
        <v>2.7278778711597052E-2</v>
      </c>
      <c r="T216" s="79">
        <f>Q216/'סכום נכסי הקרן'!$C$42*100</f>
        <v>4.8772062106072983E-3</v>
      </c>
    </row>
    <row r="217" spans="2:20">
      <c r="B217" t="s">
        <v>914</v>
      </c>
      <c r="C217" t="s">
        <v>915</v>
      </c>
      <c r="D217" t="s">
        <v>106</v>
      </c>
      <c r="E217" t="s">
        <v>129</v>
      </c>
      <c r="F217" t="s">
        <v>916</v>
      </c>
      <c r="G217" t="s">
        <v>495</v>
      </c>
      <c r="H217" t="s">
        <v>232</v>
      </c>
      <c r="I217" t="s">
        <v>753</v>
      </c>
      <c r="J217" t="s">
        <v>917</v>
      </c>
      <c r="K217" s="79">
        <v>5.58</v>
      </c>
      <c r="L217" t="s">
        <v>108</v>
      </c>
      <c r="M217" s="79">
        <v>3.45</v>
      </c>
      <c r="N217" s="79">
        <v>34.840000000000003</v>
      </c>
      <c r="O217" s="79">
        <v>1714.96</v>
      </c>
      <c r="P217" s="79">
        <v>25.21</v>
      </c>
      <c r="Q217" s="79">
        <v>0.43234141599999998</v>
      </c>
      <c r="R217" s="79">
        <v>0</v>
      </c>
      <c r="S217" s="79">
        <f t="shared" si="3"/>
        <v>1.4198040075575221E-3</v>
      </c>
      <c r="T217" s="79">
        <f>Q217/'סכום נכסי הקרן'!$C$42*100</f>
        <v>2.5384849507799936E-4</v>
      </c>
    </row>
    <row r="218" spans="2:20">
      <c r="B218" s="80" t="s">
        <v>319</v>
      </c>
      <c r="C218" s="16"/>
      <c r="D218" s="16"/>
      <c r="E218" s="16"/>
      <c r="F218" s="16"/>
      <c r="K218" s="81">
        <v>4.59</v>
      </c>
      <c r="N218" s="81">
        <v>5.24</v>
      </c>
      <c r="O218" s="81">
        <v>213000</v>
      </c>
      <c r="Q218" s="81">
        <v>226.69589999999999</v>
      </c>
      <c r="S218" s="81">
        <f t="shared" si="3"/>
        <v>0.74446660765171602</v>
      </c>
      <c r="T218" s="81">
        <f>Q218/'סכום נכסי הקרן'!$C$42*100</f>
        <v>0.13310409534152204</v>
      </c>
    </row>
    <row r="219" spans="2:20">
      <c r="B219" t="s">
        <v>918</v>
      </c>
      <c r="C219" t="s">
        <v>919</v>
      </c>
      <c r="D219" t="s">
        <v>106</v>
      </c>
      <c r="E219" t="s">
        <v>129</v>
      </c>
      <c r="F219" t="s">
        <v>705</v>
      </c>
      <c r="G219" t="s">
        <v>495</v>
      </c>
      <c r="H219" t="s">
        <v>706</v>
      </c>
      <c r="I219" t="s">
        <v>155</v>
      </c>
      <c r="J219" t="s">
        <v>920</v>
      </c>
      <c r="K219" s="79">
        <v>4.59</v>
      </c>
      <c r="L219" t="s">
        <v>108</v>
      </c>
      <c r="M219" s="79">
        <v>6.7</v>
      </c>
      <c r="N219" s="79">
        <v>5.24</v>
      </c>
      <c r="O219" s="79">
        <v>213000</v>
      </c>
      <c r="P219" s="79">
        <v>106.43</v>
      </c>
      <c r="Q219" s="79">
        <v>226.69589999999999</v>
      </c>
      <c r="R219" s="79">
        <v>0.02</v>
      </c>
      <c r="S219" s="79">
        <f t="shared" si="3"/>
        <v>0.74446660765171602</v>
      </c>
      <c r="T219" s="79">
        <f>Q219/'סכום נכסי הקרן'!$C$42*100</f>
        <v>0.13310409534152204</v>
      </c>
    </row>
    <row r="220" spans="2:20">
      <c r="B220" s="80" t="s">
        <v>921</v>
      </c>
      <c r="C220" s="16"/>
      <c r="D220" s="16"/>
      <c r="E220" s="16"/>
      <c r="F220" s="16"/>
      <c r="K220" s="81">
        <v>0</v>
      </c>
      <c r="N220" s="81">
        <v>0</v>
      </c>
      <c r="O220" s="81">
        <v>0</v>
      </c>
      <c r="Q220" s="81">
        <v>0</v>
      </c>
      <c r="S220" s="81">
        <f t="shared" si="3"/>
        <v>0</v>
      </c>
      <c r="T220" s="81">
        <f>Q220/'סכום נכסי הקרן'!$C$42*100</f>
        <v>0</v>
      </c>
    </row>
    <row r="221" spans="2:20">
      <c r="B221" t="s">
        <v>232</v>
      </c>
      <c r="C221" t="s">
        <v>232</v>
      </c>
      <c r="D221" s="16"/>
      <c r="E221" s="16"/>
      <c r="F221" s="16"/>
      <c r="G221" t="s">
        <v>232</v>
      </c>
      <c r="H221" t="s">
        <v>232</v>
      </c>
      <c r="K221" s="79">
        <v>0</v>
      </c>
      <c r="L221" t="s">
        <v>232</v>
      </c>
      <c r="M221" s="79">
        <v>0</v>
      </c>
      <c r="N221" s="79">
        <v>0</v>
      </c>
      <c r="O221" s="79">
        <v>0</v>
      </c>
      <c r="P221" s="79">
        <v>0</v>
      </c>
      <c r="Q221" s="79">
        <v>0</v>
      </c>
      <c r="R221" s="79">
        <v>0</v>
      </c>
      <c r="S221" s="79">
        <f t="shared" si="3"/>
        <v>0</v>
      </c>
      <c r="T221" s="79">
        <f>Q221/'סכום נכסי הקרן'!$C$42*100</f>
        <v>0</v>
      </c>
    </row>
    <row r="222" spans="2:20">
      <c r="B222" s="80" t="s">
        <v>237</v>
      </c>
      <c r="C222" s="16"/>
      <c r="D222" s="16"/>
      <c r="E222" s="16"/>
      <c r="F222" s="16"/>
      <c r="K222" s="81">
        <v>0</v>
      </c>
      <c r="N222" s="81">
        <v>0</v>
      </c>
      <c r="O222" s="81">
        <v>0</v>
      </c>
      <c r="Q222" s="81">
        <v>0</v>
      </c>
      <c r="S222" s="81">
        <f t="shared" si="3"/>
        <v>0</v>
      </c>
      <c r="T222" s="81">
        <f>Q222/'סכום נכסי הקרן'!$C$42*100</f>
        <v>0</v>
      </c>
    </row>
    <row r="223" spans="2:20">
      <c r="B223" s="80" t="s">
        <v>320</v>
      </c>
      <c r="C223" s="16"/>
      <c r="D223" s="16"/>
      <c r="E223" s="16"/>
      <c r="F223" s="16"/>
      <c r="K223" s="81">
        <v>0</v>
      </c>
      <c r="N223" s="81">
        <v>0</v>
      </c>
      <c r="O223" s="81">
        <v>0</v>
      </c>
      <c r="Q223" s="81">
        <v>0</v>
      </c>
      <c r="S223" s="81">
        <f t="shared" si="3"/>
        <v>0</v>
      </c>
      <c r="T223" s="81">
        <f>Q223/'סכום נכסי הקרן'!$C$42*100</f>
        <v>0</v>
      </c>
    </row>
    <row r="224" spans="2:20">
      <c r="B224" t="s">
        <v>232</v>
      </c>
      <c r="C224" t="s">
        <v>232</v>
      </c>
      <c r="D224" s="16"/>
      <c r="E224" s="16"/>
      <c r="F224" s="16"/>
      <c r="G224" t="s">
        <v>232</v>
      </c>
      <c r="H224" t="s">
        <v>232</v>
      </c>
      <c r="K224" s="79">
        <v>0</v>
      </c>
      <c r="L224" t="s">
        <v>232</v>
      </c>
      <c r="M224" s="79">
        <v>0</v>
      </c>
      <c r="N224" s="79">
        <v>0</v>
      </c>
      <c r="O224" s="79">
        <v>0</v>
      </c>
      <c r="P224" s="79">
        <v>0</v>
      </c>
      <c r="Q224" s="79">
        <v>0</v>
      </c>
      <c r="R224" s="79">
        <v>0</v>
      </c>
      <c r="S224" s="79">
        <f t="shared" si="3"/>
        <v>0</v>
      </c>
      <c r="T224" s="79">
        <f>Q224/'סכום נכסי הקרן'!$C$42*100</f>
        <v>0</v>
      </c>
    </row>
    <row r="225" spans="2:20">
      <c r="B225" s="80" t="s">
        <v>321</v>
      </c>
      <c r="C225" s="16"/>
      <c r="D225" s="16"/>
      <c r="E225" s="16"/>
      <c r="F225" s="16"/>
      <c r="K225" s="81">
        <v>0</v>
      </c>
      <c r="N225" s="81">
        <v>0</v>
      </c>
      <c r="O225" s="81">
        <v>0</v>
      </c>
      <c r="Q225" s="81">
        <v>0</v>
      </c>
      <c r="S225" s="81">
        <f t="shared" si="3"/>
        <v>0</v>
      </c>
      <c r="T225" s="81">
        <f>Q225/'סכום נכסי הקרן'!$C$42*100</f>
        <v>0</v>
      </c>
    </row>
    <row r="226" spans="2:20">
      <c r="B226" t="s">
        <v>232</v>
      </c>
      <c r="C226" t="s">
        <v>232</v>
      </c>
      <c r="D226" s="16"/>
      <c r="E226" s="16"/>
      <c r="F226" s="16"/>
      <c r="G226" t="s">
        <v>232</v>
      </c>
      <c r="H226" t="s">
        <v>232</v>
      </c>
      <c r="K226" s="79">
        <v>0</v>
      </c>
      <c r="L226" t="s">
        <v>232</v>
      </c>
      <c r="M226" s="79">
        <v>0</v>
      </c>
      <c r="N226" s="79">
        <v>0</v>
      </c>
      <c r="O226" s="79">
        <v>0</v>
      </c>
      <c r="P226" s="79">
        <v>0</v>
      </c>
      <c r="Q226" s="79">
        <v>0</v>
      </c>
      <c r="R226" s="79">
        <v>0</v>
      </c>
      <c r="S226" s="79">
        <f t="shared" si="3"/>
        <v>0</v>
      </c>
      <c r="T226" s="79">
        <f>Q226/'סכום נכסי הקרן'!$C$42*100</f>
        <v>0</v>
      </c>
    </row>
    <row r="227" spans="2:20">
      <c r="B227" t="s">
        <v>240</v>
      </c>
      <c r="C227" s="16"/>
      <c r="D227" s="16"/>
      <c r="E227" s="16"/>
      <c r="F227" s="16"/>
    </row>
    <row r="228" spans="2:20">
      <c r="C228" s="16"/>
      <c r="D228" s="16"/>
      <c r="E228" s="16"/>
      <c r="F228" s="16"/>
    </row>
    <row r="229" spans="2:20">
      <c r="C229" s="16"/>
      <c r="D229" s="16"/>
      <c r="E229" s="16"/>
      <c r="F229" s="16"/>
    </row>
    <row r="230" spans="2:20">
      <c r="C230" s="16"/>
      <c r="D230" s="16"/>
      <c r="E230" s="16"/>
      <c r="F230" s="16"/>
    </row>
    <row r="231" spans="2:20">
      <c r="C231" s="16"/>
      <c r="D231" s="16"/>
      <c r="E231" s="16"/>
      <c r="F231" s="16"/>
    </row>
    <row r="232" spans="2:20">
      <c r="C232" s="16"/>
      <c r="D232" s="16"/>
      <c r="E232" s="16"/>
      <c r="F232" s="16"/>
    </row>
    <row r="233" spans="2:20">
      <c r="C233" s="16"/>
      <c r="D233" s="16"/>
      <c r="E233" s="16"/>
      <c r="F233" s="16"/>
    </row>
    <row r="234" spans="2:20">
      <c r="C234" s="16"/>
      <c r="D234" s="16"/>
      <c r="E234" s="16"/>
      <c r="F234" s="16"/>
    </row>
    <row r="235" spans="2:20">
      <c r="C235" s="16"/>
      <c r="D235" s="16"/>
      <c r="E235" s="16"/>
      <c r="F235" s="16"/>
    </row>
    <row r="236" spans="2:20">
      <c r="C236" s="16"/>
      <c r="D236" s="16"/>
      <c r="E236" s="16"/>
      <c r="F236" s="16"/>
    </row>
    <row r="237" spans="2:20">
      <c r="C237" s="16"/>
      <c r="D237" s="16"/>
      <c r="E237" s="16"/>
      <c r="F237" s="16"/>
    </row>
    <row r="238" spans="2:20">
      <c r="C238" s="16"/>
      <c r="D238" s="16"/>
      <c r="E238" s="16"/>
      <c r="F238" s="16"/>
    </row>
    <row r="239" spans="2:20">
      <c r="C239" s="16"/>
      <c r="D239" s="16"/>
      <c r="E239" s="16"/>
      <c r="F239" s="16"/>
    </row>
    <row r="240" spans="2:20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6"/>
      <c r="C775" s="16"/>
      <c r="D775" s="16"/>
      <c r="E775" s="16"/>
      <c r="F775" s="16"/>
    </row>
    <row r="776" spans="2:6">
      <c r="B776" s="19"/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  <row r="808" spans="3:6">
      <c r="C808" s="16"/>
      <c r="D808" s="16"/>
      <c r="E808" s="16"/>
      <c r="F808" s="16"/>
    </row>
  </sheetData>
  <sheetProtection sheet="1" objects="1" scenarios="1"/>
  <mergeCells count="2">
    <mergeCell ref="B6:T6"/>
    <mergeCell ref="B7:T7"/>
  </mergeCells>
  <dataValidations count="8">
    <dataValidation type="list" allowBlank="1" showInputMessage="1" showErrorMessage="1" sqref="L12:L195 L197:L806">
      <formula1>$BM$7:$BM$11</formula1>
    </dataValidation>
    <dataValidation type="list" allowBlank="1" showInputMessage="1" showErrorMessage="1" sqref="E12:E195 E197:E800">
      <formula1>$BH$7:$BH$11</formula1>
    </dataValidation>
    <dataValidation type="list" allowBlank="1" showInputMessage="1" showErrorMessage="1" sqref="I12:I806">
      <formula1>$BL$7:$BL$10</formula1>
    </dataValidation>
    <dataValidation allowBlank="1" showInputMessage="1" showErrorMessage="1" sqref="H2"/>
    <dataValidation type="list" allowBlank="1" showInputMessage="1" showErrorMessage="1" sqref="G12:G195 G197:G806">
      <formula1>$BJ$7:$BJ$11</formula1>
    </dataValidation>
    <dataValidation type="list" allowBlank="1" showInputMessage="1" showErrorMessage="1" sqref="E196">
      <formula1>$BE$6:$BE$11</formula1>
    </dataValidation>
    <dataValidation type="list" allowBlank="1" showInputMessage="1" showErrorMessage="1" sqref="L196">
      <formula1>$BI$6:$BI$11</formula1>
    </dataValidation>
    <dataValidation type="list" allowBlank="1" showInputMessage="1" showErrorMessage="1" sqref="G196">
      <formula1>$BG$6:$BG$11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39"/>
  <sheetViews>
    <sheetView rightToLeft="1" workbookViewId="0">
      <selection activeCell="C2" sqref="C2:C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3.85546875" style="15" bestFit="1" customWidth="1"/>
    <col min="4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s="12" t="s">
        <v>1927</v>
      </c>
    </row>
    <row r="3" spans="2:61">
      <c r="B3" s="2" t="s">
        <v>2</v>
      </c>
      <c r="C3" s="82" t="s">
        <v>1928</v>
      </c>
    </row>
    <row r="4" spans="2:61">
      <c r="B4" s="2" t="s">
        <v>3</v>
      </c>
      <c r="C4" t="s">
        <v>191</v>
      </c>
    </row>
    <row r="5" spans="2:61">
      <c r="B5" s="77" t="s">
        <v>192</v>
      </c>
      <c r="C5" t="s">
        <v>193</v>
      </c>
    </row>
    <row r="6" spans="2:61" ht="26.25" customHeight="1">
      <c r="B6" s="105" t="s">
        <v>69</v>
      </c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6"/>
      <c r="N6" s="107"/>
      <c r="BI6" s="19"/>
    </row>
    <row r="7" spans="2:61" ht="26.25" customHeight="1">
      <c r="B7" s="105" t="s">
        <v>95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7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8">
        <f>I12+I140</f>
        <v>3231535.53</v>
      </c>
      <c r="J11" s="7"/>
      <c r="K11" s="78">
        <f>K12+K140</f>
        <v>25351.41858098</v>
      </c>
      <c r="L11" s="7"/>
      <c r="M11" s="78">
        <f>K11/$K$11*100</f>
        <v>100</v>
      </c>
      <c r="N11" s="78">
        <f>K11/'סכום נכסי הקרן'!$C$42*100</f>
        <v>14.885040425722721</v>
      </c>
      <c r="BE11" s="16"/>
      <c r="BF11" s="19"/>
      <c r="BG11" s="16"/>
      <c r="BI11" s="16"/>
    </row>
    <row r="12" spans="2:61">
      <c r="B12" s="80" t="s">
        <v>196</v>
      </c>
      <c r="E12" s="16"/>
      <c r="F12" s="16"/>
      <c r="G12" s="16"/>
      <c r="I12" s="81">
        <f>I13+I37+I82+I138</f>
        <v>3208631.53</v>
      </c>
      <c r="K12" s="81">
        <f>K13+K37+K82+K138</f>
        <v>22903.720021739999</v>
      </c>
      <c r="M12" s="81">
        <f t="shared" ref="M12:M75" si="0">K12/$K$11*100</f>
        <v>90.344924677799312</v>
      </c>
      <c r="N12" s="81">
        <f>K12/'סכום נכסי הקרן'!$C$42*100</f>
        <v>13.44787856087917</v>
      </c>
    </row>
    <row r="13" spans="2:61">
      <c r="B13" s="80" t="s">
        <v>922</v>
      </c>
      <c r="E13" s="16"/>
      <c r="F13" s="16"/>
      <c r="G13" s="16"/>
      <c r="I13" s="81">
        <v>2470529.7599999998</v>
      </c>
      <c r="K13" s="81">
        <v>14763.44844896</v>
      </c>
      <c r="M13" s="81">
        <f t="shared" si="0"/>
        <v>58.235196589891558</v>
      </c>
      <c r="N13" s="81">
        <f>K13/'סכום נכסי הקרן'!$C$42*100</f>
        <v>8.6683325544044578</v>
      </c>
    </row>
    <row r="14" spans="2:61">
      <c r="B14" t="s">
        <v>923</v>
      </c>
      <c r="C14" t="s">
        <v>924</v>
      </c>
      <c r="D14" t="s">
        <v>106</v>
      </c>
      <c r="E14" t="s">
        <v>129</v>
      </c>
      <c r="F14" t="s">
        <v>925</v>
      </c>
      <c r="G14" t="s">
        <v>926</v>
      </c>
      <c r="H14" t="s">
        <v>108</v>
      </c>
      <c r="I14" s="79">
        <v>1596</v>
      </c>
      <c r="J14" s="79">
        <v>39000</v>
      </c>
      <c r="K14" s="79">
        <v>622.44000000000005</v>
      </c>
      <c r="L14" s="79">
        <v>0</v>
      </c>
      <c r="M14" s="79">
        <f t="shared" si="0"/>
        <v>2.455247220236378</v>
      </c>
      <c r="N14" s="79">
        <f>K14/'סכום נכסי הקרן'!$C$42*100</f>
        <v>0.36546454128361822</v>
      </c>
    </row>
    <row r="15" spans="2:61">
      <c r="B15" t="s">
        <v>927</v>
      </c>
      <c r="C15" t="s">
        <v>928</v>
      </c>
      <c r="D15" t="s">
        <v>106</v>
      </c>
      <c r="E15" t="s">
        <v>129</v>
      </c>
      <c r="F15" t="s">
        <v>541</v>
      </c>
      <c r="G15" t="s">
        <v>325</v>
      </c>
      <c r="H15" t="s">
        <v>108</v>
      </c>
      <c r="I15" s="79">
        <v>44539.839999999997</v>
      </c>
      <c r="J15" s="79">
        <v>800.9</v>
      </c>
      <c r="K15" s="79">
        <v>356.71957856</v>
      </c>
      <c r="L15" s="79">
        <v>0</v>
      </c>
      <c r="M15" s="79">
        <f t="shared" si="0"/>
        <v>1.4070990837082002</v>
      </c>
      <c r="N15" s="79">
        <f>K15/'סכום נכסי הקרן'!$C$42*100</f>
        <v>0.20944726743993958</v>
      </c>
    </row>
    <row r="16" spans="2:61">
      <c r="B16" t="s">
        <v>929</v>
      </c>
      <c r="C16" t="s">
        <v>930</v>
      </c>
      <c r="D16" t="s">
        <v>106</v>
      </c>
      <c r="E16" t="s">
        <v>129</v>
      </c>
      <c r="F16" t="s">
        <v>931</v>
      </c>
      <c r="G16" t="s">
        <v>325</v>
      </c>
      <c r="H16" t="s">
        <v>108</v>
      </c>
      <c r="I16" s="79">
        <v>62545</v>
      </c>
      <c r="J16" s="79">
        <v>2291</v>
      </c>
      <c r="K16" s="79">
        <v>1432.9059500000001</v>
      </c>
      <c r="L16" s="79">
        <v>0</v>
      </c>
      <c r="M16" s="79">
        <f t="shared" si="0"/>
        <v>5.6521726601723321</v>
      </c>
      <c r="N16" s="79">
        <f>K16/'סכום נכסי הקרן'!$C$42*100</f>
        <v>0.84132818539829879</v>
      </c>
    </row>
    <row r="17" spans="2:14">
      <c r="B17" t="s">
        <v>932</v>
      </c>
      <c r="C17" t="s">
        <v>933</v>
      </c>
      <c r="D17" t="s">
        <v>106</v>
      </c>
      <c r="E17" t="s">
        <v>129</v>
      </c>
      <c r="F17" t="s">
        <v>324</v>
      </c>
      <c r="G17" t="s">
        <v>325</v>
      </c>
      <c r="H17" t="s">
        <v>108</v>
      </c>
      <c r="I17" s="79">
        <v>67601</v>
      </c>
      <c r="J17" s="79">
        <v>1586</v>
      </c>
      <c r="K17" s="79">
        <v>1072.1518599999999</v>
      </c>
      <c r="L17" s="79">
        <v>0</v>
      </c>
      <c r="M17" s="79">
        <f t="shared" si="0"/>
        <v>4.2291592345226237</v>
      </c>
      <c r="N17" s="79">
        <f>K17/'סכום נכסי הקרן'!$C$42*100</f>
        <v>0.62951206172687812</v>
      </c>
    </row>
    <row r="18" spans="2:14">
      <c r="B18" t="s">
        <v>934</v>
      </c>
      <c r="C18" t="s">
        <v>935</v>
      </c>
      <c r="D18" t="s">
        <v>106</v>
      </c>
      <c r="E18" t="s">
        <v>129</v>
      </c>
      <c r="F18" t="s">
        <v>591</v>
      </c>
      <c r="G18" t="s">
        <v>325</v>
      </c>
      <c r="H18" t="s">
        <v>108</v>
      </c>
      <c r="I18" s="79">
        <v>10682</v>
      </c>
      <c r="J18" s="79">
        <v>5635</v>
      </c>
      <c r="K18" s="79">
        <v>601.9307</v>
      </c>
      <c r="L18" s="79">
        <v>0</v>
      </c>
      <c r="M18" s="79">
        <f t="shared" si="0"/>
        <v>2.3743472108957282</v>
      </c>
      <c r="N18" s="79">
        <f>K18/'סכום נכסי הקרן'!$C$42*100</f>
        <v>0.353422542188849</v>
      </c>
    </row>
    <row r="19" spans="2:14">
      <c r="B19" t="s">
        <v>936</v>
      </c>
      <c r="C19" t="s">
        <v>937</v>
      </c>
      <c r="D19" t="s">
        <v>106</v>
      </c>
      <c r="E19" t="s">
        <v>129</v>
      </c>
      <c r="F19" t="s">
        <v>938</v>
      </c>
      <c r="G19" t="s">
        <v>325</v>
      </c>
      <c r="H19" t="s">
        <v>108</v>
      </c>
      <c r="I19" s="79">
        <v>4065</v>
      </c>
      <c r="J19" s="79">
        <v>5650</v>
      </c>
      <c r="K19" s="79">
        <v>229.67250000000001</v>
      </c>
      <c r="L19" s="79">
        <v>0</v>
      </c>
      <c r="M19" s="79">
        <f t="shared" si="0"/>
        <v>0.90595522008505158</v>
      </c>
      <c r="N19" s="79">
        <f>K19/'סכום נכסי הקרן'!$C$42*100</f>
        <v>0.13485180074860517</v>
      </c>
    </row>
    <row r="20" spans="2:14">
      <c r="B20" t="s">
        <v>939</v>
      </c>
      <c r="C20" t="s">
        <v>940</v>
      </c>
      <c r="D20" t="s">
        <v>106</v>
      </c>
      <c r="E20" t="s">
        <v>129</v>
      </c>
      <c r="F20" t="s">
        <v>941</v>
      </c>
      <c r="G20" t="s">
        <v>942</v>
      </c>
      <c r="H20" t="s">
        <v>108</v>
      </c>
      <c r="I20" s="79">
        <v>2000</v>
      </c>
      <c r="J20" s="79">
        <v>4410</v>
      </c>
      <c r="K20" s="79">
        <v>88.2</v>
      </c>
      <c r="L20" s="79">
        <v>0</v>
      </c>
      <c r="M20" s="79">
        <f t="shared" si="0"/>
        <v>0.34790952513470941</v>
      </c>
      <c r="N20" s="79">
        <f>K20/'סכום נכסי הקרן'!$C$42*100</f>
        <v>5.1786473461241447E-2</v>
      </c>
    </row>
    <row r="21" spans="2:14">
      <c r="B21" t="s">
        <v>943</v>
      </c>
      <c r="C21" t="s">
        <v>944</v>
      </c>
      <c r="D21" t="s">
        <v>106</v>
      </c>
      <c r="E21" t="s">
        <v>129</v>
      </c>
      <c r="F21" t="s">
        <v>477</v>
      </c>
      <c r="G21" t="s">
        <v>118</v>
      </c>
      <c r="H21" t="s">
        <v>108</v>
      </c>
      <c r="I21" s="79">
        <v>868</v>
      </c>
      <c r="J21" s="79">
        <v>56500</v>
      </c>
      <c r="K21" s="79">
        <v>490.42</v>
      </c>
      <c r="L21" s="79">
        <v>0.01</v>
      </c>
      <c r="M21" s="79">
        <f t="shared" si="0"/>
        <v>1.9344874072172811</v>
      </c>
      <c r="N21" s="79">
        <f>K21/'סכום נכסי הקרן'!$C$42*100</f>
        <v>0.28794923259480759</v>
      </c>
    </row>
    <row r="22" spans="2:14">
      <c r="B22" t="s">
        <v>945</v>
      </c>
      <c r="C22" t="s">
        <v>946</v>
      </c>
      <c r="D22" t="s">
        <v>106</v>
      </c>
      <c r="E22" t="s">
        <v>129</v>
      </c>
      <c r="F22" t="s">
        <v>947</v>
      </c>
      <c r="G22" t="s">
        <v>948</v>
      </c>
      <c r="H22" t="s">
        <v>108</v>
      </c>
      <c r="I22" s="79">
        <v>190028</v>
      </c>
      <c r="J22" s="79">
        <v>271.5</v>
      </c>
      <c r="K22" s="79">
        <v>515.92601999999999</v>
      </c>
      <c r="L22" s="79">
        <v>0.01</v>
      </c>
      <c r="M22" s="79">
        <f t="shared" si="0"/>
        <v>2.0350972406217753</v>
      </c>
      <c r="N22" s="79">
        <f>K22/'סכום נכסי הקרן'!$C$42*100</f>
        <v>0.30292504696931882</v>
      </c>
    </row>
    <row r="23" spans="2:14">
      <c r="B23" t="s">
        <v>949</v>
      </c>
      <c r="C23" t="s">
        <v>950</v>
      </c>
      <c r="D23" t="s">
        <v>106</v>
      </c>
      <c r="E23" t="s">
        <v>129</v>
      </c>
      <c r="F23" t="s">
        <v>951</v>
      </c>
      <c r="G23" t="s">
        <v>948</v>
      </c>
      <c r="H23" t="s">
        <v>108</v>
      </c>
      <c r="I23" s="79">
        <v>9092</v>
      </c>
      <c r="J23" s="79">
        <v>1442</v>
      </c>
      <c r="K23" s="79">
        <v>131.10664</v>
      </c>
      <c r="L23" s="79">
        <v>0</v>
      </c>
      <c r="M23" s="79">
        <f t="shared" si="0"/>
        <v>0.5171570166032573</v>
      </c>
      <c r="N23" s="79">
        <f>K23/'סכום נכסי הקרן'!$C$42*100</f>
        <v>7.6979030985856414E-2</v>
      </c>
    </row>
    <row r="24" spans="2:14">
      <c r="B24" t="s">
        <v>952</v>
      </c>
      <c r="C24" t="s">
        <v>953</v>
      </c>
      <c r="D24" t="s">
        <v>106</v>
      </c>
      <c r="E24" t="s">
        <v>129</v>
      </c>
      <c r="F24" t="s">
        <v>954</v>
      </c>
      <c r="G24" t="s">
        <v>948</v>
      </c>
      <c r="H24" t="s">
        <v>108</v>
      </c>
      <c r="I24" s="79">
        <v>1859819.36</v>
      </c>
      <c r="J24" s="79">
        <v>66</v>
      </c>
      <c r="K24" s="79">
        <v>1227.4807776</v>
      </c>
      <c r="L24" s="79">
        <v>0.01</v>
      </c>
      <c r="M24" s="79">
        <f t="shared" si="0"/>
        <v>4.8418622953151909</v>
      </c>
      <c r="N24" s="79">
        <f>K24/'סכום נכסי הקרן'!$C$42*100</f>
        <v>0.72071316001549213</v>
      </c>
    </row>
    <row r="25" spans="2:14">
      <c r="B25" t="s">
        <v>955</v>
      </c>
      <c r="C25" t="s">
        <v>956</v>
      </c>
      <c r="D25" t="s">
        <v>106</v>
      </c>
      <c r="E25" t="s">
        <v>129</v>
      </c>
      <c r="F25" t="s">
        <v>957</v>
      </c>
      <c r="G25" t="s">
        <v>495</v>
      </c>
      <c r="H25" t="s">
        <v>108</v>
      </c>
      <c r="I25" s="79">
        <v>6950</v>
      </c>
      <c r="J25" s="79">
        <v>13830</v>
      </c>
      <c r="K25" s="79">
        <v>961.18499999999995</v>
      </c>
      <c r="L25" s="79">
        <v>0</v>
      </c>
      <c r="M25" s="79">
        <f t="shared" si="0"/>
        <v>3.7914446362426939</v>
      </c>
      <c r="N25" s="79">
        <f>K25/'סכום נכסי הקרן'!$C$42*100</f>
        <v>0.56435806682362077</v>
      </c>
    </row>
    <row r="26" spans="2:14">
      <c r="B26" t="s">
        <v>958</v>
      </c>
      <c r="C26" t="s">
        <v>959</v>
      </c>
      <c r="D26" t="s">
        <v>106</v>
      </c>
      <c r="E26" t="s">
        <v>129</v>
      </c>
      <c r="F26" t="s">
        <v>960</v>
      </c>
      <c r="G26" t="s">
        <v>495</v>
      </c>
      <c r="H26" t="s">
        <v>108</v>
      </c>
      <c r="I26" s="79">
        <v>46611</v>
      </c>
      <c r="J26" s="79">
        <v>1580</v>
      </c>
      <c r="K26" s="79">
        <v>736.4538</v>
      </c>
      <c r="L26" s="79">
        <v>0</v>
      </c>
      <c r="M26" s="79">
        <f t="shared" si="0"/>
        <v>2.9049806331253087</v>
      </c>
      <c r="N26" s="79">
        <f>K26/'סכום נכסי הקרן'!$C$42*100</f>
        <v>0.43240754160011807</v>
      </c>
    </row>
    <row r="27" spans="2:14">
      <c r="B27" t="s">
        <v>961</v>
      </c>
      <c r="C27" t="s">
        <v>962</v>
      </c>
      <c r="D27" t="s">
        <v>106</v>
      </c>
      <c r="E27" t="s">
        <v>129</v>
      </c>
      <c r="F27" t="s">
        <v>963</v>
      </c>
      <c r="G27" t="s">
        <v>495</v>
      </c>
      <c r="H27" t="s">
        <v>108</v>
      </c>
      <c r="I27" s="79">
        <v>6800</v>
      </c>
      <c r="J27" s="79">
        <v>14560</v>
      </c>
      <c r="K27" s="79">
        <v>990.08</v>
      </c>
      <c r="L27" s="79">
        <v>0</v>
      </c>
      <c r="M27" s="79">
        <f t="shared" si="0"/>
        <v>3.9054224789724841</v>
      </c>
      <c r="N27" s="79">
        <f>K27/'סכום נכסי הקרן'!$C$42*100</f>
        <v>0.58132371479031664</v>
      </c>
    </row>
    <row r="28" spans="2:14">
      <c r="B28" t="s">
        <v>964</v>
      </c>
      <c r="C28" t="s">
        <v>965</v>
      </c>
      <c r="D28" t="s">
        <v>106</v>
      </c>
      <c r="E28" t="s">
        <v>129</v>
      </c>
      <c r="F28" t="s">
        <v>966</v>
      </c>
      <c r="G28" t="s">
        <v>495</v>
      </c>
      <c r="H28" t="s">
        <v>108</v>
      </c>
      <c r="I28" s="79">
        <v>2000</v>
      </c>
      <c r="J28" s="79">
        <v>31930</v>
      </c>
      <c r="K28" s="79">
        <v>638.6</v>
      </c>
      <c r="L28" s="79">
        <v>0</v>
      </c>
      <c r="M28" s="79">
        <f t="shared" si="0"/>
        <v>2.5189911876533495</v>
      </c>
      <c r="N28" s="79">
        <f>K28/'סכום נכסי הקרן'!$C$42*100</f>
        <v>0.37495285660259392</v>
      </c>
    </row>
    <row r="29" spans="2:14">
      <c r="B29" t="s">
        <v>967</v>
      </c>
      <c r="C29" t="s">
        <v>968</v>
      </c>
      <c r="D29" t="s">
        <v>106</v>
      </c>
      <c r="E29" t="s">
        <v>129</v>
      </c>
      <c r="F29" t="s">
        <v>969</v>
      </c>
      <c r="G29" t="s">
        <v>835</v>
      </c>
      <c r="H29" t="s">
        <v>108</v>
      </c>
      <c r="I29" s="79">
        <v>3149</v>
      </c>
      <c r="J29" s="79">
        <v>19710</v>
      </c>
      <c r="K29" s="79">
        <v>620.66790000000003</v>
      </c>
      <c r="L29" s="79">
        <v>0.01</v>
      </c>
      <c r="M29" s="79">
        <f t="shared" si="0"/>
        <v>2.4482570788589264</v>
      </c>
      <c r="N29" s="79">
        <f>K29/'סכום נכסי הקרן'!$C$42*100</f>
        <v>0.36442405591376936</v>
      </c>
    </row>
    <row r="30" spans="2:14">
      <c r="B30" t="s">
        <v>970</v>
      </c>
      <c r="C30" t="s">
        <v>971</v>
      </c>
      <c r="D30" t="s">
        <v>106</v>
      </c>
      <c r="E30" t="s">
        <v>129</v>
      </c>
      <c r="F30" t="s">
        <v>972</v>
      </c>
      <c r="G30" t="s">
        <v>835</v>
      </c>
      <c r="H30" t="s">
        <v>108</v>
      </c>
      <c r="I30" s="79">
        <v>7119</v>
      </c>
      <c r="J30" s="79">
        <v>6094</v>
      </c>
      <c r="K30" s="79">
        <v>433.83186000000001</v>
      </c>
      <c r="L30" s="79">
        <v>0.01</v>
      </c>
      <c r="M30" s="79">
        <f t="shared" si="0"/>
        <v>1.7112725215522417</v>
      </c>
      <c r="N30" s="79">
        <f>K30/'סכום נכסי הקרן'!$C$42*100</f>
        <v>0.25472360662733573</v>
      </c>
    </row>
    <row r="31" spans="2:14">
      <c r="B31" t="s">
        <v>973</v>
      </c>
      <c r="C31" t="s">
        <v>974</v>
      </c>
      <c r="D31" t="s">
        <v>106</v>
      </c>
      <c r="E31" t="s">
        <v>129</v>
      </c>
      <c r="F31" t="s">
        <v>504</v>
      </c>
      <c r="G31" t="s">
        <v>355</v>
      </c>
      <c r="H31" t="s">
        <v>108</v>
      </c>
      <c r="I31" s="79">
        <v>5946.06</v>
      </c>
      <c r="J31" s="79">
        <v>3283</v>
      </c>
      <c r="K31" s="79">
        <v>195.20914980000001</v>
      </c>
      <c r="L31" s="79">
        <v>0</v>
      </c>
      <c r="M31" s="79">
        <f t="shared" si="0"/>
        <v>0.77001272799170473</v>
      </c>
      <c r="N31" s="79">
        <f>K31/'סכום נכסי הקרן'!$C$42*100</f>
        <v>0.11461670584477558</v>
      </c>
    </row>
    <row r="32" spans="2:14">
      <c r="B32" t="s">
        <v>975</v>
      </c>
      <c r="C32" t="s">
        <v>976</v>
      </c>
      <c r="D32" t="s">
        <v>106</v>
      </c>
      <c r="E32" t="s">
        <v>129</v>
      </c>
      <c r="F32" t="s">
        <v>456</v>
      </c>
      <c r="G32" t="s">
        <v>355</v>
      </c>
      <c r="H32" t="s">
        <v>108</v>
      </c>
      <c r="I32" s="79">
        <v>4193.79</v>
      </c>
      <c r="J32" s="79">
        <v>16400</v>
      </c>
      <c r="K32" s="79">
        <v>687.78156000000001</v>
      </c>
      <c r="L32" s="79">
        <v>0.01</v>
      </c>
      <c r="M32" s="79">
        <f t="shared" si="0"/>
        <v>2.7129904301134879</v>
      </c>
      <c r="N32" s="79">
        <f>K32/'סכום נכסי הקרן'!$C$42*100</f>
        <v>0.40382972226838137</v>
      </c>
    </row>
    <row r="33" spans="2:14">
      <c r="B33" t="s">
        <v>977</v>
      </c>
      <c r="C33" t="s">
        <v>978</v>
      </c>
      <c r="D33" t="s">
        <v>106</v>
      </c>
      <c r="E33" t="s">
        <v>129</v>
      </c>
      <c r="F33" t="s">
        <v>354</v>
      </c>
      <c r="G33" t="s">
        <v>355</v>
      </c>
      <c r="H33" t="s">
        <v>108</v>
      </c>
      <c r="I33" s="79">
        <v>6810</v>
      </c>
      <c r="J33" s="79">
        <v>16710</v>
      </c>
      <c r="K33" s="79">
        <v>1137.951</v>
      </c>
      <c r="L33" s="79">
        <v>0.01</v>
      </c>
      <c r="M33" s="79">
        <f t="shared" si="0"/>
        <v>4.4887073927048498</v>
      </c>
      <c r="N33" s="79">
        <f>K33/'סכום נכסי הקרן'!$C$42*100</f>
        <v>0.66814590999652113</v>
      </c>
    </row>
    <row r="34" spans="2:14">
      <c r="B34" t="s">
        <v>979</v>
      </c>
      <c r="C34" t="s">
        <v>980</v>
      </c>
      <c r="D34" t="s">
        <v>106</v>
      </c>
      <c r="E34" t="s">
        <v>129</v>
      </c>
      <c r="F34" t="s">
        <v>981</v>
      </c>
      <c r="G34" t="s">
        <v>131</v>
      </c>
      <c r="H34" t="s">
        <v>108</v>
      </c>
      <c r="I34" s="79">
        <v>0.71</v>
      </c>
      <c r="J34" s="79">
        <v>20630</v>
      </c>
      <c r="K34" s="79">
        <v>0.14647299999999999</v>
      </c>
      <c r="L34" s="79">
        <v>0</v>
      </c>
      <c r="M34" s="79">
        <f t="shared" si="0"/>
        <v>5.7777042942240683E-4</v>
      </c>
      <c r="N34" s="79">
        <f>K34/'סכום נכסי הקרן'!$C$42*100</f>
        <v>8.6001361987397013E-5</v>
      </c>
    </row>
    <row r="35" spans="2:14">
      <c r="B35" t="s">
        <v>982</v>
      </c>
      <c r="C35" t="s">
        <v>983</v>
      </c>
      <c r="D35" t="s">
        <v>106</v>
      </c>
      <c r="E35" t="s">
        <v>129</v>
      </c>
      <c r="F35" t="s">
        <v>984</v>
      </c>
      <c r="G35" t="s">
        <v>135</v>
      </c>
      <c r="H35" t="s">
        <v>108</v>
      </c>
      <c r="I35" s="79">
        <v>2565</v>
      </c>
      <c r="J35" s="79">
        <v>26260</v>
      </c>
      <c r="K35" s="79">
        <v>673.56899999999996</v>
      </c>
      <c r="L35" s="79">
        <v>0</v>
      </c>
      <c r="M35" s="79">
        <f t="shared" si="0"/>
        <v>2.6569282418986515</v>
      </c>
      <c r="N35" s="79">
        <f>K35/'סכום נכסי הקרן'!$C$42*100</f>
        <v>0.39548484288905822</v>
      </c>
    </row>
    <row r="36" spans="2:14">
      <c r="B36" t="s">
        <v>985</v>
      </c>
      <c r="C36" t="s">
        <v>986</v>
      </c>
      <c r="D36" t="s">
        <v>106</v>
      </c>
      <c r="E36" t="s">
        <v>129</v>
      </c>
      <c r="F36" t="s">
        <v>398</v>
      </c>
      <c r="G36" t="s">
        <v>138</v>
      </c>
      <c r="H36" t="s">
        <v>108</v>
      </c>
      <c r="I36" s="79">
        <v>125549</v>
      </c>
      <c r="J36" s="79">
        <v>732</v>
      </c>
      <c r="K36" s="79">
        <v>919.01868000000002</v>
      </c>
      <c r="L36" s="79">
        <v>0</v>
      </c>
      <c r="M36" s="79">
        <f t="shared" si="0"/>
        <v>3.6251173758359121</v>
      </c>
      <c r="N36" s="79">
        <f>K36/'סכום נכסי הקרן'!$C$42*100</f>
        <v>0.53960018687307421</v>
      </c>
    </row>
    <row r="37" spans="2:14">
      <c r="B37" s="80" t="s">
        <v>987</v>
      </c>
      <c r="E37" s="16"/>
      <c r="F37" s="16"/>
      <c r="G37" s="16"/>
      <c r="I37" s="81">
        <v>456325.11</v>
      </c>
      <c r="K37" s="81">
        <v>5327.9689120200001</v>
      </c>
      <c r="M37" s="81">
        <f t="shared" si="0"/>
        <v>21.016452767725312</v>
      </c>
      <c r="N37" s="81">
        <f>K37/'סכום נכסי הקרן'!$C$42*100</f>
        <v>3.1283074905288339</v>
      </c>
    </row>
    <row r="38" spans="2:14">
      <c r="B38" t="s">
        <v>988</v>
      </c>
      <c r="C38" t="s">
        <v>989</v>
      </c>
      <c r="D38" t="s">
        <v>106</v>
      </c>
      <c r="E38" t="s">
        <v>129</v>
      </c>
      <c r="F38" t="s">
        <v>990</v>
      </c>
      <c r="G38" t="s">
        <v>107</v>
      </c>
      <c r="H38" t="s">
        <v>108</v>
      </c>
      <c r="I38" s="79">
        <v>789</v>
      </c>
      <c r="J38" s="79">
        <v>11170</v>
      </c>
      <c r="K38" s="79">
        <v>88.131299999999996</v>
      </c>
      <c r="L38" s="79">
        <v>0</v>
      </c>
      <c r="M38" s="79">
        <f t="shared" si="0"/>
        <v>0.34763853438213849</v>
      </c>
      <c r="N38" s="79">
        <f>K38/'סכום נכסי הקרן'!$C$42*100</f>
        <v>5.1746136378171284E-2</v>
      </c>
    </row>
    <row r="39" spans="2:14">
      <c r="B39" t="s">
        <v>991</v>
      </c>
      <c r="C39" t="s">
        <v>992</v>
      </c>
      <c r="D39" t="s">
        <v>106</v>
      </c>
      <c r="E39" t="s">
        <v>129</v>
      </c>
      <c r="F39" t="s">
        <v>993</v>
      </c>
      <c r="G39" t="s">
        <v>107</v>
      </c>
      <c r="H39" t="s">
        <v>108</v>
      </c>
      <c r="I39" s="79">
        <v>1243</v>
      </c>
      <c r="J39" s="79">
        <v>6214</v>
      </c>
      <c r="K39" s="79">
        <v>77.240020000000001</v>
      </c>
      <c r="L39" s="79">
        <v>0.01</v>
      </c>
      <c r="M39" s="79">
        <f t="shared" si="0"/>
        <v>0.3046773092924655</v>
      </c>
      <c r="N39" s="79">
        <f>K39/'סכום נכסי הקרן'!$C$42*100</f>
        <v>4.535134065618774E-2</v>
      </c>
    </row>
    <row r="40" spans="2:14">
      <c r="B40" t="s">
        <v>994</v>
      </c>
      <c r="C40" t="s">
        <v>995</v>
      </c>
      <c r="D40" t="s">
        <v>106</v>
      </c>
      <c r="E40" t="s">
        <v>129</v>
      </c>
      <c r="F40" t="s">
        <v>996</v>
      </c>
      <c r="G40" t="s">
        <v>997</v>
      </c>
      <c r="H40" t="s">
        <v>108</v>
      </c>
      <c r="I40" s="79">
        <v>14703</v>
      </c>
      <c r="J40" s="79">
        <v>1478</v>
      </c>
      <c r="K40" s="79">
        <v>217.31034</v>
      </c>
      <c r="L40" s="79">
        <v>0.01</v>
      </c>
      <c r="M40" s="79">
        <f t="shared" si="0"/>
        <v>0.85719203170365366</v>
      </c>
      <c r="N40" s="79">
        <f>K40/'סכום נכסי הקרן'!$C$42*100</f>
        <v>0.12759338044516275</v>
      </c>
    </row>
    <row r="41" spans="2:14">
      <c r="B41" t="s">
        <v>998</v>
      </c>
      <c r="C41" t="s">
        <v>999</v>
      </c>
      <c r="D41" t="s">
        <v>106</v>
      </c>
      <c r="E41" t="s">
        <v>129</v>
      </c>
      <c r="F41" t="s">
        <v>1000</v>
      </c>
      <c r="G41" t="s">
        <v>1001</v>
      </c>
      <c r="H41" t="s">
        <v>108</v>
      </c>
      <c r="I41" s="79">
        <v>2519.5</v>
      </c>
      <c r="J41" s="79">
        <v>1960</v>
      </c>
      <c r="K41" s="79">
        <v>49.382199999999997</v>
      </c>
      <c r="L41" s="79">
        <v>0.01</v>
      </c>
      <c r="M41" s="79">
        <f t="shared" si="0"/>
        <v>0.19479067746153339</v>
      </c>
      <c r="N41" s="79">
        <f>K41/'סכום נכסי הקרן'!$C$42*100</f>
        <v>2.89946710856884E-2</v>
      </c>
    </row>
    <row r="42" spans="2:14">
      <c r="B42" t="s">
        <v>1002</v>
      </c>
      <c r="C42" t="s">
        <v>1003</v>
      </c>
      <c r="D42" t="s">
        <v>106</v>
      </c>
      <c r="E42" t="s">
        <v>129</v>
      </c>
      <c r="F42" t="s">
        <v>1004</v>
      </c>
      <c r="G42" t="s">
        <v>417</v>
      </c>
      <c r="H42" t="s">
        <v>108</v>
      </c>
      <c r="I42" s="79">
        <v>682</v>
      </c>
      <c r="J42" s="79">
        <v>18640</v>
      </c>
      <c r="K42" s="79">
        <v>127.12479999999999</v>
      </c>
      <c r="L42" s="79">
        <v>0</v>
      </c>
      <c r="M42" s="79">
        <f t="shared" si="0"/>
        <v>0.50145043991887639</v>
      </c>
      <c r="N42" s="79">
        <f>K42/'סכום נכסי הקרן'!$C$42*100</f>
        <v>7.4641100696889187E-2</v>
      </c>
    </row>
    <row r="43" spans="2:14">
      <c r="B43" t="s">
        <v>1005</v>
      </c>
      <c r="C43" t="s">
        <v>1006</v>
      </c>
      <c r="D43" t="s">
        <v>106</v>
      </c>
      <c r="E43" t="s">
        <v>129</v>
      </c>
      <c r="F43" t="s">
        <v>580</v>
      </c>
      <c r="G43" t="s">
        <v>417</v>
      </c>
      <c r="H43" t="s">
        <v>108</v>
      </c>
      <c r="I43" s="79">
        <v>10669.63</v>
      </c>
      <c r="J43" s="79">
        <v>1335</v>
      </c>
      <c r="K43" s="79">
        <v>142.4395605</v>
      </c>
      <c r="L43" s="79">
        <v>0</v>
      </c>
      <c r="M43" s="79">
        <f t="shared" si="0"/>
        <v>0.56186031580444118</v>
      </c>
      <c r="N43" s="79">
        <f>K43/'סכום נכסי הקרן'!$C$42*100</f>
        <v>8.3633135143584406E-2</v>
      </c>
    </row>
    <row r="44" spans="2:14">
      <c r="B44" t="s">
        <v>1007</v>
      </c>
      <c r="C44" t="s">
        <v>1008</v>
      </c>
      <c r="D44" t="s">
        <v>106</v>
      </c>
      <c r="E44" t="s">
        <v>129</v>
      </c>
      <c r="F44" t="s">
        <v>1009</v>
      </c>
      <c r="G44" t="s">
        <v>417</v>
      </c>
      <c r="H44" t="s">
        <v>108</v>
      </c>
      <c r="I44" s="79">
        <v>9908</v>
      </c>
      <c r="J44" s="79">
        <v>1770</v>
      </c>
      <c r="K44" s="79">
        <v>175.3716</v>
      </c>
      <c r="L44" s="79">
        <v>0</v>
      </c>
      <c r="M44" s="79">
        <f t="shared" si="0"/>
        <v>0.69176247254097734</v>
      </c>
      <c r="N44" s="79">
        <f>K44/'סכום נכסי הקרן'!$C$42*100</f>
        <v>0.1029691236877035</v>
      </c>
    </row>
    <row r="45" spans="2:14">
      <c r="B45" t="s">
        <v>1010</v>
      </c>
      <c r="C45" t="s">
        <v>1011</v>
      </c>
      <c r="D45" t="s">
        <v>106</v>
      </c>
      <c r="E45" t="s">
        <v>129</v>
      </c>
      <c r="F45" t="s">
        <v>1012</v>
      </c>
      <c r="G45" t="s">
        <v>417</v>
      </c>
      <c r="H45" t="s">
        <v>108</v>
      </c>
      <c r="I45" s="79">
        <v>2378</v>
      </c>
      <c r="J45" s="79">
        <v>4933</v>
      </c>
      <c r="K45" s="79">
        <v>117.30674</v>
      </c>
      <c r="L45" s="79">
        <v>0</v>
      </c>
      <c r="M45" s="79">
        <f t="shared" si="0"/>
        <v>0.46272258739796851</v>
      </c>
      <c r="N45" s="79">
        <f>K45/'סכום נכסי הקרן'!$C$42*100</f>
        <v>6.8876444193137765E-2</v>
      </c>
    </row>
    <row r="46" spans="2:14">
      <c r="B46" t="s">
        <v>1013</v>
      </c>
      <c r="C46" t="s">
        <v>1014</v>
      </c>
      <c r="D46" t="s">
        <v>106</v>
      </c>
      <c r="E46" t="s">
        <v>129</v>
      </c>
      <c r="F46" t="s">
        <v>554</v>
      </c>
      <c r="G46" t="s">
        <v>417</v>
      </c>
      <c r="H46" t="s">
        <v>108</v>
      </c>
      <c r="I46" s="79">
        <v>2903</v>
      </c>
      <c r="J46" s="79">
        <v>3497</v>
      </c>
      <c r="K46" s="79">
        <v>101.51791</v>
      </c>
      <c r="L46" s="79">
        <v>0</v>
      </c>
      <c r="M46" s="79">
        <f t="shared" si="0"/>
        <v>0.40044271950984317</v>
      </c>
      <c r="N46" s="79">
        <f>K46/'סכום נכסי הקרן'!$C$42*100</f>
        <v>5.96060606809036E-2</v>
      </c>
    </row>
    <row r="47" spans="2:14">
      <c r="B47" t="s">
        <v>1015</v>
      </c>
      <c r="C47" t="s">
        <v>1016</v>
      </c>
      <c r="D47" t="s">
        <v>106</v>
      </c>
      <c r="E47" t="s">
        <v>129</v>
      </c>
      <c r="F47" t="s">
        <v>1017</v>
      </c>
      <c r="G47" t="s">
        <v>118</v>
      </c>
      <c r="H47" t="s">
        <v>108</v>
      </c>
      <c r="I47" s="79">
        <v>66</v>
      </c>
      <c r="J47" s="79">
        <v>5542</v>
      </c>
      <c r="K47" s="79">
        <v>3.6577199999999999</v>
      </c>
      <c r="L47" s="79">
        <v>0</v>
      </c>
      <c r="M47" s="79">
        <f t="shared" si="0"/>
        <v>1.4428068347797383E-2</v>
      </c>
      <c r="N47" s="79">
        <f>K47/'סכום נכסי הקרן'!$C$42*100</f>
        <v>2.1476238062205447E-3</v>
      </c>
    </row>
    <row r="48" spans="2:14">
      <c r="B48" t="s">
        <v>1018</v>
      </c>
      <c r="C48" t="s">
        <v>1019</v>
      </c>
      <c r="D48" t="s">
        <v>106</v>
      </c>
      <c r="E48" t="s">
        <v>129</v>
      </c>
      <c r="F48" t="s">
        <v>1020</v>
      </c>
      <c r="G48" t="s">
        <v>118</v>
      </c>
      <c r="H48" t="s">
        <v>108</v>
      </c>
      <c r="I48" s="79">
        <v>377</v>
      </c>
      <c r="J48" s="79">
        <v>61790</v>
      </c>
      <c r="K48" s="79">
        <v>232.94829999999999</v>
      </c>
      <c r="L48" s="79">
        <v>0.01</v>
      </c>
      <c r="M48" s="79">
        <f t="shared" si="0"/>
        <v>0.91887678496528136</v>
      </c>
      <c r="N48" s="79">
        <f>K48/'סכום נכסי הקרן'!$C$42*100</f>
        <v>0.13677518090466337</v>
      </c>
    </row>
    <row r="49" spans="2:14">
      <c r="B49" t="s">
        <v>1021</v>
      </c>
      <c r="C49" t="s">
        <v>1022</v>
      </c>
      <c r="D49" t="s">
        <v>106</v>
      </c>
      <c r="E49" t="s">
        <v>129</v>
      </c>
      <c r="F49" t="s">
        <v>452</v>
      </c>
      <c r="G49" t="s">
        <v>118</v>
      </c>
      <c r="H49" t="s">
        <v>108</v>
      </c>
      <c r="I49" s="79">
        <v>543.75</v>
      </c>
      <c r="J49" s="79">
        <v>16460</v>
      </c>
      <c r="K49" s="79">
        <v>89.501249999999999</v>
      </c>
      <c r="L49" s="79">
        <v>0</v>
      </c>
      <c r="M49" s="79">
        <f t="shared" si="0"/>
        <v>0.3530423739961781</v>
      </c>
      <c r="N49" s="79">
        <f>K49/'סכום נכסי הקרן'!$C$42*100</f>
        <v>5.2550500089262313E-2</v>
      </c>
    </row>
    <row r="50" spans="2:14">
      <c r="B50" t="s">
        <v>1023</v>
      </c>
      <c r="C50" t="s">
        <v>1024</v>
      </c>
      <c r="D50" t="s">
        <v>106</v>
      </c>
      <c r="E50" t="s">
        <v>129</v>
      </c>
      <c r="F50" t="s">
        <v>1025</v>
      </c>
      <c r="G50" t="s">
        <v>948</v>
      </c>
      <c r="H50" t="s">
        <v>108</v>
      </c>
      <c r="I50" s="79">
        <v>7247</v>
      </c>
      <c r="J50" s="79">
        <v>2484</v>
      </c>
      <c r="K50" s="79">
        <v>180.01548</v>
      </c>
      <c r="L50" s="79">
        <v>0.01</v>
      </c>
      <c r="M50" s="79">
        <f t="shared" si="0"/>
        <v>0.71008050072218565</v>
      </c>
      <c r="N50" s="79">
        <f>K50/'סכום נכסי הקרן'!$C$42*100</f>
        <v>0.10569576958767166</v>
      </c>
    </row>
    <row r="51" spans="2:14">
      <c r="B51" t="s">
        <v>1026</v>
      </c>
      <c r="C51" t="s">
        <v>1027</v>
      </c>
      <c r="D51" t="s">
        <v>106</v>
      </c>
      <c r="E51" t="s">
        <v>129</v>
      </c>
      <c r="F51" t="s">
        <v>1028</v>
      </c>
      <c r="G51" t="s">
        <v>948</v>
      </c>
      <c r="H51" t="s">
        <v>108</v>
      </c>
      <c r="I51" s="79">
        <v>94121</v>
      </c>
      <c r="J51" s="79">
        <v>33.200000000000003</v>
      </c>
      <c r="K51" s="79">
        <v>31.248172</v>
      </c>
      <c r="L51" s="79">
        <v>0</v>
      </c>
      <c r="M51" s="79">
        <f t="shared" si="0"/>
        <v>0.12326005308217372</v>
      </c>
      <c r="N51" s="79">
        <f>K51/'סכום נכסי הקרן'!$C$42*100</f>
        <v>1.834730873004884E-2</v>
      </c>
    </row>
    <row r="52" spans="2:14">
      <c r="B52" t="s">
        <v>1029</v>
      </c>
      <c r="C52" t="s">
        <v>1030</v>
      </c>
      <c r="D52" t="s">
        <v>106</v>
      </c>
      <c r="E52" t="s">
        <v>129</v>
      </c>
      <c r="F52" t="s">
        <v>705</v>
      </c>
      <c r="G52" t="s">
        <v>495</v>
      </c>
      <c r="H52" t="s">
        <v>108</v>
      </c>
      <c r="I52" s="79">
        <v>152330.78</v>
      </c>
      <c r="J52" s="79">
        <v>135.5</v>
      </c>
      <c r="K52" s="79">
        <v>206.40820690000001</v>
      </c>
      <c r="L52" s="79">
        <v>0</v>
      </c>
      <c r="M52" s="79">
        <f t="shared" si="0"/>
        <v>0.81418799599190306</v>
      </c>
      <c r="N52" s="79">
        <f>K52/'סכום נכסי הקרן'!$C$42*100</f>
        <v>0.12119221234477644</v>
      </c>
    </row>
    <row r="53" spans="2:14">
      <c r="B53" t="s">
        <v>1031</v>
      </c>
      <c r="C53" t="s">
        <v>1032</v>
      </c>
      <c r="D53" t="s">
        <v>106</v>
      </c>
      <c r="E53" t="s">
        <v>129</v>
      </c>
      <c r="F53" t="s">
        <v>1033</v>
      </c>
      <c r="G53" t="s">
        <v>495</v>
      </c>
      <c r="H53" t="s">
        <v>108</v>
      </c>
      <c r="I53" s="79">
        <v>1074</v>
      </c>
      <c r="J53" s="79">
        <v>11240</v>
      </c>
      <c r="K53" s="79">
        <v>120.7176</v>
      </c>
      <c r="L53" s="79">
        <v>0.01</v>
      </c>
      <c r="M53" s="79">
        <f t="shared" si="0"/>
        <v>0.47617690353063263</v>
      </c>
      <c r="N53" s="79">
        <f>K53/'סכום נכסי הקרן'!$C$42*100</f>
        <v>7.0879124588489342E-2</v>
      </c>
    </row>
    <row r="54" spans="2:14">
      <c r="B54" t="s">
        <v>1034</v>
      </c>
      <c r="C54" t="s">
        <v>1035</v>
      </c>
      <c r="D54" t="s">
        <v>106</v>
      </c>
      <c r="E54" t="s">
        <v>129</v>
      </c>
      <c r="F54" t="s">
        <v>1036</v>
      </c>
      <c r="G54" t="s">
        <v>1037</v>
      </c>
      <c r="H54" t="s">
        <v>108</v>
      </c>
      <c r="I54" s="79">
        <v>3220.05</v>
      </c>
      <c r="J54" s="79">
        <v>7367</v>
      </c>
      <c r="K54" s="79">
        <v>237.22108349999999</v>
      </c>
      <c r="L54" s="79">
        <v>0</v>
      </c>
      <c r="M54" s="79">
        <f t="shared" si="0"/>
        <v>0.93573100354224759</v>
      </c>
      <c r="N54" s="79">
        <f>K54/'סכום נכסי הקרן'!$C$42*100</f>
        <v>0.13928393815328446</v>
      </c>
    </row>
    <row r="55" spans="2:14">
      <c r="B55" t="s">
        <v>1038</v>
      </c>
      <c r="C55" t="s">
        <v>1039</v>
      </c>
      <c r="D55" t="s">
        <v>106</v>
      </c>
      <c r="E55" t="s">
        <v>129</v>
      </c>
      <c r="F55" t="s">
        <v>1040</v>
      </c>
      <c r="G55" t="s">
        <v>1037</v>
      </c>
      <c r="H55" t="s">
        <v>108</v>
      </c>
      <c r="I55" s="79">
        <v>2100</v>
      </c>
      <c r="J55" s="79">
        <v>5149</v>
      </c>
      <c r="K55" s="79">
        <v>108.129</v>
      </c>
      <c r="L55" s="79">
        <v>0.01</v>
      </c>
      <c r="M55" s="79">
        <f t="shared" si="0"/>
        <v>0.42652051069490921</v>
      </c>
      <c r="N55" s="79">
        <f>K55/'סכום נכסי הקרן'!$C$42*100</f>
        <v>6.3487750440936241E-2</v>
      </c>
    </row>
    <row r="56" spans="2:14">
      <c r="B56" t="s">
        <v>1041</v>
      </c>
      <c r="C56" t="s">
        <v>1042</v>
      </c>
      <c r="D56" t="s">
        <v>106</v>
      </c>
      <c r="E56" t="s">
        <v>129</v>
      </c>
      <c r="F56" t="s">
        <v>1043</v>
      </c>
      <c r="G56" t="s">
        <v>835</v>
      </c>
      <c r="H56" t="s">
        <v>108</v>
      </c>
      <c r="I56" s="79">
        <v>1376</v>
      </c>
      <c r="J56" s="79">
        <v>9944</v>
      </c>
      <c r="K56" s="79">
        <v>136.82944000000001</v>
      </c>
      <c r="L56" s="79">
        <v>0.01</v>
      </c>
      <c r="M56" s="79">
        <f t="shared" si="0"/>
        <v>0.53973090130213397</v>
      </c>
      <c r="N56" s="79">
        <f>K56/'סכום נכסי הקרן'!$C$42*100</f>
        <v>8.0339162848940229E-2</v>
      </c>
    </row>
    <row r="57" spans="2:14">
      <c r="B57" t="s">
        <v>1044</v>
      </c>
      <c r="C57" t="s">
        <v>1045</v>
      </c>
      <c r="D57" t="s">
        <v>106</v>
      </c>
      <c r="E57" t="s">
        <v>129</v>
      </c>
      <c r="F57" t="s">
        <v>1046</v>
      </c>
      <c r="G57" t="s">
        <v>1047</v>
      </c>
      <c r="H57" t="s">
        <v>108</v>
      </c>
      <c r="I57" s="79">
        <v>2811</v>
      </c>
      <c r="J57" s="79">
        <v>4315</v>
      </c>
      <c r="K57" s="79">
        <v>121.29465</v>
      </c>
      <c r="L57" s="79">
        <v>0.01</v>
      </c>
      <c r="M57" s="79">
        <f t="shared" si="0"/>
        <v>0.47845310751565512</v>
      </c>
      <c r="N57" s="79">
        <f>K57/'סכום נכסי הקרן'!$C$42*100</f>
        <v>7.121793847183186E-2</v>
      </c>
    </row>
    <row r="58" spans="2:14">
      <c r="B58" t="s">
        <v>1048</v>
      </c>
      <c r="C58" t="s">
        <v>1049</v>
      </c>
      <c r="D58" t="s">
        <v>106</v>
      </c>
      <c r="E58" t="s">
        <v>129</v>
      </c>
      <c r="F58" t="s">
        <v>1050</v>
      </c>
      <c r="G58" t="s">
        <v>1051</v>
      </c>
      <c r="H58" t="s">
        <v>108</v>
      </c>
      <c r="I58" s="79">
        <v>4239</v>
      </c>
      <c r="J58" s="79">
        <v>3401</v>
      </c>
      <c r="K58" s="79">
        <v>144.16838999999999</v>
      </c>
      <c r="L58" s="79">
        <v>0</v>
      </c>
      <c r="M58" s="79">
        <f t="shared" si="0"/>
        <v>0.56867977442557349</v>
      </c>
      <c r="N58" s="79">
        <f>K58/'סכום נכסי הקרן'!$C$42*100</f>
        <v>8.4648214316155393E-2</v>
      </c>
    </row>
    <row r="59" spans="2:14">
      <c r="B59" t="s">
        <v>1052</v>
      </c>
      <c r="C59" t="s">
        <v>1053</v>
      </c>
      <c r="D59" t="s">
        <v>106</v>
      </c>
      <c r="E59" t="s">
        <v>129</v>
      </c>
      <c r="F59" t="s">
        <v>1054</v>
      </c>
      <c r="G59" t="s">
        <v>1051</v>
      </c>
      <c r="H59" t="s">
        <v>108</v>
      </c>
      <c r="I59" s="79">
        <v>315</v>
      </c>
      <c r="J59" s="79">
        <v>15550</v>
      </c>
      <c r="K59" s="79">
        <v>48.982500000000002</v>
      </c>
      <c r="L59" s="79">
        <v>0</v>
      </c>
      <c r="M59" s="79">
        <f t="shared" si="0"/>
        <v>0.19321403985159755</v>
      </c>
      <c r="N59" s="79">
        <f>K59/'סכום נכסי הקרן'!$C$42*100</f>
        <v>2.8759987940082304E-2</v>
      </c>
    </row>
    <row r="60" spans="2:14">
      <c r="B60" t="s">
        <v>1055</v>
      </c>
      <c r="C60" t="s">
        <v>1056</v>
      </c>
      <c r="D60" t="s">
        <v>106</v>
      </c>
      <c r="E60" t="s">
        <v>129</v>
      </c>
      <c r="F60" t="s">
        <v>1057</v>
      </c>
      <c r="G60" t="s">
        <v>1051</v>
      </c>
      <c r="H60" t="s">
        <v>108</v>
      </c>
      <c r="I60" s="79">
        <v>0.81</v>
      </c>
      <c r="J60" s="79">
        <v>1439</v>
      </c>
      <c r="K60" s="79">
        <v>1.16559E-2</v>
      </c>
      <c r="L60" s="79">
        <v>0</v>
      </c>
      <c r="M60" s="79">
        <f t="shared" si="0"/>
        <v>4.5977308775710421E-5</v>
      </c>
      <c r="N60" s="79">
        <f>K60/'סכום נכסי הקרן'!$C$42*100</f>
        <v>6.843740997923856E-6</v>
      </c>
    </row>
    <row r="61" spans="2:14">
      <c r="B61" t="s">
        <v>1058</v>
      </c>
      <c r="C61" t="s">
        <v>1059</v>
      </c>
      <c r="D61" t="s">
        <v>106</v>
      </c>
      <c r="E61" t="s">
        <v>129</v>
      </c>
      <c r="F61" t="s">
        <v>1060</v>
      </c>
      <c r="G61" t="s">
        <v>1061</v>
      </c>
      <c r="H61" t="s">
        <v>108</v>
      </c>
      <c r="I61" s="79">
        <v>7140</v>
      </c>
      <c r="J61" s="79">
        <v>1270</v>
      </c>
      <c r="K61" s="79">
        <v>90.677999999999997</v>
      </c>
      <c r="L61" s="79">
        <v>0.01</v>
      </c>
      <c r="M61" s="79">
        <f t="shared" si="0"/>
        <v>0.35768412607897027</v>
      </c>
      <c r="N61" s="79">
        <f>K61/'סכום נכסי הקרן'!$C$42*100</f>
        <v>5.3241426763247744E-2</v>
      </c>
    </row>
    <row r="62" spans="2:14">
      <c r="B62" t="s">
        <v>1062</v>
      </c>
      <c r="C62" t="s">
        <v>1063</v>
      </c>
      <c r="D62" t="s">
        <v>106</v>
      </c>
      <c r="E62" t="s">
        <v>129</v>
      </c>
      <c r="F62" t="s">
        <v>1064</v>
      </c>
      <c r="G62" t="s">
        <v>1061</v>
      </c>
      <c r="H62" t="s">
        <v>108</v>
      </c>
      <c r="I62" s="79">
        <v>12735</v>
      </c>
      <c r="J62" s="79">
        <v>837.9</v>
      </c>
      <c r="K62" s="79">
        <v>106.706565</v>
      </c>
      <c r="L62" s="79">
        <v>0</v>
      </c>
      <c r="M62" s="79">
        <f t="shared" si="0"/>
        <v>0.42090964124609975</v>
      </c>
      <c r="N62" s="79">
        <f>K62/'סכום נכסי הקרן'!$C$42*100</f>
        <v>6.2652570255246426E-2</v>
      </c>
    </row>
    <row r="63" spans="2:14">
      <c r="B63" t="s">
        <v>1065</v>
      </c>
      <c r="C63" t="s">
        <v>1066</v>
      </c>
      <c r="D63" t="s">
        <v>106</v>
      </c>
      <c r="E63" t="s">
        <v>129</v>
      </c>
      <c r="F63" t="s">
        <v>390</v>
      </c>
      <c r="G63" t="s">
        <v>355</v>
      </c>
      <c r="H63" t="s">
        <v>108</v>
      </c>
      <c r="I63" s="79">
        <v>1291.8800000000001</v>
      </c>
      <c r="J63" s="79">
        <v>3839</v>
      </c>
      <c r="K63" s="79">
        <v>49.595273200000001</v>
      </c>
      <c r="L63" s="79">
        <v>0</v>
      </c>
      <c r="M63" s="79">
        <f t="shared" si="0"/>
        <v>0.19563115587231494</v>
      </c>
      <c r="N63" s="79">
        <f>K63/'סכום נכסי הקרן'!$C$42*100</f>
        <v>2.9119776636902708E-2</v>
      </c>
    </row>
    <row r="64" spans="2:14">
      <c r="B64" t="s">
        <v>1067</v>
      </c>
      <c r="C64" t="s">
        <v>1068</v>
      </c>
      <c r="D64" t="s">
        <v>106</v>
      </c>
      <c r="E64" t="s">
        <v>129</v>
      </c>
      <c r="F64" t="s">
        <v>1069</v>
      </c>
      <c r="G64" t="s">
        <v>355</v>
      </c>
      <c r="H64" t="s">
        <v>108</v>
      </c>
      <c r="I64" s="79">
        <v>9534</v>
      </c>
      <c r="J64" s="79">
        <v>3100</v>
      </c>
      <c r="K64" s="79">
        <v>295.55399999999997</v>
      </c>
      <c r="L64" s="79">
        <v>0.01</v>
      </c>
      <c r="M64" s="79">
        <f t="shared" si="0"/>
        <v>1.1658282516061667</v>
      </c>
      <c r="N64" s="79">
        <f>K64/'סכום נכסי הקרן'!$C$42*100</f>
        <v>0.17353400654607429</v>
      </c>
    </row>
    <row r="65" spans="2:14">
      <c r="B65" t="s">
        <v>1070</v>
      </c>
      <c r="C65" t="s">
        <v>1071</v>
      </c>
      <c r="D65" t="s">
        <v>106</v>
      </c>
      <c r="E65" t="s">
        <v>129</v>
      </c>
      <c r="F65" t="s">
        <v>1072</v>
      </c>
      <c r="G65" t="s">
        <v>355</v>
      </c>
      <c r="H65" t="s">
        <v>108</v>
      </c>
      <c r="I65" s="79">
        <v>196</v>
      </c>
      <c r="J65" s="79">
        <v>8380</v>
      </c>
      <c r="K65" s="79">
        <v>16.424800000000001</v>
      </c>
      <c r="L65" s="79">
        <v>0</v>
      </c>
      <c r="M65" s="79">
        <f t="shared" si="0"/>
        <v>6.4788484902863666E-2</v>
      </c>
      <c r="N65" s="79">
        <f>K65/'סכום נכסי הקרן'!$C$42*100</f>
        <v>9.6437921690045187E-3</v>
      </c>
    </row>
    <row r="66" spans="2:14">
      <c r="B66" t="s">
        <v>1073</v>
      </c>
      <c r="C66" t="s">
        <v>1074</v>
      </c>
      <c r="D66" t="s">
        <v>106</v>
      </c>
      <c r="E66" t="s">
        <v>129</v>
      </c>
      <c r="F66" t="s">
        <v>420</v>
      </c>
      <c r="G66" t="s">
        <v>355</v>
      </c>
      <c r="H66" t="s">
        <v>108</v>
      </c>
      <c r="I66" s="79">
        <v>700</v>
      </c>
      <c r="J66" s="79">
        <v>8521</v>
      </c>
      <c r="K66" s="79">
        <v>59.646999999999998</v>
      </c>
      <c r="L66" s="79">
        <v>0</v>
      </c>
      <c r="M66" s="79">
        <f t="shared" si="0"/>
        <v>0.23528071933911579</v>
      </c>
      <c r="N66" s="79">
        <f>K66/'סכום נכסי הקרן'!$C$42*100</f>
        <v>3.5021630187558599E-2</v>
      </c>
    </row>
    <row r="67" spans="2:14">
      <c r="B67" t="s">
        <v>1075</v>
      </c>
      <c r="C67" t="s">
        <v>1076</v>
      </c>
      <c r="D67" t="s">
        <v>106</v>
      </c>
      <c r="E67" t="s">
        <v>129</v>
      </c>
      <c r="F67" t="s">
        <v>446</v>
      </c>
      <c r="G67" t="s">
        <v>355</v>
      </c>
      <c r="H67" t="s">
        <v>108</v>
      </c>
      <c r="I67" s="79">
        <v>233</v>
      </c>
      <c r="J67" s="79">
        <v>139900</v>
      </c>
      <c r="K67" s="79">
        <v>325.96699999999998</v>
      </c>
      <c r="L67" s="79">
        <v>0.01</v>
      </c>
      <c r="M67" s="79">
        <f t="shared" si="0"/>
        <v>1.2857939249386146</v>
      </c>
      <c r="N67" s="79">
        <f>K67/'סכום נכסי הקרן'!$C$42*100</f>
        <v>0.19139094551859964</v>
      </c>
    </row>
    <row r="68" spans="2:14">
      <c r="B68" t="s">
        <v>1077</v>
      </c>
      <c r="C68" t="s">
        <v>1078</v>
      </c>
      <c r="D68" t="s">
        <v>106</v>
      </c>
      <c r="E68" t="s">
        <v>129</v>
      </c>
      <c r="F68" t="s">
        <v>587</v>
      </c>
      <c r="G68" t="s">
        <v>355</v>
      </c>
      <c r="H68" t="s">
        <v>108</v>
      </c>
      <c r="I68" s="79">
        <v>100</v>
      </c>
      <c r="J68" s="79">
        <v>36160</v>
      </c>
      <c r="K68" s="79">
        <v>36.159999999999997</v>
      </c>
      <c r="L68" s="79">
        <v>0</v>
      </c>
      <c r="M68" s="79">
        <f t="shared" si="0"/>
        <v>0.14263501620035252</v>
      </c>
      <c r="N68" s="79">
        <f>K68/'סכום נכסי הקרן'!$C$42*100</f>
        <v>2.1231279822658621E-2</v>
      </c>
    </row>
    <row r="69" spans="2:14">
      <c r="B69" t="s">
        <v>1079</v>
      </c>
      <c r="C69" t="s">
        <v>1080</v>
      </c>
      <c r="D69" t="s">
        <v>106</v>
      </c>
      <c r="E69" t="s">
        <v>129</v>
      </c>
      <c r="F69" t="s">
        <v>662</v>
      </c>
      <c r="G69" t="s">
        <v>355</v>
      </c>
      <c r="H69" t="s">
        <v>108</v>
      </c>
      <c r="I69" s="79">
        <v>0.53</v>
      </c>
      <c r="J69" s="79">
        <v>14700</v>
      </c>
      <c r="K69" s="79">
        <v>7.7909999999999993E-2</v>
      </c>
      <c r="L69" s="79">
        <v>0</v>
      </c>
      <c r="M69" s="79">
        <f t="shared" si="0"/>
        <v>3.0732008053565993E-4</v>
      </c>
      <c r="N69" s="79">
        <f>K69/'סכום נכסי הקרן'!$C$42*100</f>
        <v>4.5744718224096598E-5</v>
      </c>
    </row>
    <row r="70" spans="2:14">
      <c r="B70" t="s">
        <v>1081</v>
      </c>
      <c r="C70" t="s">
        <v>1082</v>
      </c>
      <c r="D70" t="s">
        <v>106</v>
      </c>
      <c r="E70" t="s">
        <v>129</v>
      </c>
      <c r="F70" t="s">
        <v>481</v>
      </c>
      <c r="G70" t="s">
        <v>355</v>
      </c>
      <c r="H70" t="s">
        <v>108</v>
      </c>
      <c r="I70" s="79">
        <v>11413</v>
      </c>
      <c r="J70" s="79">
        <v>1062</v>
      </c>
      <c r="K70" s="79">
        <v>121.20605999999999</v>
      </c>
      <c r="L70" s="79">
        <v>0.01</v>
      </c>
      <c r="M70" s="79">
        <f t="shared" si="0"/>
        <v>0.47810365961506912</v>
      </c>
      <c r="N70" s="79">
        <f>K70/'סכום נכסי הקרן'!$C$42*100</f>
        <v>7.1165923010562779E-2</v>
      </c>
    </row>
    <row r="71" spans="2:14">
      <c r="B71" t="s">
        <v>1083</v>
      </c>
      <c r="C71" t="s">
        <v>1084</v>
      </c>
      <c r="D71" t="s">
        <v>106</v>
      </c>
      <c r="E71" t="s">
        <v>129</v>
      </c>
      <c r="F71" t="s">
        <v>1085</v>
      </c>
      <c r="G71" t="s">
        <v>355</v>
      </c>
      <c r="H71" t="s">
        <v>108</v>
      </c>
      <c r="I71" s="79">
        <v>34404</v>
      </c>
      <c r="J71" s="79">
        <v>737</v>
      </c>
      <c r="K71" s="79">
        <v>253.55748</v>
      </c>
      <c r="L71" s="79">
        <v>0.01</v>
      </c>
      <c r="M71" s="79">
        <f t="shared" si="0"/>
        <v>1.0001707762035552</v>
      </c>
      <c r="N71" s="79">
        <f>K71/'סכום נכסי הקרן'!$C$42*100</f>
        <v>0.14887582436416391</v>
      </c>
    </row>
    <row r="72" spans="2:14">
      <c r="B72" t="s">
        <v>1086</v>
      </c>
      <c r="C72" t="s">
        <v>1087</v>
      </c>
      <c r="D72" t="s">
        <v>106</v>
      </c>
      <c r="E72" t="s">
        <v>129</v>
      </c>
      <c r="F72" t="s">
        <v>859</v>
      </c>
      <c r="G72" t="s">
        <v>860</v>
      </c>
      <c r="H72" t="s">
        <v>108</v>
      </c>
      <c r="I72" s="79">
        <v>27305</v>
      </c>
      <c r="J72" s="79">
        <v>463.9</v>
      </c>
      <c r="K72" s="79">
        <v>126.667895</v>
      </c>
      <c r="L72" s="79">
        <v>0.01</v>
      </c>
      <c r="M72" s="79">
        <f t="shared" si="0"/>
        <v>0.49964815418665792</v>
      </c>
      <c r="N72" s="79">
        <f>K72/'סכום נכסי הקרן'!$C$42*100</f>
        <v>7.4372829737061427E-2</v>
      </c>
    </row>
    <row r="73" spans="2:14">
      <c r="B73" t="s">
        <v>1088</v>
      </c>
      <c r="C73" t="s">
        <v>1089</v>
      </c>
      <c r="D73" t="s">
        <v>106</v>
      </c>
      <c r="E73" t="s">
        <v>129</v>
      </c>
      <c r="F73" t="s">
        <v>1090</v>
      </c>
      <c r="G73" t="s">
        <v>860</v>
      </c>
      <c r="H73" t="s">
        <v>108</v>
      </c>
      <c r="I73" s="79">
        <v>6635</v>
      </c>
      <c r="J73" s="79">
        <v>1383</v>
      </c>
      <c r="K73" s="79">
        <v>91.762050000000002</v>
      </c>
      <c r="L73" s="79">
        <v>0.01</v>
      </c>
      <c r="M73" s="79">
        <f t="shared" si="0"/>
        <v>0.36196021815065149</v>
      </c>
      <c r="N73" s="79">
        <f>K73/'סכום נכסי הקרן'!$C$42*100</f>
        <v>5.3877924796758625E-2</v>
      </c>
    </row>
    <row r="74" spans="2:14">
      <c r="B74" t="s">
        <v>1091</v>
      </c>
      <c r="C74" t="s">
        <v>1092</v>
      </c>
      <c r="D74" t="s">
        <v>106</v>
      </c>
      <c r="E74" t="s">
        <v>129</v>
      </c>
      <c r="F74" t="s">
        <v>1093</v>
      </c>
      <c r="G74" t="s">
        <v>131</v>
      </c>
      <c r="H74" t="s">
        <v>108</v>
      </c>
      <c r="I74" s="79">
        <v>0.18</v>
      </c>
      <c r="J74" s="79">
        <v>238.9</v>
      </c>
      <c r="K74" s="79">
        <v>4.3001999999999998E-4</v>
      </c>
      <c r="L74" s="79">
        <v>0</v>
      </c>
      <c r="M74" s="79">
        <f t="shared" si="0"/>
        <v>1.6962364398914709E-6</v>
      </c>
      <c r="N74" s="79">
        <f>K74/'סכום נכסי הקרן'!$C$42*100</f>
        <v>2.5248547979368529E-7</v>
      </c>
    </row>
    <row r="75" spans="2:14">
      <c r="B75" t="s">
        <v>1094</v>
      </c>
      <c r="C75" t="s">
        <v>1095</v>
      </c>
      <c r="D75" t="s">
        <v>106</v>
      </c>
      <c r="E75" t="s">
        <v>129</v>
      </c>
      <c r="F75" t="s">
        <v>1096</v>
      </c>
      <c r="G75" t="s">
        <v>1097</v>
      </c>
      <c r="H75" t="s">
        <v>108</v>
      </c>
      <c r="I75" s="79">
        <v>4872</v>
      </c>
      <c r="J75" s="79">
        <v>5834</v>
      </c>
      <c r="K75" s="79">
        <v>284.23248000000001</v>
      </c>
      <c r="L75" s="79">
        <v>0.02</v>
      </c>
      <c r="M75" s="79">
        <f t="shared" si="0"/>
        <v>1.1211699222750657</v>
      </c>
      <c r="N75" s="79">
        <f>K75/'סכום נכסי הקרן'!$C$42*100</f>
        <v>0.16688659617168752</v>
      </c>
    </row>
    <row r="76" spans="2:14">
      <c r="B76" t="s">
        <v>1098</v>
      </c>
      <c r="C76" t="s">
        <v>1099</v>
      </c>
      <c r="D76" t="s">
        <v>106</v>
      </c>
      <c r="E76" t="s">
        <v>129</v>
      </c>
      <c r="F76" t="s">
        <v>1100</v>
      </c>
      <c r="G76" t="s">
        <v>1097</v>
      </c>
      <c r="H76" t="s">
        <v>108</v>
      </c>
      <c r="I76" s="79">
        <v>8000</v>
      </c>
      <c r="J76" s="79">
        <v>3074</v>
      </c>
      <c r="K76" s="79">
        <v>245.92</v>
      </c>
      <c r="L76" s="79">
        <v>0.01</v>
      </c>
      <c r="M76" s="79">
        <f t="shared" ref="M76:M139" si="1">K76/$K$11*100</f>
        <v>0.97004433584045036</v>
      </c>
      <c r="N76" s="79">
        <f>K76/'סכום נכסי הקרן'!$C$42*100</f>
        <v>0.14439149153728451</v>
      </c>
    </row>
    <row r="77" spans="2:14">
      <c r="B77" t="s">
        <v>1101</v>
      </c>
      <c r="C77" t="s">
        <v>1102</v>
      </c>
      <c r="D77" t="s">
        <v>106</v>
      </c>
      <c r="E77" t="s">
        <v>129</v>
      </c>
      <c r="F77" t="s">
        <v>1103</v>
      </c>
      <c r="G77" t="s">
        <v>1097</v>
      </c>
      <c r="H77" t="s">
        <v>108</v>
      </c>
      <c r="I77" s="79">
        <v>694</v>
      </c>
      <c r="J77" s="79">
        <v>15680</v>
      </c>
      <c r="K77" s="79">
        <v>108.8192</v>
      </c>
      <c r="L77" s="79">
        <v>0</v>
      </c>
      <c r="M77" s="79">
        <f t="shared" si="1"/>
        <v>0.42924304078842368</v>
      </c>
      <c r="N77" s="79">
        <f>K77/'סכום נכסי הקרן'!$C$42*100</f>
        <v>6.389300014595832E-2</v>
      </c>
    </row>
    <row r="78" spans="2:14">
      <c r="B78" t="s">
        <v>1104</v>
      </c>
      <c r="C78" t="s">
        <v>1105</v>
      </c>
      <c r="D78" t="s">
        <v>106</v>
      </c>
      <c r="E78" t="s">
        <v>129</v>
      </c>
      <c r="F78" t="s">
        <v>1106</v>
      </c>
      <c r="G78" t="s">
        <v>135</v>
      </c>
      <c r="H78" t="s">
        <v>108</v>
      </c>
      <c r="I78" s="79">
        <v>2696</v>
      </c>
      <c r="J78" s="79">
        <v>2896</v>
      </c>
      <c r="K78" s="79">
        <v>78.076160000000002</v>
      </c>
      <c r="L78" s="79">
        <v>0</v>
      </c>
      <c r="M78" s="79">
        <f t="shared" si="1"/>
        <v>0.30797550736895229</v>
      </c>
      <c r="N78" s="79">
        <f>K78/'סכום נכסי הקרן'!$C$42*100</f>
        <v>4.5842278773193204E-2</v>
      </c>
    </row>
    <row r="79" spans="2:14">
      <c r="B79" t="s">
        <v>1107</v>
      </c>
      <c r="C79" t="s">
        <v>1108</v>
      </c>
      <c r="D79" t="s">
        <v>106</v>
      </c>
      <c r="E79" t="s">
        <v>129</v>
      </c>
      <c r="F79" t="s">
        <v>615</v>
      </c>
      <c r="G79" t="s">
        <v>138</v>
      </c>
      <c r="H79" t="s">
        <v>108</v>
      </c>
      <c r="I79" s="79">
        <v>9111</v>
      </c>
      <c r="J79" s="79">
        <v>1847</v>
      </c>
      <c r="K79" s="79">
        <v>168.28017</v>
      </c>
      <c r="L79" s="79">
        <v>0.01</v>
      </c>
      <c r="M79" s="79">
        <f t="shared" si="1"/>
        <v>0.66378995503728078</v>
      </c>
      <c r="N79" s="79">
        <f>K79/'סכום נכסי הקרן'!$C$42*100</f>
        <v>9.8805403149185914E-2</v>
      </c>
    </row>
    <row r="80" spans="2:14">
      <c r="B80" t="s">
        <v>1109</v>
      </c>
      <c r="C80" t="s">
        <v>1110</v>
      </c>
      <c r="D80" t="s">
        <v>106</v>
      </c>
      <c r="E80" t="s">
        <v>129</v>
      </c>
      <c r="F80" t="s">
        <v>760</v>
      </c>
      <c r="G80" t="s">
        <v>138</v>
      </c>
      <c r="H80" t="s">
        <v>108</v>
      </c>
      <c r="I80" s="79">
        <v>211</v>
      </c>
      <c r="J80" s="79">
        <v>2432</v>
      </c>
      <c r="K80" s="79">
        <v>5.1315200000000001</v>
      </c>
      <c r="L80" s="79">
        <v>0</v>
      </c>
      <c r="M80" s="79">
        <f t="shared" si="1"/>
        <v>2.0241549732644713E-2</v>
      </c>
      <c r="N80" s="79">
        <f>K80/'סכום נכסי הקרן'!$C$42*100</f>
        <v>3.0129628604969351E-3</v>
      </c>
    </row>
    <row r="81" spans="2:14">
      <c r="B81" t="s">
        <v>1111</v>
      </c>
      <c r="C81" t="s">
        <v>1112</v>
      </c>
      <c r="D81" t="s">
        <v>106</v>
      </c>
      <c r="E81" t="s">
        <v>129</v>
      </c>
      <c r="F81" t="s">
        <v>604</v>
      </c>
      <c r="G81" t="s">
        <v>138</v>
      </c>
      <c r="H81" t="s">
        <v>108</v>
      </c>
      <c r="I81" s="79">
        <v>3437</v>
      </c>
      <c r="J81" s="79">
        <v>3100</v>
      </c>
      <c r="K81" s="79">
        <v>106.547</v>
      </c>
      <c r="L81" s="79">
        <v>0</v>
      </c>
      <c r="M81" s="79">
        <f t="shared" si="1"/>
        <v>0.42028022873614379</v>
      </c>
      <c r="N81" s="79">
        <f>K81/'סכום נכסי הקרן'!$C$42*100</f>
        <v>6.2558881948694911E-2</v>
      </c>
    </row>
    <row r="82" spans="2:14">
      <c r="B82" s="80" t="s">
        <v>1113</v>
      </c>
      <c r="E82" s="16"/>
      <c r="F82" s="16"/>
      <c r="G82" s="16"/>
      <c r="I82" s="81">
        <f>SUM(I83:I137)</f>
        <v>281776.65999999997</v>
      </c>
      <c r="K82" s="81">
        <f>SUM(K83:K137)</f>
        <v>2812.30266076</v>
      </c>
      <c r="M82" s="81">
        <f t="shared" si="1"/>
        <v>11.093275320182441</v>
      </c>
      <c r="N82" s="81">
        <f>K82/'סכום נכסי הקרן'!$C$42*100</f>
        <v>1.651238515945878</v>
      </c>
    </row>
    <row r="83" spans="2:14">
      <c r="B83" t="s">
        <v>1114</v>
      </c>
      <c r="C83" t="s">
        <v>1115</v>
      </c>
      <c r="D83" t="s">
        <v>106</v>
      </c>
      <c r="E83" t="s">
        <v>129</v>
      </c>
      <c r="F83" t="s">
        <v>1116</v>
      </c>
      <c r="G83" t="s">
        <v>107</v>
      </c>
      <c r="H83" t="s">
        <v>108</v>
      </c>
      <c r="I83" s="79">
        <v>2262</v>
      </c>
      <c r="J83" s="79">
        <v>1588</v>
      </c>
      <c r="K83" s="79">
        <v>35.920560000000002</v>
      </c>
      <c r="L83" s="79">
        <v>0.03</v>
      </c>
      <c r="M83" s="79">
        <f t="shared" si="1"/>
        <v>0.14169053256431788</v>
      </c>
      <c r="N83" s="79">
        <f>K83/'סכום נכסי הקרן'!$C$42*100</f>
        <v>2.1090693051620535E-2</v>
      </c>
    </row>
    <row r="84" spans="2:14">
      <c r="B84" t="s">
        <v>1117</v>
      </c>
      <c r="C84" t="s">
        <v>1118</v>
      </c>
      <c r="D84" t="s">
        <v>106</v>
      </c>
      <c r="E84" t="s">
        <v>129</v>
      </c>
      <c r="F84" t="s">
        <v>1119</v>
      </c>
      <c r="G84" t="s">
        <v>107</v>
      </c>
      <c r="H84" t="s">
        <v>108</v>
      </c>
      <c r="I84" s="79">
        <v>790</v>
      </c>
      <c r="J84" s="79">
        <v>11170</v>
      </c>
      <c r="K84" s="79">
        <v>88.242999999999995</v>
      </c>
      <c r="L84" s="79">
        <v>0.01</v>
      </c>
      <c r="M84" s="79">
        <f t="shared" si="1"/>
        <v>0.34807914088959363</v>
      </c>
      <c r="N84" s="79">
        <f>K84/'סכום נכסי הקרן'!$C$42*100</f>
        <v>5.1811720834924357E-2</v>
      </c>
    </row>
    <row r="85" spans="2:14">
      <c r="B85" t="s">
        <v>1120</v>
      </c>
      <c r="C85" t="s">
        <v>1121</v>
      </c>
      <c r="D85" t="s">
        <v>106</v>
      </c>
      <c r="E85" t="s">
        <v>129</v>
      </c>
      <c r="F85" t="s">
        <v>1122</v>
      </c>
      <c r="G85" t="s">
        <v>997</v>
      </c>
      <c r="H85" t="s">
        <v>108</v>
      </c>
      <c r="I85" s="79">
        <v>1481</v>
      </c>
      <c r="J85" s="79">
        <v>5034</v>
      </c>
      <c r="K85" s="79">
        <v>74.553539999999998</v>
      </c>
      <c r="L85" s="79">
        <v>0.03</v>
      </c>
      <c r="M85" s="79">
        <f t="shared" si="1"/>
        <v>0.29408034805568667</v>
      </c>
      <c r="N85" s="79">
        <f>K85/'סכום נכסי הקרן'!$C$42*100</f>
        <v>4.3773978692195036E-2</v>
      </c>
    </row>
    <row r="86" spans="2:14">
      <c r="B86" t="s">
        <v>1123</v>
      </c>
      <c r="C86" t="s">
        <v>1124</v>
      </c>
      <c r="D86" t="s">
        <v>106</v>
      </c>
      <c r="E86" t="s">
        <v>129</v>
      </c>
      <c r="F86" t="s">
        <v>1125</v>
      </c>
      <c r="G86" t="s">
        <v>997</v>
      </c>
      <c r="H86" t="s">
        <v>108</v>
      </c>
      <c r="I86" s="79">
        <v>4137</v>
      </c>
      <c r="J86" s="79">
        <v>3881</v>
      </c>
      <c r="K86" s="79">
        <v>160.55697000000001</v>
      </c>
      <c r="L86" s="79">
        <v>0.02</v>
      </c>
      <c r="M86" s="79">
        <f t="shared" si="1"/>
        <v>0.63332538763909052</v>
      </c>
      <c r="N86" s="79">
        <f>K86/'סכום נכסי הקרן'!$C$42*100</f>
        <v>9.4270739976443751E-2</v>
      </c>
    </row>
    <row r="87" spans="2:14">
      <c r="B87" t="s">
        <v>1126</v>
      </c>
      <c r="C87" t="s">
        <v>1127</v>
      </c>
      <c r="D87" t="s">
        <v>106</v>
      </c>
      <c r="E87" t="s">
        <v>129</v>
      </c>
      <c r="F87" t="s">
        <v>1128</v>
      </c>
      <c r="G87" t="s">
        <v>1001</v>
      </c>
      <c r="H87" t="s">
        <v>108</v>
      </c>
      <c r="I87" s="79">
        <v>0.8</v>
      </c>
      <c r="J87" s="79">
        <v>347.5</v>
      </c>
      <c r="K87" s="79">
        <v>2.7799999999999999E-3</v>
      </c>
      <c r="L87" s="79">
        <v>0</v>
      </c>
      <c r="M87" s="79">
        <f t="shared" si="1"/>
        <v>1.0965855780889933E-5</v>
      </c>
      <c r="N87" s="79">
        <f>K87/'סכום נכסי הקרן'!$C$42*100</f>
        <v>1.6322720660119183E-6</v>
      </c>
    </row>
    <row r="88" spans="2:14">
      <c r="B88" t="s">
        <v>1129</v>
      </c>
      <c r="C88" t="s">
        <v>1130</v>
      </c>
      <c r="D88" t="s">
        <v>106</v>
      </c>
      <c r="E88" t="s">
        <v>129</v>
      </c>
      <c r="F88" t="s">
        <v>1131</v>
      </c>
      <c r="G88" t="s">
        <v>1001</v>
      </c>
      <c r="H88" t="s">
        <v>108</v>
      </c>
      <c r="I88" s="79">
        <v>2394</v>
      </c>
      <c r="J88" s="79">
        <v>2108</v>
      </c>
      <c r="K88" s="79">
        <v>50.465519999999998</v>
      </c>
      <c r="L88" s="79">
        <v>0.01</v>
      </c>
      <c r="M88" s="79">
        <f t="shared" si="1"/>
        <v>0.19906389000993399</v>
      </c>
      <c r="N88" s="79">
        <f>K88/'סכום נכסי הקרן'!$C$42*100</f>
        <v>2.9630740500994887E-2</v>
      </c>
    </row>
    <row r="89" spans="2:14">
      <c r="B89" t="s">
        <v>1132</v>
      </c>
      <c r="C89" t="s">
        <v>1133</v>
      </c>
      <c r="D89" t="s">
        <v>106</v>
      </c>
      <c r="E89" t="s">
        <v>129</v>
      </c>
      <c r="F89" t="s">
        <v>1134</v>
      </c>
      <c r="G89" t="s">
        <v>1001</v>
      </c>
      <c r="H89" t="s">
        <v>108</v>
      </c>
      <c r="I89" s="79">
        <v>8161</v>
      </c>
      <c r="J89" s="79">
        <v>404</v>
      </c>
      <c r="K89" s="79">
        <v>32.970440000000004</v>
      </c>
      <c r="L89" s="79">
        <v>0</v>
      </c>
      <c r="M89" s="79">
        <f t="shared" si="1"/>
        <v>0.13005362952247651</v>
      </c>
      <c r="N89" s="79">
        <f>K89/'סכום נכסי הקרן'!$C$42*100</f>
        <v>1.9358535329540287E-2</v>
      </c>
    </row>
    <row r="90" spans="2:14">
      <c r="B90" t="s">
        <v>1135</v>
      </c>
      <c r="C90" t="s">
        <v>1136</v>
      </c>
      <c r="D90" t="s">
        <v>106</v>
      </c>
      <c r="E90" t="s">
        <v>129</v>
      </c>
      <c r="F90" t="s">
        <v>1137</v>
      </c>
      <c r="G90" t="s">
        <v>926</v>
      </c>
      <c r="H90" t="s">
        <v>108</v>
      </c>
      <c r="I90" s="79">
        <v>2158</v>
      </c>
      <c r="J90" s="79">
        <v>786.5</v>
      </c>
      <c r="K90" s="79">
        <v>16.972670000000001</v>
      </c>
      <c r="L90" s="79">
        <v>0.02</v>
      </c>
      <c r="M90" s="79">
        <f t="shared" si="1"/>
        <v>6.6949586847711198E-2</v>
      </c>
      <c r="N90" s="79">
        <f>K90/'סכום נכסי הקרן'!$C$42*100</f>
        <v>9.9654730671361533E-3</v>
      </c>
    </row>
    <row r="91" spans="2:14">
      <c r="B91" t="s">
        <v>1138</v>
      </c>
      <c r="C91" t="s">
        <v>1139</v>
      </c>
      <c r="D91" t="s">
        <v>106</v>
      </c>
      <c r="E91" t="s">
        <v>129</v>
      </c>
      <c r="F91" t="s">
        <v>1140</v>
      </c>
      <c r="G91" t="s">
        <v>942</v>
      </c>
      <c r="H91" t="s">
        <v>108</v>
      </c>
      <c r="I91" s="79">
        <v>3429</v>
      </c>
      <c r="J91" s="79">
        <v>1788</v>
      </c>
      <c r="K91" s="79">
        <v>61.310519999999997</v>
      </c>
      <c r="L91" s="79">
        <v>0.01</v>
      </c>
      <c r="M91" s="79">
        <f t="shared" si="1"/>
        <v>0.24184256121272224</v>
      </c>
      <c r="N91" s="79">
        <f>K91/'סכום נכסי הקרן'!$C$42*100</f>
        <v>3.5998363003116922E-2</v>
      </c>
    </row>
    <row r="92" spans="2:14">
      <c r="B92" t="s">
        <v>1141</v>
      </c>
      <c r="C92" t="s">
        <v>1142</v>
      </c>
      <c r="D92" t="s">
        <v>106</v>
      </c>
      <c r="E92" t="s">
        <v>129</v>
      </c>
      <c r="F92" t="s">
        <v>1143</v>
      </c>
      <c r="G92" t="s">
        <v>942</v>
      </c>
      <c r="H92" t="s">
        <v>108</v>
      </c>
      <c r="I92" s="79">
        <v>10792.9</v>
      </c>
      <c r="J92" s="79">
        <v>240.5</v>
      </c>
      <c r="K92" s="79">
        <v>25.9569245</v>
      </c>
      <c r="L92" s="79">
        <v>0.01</v>
      </c>
      <c r="M92" s="79">
        <f t="shared" si="1"/>
        <v>0.10238844984980164</v>
      </c>
      <c r="N92" s="79">
        <f>K92/'סכום נכסי הקרן'!$C$42*100</f>
        <v>1.5240562151413808E-2</v>
      </c>
    </row>
    <row r="93" spans="2:14">
      <c r="B93" t="s">
        <v>1144</v>
      </c>
      <c r="C93" t="s">
        <v>1145</v>
      </c>
      <c r="D93" t="s">
        <v>106</v>
      </c>
      <c r="E93" t="s">
        <v>129</v>
      </c>
      <c r="F93" t="s">
        <v>731</v>
      </c>
      <c r="G93" t="s">
        <v>118</v>
      </c>
      <c r="H93" t="s">
        <v>108</v>
      </c>
      <c r="I93" s="79">
        <v>0.57999999999999996</v>
      </c>
      <c r="J93" s="79">
        <v>54.3</v>
      </c>
      <c r="K93" s="79">
        <v>3.1493999999999999E-4</v>
      </c>
      <c r="L93" s="79">
        <v>0</v>
      </c>
      <c r="M93" s="79">
        <f t="shared" si="1"/>
        <v>1.2422973451918976E-6</v>
      </c>
      <c r="N93" s="79">
        <f>K93/'סכום נכסי הקרן'!$C$42*100</f>
        <v>1.849164620394941E-7</v>
      </c>
    </row>
    <row r="94" spans="2:14">
      <c r="B94" t="s">
        <v>1146</v>
      </c>
      <c r="C94" t="s">
        <v>1147</v>
      </c>
      <c r="D94" t="s">
        <v>106</v>
      </c>
      <c r="E94" t="s">
        <v>129</v>
      </c>
      <c r="F94" t="s">
        <v>1148</v>
      </c>
      <c r="G94" t="s">
        <v>1149</v>
      </c>
      <c r="H94" t="s">
        <v>108</v>
      </c>
      <c r="I94" s="79">
        <v>7141</v>
      </c>
      <c r="J94" s="79">
        <v>365</v>
      </c>
      <c r="K94" s="79">
        <v>26.06465</v>
      </c>
      <c r="L94" s="79">
        <v>0.04</v>
      </c>
      <c r="M94" s="79">
        <f t="shared" si="1"/>
        <v>0.10281337873358734</v>
      </c>
      <c r="N94" s="79">
        <f>K94/'סכום נכסי הקרן'!$C$42*100</f>
        <v>1.5303812987545882E-2</v>
      </c>
    </row>
    <row r="95" spans="2:14">
      <c r="B95" t="s">
        <v>1150</v>
      </c>
      <c r="C95" t="s">
        <v>1151</v>
      </c>
      <c r="D95" t="s">
        <v>106</v>
      </c>
      <c r="E95" t="s">
        <v>129</v>
      </c>
      <c r="F95" t="s">
        <v>1152</v>
      </c>
      <c r="G95" t="s">
        <v>1149</v>
      </c>
      <c r="H95" t="s">
        <v>108</v>
      </c>
      <c r="I95" s="79">
        <v>583</v>
      </c>
      <c r="J95" s="79">
        <v>15520</v>
      </c>
      <c r="K95" s="79">
        <v>90.4816</v>
      </c>
      <c r="L95" s="79">
        <v>0.01</v>
      </c>
      <c r="M95" s="79">
        <f t="shared" si="1"/>
        <v>0.35690941597991749</v>
      </c>
      <c r="N95" s="79">
        <f>K95/'סכום נכסי הקרן'!$C$42*100</f>
        <v>5.3126110851821576E-2</v>
      </c>
    </row>
    <row r="96" spans="2:14">
      <c r="B96" t="s">
        <v>1153</v>
      </c>
      <c r="C96" t="s">
        <v>1154</v>
      </c>
      <c r="D96" t="s">
        <v>106</v>
      </c>
      <c r="E96" t="s">
        <v>129</v>
      </c>
      <c r="F96" t="s">
        <v>1155</v>
      </c>
      <c r="G96" t="s">
        <v>495</v>
      </c>
      <c r="H96" t="s">
        <v>108</v>
      </c>
      <c r="I96" s="79">
        <v>4723.05</v>
      </c>
      <c r="J96" s="79">
        <v>874</v>
      </c>
      <c r="K96" s="79">
        <v>41.279457000000001</v>
      </c>
      <c r="L96" s="79">
        <v>0.02</v>
      </c>
      <c r="M96" s="79">
        <f t="shared" si="1"/>
        <v>0.16282898279692354</v>
      </c>
      <c r="N96" s="79">
        <f>K96/'סכום נכסי הקרן'!$C$42*100</f>
        <v>2.423715991411516E-2</v>
      </c>
    </row>
    <row r="97" spans="2:14">
      <c r="B97" t="s">
        <v>1156</v>
      </c>
      <c r="C97" t="s">
        <v>1157</v>
      </c>
      <c r="D97" t="s">
        <v>106</v>
      </c>
      <c r="E97" t="s">
        <v>129</v>
      </c>
      <c r="F97" t="s">
        <v>1158</v>
      </c>
      <c r="G97" t="s">
        <v>495</v>
      </c>
      <c r="H97" t="s">
        <v>108</v>
      </c>
      <c r="I97" s="79">
        <v>4357</v>
      </c>
      <c r="J97" s="79">
        <v>2665</v>
      </c>
      <c r="K97" s="79">
        <v>116.11405000000001</v>
      </c>
      <c r="L97" s="79">
        <v>0.03</v>
      </c>
      <c r="M97" s="79">
        <f t="shared" si="1"/>
        <v>0.45801795914929599</v>
      </c>
      <c r="N97" s="79">
        <f>K97/'סכום נכסי הקרן'!$C$42*100</f>
        <v>6.8176158376442891E-2</v>
      </c>
    </row>
    <row r="98" spans="2:14">
      <c r="B98" t="s">
        <v>1159</v>
      </c>
      <c r="C98" t="s">
        <v>1160</v>
      </c>
      <c r="D98" t="s">
        <v>106</v>
      </c>
      <c r="E98" t="s">
        <v>129</v>
      </c>
      <c r="F98" t="s">
        <v>1161</v>
      </c>
      <c r="G98" t="s">
        <v>495</v>
      </c>
      <c r="H98" t="s">
        <v>108</v>
      </c>
      <c r="I98" s="79">
        <v>3748</v>
      </c>
      <c r="J98" s="79">
        <v>614.79999999999995</v>
      </c>
      <c r="K98" s="79">
        <v>23.042704000000001</v>
      </c>
      <c r="L98" s="79">
        <v>0.03</v>
      </c>
      <c r="M98" s="79">
        <f t="shared" si="1"/>
        <v>9.0893154268250204E-2</v>
      </c>
      <c r="N98" s="79">
        <f>K98/'סכום נכסי הקרן'!$C$42*100</f>
        <v>1.352948275704356E-2</v>
      </c>
    </row>
    <row r="99" spans="2:14">
      <c r="B99" t="s">
        <v>1162</v>
      </c>
      <c r="C99" t="s">
        <v>1163</v>
      </c>
      <c r="D99" t="s">
        <v>106</v>
      </c>
      <c r="E99" t="s">
        <v>129</v>
      </c>
      <c r="F99" t="s">
        <v>916</v>
      </c>
      <c r="G99" t="s">
        <v>495</v>
      </c>
      <c r="H99" t="s">
        <v>108</v>
      </c>
      <c r="I99" s="79">
        <v>76.930000000000007</v>
      </c>
      <c r="J99" s="79">
        <v>363</v>
      </c>
      <c r="K99" s="79">
        <v>0.2792559</v>
      </c>
      <c r="L99" s="79">
        <v>0</v>
      </c>
      <c r="M99" s="79">
        <f t="shared" si="1"/>
        <v>1.1015395414973458E-3</v>
      </c>
      <c r="N99" s="79">
        <f>K99/'סכום נכסי הקרן'!$C$42*100</f>
        <v>1.639646060572006E-4</v>
      </c>
    </row>
    <row r="100" spans="2:14">
      <c r="B100" t="s">
        <v>1164</v>
      </c>
      <c r="C100" t="s">
        <v>1165</v>
      </c>
      <c r="D100" t="s">
        <v>106</v>
      </c>
      <c r="E100" t="s">
        <v>129</v>
      </c>
      <c r="F100" t="s">
        <v>1166</v>
      </c>
      <c r="G100" t="s">
        <v>495</v>
      </c>
      <c r="H100" t="s">
        <v>108</v>
      </c>
      <c r="I100" s="79">
        <v>3644</v>
      </c>
      <c r="J100" s="79">
        <v>2804</v>
      </c>
      <c r="K100" s="79">
        <v>102.17776000000001</v>
      </c>
      <c r="L100" s="79">
        <v>0.01</v>
      </c>
      <c r="M100" s="79">
        <f t="shared" si="1"/>
        <v>0.40304553243682889</v>
      </c>
      <c r="N100" s="79">
        <f>K100/'סכום נכסי הקרן'!$C$42*100</f>
        <v>5.9993490437291359E-2</v>
      </c>
    </row>
    <row r="101" spans="2:14">
      <c r="B101" t="s">
        <v>1167</v>
      </c>
      <c r="C101" t="s">
        <v>1168</v>
      </c>
      <c r="D101" t="s">
        <v>106</v>
      </c>
      <c r="E101" t="s">
        <v>129</v>
      </c>
      <c r="F101" t="s">
        <v>1169</v>
      </c>
      <c r="G101" t="s">
        <v>495</v>
      </c>
      <c r="H101" t="s">
        <v>108</v>
      </c>
      <c r="I101" s="79">
        <v>17103</v>
      </c>
      <c r="J101" s="79">
        <v>845</v>
      </c>
      <c r="K101" s="79">
        <v>144.52035000000001</v>
      </c>
      <c r="L101" s="79">
        <v>0.02</v>
      </c>
      <c r="M101" s="79">
        <f t="shared" si="1"/>
        <v>0.57006809910206346</v>
      </c>
      <c r="N101" s="79">
        <f>K101/'סכום נכסי הקרן'!$C$42*100</f>
        <v>8.4854867005491219E-2</v>
      </c>
    </row>
    <row r="102" spans="2:14">
      <c r="B102" t="s">
        <v>1170</v>
      </c>
      <c r="C102" t="s">
        <v>1171</v>
      </c>
      <c r="D102" t="s">
        <v>106</v>
      </c>
      <c r="E102" t="s">
        <v>129</v>
      </c>
      <c r="F102" t="s">
        <v>1172</v>
      </c>
      <c r="G102" t="s">
        <v>495</v>
      </c>
      <c r="H102" t="s">
        <v>108</v>
      </c>
      <c r="I102" s="79">
        <v>2493</v>
      </c>
      <c r="J102" s="79">
        <v>1196</v>
      </c>
      <c r="K102" s="79">
        <v>29.816279999999999</v>
      </c>
      <c r="L102" s="79">
        <v>0.01</v>
      </c>
      <c r="M102" s="79">
        <f t="shared" si="1"/>
        <v>0.11761188000094709</v>
      </c>
      <c r="N102" s="79">
        <f>K102/'סכום נכסי הקרן'!$C$42*100</f>
        <v>1.7506575883593466E-2</v>
      </c>
    </row>
    <row r="103" spans="2:14">
      <c r="B103" t="s">
        <v>1173</v>
      </c>
      <c r="C103" t="s">
        <v>1174</v>
      </c>
      <c r="D103" t="s">
        <v>106</v>
      </c>
      <c r="E103" t="s">
        <v>129</v>
      </c>
      <c r="F103" t="s">
        <v>1175</v>
      </c>
      <c r="G103" t="s">
        <v>835</v>
      </c>
      <c r="H103" t="s">
        <v>108</v>
      </c>
      <c r="I103" s="79">
        <v>3980</v>
      </c>
      <c r="J103" s="79">
        <v>1798</v>
      </c>
      <c r="K103" s="79">
        <v>71.560400000000001</v>
      </c>
      <c r="L103" s="79">
        <v>0.02</v>
      </c>
      <c r="M103" s="79">
        <f t="shared" si="1"/>
        <v>0.28227375036791225</v>
      </c>
      <c r="N103" s="79">
        <f>K103/'סכום נכסי הקרן'!$C$42*100</f>
        <v>4.2016561853467367E-2</v>
      </c>
    </row>
    <row r="104" spans="2:14">
      <c r="B104" t="s">
        <v>1176</v>
      </c>
      <c r="C104" t="s">
        <v>1177</v>
      </c>
      <c r="D104" t="s">
        <v>106</v>
      </c>
      <c r="E104" t="s">
        <v>129</v>
      </c>
      <c r="F104" t="s">
        <v>1178</v>
      </c>
      <c r="G104" t="s">
        <v>1047</v>
      </c>
      <c r="H104" t="s">
        <v>108</v>
      </c>
      <c r="I104" s="79">
        <v>3964.3</v>
      </c>
      <c r="J104" s="79">
        <v>26.8</v>
      </c>
      <c r="K104" s="79">
        <v>1.0624324000000001</v>
      </c>
      <c r="L104" s="79">
        <v>0.01</v>
      </c>
      <c r="M104" s="79">
        <f t="shared" si="1"/>
        <v>4.1908203148722182E-3</v>
      </c>
      <c r="N104" s="79">
        <f>K104/'סכום נכסי הקרן'!$C$42*100</f>
        <v>6.2380529803812983E-4</v>
      </c>
    </row>
    <row r="105" spans="2:14">
      <c r="B105" t="s">
        <v>1179</v>
      </c>
      <c r="C105" t="s">
        <v>1180</v>
      </c>
      <c r="D105" t="s">
        <v>106</v>
      </c>
      <c r="E105" t="s">
        <v>129</v>
      </c>
      <c r="F105" t="s">
        <v>1181</v>
      </c>
      <c r="G105" t="s">
        <v>1047</v>
      </c>
      <c r="H105" t="s">
        <v>108</v>
      </c>
      <c r="I105" s="79">
        <v>42126</v>
      </c>
      <c r="J105" s="79">
        <v>148.69999999999999</v>
      </c>
      <c r="K105" s="79">
        <v>62.641362000000001</v>
      </c>
      <c r="L105" s="79">
        <v>0.02</v>
      </c>
      <c r="M105" s="79">
        <f t="shared" si="1"/>
        <v>0.24709213726997087</v>
      </c>
      <c r="N105" s="79">
        <f>K105/'סכום נכסי הקרן'!$C$42*100</f>
        <v>3.6779764521417443E-2</v>
      </c>
    </row>
    <row r="106" spans="2:14">
      <c r="B106" t="s">
        <v>1182</v>
      </c>
      <c r="C106" t="s">
        <v>1183</v>
      </c>
      <c r="D106" t="s">
        <v>106</v>
      </c>
      <c r="E106" t="s">
        <v>129</v>
      </c>
      <c r="F106" t="s">
        <v>1184</v>
      </c>
      <c r="G106" t="s">
        <v>1047</v>
      </c>
      <c r="H106" t="s">
        <v>108</v>
      </c>
      <c r="I106" s="79">
        <v>2887.92</v>
      </c>
      <c r="J106" s="79">
        <v>504.4</v>
      </c>
      <c r="K106" s="79">
        <v>14.566668480000001</v>
      </c>
      <c r="L106" s="79">
        <v>0.01</v>
      </c>
      <c r="M106" s="79">
        <f t="shared" si="1"/>
        <v>5.7458987683350782E-2</v>
      </c>
      <c r="N106" s="79">
        <f>K106/'סכום נכסי הקרן'!$C$42*100</f>
        <v>8.5527935448778038E-3</v>
      </c>
    </row>
    <row r="107" spans="2:14">
      <c r="B107" t="s">
        <v>1185</v>
      </c>
      <c r="C107" t="s">
        <v>1186</v>
      </c>
      <c r="D107" t="s">
        <v>106</v>
      </c>
      <c r="E107" t="s">
        <v>129</v>
      </c>
      <c r="F107" t="s">
        <v>1187</v>
      </c>
      <c r="G107" t="s">
        <v>1047</v>
      </c>
      <c r="H107" t="s">
        <v>108</v>
      </c>
      <c r="I107" s="79">
        <v>8409.9</v>
      </c>
      <c r="J107" s="79">
        <v>50.3</v>
      </c>
      <c r="K107" s="79">
        <v>4.2301796999999999</v>
      </c>
      <c r="L107" s="79">
        <v>0.02</v>
      </c>
      <c r="M107" s="79">
        <f t="shared" si="1"/>
        <v>1.6686165653758359E-2</v>
      </c>
      <c r="N107" s="79">
        <f>K107/'סכום נכסי הקרן'!$C$42*100</f>
        <v>2.4837425030649917E-3</v>
      </c>
    </row>
    <row r="108" spans="2:14">
      <c r="B108" t="s">
        <v>1188</v>
      </c>
      <c r="C108" t="s">
        <v>1189</v>
      </c>
      <c r="D108" t="s">
        <v>106</v>
      </c>
      <c r="E108" t="s">
        <v>129</v>
      </c>
      <c r="F108" t="s">
        <v>1190</v>
      </c>
      <c r="G108" t="s">
        <v>1047</v>
      </c>
      <c r="H108" t="s">
        <v>108</v>
      </c>
      <c r="I108" s="79">
        <v>3133.93</v>
      </c>
      <c r="J108" s="79">
        <v>56.6</v>
      </c>
      <c r="K108" s="79">
        <v>1.7738043800000001</v>
      </c>
      <c r="L108" s="79">
        <v>0.02</v>
      </c>
      <c r="M108" s="79">
        <f t="shared" si="1"/>
        <v>6.9968643937377293E-3</v>
      </c>
      <c r="N108" s="79">
        <f>K108/'סכום נכסי הקרן'!$C$42*100</f>
        <v>1.0414860935408596E-3</v>
      </c>
    </row>
    <row r="109" spans="2:14">
      <c r="B109" t="s">
        <v>1191</v>
      </c>
      <c r="C109" t="s">
        <v>1192</v>
      </c>
      <c r="D109" t="s">
        <v>106</v>
      </c>
      <c r="E109" t="s">
        <v>129</v>
      </c>
      <c r="F109" t="s">
        <v>1193</v>
      </c>
      <c r="G109" t="s">
        <v>1051</v>
      </c>
      <c r="H109" t="s">
        <v>108</v>
      </c>
      <c r="I109" s="79">
        <v>22</v>
      </c>
      <c r="J109" s="79">
        <v>4232</v>
      </c>
      <c r="K109" s="79">
        <v>0.93103999999999998</v>
      </c>
      <c r="L109" s="79">
        <v>0</v>
      </c>
      <c r="M109" s="79">
        <f t="shared" si="1"/>
        <v>3.6725361029639435E-3</v>
      </c>
      <c r="N109" s="79">
        <f>K109/'סכום נכסי הקרן'!$C$42*100</f>
        <v>5.4665848357544477E-4</v>
      </c>
    </row>
    <row r="110" spans="2:14">
      <c r="B110" t="s">
        <v>1194</v>
      </c>
      <c r="C110" t="s">
        <v>1195</v>
      </c>
      <c r="D110" t="s">
        <v>106</v>
      </c>
      <c r="E110" t="s">
        <v>129</v>
      </c>
      <c r="F110" t="s">
        <v>1196</v>
      </c>
      <c r="G110" t="s">
        <v>1051</v>
      </c>
      <c r="H110" t="s">
        <v>108</v>
      </c>
      <c r="I110" s="79">
        <v>1728</v>
      </c>
      <c r="J110" s="79">
        <v>5300</v>
      </c>
      <c r="K110" s="79">
        <v>91.584000000000003</v>
      </c>
      <c r="L110" s="79">
        <v>0.01</v>
      </c>
      <c r="M110" s="79">
        <f t="shared" si="1"/>
        <v>0.36125789058885743</v>
      </c>
      <c r="N110" s="79">
        <f>K110/'סכום נכסי הקרן'!$C$42*100</f>
        <v>5.3773383055264586E-2</v>
      </c>
    </row>
    <row r="111" spans="2:14">
      <c r="B111" t="s">
        <v>1197</v>
      </c>
      <c r="C111" t="s">
        <v>1198</v>
      </c>
      <c r="D111" t="s">
        <v>106</v>
      </c>
      <c r="E111" t="s">
        <v>129</v>
      </c>
      <c r="F111" t="s">
        <v>1199</v>
      </c>
      <c r="G111" t="s">
        <v>1051</v>
      </c>
      <c r="H111" t="s">
        <v>108</v>
      </c>
      <c r="I111" s="79">
        <v>3274</v>
      </c>
      <c r="J111" s="79">
        <v>1338</v>
      </c>
      <c r="K111" s="79">
        <v>43.80612</v>
      </c>
      <c r="L111" s="79">
        <v>0.02</v>
      </c>
      <c r="M111" s="79">
        <f t="shared" si="1"/>
        <v>0.1727955374965317</v>
      </c>
      <c r="N111" s="79">
        <f>K111/'סכום נכסי הקרן'!$C$42*100</f>
        <v>2.5720685610203606E-2</v>
      </c>
    </row>
    <row r="112" spans="2:14">
      <c r="B112" t="s">
        <v>1200</v>
      </c>
      <c r="C112" t="s">
        <v>1201</v>
      </c>
      <c r="D112" t="s">
        <v>106</v>
      </c>
      <c r="E112" t="s">
        <v>129</v>
      </c>
      <c r="F112" t="s">
        <v>1202</v>
      </c>
      <c r="G112" t="s">
        <v>1051</v>
      </c>
      <c r="H112" t="s">
        <v>108</v>
      </c>
      <c r="I112" s="79">
        <v>7111</v>
      </c>
      <c r="J112" s="79">
        <v>581.20000000000005</v>
      </c>
      <c r="K112" s="79">
        <v>41.329132000000001</v>
      </c>
      <c r="L112" s="79">
        <v>0.02</v>
      </c>
      <c r="M112" s="79">
        <f t="shared" si="1"/>
        <v>0.16302492843933925</v>
      </c>
      <c r="N112" s="79">
        <f>K112/'סכום נכסי הקרן'!$C$42*100</f>
        <v>2.4266326502201185E-2</v>
      </c>
    </row>
    <row r="113" spans="2:14">
      <c r="B113" t="s">
        <v>1203</v>
      </c>
      <c r="C113" t="s">
        <v>1204</v>
      </c>
      <c r="D113" t="s">
        <v>106</v>
      </c>
      <c r="E113" t="s">
        <v>129</v>
      </c>
      <c r="F113" t="s">
        <v>1205</v>
      </c>
      <c r="G113" t="s">
        <v>1051</v>
      </c>
      <c r="H113" t="s">
        <v>108</v>
      </c>
      <c r="I113" s="79">
        <v>13368</v>
      </c>
      <c r="J113" s="79">
        <v>269</v>
      </c>
      <c r="K113" s="79">
        <v>35.959919999999997</v>
      </c>
      <c r="L113" s="79">
        <v>0.01</v>
      </c>
      <c r="M113" s="79">
        <f t="shared" si="1"/>
        <v>0.14184579014832358</v>
      </c>
      <c r="N113" s="79">
        <f>K113/'סכום נכסי הקרן'!$C$42*100</f>
        <v>2.1113803205763778E-2</v>
      </c>
    </row>
    <row r="114" spans="2:14">
      <c r="B114" t="s">
        <v>1206</v>
      </c>
      <c r="C114" t="s">
        <v>1207</v>
      </c>
      <c r="D114" t="s">
        <v>106</v>
      </c>
      <c r="E114" t="s">
        <v>129</v>
      </c>
      <c r="F114" t="s">
        <v>1208</v>
      </c>
      <c r="G114" t="s">
        <v>1051</v>
      </c>
      <c r="H114" t="s">
        <v>108</v>
      </c>
      <c r="I114" s="79">
        <v>1499</v>
      </c>
      <c r="J114" s="79">
        <v>984</v>
      </c>
      <c r="K114" s="79">
        <v>14.750159999999999</v>
      </c>
      <c r="L114" s="79">
        <v>0.02</v>
      </c>
      <c r="M114" s="79">
        <f t="shared" si="1"/>
        <v>5.8182779606133612E-2</v>
      </c>
      <c r="N114" s="79">
        <f>K114/'סכום נכסי הקרן'!$C$42*100</f>
        <v>8.6605302651821432E-3</v>
      </c>
    </row>
    <row r="115" spans="2:14">
      <c r="B115" t="s">
        <v>1209</v>
      </c>
      <c r="C115" t="s">
        <v>1210</v>
      </c>
      <c r="D115" t="s">
        <v>106</v>
      </c>
      <c r="E115" t="s">
        <v>129</v>
      </c>
      <c r="F115" t="s">
        <v>1211</v>
      </c>
      <c r="G115" t="s">
        <v>1051</v>
      </c>
      <c r="H115" t="s">
        <v>108</v>
      </c>
      <c r="I115" s="79">
        <v>1883</v>
      </c>
      <c r="J115" s="79">
        <v>7727</v>
      </c>
      <c r="K115" s="79">
        <v>145.49941000000001</v>
      </c>
      <c r="L115" s="79">
        <v>0.02</v>
      </c>
      <c r="M115" s="79">
        <f t="shared" si="1"/>
        <v>0.57393005261315633</v>
      </c>
      <c r="N115" s="79">
        <f>K115/'סכום נכסי הקרן'!$C$42*100</f>
        <v>8.5429720346840002E-2</v>
      </c>
    </row>
    <row r="116" spans="2:14">
      <c r="B116" t="s">
        <v>1215</v>
      </c>
      <c r="C116" t="s">
        <v>1216</v>
      </c>
      <c r="D116" t="s">
        <v>106</v>
      </c>
      <c r="E116" t="s">
        <v>129</v>
      </c>
      <c r="F116" t="s">
        <v>1217</v>
      </c>
      <c r="G116" t="s">
        <v>1061</v>
      </c>
      <c r="H116" t="s">
        <v>108</v>
      </c>
      <c r="I116" s="79">
        <v>275</v>
      </c>
      <c r="J116" s="79">
        <v>7300</v>
      </c>
      <c r="K116" s="79">
        <v>20.074999999999999</v>
      </c>
      <c r="L116" s="79">
        <v>0.02</v>
      </c>
      <c r="M116" s="79">
        <f t="shared" si="1"/>
        <v>7.9186890216318487E-2</v>
      </c>
      <c r="N116" s="79">
        <f>K116/'סכום נכסי הקרן'!$C$42*100</f>
        <v>1.1787000620571678E-2</v>
      </c>
    </row>
    <row r="117" spans="2:14">
      <c r="B117" t="s">
        <v>1218</v>
      </c>
      <c r="C117" t="s">
        <v>1219</v>
      </c>
      <c r="D117" t="s">
        <v>106</v>
      </c>
      <c r="E117" t="s">
        <v>129</v>
      </c>
      <c r="F117" t="s">
        <v>1220</v>
      </c>
      <c r="G117" t="s">
        <v>1061</v>
      </c>
      <c r="H117" t="s">
        <v>108</v>
      </c>
      <c r="I117" s="79">
        <v>1730</v>
      </c>
      <c r="J117" s="79">
        <v>5600</v>
      </c>
      <c r="K117" s="79">
        <v>96.88</v>
      </c>
      <c r="L117" s="79">
        <v>0.01</v>
      </c>
      <c r="M117" s="79">
        <f t="shared" si="1"/>
        <v>0.38214824030669664</v>
      </c>
      <c r="N117" s="79">
        <f>K117/'סכום נכסי הקרן'!$C$42*100</f>
        <v>5.6882920055839802E-2</v>
      </c>
    </row>
    <row r="118" spans="2:14">
      <c r="B118" t="s">
        <v>1221</v>
      </c>
      <c r="C118" t="s">
        <v>1222</v>
      </c>
      <c r="D118" t="s">
        <v>106</v>
      </c>
      <c r="E118" t="s">
        <v>129</v>
      </c>
      <c r="F118" t="s">
        <v>1223</v>
      </c>
      <c r="G118" t="s">
        <v>1061</v>
      </c>
      <c r="H118" t="s">
        <v>108</v>
      </c>
      <c r="I118" s="79">
        <v>558</v>
      </c>
      <c r="J118" s="79">
        <v>1289</v>
      </c>
      <c r="K118" s="79">
        <v>7.1926199999999998</v>
      </c>
      <c r="L118" s="79">
        <v>0</v>
      </c>
      <c r="M118" s="79">
        <f t="shared" si="1"/>
        <v>2.8371666765016026E-2</v>
      </c>
      <c r="N118" s="79">
        <f>K118/'סכום נכסי הקרן'!$C$42*100</f>
        <v>4.2231340674239726E-3</v>
      </c>
    </row>
    <row r="119" spans="2:14">
      <c r="B119" t="s">
        <v>1224</v>
      </c>
      <c r="C119" t="s">
        <v>1225</v>
      </c>
      <c r="D119" t="s">
        <v>106</v>
      </c>
      <c r="E119" t="s">
        <v>129</v>
      </c>
      <c r="F119" t="s">
        <v>1226</v>
      </c>
      <c r="G119" t="s">
        <v>1061</v>
      </c>
      <c r="H119" t="s">
        <v>108</v>
      </c>
      <c r="I119" s="79">
        <v>292</v>
      </c>
      <c r="J119" s="79">
        <v>32800</v>
      </c>
      <c r="K119" s="79">
        <v>95.775999999999996</v>
      </c>
      <c r="L119" s="79">
        <v>0.01</v>
      </c>
      <c r="M119" s="79">
        <f t="shared" si="1"/>
        <v>0.37779345441385404</v>
      </c>
      <c r="N119" s="79">
        <f>K119/'סכום נכסי הקרן'!$C$42*100</f>
        <v>5.6234708415236513E-2</v>
      </c>
    </row>
    <row r="120" spans="2:14">
      <c r="B120" t="s">
        <v>1227</v>
      </c>
      <c r="C120" t="s">
        <v>1228</v>
      </c>
      <c r="D120" t="s">
        <v>106</v>
      </c>
      <c r="E120" t="s">
        <v>129</v>
      </c>
      <c r="F120" t="s">
        <v>1229</v>
      </c>
      <c r="G120" t="s">
        <v>1061</v>
      </c>
      <c r="H120" t="s">
        <v>108</v>
      </c>
      <c r="I120" s="79">
        <v>25354</v>
      </c>
      <c r="J120" s="79">
        <v>48.5</v>
      </c>
      <c r="K120" s="79">
        <v>12.29669</v>
      </c>
      <c r="L120" s="79">
        <v>0.01</v>
      </c>
      <c r="M120" s="79">
        <f t="shared" si="1"/>
        <v>4.8504938533205554E-2</v>
      </c>
      <c r="N120" s="79">
        <f>K120/'סכום נכסי הקרן'!$C$42*100</f>
        <v>7.2199797091396043E-3</v>
      </c>
    </row>
    <row r="121" spans="2:14">
      <c r="B121" t="s">
        <v>1230</v>
      </c>
      <c r="C121" t="s">
        <v>1231</v>
      </c>
      <c r="D121" t="s">
        <v>106</v>
      </c>
      <c r="E121" t="s">
        <v>129</v>
      </c>
      <c r="F121" t="s">
        <v>618</v>
      </c>
      <c r="G121" t="s">
        <v>355</v>
      </c>
      <c r="H121" t="s">
        <v>108</v>
      </c>
      <c r="I121" s="79">
        <v>53741.3</v>
      </c>
      <c r="J121" s="79">
        <v>345.3</v>
      </c>
      <c r="K121" s="79">
        <v>185.56870889999999</v>
      </c>
      <c r="L121" s="79">
        <v>0.03</v>
      </c>
      <c r="M121" s="79">
        <f t="shared" si="1"/>
        <v>0.73198550332494472</v>
      </c>
      <c r="N121" s="79">
        <f>K121/'סכום נכסי הקרן'!$C$42*100</f>
        <v>0.10895633808034795</v>
      </c>
    </row>
    <row r="122" spans="2:14">
      <c r="B122" t="s">
        <v>1232</v>
      </c>
      <c r="C122" t="s">
        <v>1233</v>
      </c>
      <c r="D122" t="s">
        <v>106</v>
      </c>
      <c r="E122" t="s">
        <v>129</v>
      </c>
      <c r="F122" t="s">
        <v>745</v>
      </c>
      <c r="G122" t="s">
        <v>355</v>
      </c>
      <c r="H122" t="s">
        <v>108</v>
      </c>
      <c r="I122" s="79">
        <v>0.68</v>
      </c>
      <c r="J122" s="79">
        <v>56.7</v>
      </c>
      <c r="K122" s="79">
        <v>3.8556000000000002E-4</v>
      </c>
      <c r="L122" s="79">
        <v>0</v>
      </c>
      <c r="M122" s="79">
        <f t="shared" si="1"/>
        <v>1.5208616384460152E-6</v>
      </c>
      <c r="N122" s="79">
        <f>K122/'סכום נכסי הקרן'!$C$42*100</f>
        <v>2.2638086970199832E-7</v>
      </c>
    </row>
    <row r="123" spans="2:14">
      <c r="B123" t="s">
        <v>1234</v>
      </c>
      <c r="C123" t="s">
        <v>1235</v>
      </c>
      <c r="D123" t="s">
        <v>106</v>
      </c>
      <c r="E123" t="s">
        <v>129</v>
      </c>
      <c r="F123" t="s">
        <v>1236</v>
      </c>
      <c r="G123" t="s">
        <v>355</v>
      </c>
      <c r="H123" t="s">
        <v>108</v>
      </c>
      <c r="I123" s="79">
        <v>1185</v>
      </c>
      <c r="J123" s="79">
        <v>5574</v>
      </c>
      <c r="K123" s="79">
        <v>66.051900000000003</v>
      </c>
      <c r="L123" s="79">
        <v>0.01</v>
      </c>
      <c r="M123" s="79">
        <f t="shared" si="1"/>
        <v>0.26054518325674958</v>
      </c>
      <c r="N123" s="79">
        <f>K123/'סכום נכסי הקרן'!$C$42*100</f>
        <v>3.8782255855040519E-2</v>
      </c>
    </row>
    <row r="124" spans="2:14">
      <c r="B124" t="s">
        <v>1237</v>
      </c>
      <c r="C124" t="s">
        <v>1238</v>
      </c>
      <c r="D124" t="s">
        <v>106</v>
      </c>
      <c r="E124" t="s">
        <v>129</v>
      </c>
      <c r="F124" t="s">
        <v>741</v>
      </c>
      <c r="G124" t="s">
        <v>355</v>
      </c>
      <c r="H124" t="s">
        <v>108</v>
      </c>
      <c r="I124" s="79">
        <v>26.11</v>
      </c>
      <c r="J124" s="79">
        <v>650</v>
      </c>
      <c r="K124" s="79">
        <v>0.169715</v>
      </c>
      <c r="L124" s="79">
        <v>0</v>
      </c>
      <c r="M124" s="79">
        <f t="shared" si="1"/>
        <v>6.6944971721357371E-4</v>
      </c>
      <c r="N124" s="79">
        <f>K124/'סכום נכסי הקרן'!$C$42*100</f>
        <v>9.9647861037126896E-5</v>
      </c>
    </row>
    <row r="125" spans="2:14">
      <c r="B125" t="s">
        <v>1239</v>
      </c>
      <c r="C125" t="s">
        <v>1240</v>
      </c>
      <c r="D125" t="s">
        <v>106</v>
      </c>
      <c r="E125" t="s">
        <v>129</v>
      </c>
      <c r="F125" t="s">
        <v>1241</v>
      </c>
      <c r="G125" t="s">
        <v>860</v>
      </c>
      <c r="H125" t="s">
        <v>108</v>
      </c>
      <c r="I125" s="79">
        <v>1172.26</v>
      </c>
      <c r="J125" s="79">
        <v>6140</v>
      </c>
      <c r="K125" s="79">
        <v>71.976764000000003</v>
      </c>
      <c r="L125" s="79">
        <v>0.01</v>
      </c>
      <c r="M125" s="79">
        <f t="shared" si="1"/>
        <v>0.28391611999969441</v>
      </c>
      <c r="N125" s="79">
        <f>K125/'סכום נכסי הקרן'!$C$42*100</f>
        <v>4.2261029237097944E-2</v>
      </c>
    </row>
    <row r="126" spans="2:14">
      <c r="B126" t="s">
        <v>1242</v>
      </c>
      <c r="C126" t="s">
        <v>1243</v>
      </c>
      <c r="D126" t="s">
        <v>106</v>
      </c>
      <c r="E126" t="s">
        <v>129</v>
      </c>
      <c r="F126" t="s">
        <v>1244</v>
      </c>
      <c r="G126" t="s">
        <v>1245</v>
      </c>
      <c r="H126" t="s">
        <v>108</v>
      </c>
      <c r="I126" s="79">
        <v>6497</v>
      </c>
      <c r="J126" s="79">
        <v>988</v>
      </c>
      <c r="K126" s="79">
        <v>64.190359999999998</v>
      </c>
      <c r="L126" s="79">
        <v>0.01</v>
      </c>
      <c r="M126" s="79">
        <f t="shared" si="1"/>
        <v>0.2532022411091388</v>
      </c>
      <c r="N126" s="79">
        <f>K126/'סכום נכסי הקרן'!$C$42*100</f>
        <v>3.7689255947931224E-2</v>
      </c>
    </row>
    <row r="127" spans="2:14">
      <c r="B127" t="s">
        <v>1246</v>
      </c>
      <c r="C127" t="s">
        <v>1247</v>
      </c>
      <c r="D127" t="s">
        <v>106</v>
      </c>
      <c r="E127" t="s">
        <v>129</v>
      </c>
      <c r="F127" t="s">
        <v>1248</v>
      </c>
      <c r="G127" t="s">
        <v>1097</v>
      </c>
      <c r="H127" t="s">
        <v>108</v>
      </c>
      <c r="I127" s="79">
        <v>573</v>
      </c>
      <c r="J127" s="79">
        <v>13210</v>
      </c>
      <c r="K127" s="79">
        <v>75.693299999999994</v>
      </c>
      <c r="L127" s="79">
        <v>0.01</v>
      </c>
      <c r="M127" s="79">
        <f t="shared" si="1"/>
        <v>0.29857619114375389</v>
      </c>
      <c r="N127" s="79">
        <f>K127/'סכום נכסי הקרן'!$C$42*100</f>
        <v>4.4443186753330914E-2</v>
      </c>
    </row>
    <row r="128" spans="2:14">
      <c r="B128" t="s">
        <v>1249</v>
      </c>
      <c r="C128" t="s">
        <v>1250</v>
      </c>
      <c r="D128" t="s">
        <v>106</v>
      </c>
      <c r="E128" t="s">
        <v>129</v>
      </c>
      <c r="F128" t="s">
        <v>1251</v>
      </c>
      <c r="G128" t="s">
        <v>133</v>
      </c>
      <c r="H128" t="s">
        <v>108</v>
      </c>
      <c r="I128" s="79">
        <v>1295</v>
      </c>
      <c r="J128" s="79">
        <v>733.2</v>
      </c>
      <c r="K128" s="79">
        <v>9.4949399999999997</v>
      </c>
      <c r="L128" s="79">
        <v>0</v>
      </c>
      <c r="M128" s="79">
        <f t="shared" si="1"/>
        <v>3.7453288736763693E-2</v>
      </c>
      <c r="N128" s="79">
        <f>K128/'סכום נכסי הקרן'!$C$42*100</f>
        <v>5.5749371692299298E-3</v>
      </c>
    </row>
    <row r="129" spans="2:14">
      <c r="B129" t="s">
        <v>1252</v>
      </c>
      <c r="C129" t="s">
        <v>1253</v>
      </c>
      <c r="D129" t="s">
        <v>106</v>
      </c>
      <c r="E129" t="s">
        <v>129</v>
      </c>
      <c r="F129" t="s">
        <v>1254</v>
      </c>
      <c r="G129" t="s">
        <v>133</v>
      </c>
      <c r="H129" t="s">
        <v>108</v>
      </c>
      <c r="I129" s="79">
        <v>3117</v>
      </c>
      <c r="J129" s="79">
        <v>2908</v>
      </c>
      <c r="K129" s="79">
        <v>90.642359999999996</v>
      </c>
      <c r="L129" s="79">
        <v>0.02</v>
      </c>
      <c r="M129" s="79">
        <f t="shared" si="1"/>
        <v>0.35754354223003826</v>
      </c>
      <c r="N129" s="79">
        <f>K129/'סכום נכסי הקרן'!$C$42*100</f>
        <v>5.3220500800502189E-2</v>
      </c>
    </row>
    <row r="130" spans="2:14">
      <c r="B130" t="s">
        <v>1255</v>
      </c>
      <c r="C130" t="s">
        <v>1256</v>
      </c>
      <c r="D130" t="s">
        <v>106</v>
      </c>
      <c r="E130" t="s">
        <v>129</v>
      </c>
      <c r="F130" t="s">
        <v>1257</v>
      </c>
      <c r="G130" t="s">
        <v>133</v>
      </c>
      <c r="H130" t="s">
        <v>108</v>
      </c>
      <c r="I130" s="79">
        <v>1685</v>
      </c>
      <c r="J130" s="79">
        <v>2128</v>
      </c>
      <c r="K130" s="79">
        <v>35.8568</v>
      </c>
      <c r="L130" s="79">
        <v>0.02</v>
      </c>
      <c r="M130" s="79">
        <f t="shared" si="1"/>
        <v>0.14143902790079646</v>
      </c>
      <c r="N130" s="79">
        <f>K130/'סכום נכסי הקרן'!$C$42*100</f>
        <v>2.1053256480782791E-2</v>
      </c>
    </row>
    <row r="131" spans="2:14">
      <c r="B131" t="s">
        <v>1258</v>
      </c>
      <c r="C131" t="s">
        <v>1259</v>
      </c>
      <c r="D131" t="s">
        <v>106</v>
      </c>
      <c r="E131" t="s">
        <v>129</v>
      </c>
      <c r="F131" t="s">
        <v>887</v>
      </c>
      <c r="G131" t="s">
        <v>133</v>
      </c>
      <c r="H131" t="s">
        <v>108</v>
      </c>
      <c r="I131" s="79">
        <v>900</v>
      </c>
      <c r="J131" s="79">
        <v>5284</v>
      </c>
      <c r="K131" s="79">
        <v>47.555999999999997</v>
      </c>
      <c r="L131" s="79">
        <v>0.01</v>
      </c>
      <c r="M131" s="79">
        <f t="shared" si="1"/>
        <v>0.18758713579712288</v>
      </c>
      <c r="N131" s="79">
        <f>K131/'סכום נכסי הקרן'!$C$42*100</f>
        <v>2.7922420996857118E-2</v>
      </c>
    </row>
    <row r="132" spans="2:14">
      <c r="B132" t="s">
        <v>1260</v>
      </c>
      <c r="C132" t="s">
        <v>1261</v>
      </c>
      <c r="D132" t="s">
        <v>106</v>
      </c>
      <c r="E132" t="s">
        <v>129</v>
      </c>
      <c r="F132" t="s">
        <v>1262</v>
      </c>
      <c r="G132" t="s">
        <v>133</v>
      </c>
      <c r="H132" t="s">
        <v>108</v>
      </c>
      <c r="I132" s="79">
        <v>1195</v>
      </c>
      <c r="J132" s="79">
        <v>14760</v>
      </c>
      <c r="K132" s="79">
        <v>176.38200000000001</v>
      </c>
      <c r="L132" s="79">
        <v>0.02</v>
      </c>
      <c r="M132" s="79">
        <f t="shared" si="1"/>
        <v>0.69574804832551373</v>
      </c>
      <c r="N132" s="79">
        <f>K132/'סכום נכסי הקרן'!$C$42*100</f>
        <v>0.10356237825442957</v>
      </c>
    </row>
    <row r="133" spans="2:14">
      <c r="B133" t="s">
        <v>1263</v>
      </c>
      <c r="C133" t="s">
        <v>1264</v>
      </c>
      <c r="D133" t="s">
        <v>106</v>
      </c>
      <c r="E133" t="s">
        <v>129</v>
      </c>
      <c r="F133" t="s">
        <v>1265</v>
      </c>
      <c r="G133" t="s">
        <v>133</v>
      </c>
      <c r="H133" t="s">
        <v>108</v>
      </c>
      <c r="I133" s="79">
        <v>3114</v>
      </c>
      <c r="J133" s="79">
        <v>676.3</v>
      </c>
      <c r="K133" s="79">
        <v>21.059982000000002</v>
      </c>
      <c r="L133" s="79">
        <v>0.03</v>
      </c>
      <c r="M133" s="79">
        <f t="shared" si="1"/>
        <v>8.3072203366956088E-2</v>
      </c>
      <c r="N133" s="79">
        <f>K133/'סכום נכסי הקרן'!$C$42*100</f>
        <v>1.2365331053710007E-2</v>
      </c>
    </row>
    <row r="134" spans="2:14">
      <c r="B134" t="s">
        <v>1266</v>
      </c>
      <c r="C134" t="s">
        <v>1267</v>
      </c>
      <c r="D134" t="s">
        <v>106</v>
      </c>
      <c r="E134" t="s">
        <v>129</v>
      </c>
      <c r="F134" t="s">
        <v>1268</v>
      </c>
      <c r="G134" t="s">
        <v>133</v>
      </c>
      <c r="H134" t="s">
        <v>108</v>
      </c>
      <c r="I134" s="79">
        <v>205</v>
      </c>
      <c r="J134" s="79">
        <v>679.4</v>
      </c>
      <c r="K134" s="79">
        <v>1.3927700000000001</v>
      </c>
      <c r="L134" s="79">
        <v>0</v>
      </c>
      <c r="M134" s="79">
        <f t="shared" si="1"/>
        <v>5.4938543007014649E-3</v>
      </c>
      <c r="N134" s="79">
        <f>K134/'סכום נכסי הקרן'!$C$42*100</f>
        <v>8.1776243358971934E-4</v>
      </c>
    </row>
    <row r="135" spans="2:14">
      <c r="B135" t="s">
        <v>1269</v>
      </c>
      <c r="C135" t="s">
        <v>1270</v>
      </c>
      <c r="D135" t="s">
        <v>106</v>
      </c>
      <c r="E135" t="s">
        <v>129</v>
      </c>
      <c r="F135" t="s">
        <v>1271</v>
      </c>
      <c r="G135" t="s">
        <v>135</v>
      </c>
      <c r="H135" t="s">
        <v>108</v>
      </c>
      <c r="I135" s="79">
        <v>2587</v>
      </c>
      <c r="J135" s="79">
        <v>1860</v>
      </c>
      <c r="K135" s="79">
        <v>48.118200000000002</v>
      </c>
      <c r="L135" s="79">
        <v>0.01</v>
      </c>
      <c r="M135" s="79">
        <f t="shared" si="1"/>
        <v>0.18980476317842374</v>
      </c>
      <c r="N135" s="79">
        <f>K135/'סכום נכסי הקרן'!$C$42*100</f>
        <v>2.8252515729055645E-2</v>
      </c>
    </row>
    <row r="136" spans="2:14">
      <c r="B136" t="s">
        <v>1272</v>
      </c>
      <c r="C136" t="s">
        <v>1273</v>
      </c>
      <c r="D136" t="s">
        <v>106</v>
      </c>
      <c r="E136" t="s">
        <v>129</v>
      </c>
      <c r="F136" t="s">
        <v>1274</v>
      </c>
      <c r="G136" t="s">
        <v>135</v>
      </c>
      <c r="H136" t="s">
        <v>108</v>
      </c>
      <c r="I136" s="79">
        <v>950</v>
      </c>
      <c r="J136" s="79">
        <v>531.5</v>
      </c>
      <c r="K136" s="79">
        <v>5.0492499999999998</v>
      </c>
      <c r="L136" s="79">
        <v>0</v>
      </c>
      <c r="M136" s="79">
        <f t="shared" si="1"/>
        <v>1.9917031403474277E-2</v>
      </c>
      <c r="N136" s="79">
        <f>K136/'סכום נכסי הקרן'!$C$42*100</f>
        <v>2.9646581760110354E-3</v>
      </c>
    </row>
    <row r="137" spans="2:14">
      <c r="B137" t="s">
        <v>1275</v>
      </c>
      <c r="C137" t="s">
        <v>1276</v>
      </c>
      <c r="D137" t="s">
        <v>106</v>
      </c>
      <c r="E137" t="s">
        <v>129</v>
      </c>
      <c r="F137" t="s">
        <v>1277</v>
      </c>
      <c r="G137" t="s">
        <v>138</v>
      </c>
      <c r="H137" t="s">
        <v>108</v>
      </c>
      <c r="I137" s="79">
        <v>2462</v>
      </c>
      <c r="J137" s="79">
        <v>1237</v>
      </c>
      <c r="K137" s="79">
        <v>30.454940000000001</v>
      </c>
      <c r="L137" s="79">
        <v>0.03</v>
      </c>
      <c r="M137" s="79">
        <f t="shared" si="1"/>
        <v>0.12013110786174679</v>
      </c>
      <c r="N137" s="79">
        <f>K137/'סכום נכסי הקרן'!$C$42*100</f>
        <v>1.7881563969089576E-2</v>
      </c>
    </row>
    <row r="138" spans="2:14">
      <c r="B138" s="80" t="s">
        <v>1278</v>
      </c>
      <c r="E138" s="16"/>
      <c r="F138" s="16"/>
      <c r="G138" s="16"/>
      <c r="I138" s="81">
        <v>0</v>
      </c>
      <c r="K138" s="81">
        <v>0</v>
      </c>
      <c r="M138" s="81">
        <f t="shared" si="1"/>
        <v>0</v>
      </c>
      <c r="N138" s="81">
        <f>K138/'סכום נכסי הקרן'!$C$42*100</f>
        <v>0</v>
      </c>
    </row>
    <row r="139" spans="2:14">
      <c r="B139" t="s">
        <v>232</v>
      </c>
      <c r="C139" t="s">
        <v>232</v>
      </c>
      <c r="E139" s="16"/>
      <c r="F139" s="16"/>
      <c r="G139" t="s">
        <v>232</v>
      </c>
      <c r="H139" t="s">
        <v>232</v>
      </c>
      <c r="I139" s="79">
        <v>0</v>
      </c>
      <c r="J139" s="79">
        <v>0</v>
      </c>
      <c r="K139" s="79">
        <v>0</v>
      </c>
      <c r="L139" s="79">
        <v>0</v>
      </c>
      <c r="M139" s="79">
        <f t="shared" si="1"/>
        <v>0</v>
      </c>
      <c r="N139" s="79">
        <f>K139/'סכום נכסי הקרן'!$C$42*100</f>
        <v>0</v>
      </c>
    </row>
    <row r="140" spans="2:14">
      <c r="B140" s="80" t="s">
        <v>237</v>
      </c>
      <c r="E140" s="16"/>
      <c r="F140" s="16"/>
      <c r="G140" s="16"/>
      <c r="I140" s="81">
        <v>22904</v>
      </c>
      <c r="K140" s="81">
        <v>2447.6985592400001</v>
      </c>
      <c r="M140" s="81">
        <f t="shared" ref="M140:M161" si="2">K140/$K$11*100</f>
        <v>9.6550753222006893</v>
      </c>
      <c r="N140" s="81">
        <f>K140/'סכום נכסי הקרן'!$C$42*100</f>
        <v>1.4371618648435507</v>
      </c>
    </row>
    <row r="141" spans="2:14">
      <c r="B141" s="80" t="s">
        <v>320</v>
      </c>
      <c r="E141" s="16"/>
      <c r="F141" s="16"/>
      <c r="G141" s="16"/>
      <c r="I141" s="81">
        <f>SUM(I142:I159)</f>
        <v>22650</v>
      </c>
      <c r="K141" s="81">
        <f>SUM(K142:K159)</f>
        <v>2403.5175452399999</v>
      </c>
      <c r="M141" s="81">
        <f t="shared" si="2"/>
        <v>9.4808009956620261</v>
      </c>
      <c r="N141" s="81">
        <f>K141/'סכום נכסי הקרן'!$C$42*100</f>
        <v>1.4112210608866149</v>
      </c>
    </row>
    <row r="142" spans="2:14">
      <c r="B142" t="s">
        <v>1279</v>
      </c>
      <c r="C142" t="s">
        <v>1280</v>
      </c>
      <c r="D142" t="s">
        <v>1281</v>
      </c>
      <c r="E142" t="s">
        <v>1282</v>
      </c>
      <c r="F142" t="s">
        <v>1283</v>
      </c>
      <c r="G142" t="s">
        <v>1284</v>
      </c>
      <c r="H142" t="s">
        <v>112</v>
      </c>
      <c r="I142" s="79">
        <v>1414</v>
      </c>
      <c r="J142" s="79">
        <v>855</v>
      </c>
      <c r="K142" s="79">
        <v>46.472806800000001</v>
      </c>
      <c r="L142" s="79">
        <v>0</v>
      </c>
      <c r="M142" s="79">
        <f t="shared" si="2"/>
        <v>0.18331442341797158</v>
      </c>
      <c r="N142" s="79">
        <f>K142/'סכום נכסי הקרן'!$C$42*100</f>
        <v>2.7286426031945588E-2</v>
      </c>
    </row>
    <row r="143" spans="2:14">
      <c r="B143" t="s">
        <v>1285</v>
      </c>
      <c r="C143" t="s">
        <v>1286</v>
      </c>
      <c r="D143" t="s">
        <v>1281</v>
      </c>
      <c r="E143" t="s">
        <v>1282</v>
      </c>
      <c r="F143" t="s">
        <v>1287</v>
      </c>
      <c r="G143" t="s">
        <v>1288</v>
      </c>
      <c r="H143" t="s">
        <v>112</v>
      </c>
      <c r="I143" s="79">
        <v>518</v>
      </c>
      <c r="J143" s="79">
        <v>2855</v>
      </c>
      <c r="K143" s="79">
        <v>56.848531600000001</v>
      </c>
      <c r="L143" s="79">
        <v>0</v>
      </c>
      <c r="M143" s="79">
        <f t="shared" si="2"/>
        <v>0.22424201398595828</v>
      </c>
      <c r="N143" s="79">
        <f>K143/'סכום נכסי הקרן'!$C$42*100</f>
        <v>3.3378514433264686E-2</v>
      </c>
    </row>
    <row r="144" spans="2:14">
      <c r="B144" t="s">
        <v>1289</v>
      </c>
      <c r="C144" t="s">
        <v>1290</v>
      </c>
      <c r="D144" t="s">
        <v>1281</v>
      </c>
      <c r="E144" t="s">
        <v>1282</v>
      </c>
      <c r="F144" t="s">
        <v>960</v>
      </c>
      <c r="G144" t="s">
        <v>1288</v>
      </c>
      <c r="H144" t="s">
        <v>112</v>
      </c>
      <c r="I144" s="79">
        <v>4708</v>
      </c>
      <c r="J144" s="79">
        <v>409</v>
      </c>
      <c r="K144" s="79">
        <v>74.018987679999995</v>
      </c>
      <c r="L144" s="79">
        <v>0</v>
      </c>
      <c r="M144" s="79">
        <f t="shared" si="2"/>
        <v>0.29197177839796717</v>
      </c>
      <c r="N144" s="79">
        <f>K144/'סכום נכסי הקרן'!$C$42*100</f>
        <v>4.3460117246238973E-2</v>
      </c>
    </row>
    <row r="145" spans="2:14">
      <c r="B145" t="s">
        <v>1291</v>
      </c>
      <c r="C145" t="s">
        <v>1292</v>
      </c>
      <c r="D145" t="s">
        <v>1281</v>
      </c>
      <c r="E145" t="s">
        <v>1282</v>
      </c>
      <c r="F145" t="s">
        <v>1293</v>
      </c>
      <c r="G145" t="s">
        <v>1294</v>
      </c>
      <c r="H145" t="s">
        <v>112</v>
      </c>
      <c r="I145" s="79">
        <v>2055</v>
      </c>
      <c r="J145" s="79">
        <v>510</v>
      </c>
      <c r="K145" s="79">
        <v>40.287042</v>
      </c>
      <c r="L145" s="79">
        <v>0.04</v>
      </c>
      <c r="M145" s="79">
        <f t="shared" si="2"/>
        <v>0.15891434978800559</v>
      </c>
      <c r="N145" s="79">
        <f>K145/'סכום נכסי הקרן'!$C$42*100</f>
        <v>2.3654465208219039E-2</v>
      </c>
    </row>
    <row r="146" spans="2:14">
      <c r="B146" t="s">
        <v>1295</v>
      </c>
      <c r="C146" t="s">
        <v>1296</v>
      </c>
      <c r="D146" t="s">
        <v>1281</v>
      </c>
      <c r="E146" t="s">
        <v>1282</v>
      </c>
      <c r="F146" t="s">
        <v>1297</v>
      </c>
      <c r="G146" t="s">
        <v>1294</v>
      </c>
      <c r="H146" t="s">
        <v>112</v>
      </c>
      <c r="I146" s="79">
        <v>650</v>
      </c>
      <c r="J146" s="79">
        <v>495</v>
      </c>
      <c r="K146" s="79">
        <v>12.368069999999999</v>
      </c>
      <c r="L146" s="79">
        <v>0</v>
      </c>
      <c r="M146" s="79">
        <f t="shared" si="2"/>
        <v>4.8786500686313433E-2</v>
      </c>
      <c r="N146" s="79">
        <f>K146/'סכום נכסי הקרן'!$C$42*100</f>
        <v>7.2618903494532476E-3</v>
      </c>
    </row>
    <row r="147" spans="2:14">
      <c r="B147" t="s">
        <v>1298</v>
      </c>
      <c r="C147" t="s">
        <v>1299</v>
      </c>
      <c r="D147" t="s">
        <v>1281</v>
      </c>
      <c r="E147" t="s">
        <v>1282</v>
      </c>
      <c r="F147" t="s">
        <v>1300</v>
      </c>
      <c r="G147" t="s">
        <v>1294</v>
      </c>
      <c r="H147" t="s">
        <v>112</v>
      </c>
      <c r="I147" s="79">
        <v>527</v>
      </c>
      <c r="J147" s="79">
        <v>515</v>
      </c>
      <c r="K147" s="79">
        <v>10.4328082</v>
      </c>
      <c r="L147" s="79">
        <v>0</v>
      </c>
      <c r="M147" s="79">
        <f t="shared" si="2"/>
        <v>4.1152759032692769E-2</v>
      </c>
      <c r="N147" s="79">
        <f>K147/'סכום נכסי הקרן'!$C$42*100</f>
        <v>6.1256048183165775E-3</v>
      </c>
    </row>
    <row r="148" spans="2:14">
      <c r="B148" t="s">
        <v>1301</v>
      </c>
      <c r="C148" t="s">
        <v>1302</v>
      </c>
      <c r="D148" t="s">
        <v>1281</v>
      </c>
      <c r="E148" t="s">
        <v>1282</v>
      </c>
      <c r="F148" t="s">
        <v>1131</v>
      </c>
      <c r="G148" t="s">
        <v>1294</v>
      </c>
      <c r="H148" t="s">
        <v>112</v>
      </c>
      <c r="I148" s="79">
        <v>962</v>
      </c>
      <c r="J148" s="79">
        <v>540</v>
      </c>
      <c r="K148" s="79">
        <v>19.968811200000001</v>
      </c>
      <c r="L148" s="79">
        <v>0</v>
      </c>
      <c r="M148" s="79">
        <f t="shared" si="2"/>
        <v>7.8768022926266057E-2</v>
      </c>
      <c r="N148" s="79">
        <f>K148/'סכום נכסי הקרן'!$C$42*100</f>
        <v>1.1724652055117243E-2</v>
      </c>
    </row>
    <row r="149" spans="2:14">
      <c r="B149" t="s">
        <v>1303</v>
      </c>
      <c r="C149" t="s">
        <v>1304</v>
      </c>
      <c r="D149" t="s">
        <v>1281</v>
      </c>
      <c r="E149" t="s">
        <v>1282</v>
      </c>
      <c r="F149" t="s">
        <v>1305</v>
      </c>
      <c r="G149" t="s">
        <v>1306</v>
      </c>
      <c r="H149" t="s">
        <v>112</v>
      </c>
      <c r="I149" s="79">
        <v>698</v>
      </c>
      <c r="J149" s="79">
        <v>4080</v>
      </c>
      <c r="K149" s="79">
        <v>109.4709696</v>
      </c>
      <c r="L149" s="79">
        <v>0</v>
      </c>
      <c r="M149" s="79">
        <f t="shared" si="2"/>
        <v>0.43181398015387995</v>
      </c>
      <c r="N149" s="79">
        <f>K149/'סכום נכסי הקרן'!$C$42*100</f>
        <v>6.4275685509827304E-2</v>
      </c>
    </row>
    <row r="150" spans="2:14">
      <c r="B150" t="s">
        <v>1307</v>
      </c>
      <c r="C150" t="s">
        <v>1304</v>
      </c>
      <c r="D150" t="s">
        <v>1281</v>
      </c>
      <c r="E150" t="s">
        <v>1282</v>
      </c>
      <c r="F150" t="s">
        <v>1305</v>
      </c>
      <c r="G150" t="s">
        <v>1306</v>
      </c>
      <c r="H150" t="s">
        <v>112</v>
      </c>
      <c r="I150" s="79">
        <v>716</v>
      </c>
      <c r="J150" s="79">
        <v>4080</v>
      </c>
      <c r="K150" s="79">
        <v>112.29400320000001</v>
      </c>
      <c r="L150" s="79">
        <v>0</v>
      </c>
      <c r="M150" s="79">
        <f t="shared" si="2"/>
        <v>0.44294958422661607</v>
      </c>
      <c r="N150" s="79">
        <f>K150/'סכום נכסי הקרן'!$C$42*100</f>
        <v>6.5933224677702518E-2</v>
      </c>
    </row>
    <row r="151" spans="2:14">
      <c r="B151" t="s">
        <v>1308</v>
      </c>
      <c r="C151" t="s">
        <v>1309</v>
      </c>
      <c r="D151" t="s">
        <v>1281</v>
      </c>
      <c r="E151" t="s">
        <v>1282</v>
      </c>
      <c r="F151" t="s">
        <v>1310</v>
      </c>
      <c r="G151" t="s">
        <v>1311</v>
      </c>
      <c r="H151" t="s">
        <v>112</v>
      </c>
      <c r="I151" s="79">
        <v>712</v>
      </c>
      <c r="J151" s="79">
        <v>5831</v>
      </c>
      <c r="K151" s="79">
        <v>159.59027168</v>
      </c>
      <c r="L151" s="79">
        <v>0</v>
      </c>
      <c r="M151" s="79">
        <f t="shared" si="2"/>
        <v>0.62951219542299386</v>
      </c>
      <c r="N151" s="79">
        <f>K151/'סכום נכסי הקרן'!$C$42*100</f>
        <v>9.3703144773567254E-2</v>
      </c>
    </row>
    <row r="152" spans="2:14">
      <c r="B152" t="s">
        <v>1312</v>
      </c>
      <c r="C152" t="s">
        <v>1313</v>
      </c>
      <c r="D152" t="s">
        <v>1281</v>
      </c>
      <c r="E152" t="s">
        <v>1282</v>
      </c>
      <c r="F152" t="s">
        <v>1314</v>
      </c>
      <c r="G152" t="s">
        <v>1311</v>
      </c>
      <c r="H152" t="s">
        <v>112</v>
      </c>
      <c r="I152" s="79">
        <v>980</v>
      </c>
      <c r="J152" s="79">
        <v>3535</v>
      </c>
      <c r="K152" s="79">
        <v>133.16769199999999</v>
      </c>
      <c r="L152" s="79">
        <v>0</v>
      </c>
      <c r="M152" s="79">
        <f t="shared" si="2"/>
        <v>0.52528694429711154</v>
      </c>
      <c r="N152" s="79">
        <f>K152/'סכום נכסי הקרן'!$C$42*100</f>
        <v>7.8189174009668641E-2</v>
      </c>
    </row>
    <row r="153" spans="2:14">
      <c r="B153" t="s">
        <v>1315</v>
      </c>
      <c r="C153" t="s">
        <v>1316</v>
      </c>
      <c r="D153" t="s">
        <v>1281</v>
      </c>
      <c r="E153" t="s">
        <v>1282</v>
      </c>
      <c r="F153" t="s">
        <v>984</v>
      </c>
      <c r="G153" t="s">
        <v>1311</v>
      </c>
      <c r="H153" t="s">
        <v>112</v>
      </c>
      <c r="I153" s="79">
        <v>435</v>
      </c>
      <c r="J153" s="79">
        <v>6860</v>
      </c>
      <c r="K153" s="79">
        <v>114.708804</v>
      </c>
      <c r="L153" s="79">
        <v>0</v>
      </c>
      <c r="M153" s="79">
        <f t="shared" si="2"/>
        <v>0.4524748926123634</v>
      </c>
      <c r="N153" s="79">
        <f>K153/'סכום נכסי הקרן'!$C$42*100</f>
        <v>6.7351070681595765E-2</v>
      </c>
    </row>
    <row r="154" spans="2:14">
      <c r="B154" t="s">
        <v>1317</v>
      </c>
      <c r="C154" t="s">
        <v>1318</v>
      </c>
      <c r="D154" t="s">
        <v>1281</v>
      </c>
      <c r="E154" t="s">
        <v>1282</v>
      </c>
      <c r="F154" t="s">
        <v>1319</v>
      </c>
      <c r="G154" t="s">
        <v>1311</v>
      </c>
      <c r="H154" t="s">
        <v>112</v>
      </c>
      <c r="I154" s="79">
        <v>707</v>
      </c>
      <c r="J154" s="79">
        <v>8505</v>
      </c>
      <c r="K154" s="79">
        <v>231.1410654</v>
      </c>
      <c r="L154" s="79">
        <v>0</v>
      </c>
      <c r="M154" s="79">
        <f t="shared" si="2"/>
        <v>0.91174805331570075</v>
      </c>
      <c r="N154" s="79">
        <f>K154/'סכום נכסי הקרן'!$C$42*100</f>
        <v>0.13571406631678201</v>
      </c>
    </row>
    <row r="155" spans="2:14">
      <c r="B155" t="s">
        <v>1320</v>
      </c>
      <c r="C155" t="s">
        <v>1321</v>
      </c>
      <c r="D155" t="s">
        <v>1281</v>
      </c>
      <c r="E155" t="s">
        <v>1282</v>
      </c>
      <c r="F155" t="s">
        <v>1322</v>
      </c>
      <c r="G155" t="s">
        <v>1323</v>
      </c>
      <c r="H155" t="s">
        <v>112</v>
      </c>
      <c r="I155" s="79">
        <v>650</v>
      </c>
      <c r="J155" s="79">
        <v>1290</v>
      </c>
      <c r="K155" s="79">
        <v>32.231940000000002</v>
      </c>
      <c r="L155" s="79">
        <v>0.01</v>
      </c>
      <c r="M155" s="79">
        <f t="shared" si="2"/>
        <v>0.12714057754615019</v>
      </c>
      <c r="N155" s="79">
        <f>K155/'סכום נכסי הקרן'!$C$42*100</f>
        <v>1.89249263652418E-2</v>
      </c>
    </row>
    <row r="156" spans="2:14">
      <c r="B156" t="s">
        <v>1324</v>
      </c>
      <c r="C156" t="s">
        <v>1325</v>
      </c>
      <c r="D156" t="s">
        <v>1281</v>
      </c>
      <c r="E156" t="s">
        <v>1282</v>
      </c>
      <c r="F156" t="s">
        <v>1326</v>
      </c>
      <c r="G156" t="s">
        <v>1323</v>
      </c>
      <c r="H156" t="s">
        <v>112</v>
      </c>
      <c r="I156" s="79">
        <v>1371</v>
      </c>
      <c r="J156" s="79">
        <v>2610</v>
      </c>
      <c r="K156" s="79">
        <v>137.55023639999999</v>
      </c>
      <c r="L156" s="79">
        <v>0.01</v>
      </c>
      <c r="M156" s="79">
        <f t="shared" si="2"/>
        <v>0.54257412049989806</v>
      </c>
      <c r="N156" s="79">
        <f>K156/'סכום נכסי הקרן'!$C$42*100</f>
        <v>8.0762377175919331E-2</v>
      </c>
    </row>
    <row r="157" spans="2:14">
      <c r="B157" t="s">
        <v>1327</v>
      </c>
      <c r="C157" t="s">
        <v>1328</v>
      </c>
      <c r="D157" t="s">
        <v>1281</v>
      </c>
      <c r="E157" t="s">
        <v>1282</v>
      </c>
      <c r="F157" t="s">
        <v>981</v>
      </c>
      <c r="G157" t="s">
        <v>1329</v>
      </c>
      <c r="H157" t="s">
        <v>112</v>
      </c>
      <c r="I157" s="79">
        <v>5111</v>
      </c>
      <c r="J157" s="79">
        <v>5371</v>
      </c>
      <c r="K157" s="79">
        <v>1055.22339764</v>
      </c>
      <c r="L157" s="79">
        <v>0.02</v>
      </c>
      <c r="M157" s="79">
        <f t="shared" si="2"/>
        <v>4.1623840270291046</v>
      </c>
      <c r="N157" s="79">
        <f>K157/'סכום נכסי הקרן'!$C$42*100</f>
        <v>0.61957254509710757</v>
      </c>
    </row>
    <row r="158" spans="2:14">
      <c r="B158" t="s">
        <v>1337</v>
      </c>
      <c r="C158" t="s">
        <v>1338</v>
      </c>
      <c r="D158" t="s">
        <v>1339</v>
      </c>
      <c r="E158" t="s">
        <v>1282</v>
      </c>
      <c r="F158" t="s">
        <v>1340</v>
      </c>
      <c r="G158" t="s">
        <v>1311</v>
      </c>
      <c r="H158" t="s">
        <v>112</v>
      </c>
      <c r="I158" s="79">
        <v>374</v>
      </c>
      <c r="J158" s="79">
        <v>3844</v>
      </c>
      <c r="K158" s="79">
        <v>55.26349664</v>
      </c>
      <c r="L158" s="79">
        <v>0</v>
      </c>
      <c r="M158" s="79">
        <f t="shared" si="2"/>
        <v>0.21798976046832208</v>
      </c>
      <c r="N158" s="79">
        <f>K158/'סכום נכסי הקרן'!$C$42*100</f>
        <v>3.2447863969645871E-2</v>
      </c>
    </row>
    <row r="159" spans="2:14">
      <c r="B159" t="s">
        <v>1330</v>
      </c>
      <c r="C159" t="s">
        <v>1331</v>
      </c>
      <c r="D159" t="s">
        <v>1281</v>
      </c>
      <c r="E159" t="s">
        <v>1282</v>
      </c>
      <c r="F159" t="s">
        <v>1332</v>
      </c>
      <c r="G159" t="s">
        <v>1333</v>
      </c>
      <c r="H159" t="s">
        <v>112</v>
      </c>
      <c r="I159" s="79">
        <v>62</v>
      </c>
      <c r="J159" s="79">
        <v>1040</v>
      </c>
      <c r="K159" s="79">
        <v>2.4786112</v>
      </c>
      <c r="L159" s="79">
        <v>0</v>
      </c>
      <c r="M159" s="79">
        <f t="shared" si="2"/>
        <v>9.7770118547117028E-3</v>
      </c>
      <c r="N159" s="79">
        <f>K159/'סכום נכסי הקרן'!$C$42*100</f>
        <v>1.4553121670015398E-3</v>
      </c>
    </row>
    <row r="160" spans="2:14">
      <c r="B160" s="80" t="s">
        <v>321</v>
      </c>
      <c r="E160" s="16"/>
      <c r="F160" s="16"/>
      <c r="G160" s="16"/>
      <c r="I160" s="81">
        <f>SUM(I161:I161)</f>
        <v>254</v>
      </c>
      <c r="K160" s="81">
        <f>SUM(K161:K161)</f>
        <v>44.181013999999998</v>
      </c>
      <c r="M160" s="81">
        <f t="shared" si="2"/>
        <v>0.17427432653866151</v>
      </c>
      <c r="N160" s="81">
        <f>K160/'סכום נכסי הקרן'!$C$42*100</f>
        <v>2.5940803956935786E-2</v>
      </c>
    </row>
    <row r="161" spans="2:14">
      <c r="B161" t="s">
        <v>1334</v>
      </c>
      <c r="C161" t="s">
        <v>1335</v>
      </c>
      <c r="D161" t="s">
        <v>1281</v>
      </c>
      <c r="E161" t="s">
        <v>1282</v>
      </c>
      <c r="F161" t="s">
        <v>1336</v>
      </c>
      <c r="G161" t="s">
        <v>1294</v>
      </c>
      <c r="H161" t="s">
        <v>112</v>
      </c>
      <c r="I161" s="79">
        <v>254</v>
      </c>
      <c r="J161" s="79">
        <v>4525</v>
      </c>
      <c r="K161" s="79">
        <v>44.181013999999998</v>
      </c>
      <c r="L161" s="79">
        <v>0</v>
      </c>
      <c r="M161" s="79">
        <f t="shared" si="2"/>
        <v>0.17427432653866151</v>
      </c>
      <c r="N161" s="79">
        <f>K161/'סכום נכסי הקרן'!$C$42*100</f>
        <v>2.5940803956935786E-2</v>
      </c>
    </row>
    <row r="162" spans="2:14">
      <c r="B162" t="s">
        <v>240</v>
      </c>
      <c r="E162" s="16"/>
      <c r="F162" s="16"/>
      <c r="G162" s="16"/>
    </row>
    <row r="163" spans="2:14">
      <c r="E163" s="16"/>
      <c r="F163" s="16"/>
      <c r="G163" s="16"/>
    </row>
    <row r="164" spans="2:14">
      <c r="E164" s="16"/>
      <c r="F164" s="16"/>
      <c r="G164" s="16"/>
    </row>
    <row r="165" spans="2:14">
      <c r="E165" s="16"/>
      <c r="F165" s="16"/>
      <c r="G165" s="16"/>
    </row>
    <row r="166" spans="2:14">
      <c r="E166" s="16"/>
      <c r="F166" s="16"/>
      <c r="G166" s="16"/>
    </row>
    <row r="167" spans="2:14">
      <c r="E167" s="16"/>
      <c r="F167" s="16"/>
      <c r="G167" s="16"/>
    </row>
    <row r="168" spans="2:14">
      <c r="E168" s="16"/>
      <c r="F168" s="16"/>
      <c r="G168" s="16"/>
    </row>
    <row r="169" spans="2:14">
      <c r="E169" s="16"/>
      <c r="F169" s="16"/>
      <c r="G169" s="16"/>
    </row>
    <row r="170" spans="2:14">
      <c r="E170" s="16"/>
      <c r="F170" s="16"/>
      <c r="G170" s="16"/>
    </row>
    <row r="171" spans="2:14">
      <c r="E171" s="16"/>
      <c r="F171" s="16"/>
      <c r="G171" s="16"/>
    </row>
    <row r="172" spans="2:14">
      <c r="E172" s="16"/>
      <c r="F172" s="16"/>
      <c r="G172" s="16"/>
    </row>
    <row r="173" spans="2:14">
      <c r="E173" s="16"/>
      <c r="F173" s="16"/>
      <c r="G173" s="16"/>
    </row>
    <row r="174" spans="2:14">
      <c r="E174" s="16"/>
      <c r="F174" s="16"/>
      <c r="G174" s="16"/>
    </row>
    <row r="175" spans="2:14">
      <c r="E175" s="16"/>
      <c r="F175" s="16"/>
      <c r="G175" s="16"/>
    </row>
    <row r="176" spans="2:14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B249" s="16"/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9"/>
      <c r="E251" s="16"/>
      <c r="F251" s="16"/>
      <c r="G251" s="16"/>
    </row>
    <row r="252" spans="2:7"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B270" s="16"/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9"/>
      <c r="E272" s="16"/>
      <c r="F272" s="16"/>
      <c r="G272" s="16"/>
    </row>
    <row r="273" spans="5:7">
      <c r="E273" s="16"/>
      <c r="F273" s="16"/>
      <c r="G273" s="16"/>
    </row>
    <row r="274" spans="5:7">
      <c r="E274" s="16"/>
      <c r="F274" s="16"/>
      <c r="G274" s="16"/>
    </row>
    <row r="275" spans="5:7">
      <c r="E275" s="16"/>
      <c r="F275" s="16"/>
      <c r="G275" s="16"/>
    </row>
    <row r="276" spans="5:7">
      <c r="E276" s="16"/>
      <c r="F276" s="16"/>
      <c r="G276" s="16"/>
    </row>
    <row r="277" spans="5:7">
      <c r="E277" s="16"/>
      <c r="F277" s="16"/>
      <c r="G277" s="16"/>
    </row>
    <row r="278" spans="5:7">
      <c r="E278" s="16"/>
      <c r="F278" s="16"/>
      <c r="G278" s="16"/>
    </row>
    <row r="279" spans="5:7">
      <c r="E279" s="16"/>
      <c r="F279" s="16"/>
      <c r="G279" s="16"/>
    </row>
    <row r="280" spans="5:7">
      <c r="E280" s="16"/>
      <c r="F280" s="16"/>
      <c r="G280" s="16"/>
    </row>
    <row r="281" spans="5:7">
      <c r="E281" s="16"/>
      <c r="F281" s="16"/>
      <c r="G281" s="16"/>
    </row>
    <row r="282" spans="5:7">
      <c r="E282" s="16"/>
      <c r="F282" s="16"/>
      <c r="G282" s="16"/>
    </row>
    <row r="283" spans="5:7">
      <c r="E283" s="16"/>
      <c r="F283" s="16"/>
      <c r="G283" s="16"/>
    </row>
    <row r="284" spans="5:7">
      <c r="E284" s="16"/>
      <c r="F284" s="16"/>
      <c r="G284" s="16"/>
    </row>
    <row r="285" spans="5:7">
      <c r="E285" s="16"/>
      <c r="F285" s="16"/>
      <c r="G285" s="16"/>
    </row>
    <row r="286" spans="5:7">
      <c r="E286" s="16"/>
      <c r="F286" s="16"/>
      <c r="G286" s="16"/>
    </row>
    <row r="287" spans="5:7">
      <c r="E287" s="16"/>
      <c r="F287" s="16"/>
      <c r="G287" s="16"/>
    </row>
    <row r="288" spans="5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B337" s="16"/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9"/>
    </row>
  </sheetData>
  <sheetProtection sheet="1" objects="1" scenarios="1"/>
  <mergeCells count="2">
    <mergeCell ref="B6:N6"/>
    <mergeCell ref="B7:N7"/>
  </mergeCells>
  <dataValidations count="4">
    <dataValidation allowBlank="1" showInputMessage="1" showErrorMessage="1" sqref="A1"/>
    <dataValidation type="list" allowBlank="1" showInputMessage="1" showErrorMessage="1" sqref="G12:G339">
      <formula1>$BG$6:$BG$11</formula1>
    </dataValidation>
    <dataValidation type="list" allowBlank="1" showInputMessage="1" showErrorMessage="1" sqref="H12:H333">
      <formula1>$BI$6:$BI$11</formula1>
    </dataValidation>
    <dataValidation type="list" allowBlank="1" showInputMessage="1" showErrorMessage="1" sqref="E12:E333">
      <formula1>$BE$6:$BE$11</formula1>
    </dataValidation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workbookViewId="0">
      <selection activeCell="C2" sqref="C2:C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  <c r="C2" s="12" t="s">
        <v>1927</v>
      </c>
    </row>
    <row r="3" spans="2:62">
      <c r="B3" s="2" t="s">
        <v>2</v>
      </c>
      <c r="C3" s="82" t="s">
        <v>1928</v>
      </c>
    </row>
    <row r="4" spans="2:62">
      <c r="B4" s="2" t="s">
        <v>3</v>
      </c>
      <c r="C4" t="s">
        <v>191</v>
      </c>
    </row>
    <row r="5" spans="2:62">
      <c r="B5" s="77" t="s">
        <v>192</v>
      </c>
      <c r="C5" t="s">
        <v>193</v>
      </c>
    </row>
    <row r="6" spans="2:62" ht="26.25" customHeight="1">
      <c r="B6" s="105" t="s">
        <v>69</v>
      </c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7"/>
      <c r="BJ6" s="19"/>
    </row>
    <row r="7" spans="2:62" ht="26.25" customHeight="1">
      <c r="B7" s="105" t="s">
        <v>97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7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8">
        <v>137431</v>
      </c>
      <c r="I11" s="7"/>
      <c r="J11" s="78">
        <v>42241.639881442003</v>
      </c>
      <c r="K11" s="7"/>
      <c r="L11" s="78">
        <v>100</v>
      </c>
      <c r="M11" s="78">
        <v>24.8</v>
      </c>
      <c r="N11" s="35"/>
      <c r="BG11" s="16"/>
      <c r="BH11" s="19"/>
      <c r="BJ11" s="16"/>
    </row>
    <row r="12" spans="2:62">
      <c r="B12" s="80" t="s">
        <v>196</v>
      </c>
      <c r="D12" s="16"/>
      <c r="E12" s="16"/>
      <c r="F12" s="16"/>
      <c r="G12" s="16"/>
      <c r="H12" s="81">
        <v>0</v>
      </c>
      <c r="J12" s="81">
        <v>0</v>
      </c>
      <c r="L12" s="81">
        <v>0</v>
      </c>
      <c r="M12" s="81">
        <v>0</v>
      </c>
    </row>
    <row r="13" spans="2:62">
      <c r="B13" s="80" t="s">
        <v>1341</v>
      </c>
      <c r="D13" s="16"/>
      <c r="E13" s="16"/>
      <c r="F13" s="16"/>
      <c r="G13" s="16"/>
      <c r="H13" s="81">
        <v>0</v>
      </c>
      <c r="J13" s="81">
        <v>0</v>
      </c>
      <c r="L13" s="81">
        <v>0</v>
      </c>
      <c r="M13" s="81">
        <v>0</v>
      </c>
    </row>
    <row r="14" spans="2:62">
      <c r="B14" t="s">
        <v>232</v>
      </c>
      <c r="C14" t="s">
        <v>232</v>
      </c>
      <c r="D14" s="16"/>
      <c r="E14" s="16"/>
      <c r="F14" t="s">
        <v>232</v>
      </c>
      <c r="G14" t="s">
        <v>232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</row>
    <row r="15" spans="2:62">
      <c r="B15" s="80" t="s">
        <v>1342</v>
      </c>
      <c r="D15" s="16"/>
      <c r="E15" s="16"/>
      <c r="F15" s="16"/>
      <c r="G15" s="16"/>
      <c r="H15" s="81">
        <v>0</v>
      </c>
      <c r="J15" s="81">
        <v>0</v>
      </c>
      <c r="L15" s="81">
        <v>0</v>
      </c>
      <c r="M15" s="81">
        <v>0</v>
      </c>
    </row>
    <row r="16" spans="2:62">
      <c r="B16" t="s">
        <v>232</v>
      </c>
      <c r="C16" t="s">
        <v>232</v>
      </c>
      <c r="D16" s="16"/>
      <c r="E16" s="16"/>
      <c r="F16" t="s">
        <v>232</v>
      </c>
      <c r="G16" t="s">
        <v>232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</row>
    <row r="17" spans="2:13">
      <c r="B17" s="80" t="s">
        <v>1343</v>
      </c>
      <c r="D17" s="16"/>
      <c r="E17" s="16"/>
      <c r="F17" s="16"/>
      <c r="G17" s="16"/>
      <c r="H17" s="81">
        <v>0</v>
      </c>
      <c r="J17" s="81">
        <v>0</v>
      </c>
      <c r="L17" s="81">
        <v>0</v>
      </c>
      <c r="M17" s="81">
        <v>0</v>
      </c>
    </row>
    <row r="18" spans="2:13">
      <c r="B18" t="s">
        <v>232</v>
      </c>
      <c r="C18" t="s">
        <v>232</v>
      </c>
      <c r="D18" s="16"/>
      <c r="E18" s="16"/>
      <c r="F18" t="s">
        <v>232</v>
      </c>
      <c r="G18" t="s">
        <v>232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</row>
    <row r="19" spans="2:13">
      <c r="B19" s="80" t="s">
        <v>1344</v>
      </c>
      <c r="D19" s="16"/>
      <c r="E19" s="16"/>
      <c r="F19" s="16"/>
      <c r="G19" s="16"/>
      <c r="H19" s="81">
        <v>0</v>
      </c>
      <c r="J19" s="81">
        <v>0</v>
      </c>
      <c r="L19" s="81">
        <v>0</v>
      </c>
      <c r="M19" s="81">
        <v>0</v>
      </c>
    </row>
    <row r="20" spans="2:13">
      <c r="B20" t="s">
        <v>232</v>
      </c>
      <c r="C20" t="s">
        <v>232</v>
      </c>
      <c r="D20" s="16"/>
      <c r="E20" s="16"/>
      <c r="F20" t="s">
        <v>232</v>
      </c>
      <c r="G20" t="s">
        <v>232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</row>
    <row r="21" spans="2:13">
      <c r="B21" s="80" t="s">
        <v>921</v>
      </c>
      <c r="D21" s="16"/>
      <c r="E21" s="16"/>
      <c r="F21" s="16"/>
      <c r="G21" s="16"/>
      <c r="H21" s="81">
        <v>0</v>
      </c>
      <c r="J21" s="81">
        <v>0</v>
      </c>
      <c r="L21" s="81">
        <v>0</v>
      </c>
      <c r="M21" s="81">
        <v>0</v>
      </c>
    </row>
    <row r="22" spans="2:13">
      <c r="B22" t="s">
        <v>232</v>
      </c>
      <c r="C22" t="s">
        <v>232</v>
      </c>
      <c r="D22" s="16"/>
      <c r="E22" s="16"/>
      <c r="F22" t="s">
        <v>232</v>
      </c>
      <c r="G22" t="s">
        <v>232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</row>
    <row r="23" spans="2:13">
      <c r="B23" s="80" t="s">
        <v>1345</v>
      </c>
      <c r="D23" s="16"/>
      <c r="E23" s="16"/>
      <c r="F23" s="16"/>
      <c r="G23" s="16"/>
      <c r="H23" s="81">
        <v>0</v>
      </c>
      <c r="J23" s="81">
        <v>0</v>
      </c>
      <c r="L23" s="81">
        <v>0</v>
      </c>
      <c r="M23" s="81">
        <v>0</v>
      </c>
    </row>
    <row r="24" spans="2:13">
      <c r="B24" t="s">
        <v>232</v>
      </c>
      <c r="C24" t="s">
        <v>232</v>
      </c>
      <c r="D24" s="16"/>
      <c r="E24" s="16"/>
      <c r="F24" t="s">
        <v>232</v>
      </c>
      <c r="G24" t="s">
        <v>232</v>
      </c>
      <c r="H24" s="79">
        <v>0</v>
      </c>
      <c r="I24" s="79">
        <v>0</v>
      </c>
      <c r="J24" s="79">
        <v>0</v>
      </c>
      <c r="K24" s="79">
        <v>0</v>
      </c>
      <c r="L24" s="79">
        <v>0</v>
      </c>
      <c r="M24" s="79">
        <v>0</v>
      </c>
    </row>
    <row r="25" spans="2:13">
      <c r="B25" s="80" t="s">
        <v>237</v>
      </c>
      <c r="D25" s="16"/>
      <c r="E25" s="16"/>
      <c r="F25" s="16"/>
      <c r="G25" s="16"/>
      <c r="H25" s="81">
        <v>137431</v>
      </c>
      <c r="J25" s="81">
        <v>42241.639881442003</v>
      </c>
      <c r="L25" s="81">
        <v>100</v>
      </c>
      <c r="M25" s="81">
        <v>24.8</v>
      </c>
    </row>
    <row r="26" spans="2:13">
      <c r="B26" s="80" t="s">
        <v>1346</v>
      </c>
      <c r="D26" s="16"/>
      <c r="E26" s="16"/>
      <c r="F26" s="16"/>
      <c r="G26" s="16"/>
      <c r="H26" s="81">
        <v>109713</v>
      </c>
      <c r="J26" s="81">
        <v>33151.116699774997</v>
      </c>
      <c r="L26" s="81">
        <v>78.48</v>
      </c>
      <c r="M26" s="81">
        <v>19.46</v>
      </c>
    </row>
    <row r="27" spans="2:13">
      <c r="B27" t="s">
        <v>1347</v>
      </c>
      <c r="C27" t="s">
        <v>1348</v>
      </c>
      <c r="D27" t="s">
        <v>1281</v>
      </c>
      <c r="E27" t="s">
        <v>1349</v>
      </c>
      <c r="F27" t="s">
        <v>1350</v>
      </c>
      <c r="G27" t="s">
        <v>194</v>
      </c>
      <c r="H27" s="79">
        <v>1967</v>
      </c>
      <c r="I27" s="79">
        <v>1966000</v>
      </c>
      <c r="J27" s="79">
        <v>1274.56473998</v>
      </c>
      <c r="K27" s="79">
        <v>0.01</v>
      </c>
      <c r="L27" s="79">
        <v>3.02</v>
      </c>
      <c r="M27" s="79">
        <v>0.75</v>
      </c>
    </row>
    <row r="28" spans="2:13">
      <c r="B28" t="s">
        <v>1351</v>
      </c>
      <c r="C28" t="s">
        <v>1352</v>
      </c>
      <c r="D28" t="s">
        <v>1281</v>
      </c>
      <c r="E28" t="s">
        <v>1353</v>
      </c>
      <c r="F28" t="s">
        <v>1350</v>
      </c>
      <c r="G28" t="s">
        <v>116</v>
      </c>
      <c r="H28" s="79">
        <v>16655</v>
      </c>
      <c r="I28" s="79">
        <v>7165</v>
      </c>
      <c r="J28" s="79">
        <v>4797.3089480750004</v>
      </c>
      <c r="K28" s="79">
        <v>0.25</v>
      </c>
      <c r="L28" s="79">
        <v>11.36</v>
      </c>
      <c r="M28" s="79">
        <v>2.82</v>
      </c>
    </row>
    <row r="29" spans="2:13">
      <c r="B29" t="s">
        <v>1354</v>
      </c>
      <c r="C29" t="s">
        <v>1355</v>
      </c>
      <c r="D29" t="s">
        <v>1281</v>
      </c>
      <c r="E29" t="s">
        <v>1356</v>
      </c>
      <c r="F29" t="s">
        <v>1350</v>
      </c>
      <c r="G29" t="s">
        <v>112</v>
      </c>
      <c r="H29" s="79">
        <v>19502</v>
      </c>
      <c r="I29" s="79">
        <v>2532</v>
      </c>
      <c r="J29" s="79">
        <v>1898.1312201600001</v>
      </c>
      <c r="K29" s="79">
        <v>0.01</v>
      </c>
      <c r="L29" s="79">
        <v>4.49</v>
      </c>
      <c r="M29" s="79">
        <v>1.1100000000000001</v>
      </c>
    </row>
    <row r="30" spans="2:13">
      <c r="B30" t="s">
        <v>1357</v>
      </c>
      <c r="C30" t="s">
        <v>1358</v>
      </c>
      <c r="D30" t="s">
        <v>1281</v>
      </c>
      <c r="E30" t="s">
        <v>1359</v>
      </c>
      <c r="F30" t="s">
        <v>1350</v>
      </c>
      <c r="G30" t="s">
        <v>112</v>
      </c>
      <c r="H30" s="79">
        <v>18623</v>
      </c>
      <c r="I30" s="79">
        <v>2774</v>
      </c>
      <c r="J30" s="79">
        <v>1985.81816488</v>
      </c>
      <c r="K30" s="79">
        <v>0.09</v>
      </c>
      <c r="L30" s="79">
        <v>4.7</v>
      </c>
      <c r="M30" s="79">
        <v>1.17</v>
      </c>
    </row>
    <row r="31" spans="2:13">
      <c r="B31" t="s">
        <v>1360</v>
      </c>
      <c r="C31" t="s">
        <v>1361</v>
      </c>
      <c r="D31" t="s">
        <v>1281</v>
      </c>
      <c r="E31" t="s">
        <v>1362</v>
      </c>
      <c r="F31" t="s">
        <v>1350</v>
      </c>
      <c r="G31" t="s">
        <v>112</v>
      </c>
      <c r="H31" s="79">
        <v>1085</v>
      </c>
      <c r="I31" s="79">
        <v>38938</v>
      </c>
      <c r="J31" s="79">
        <v>1624.0027411999999</v>
      </c>
      <c r="K31" s="79">
        <v>0.03</v>
      </c>
      <c r="L31" s="79">
        <v>3.84</v>
      </c>
      <c r="M31" s="79">
        <v>0.95</v>
      </c>
    </row>
    <row r="32" spans="2:13">
      <c r="B32" t="s">
        <v>1363</v>
      </c>
      <c r="C32" t="s">
        <v>1364</v>
      </c>
      <c r="D32" t="s">
        <v>1281</v>
      </c>
      <c r="E32" t="s">
        <v>1365</v>
      </c>
      <c r="F32" t="s">
        <v>1350</v>
      </c>
      <c r="G32" t="s">
        <v>112</v>
      </c>
      <c r="H32" s="79">
        <v>7545</v>
      </c>
      <c r="I32" s="79">
        <v>22435</v>
      </c>
      <c r="J32" s="79">
        <v>6506.8185629999998</v>
      </c>
      <c r="K32" s="79">
        <v>0.03</v>
      </c>
      <c r="L32" s="79">
        <v>15.4</v>
      </c>
      <c r="M32" s="79">
        <v>3.82</v>
      </c>
    </row>
    <row r="33" spans="2:13">
      <c r="B33" t="s">
        <v>1366</v>
      </c>
      <c r="C33" t="s">
        <v>1367</v>
      </c>
      <c r="D33" t="s">
        <v>1281</v>
      </c>
      <c r="E33" t="s">
        <v>1368</v>
      </c>
      <c r="F33" t="s">
        <v>1350</v>
      </c>
      <c r="G33" t="s">
        <v>112</v>
      </c>
      <c r="H33" s="79">
        <v>13725</v>
      </c>
      <c r="I33" s="79">
        <v>20531</v>
      </c>
      <c r="J33" s="79">
        <v>10831.929759000001</v>
      </c>
      <c r="K33" s="79">
        <v>0</v>
      </c>
      <c r="L33" s="79">
        <v>25.64</v>
      </c>
      <c r="M33" s="79">
        <v>6.36</v>
      </c>
    </row>
    <row r="34" spans="2:13">
      <c r="B34" t="s">
        <v>1369</v>
      </c>
      <c r="C34" t="s">
        <v>1370</v>
      </c>
      <c r="D34" t="s">
        <v>1281</v>
      </c>
      <c r="E34" t="s">
        <v>1371</v>
      </c>
      <c r="F34" t="s">
        <v>1350</v>
      </c>
      <c r="G34" t="s">
        <v>112</v>
      </c>
      <c r="H34" s="79">
        <v>30611</v>
      </c>
      <c r="I34" s="79">
        <v>3597</v>
      </c>
      <c r="J34" s="79">
        <v>4232.5425634800004</v>
      </c>
      <c r="K34" s="79">
        <v>0</v>
      </c>
      <c r="L34" s="79">
        <v>10.02</v>
      </c>
      <c r="M34" s="79">
        <v>2.4900000000000002</v>
      </c>
    </row>
    <row r="35" spans="2:13">
      <c r="B35" s="80" t="s">
        <v>1372</v>
      </c>
      <c r="D35" s="16"/>
      <c r="E35" s="16"/>
      <c r="F35" s="16"/>
      <c r="G35" s="16"/>
      <c r="H35" s="81">
        <v>27718</v>
      </c>
      <c r="J35" s="81">
        <v>9090.5231816670002</v>
      </c>
      <c r="L35" s="81">
        <v>21.52</v>
      </c>
      <c r="M35" s="81">
        <v>5.34</v>
      </c>
    </row>
    <row r="36" spans="2:13">
      <c r="B36" t="s">
        <v>1373</v>
      </c>
      <c r="C36" t="s">
        <v>1374</v>
      </c>
      <c r="D36" t="s">
        <v>1281</v>
      </c>
      <c r="E36" t="s">
        <v>1375</v>
      </c>
      <c r="F36" t="s">
        <v>1350</v>
      </c>
      <c r="G36" t="s">
        <v>116</v>
      </c>
      <c r="H36" s="79">
        <v>1319</v>
      </c>
      <c r="I36" s="79">
        <v>18133</v>
      </c>
      <c r="J36" s="79">
        <v>961.50448282699995</v>
      </c>
      <c r="K36" s="79">
        <v>0.14000000000000001</v>
      </c>
      <c r="L36" s="79">
        <v>2.2799999999999998</v>
      </c>
      <c r="M36" s="79">
        <v>0.56000000000000005</v>
      </c>
    </row>
    <row r="37" spans="2:13">
      <c r="B37" t="s">
        <v>1376</v>
      </c>
      <c r="C37" t="s">
        <v>1377</v>
      </c>
      <c r="D37" t="s">
        <v>1281</v>
      </c>
      <c r="E37" t="s">
        <v>1378</v>
      </c>
      <c r="F37" t="s">
        <v>1350</v>
      </c>
      <c r="G37" t="s">
        <v>112</v>
      </c>
      <c r="H37" s="79">
        <v>2759</v>
      </c>
      <c r="I37" s="79">
        <v>11280</v>
      </c>
      <c r="J37" s="79">
        <v>1196.3112288</v>
      </c>
      <c r="K37" s="79">
        <v>0.02</v>
      </c>
      <c r="L37" s="79">
        <v>2.83</v>
      </c>
      <c r="M37" s="79">
        <v>0.7</v>
      </c>
    </row>
    <row r="38" spans="2:13">
      <c r="B38" t="s">
        <v>1379</v>
      </c>
      <c r="C38" t="s">
        <v>1380</v>
      </c>
      <c r="D38" t="s">
        <v>1281</v>
      </c>
      <c r="E38" t="s">
        <v>1381</v>
      </c>
      <c r="F38" t="s">
        <v>1350</v>
      </c>
      <c r="G38" t="s">
        <v>112</v>
      </c>
      <c r="H38" s="79">
        <v>2830</v>
      </c>
      <c r="I38" s="79">
        <v>9867</v>
      </c>
      <c r="J38" s="79">
        <v>1073.3835684000001</v>
      </c>
      <c r="K38" s="79">
        <v>0</v>
      </c>
      <c r="L38" s="79">
        <v>2.54</v>
      </c>
      <c r="M38" s="79">
        <v>0.63</v>
      </c>
    </row>
    <row r="39" spans="2:13">
      <c r="B39" t="s">
        <v>1382</v>
      </c>
      <c r="C39" t="s">
        <v>1383</v>
      </c>
      <c r="D39" t="s">
        <v>1281</v>
      </c>
      <c r="E39" t="s">
        <v>1359</v>
      </c>
      <c r="F39" t="s">
        <v>1350</v>
      </c>
      <c r="G39" t="s">
        <v>112</v>
      </c>
      <c r="H39" s="79">
        <v>3299</v>
      </c>
      <c r="I39" s="79">
        <v>10380</v>
      </c>
      <c r="J39" s="79">
        <v>1316.3247527999999</v>
      </c>
      <c r="K39" s="79">
        <v>0.05</v>
      </c>
      <c r="L39" s="79">
        <v>3.12</v>
      </c>
      <c r="M39" s="79">
        <v>0.77</v>
      </c>
    </row>
    <row r="40" spans="2:13">
      <c r="B40" t="s">
        <v>1384</v>
      </c>
      <c r="C40" t="s">
        <v>1385</v>
      </c>
      <c r="D40" t="s">
        <v>1281</v>
      </c>
      <c r="E40" t="s">
        <v>1386</v>
      </c>
      <c r="F40" t="s">
        <v>1350</v>
      </c>
      <c r="G40" t="s">
        <v>112</v>
      </c>
      <c r="H40" s="79">
        <v>4367</v>
      </c>
      <c r="I40" s="79">
        <v>3640</v>
      </c>
      <c r="J40" s="79">
        <v>611.03762719999997</v>
      </c>
      <c r="K40" s="79">
        <v>0.01</v>
      </c>
      <c r="L40" s="79">
        <v>1.45</v>
      </c>
      <c r="M40" s="79">
        <v>0.36</v>
      </c>
    </row>
    <row r="41" spans="2:13">
      <c r="B41" t="s">
        <v>1387</v>
      </c>
      <c r="C41" t="s">
        <v>1388</v>
      </c>
      <c r="D41" t="s">
        <v>1281</v>
      </c>
      <c r="E41" t="s">
        <v>1389</v>
      </c>
      <c r="F41" t="s">
        <v>1350</v>
      </c>
      <c r="G41" t="s">
        <v>112</v>
      </c>
      <c r="H41" s="79">
        <v>2039</v>
      </c>
      <c r="I41" s="79">
        <v>7004</v>
      </c>
      <c r="J41" s="79">
        <v>548.96763664000002</v>
      </c>
      <c r="K41" s="79">
        <v>0</v>
      </c>
      <c r="L41" s="79">
        <v>1.3</v>
      </c>
      <c r="M41" s="79">
        <v>0.32</v>
      </c>
    </row>
    <row r="42" spans="2:13">
      <c r="B42" t="s">
        <v>1390</v>
      </c>
      <c r="C42" t="s">
        <v>1391</v>
      </c>
      <c r="D42" t="s">
        <v>1281</v>
      </c>
      <c r="E42" t="s">
        <v>1392</v>
      </c>
      <c r="F42" t="s">
        <v>1350</v>
      </c>
      <c r="G42" t="s">
        <v>112</v>
      </c>
      <c r="H42" s="79">
        <v>11105</v>
      </c>
      <c r="I42" s="79">
        <v>7925</v>
      </c>
      <c r="J42" s="79">
        <v>3382.9938849999999</v>
      </c>
      <c r="K42" s="79">
        <v>0.02</v>
      </c>
      <c r="L42" s="79">
        <v>8.01</v>
      </c>
      <c r="M42" s="79">
        <v>1.99</v>
      </c>
    </row>
    <row r="43" spans="2:13">
      <c r="B43" s="80" t="s">
        <v>921</v>
      </c>
      <c r="D43" s="16"/>
      <c r="E43" s="16"/>
      <c r="F43" s="16"/>
      <c r="G43" s="16"/>
      <c r="H43" s="81">
        <v>0</v>
      </c>
      <c r="J43" s="81">
        <v>0</v>
      </c>
      <c r="L43" s="81">
        <v>0</v>
      </c>
      <c r="M43" s="81">
        <v>0</v>
      </c>
    </row>
    <row r="44" spans="2:13">
      <c r="B44" t="s">
        <v>232</v>
      </c>
      <c r="C44" t="s">
        <v>232</v>
      </c>
      <c r="D44" s="16"/>
      <c r="E44" s="16"/>
      <c r="F44" t="s">
        <v>232</v>
      </c>
      <c r="G44" t="s">
        <v>232</v>
      </c>
      <c r="H44" s="79">
        <v>0</v>
      </c>
      <c r="I44" s="79">
        <v>0</v>
      </c>
      <c r="J44" s="79">
        <v>0</v>
      </c>
      <c r="K44" s="79">
        <v>0</v>
      </c>
      <c r="L44" s="79">
        <v>0</v>
      </c>
      <c r="M44" s="79">
        <v>0</v>
      </c>
    </row>
    <row r="45" spans="2:13">
      <c r="B45" s="80" t="s">
        <v>1345</v>
      </c>
      <c r="D45" s="16"/>
      <c r="E45" s="16"/>
      <c r="F45" s="16"/>
      <c r="G45" s="16"/>
      <c r="H45" s="81">
        <v>0</v>
      </c>
      <c r="J45" s="81">
        <v>0</v>
      </c>
      <c r="L45" s="81">
        <v>0</v>
      </c>
      <c r="M45" s="81">
        <v>0</v>
      </c>
    </row>
    <row r="46" spans="2:13">
      <c r="B46" t="s">
        <v>232</v>
      </c>
      <c r="C46" t="s">
        <v>232</v>
      </c>
      <c r="D46" s="16"/>
      <c r="E46" s="16"/>
      <c r="F46" t="s">
        <v>232</v>
      </c>
      <c r="G46" t="s">
        <v>232</v>
      </c>
      <c r="H46" s="79">
        <v>0</v>
      </c>
      <c r="I46" s="79">
        <v>0</v>
      </c>
      <c r="J46" s="79">
        <v>0</v>
      </c>
      <c r="K46" s="79">
        <v>0</v>
      </c>
      <c r="L46" s="79">
        <v>0</v>
      </c>
      <c r="M46" s="79">
        <v>0</v>
      </c>
    </row>
    <row r="47" spans="2:13">
      <c r="B47" t="s">
        <v>240</v>
      </c>
      <c r="D47" s="16"/>
      <c r="E47" s="16"/>
      <c r="F47" s="16"/>
      <c r="G47" s="16"/>
    </row>
    <row r="48" spans="2:13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sheetProtection sheet="1" objects="1" scenarios="1"/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C2" sqref="C2:C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s="12" t="s">
        <v>1927</v>
      </c>
    </row>
    <row r="3" spans="2:65">
      <c r="B3" s="2" t="s">
        <v>2</v>
      </c>
      <c r="C3" s="82" t="s">
        <v>1928</v>
      </c>
    </row>
    <row r="4" spans="2:65">
      <c r="B4" s="2" t="s">
        <v>3</v>
      </c>
      <c r="C4" t="s">
        <v>191</v>
      </c>
    </row>
    <row r="5" spans="2:65">
      <c r="B5" s="77" t="s">
        <v>192</v>
      </c>
      <c r="C5" t="s">
        <v>193</v>
      </c>
    </row>
    <row r="6" spans="2:65" ht="26.25" customHeight="1">
      <c r="B6" s="105" t="s">
        <v>69</v>
      </c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6"/>
      <c r="N6" s="106"/>
      <c r="O6" s="107"/>
    </row>
    <row r="7" spans="2:65" ht="26.25" customHeight="1">
      <c r="B7" s="105" t="s">
        <v>99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7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8">
        <v>80435.509999999995</v>
      </c>
      <c r="K11" s="7"/>
      <c r="L11" s="78">
        <v>10968.647746112041</v>
      </c>
      <c r="M11" s="7"/>
      <c r="N11" s="78">
        <v>100</v>
      </c>
      <c r="O11" s="78">
        <v>6.44</v>
      </c>
      <c r="P11" s="35"/>
      <c r="BG11" s="16"/>
      <c r="BH11" s="19"/>
      <c r="BI11" s="16"/>
      <c r="BM11" s="16"/>
    </row>
    <row r="12" spans="2:65">
      <c r="B12" s="80" t="s">
        <v>196</v>
      </c>
      <c r="C12" s="16"/>
      <c r="D12" s="16"/>
      <c r="E12" s="16"/>
      <c r="J12" s="81">
        <v>0</v>
      </c>
      <c r="L12" s="81">
        <v>0</v>
      </c>
      <c r="N12" s="81">
        <v>0</v>
      </c>
      <c r="O12" s="81">
        <v>0</v>
      </c>
    </row>
    <row r="13" spans="2:65">
      <c r="B13" s="80" t="s">
        <v>1393</v>
      </c>
      <c r="C13" s="16"/>
      <c r="D13" s="16"/>
      <c r="E13" s="16"/>
      <c r="J13" s="81">
        <v>0</v>
      </c>
      <c r="L13" s="81">
        <v>0</v>
      </c>
      <c r="N13" s="81">
        <v>0</v>
      </c>
      <c r="O13" s="81">
        <v>0</v>
      </c>
    </row>
    <row r="14" spans="2:65">
      <c r="B14" t="s">
        <v>232</v>
      </c>
      <c r="C14" t="s">
        <v>232</v>
      </c>
      <c r="D14" s="16"/>
      <c r="E14" s="16"/>
      <c r="F14" t="s">
        <v>232</v>
      </c>
      <c r="G14" t="s">
        <v>232</v>
      </c>
      <c r="I14" t="s">
        <v>232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65">
      <c r="B15" s="80" t="s">
        <v>237</v>
      </c>
      <c r="C15" s="16"/>
      <c r="D15" s="16"/>
      <c r="E15" s="16"/>
      <c r="J15" s="81">
        <v>80435.509999999995</v>
      </c>
      <c r="L15" s="81">
        <v>10968.647746112041</v>
      </c>
      <c r="N15" s="81">
        <v>100</v>
      </c>
      <c r="O15" s="81">
        <v>6.44</v>
      </c>
    </row>
    <row r="16" spans="2:65">
      <c r="B16" s="80" t="s">
        <v>1394</v>
      </c>
      <c r="C16" s="16"/>
      <c r="D16" s="16"/>
      <c r="E16" s="16"/>
      <c r="J16" s="81">
        <v>80435.509999999995</v>
      </c>
      <c r="L16" s="81">
        <v>10968.647746112041</v>
      </c>
      <c r="N16" s="81">
        <v>100</v>
      </c>
      <c r="O16" s="81">
        <v>6.44</v>
      </c>
    </row>
    <row r="17" spans="2:15">
      <c r="B17" t="s">
        <v>1395</v>
      </c>
      <c r="C17" t="s">
        <v>1396</v>
      </c>
      <c r="D17" t="s">
        <v>129</v>
      </c>
      <c r="E17" t="s">
        <v>1397</v>
      </c>
      <c r="F17" t="s">
        <v>1350</v>
      </c>
      <c r="G17" t="s">
        <v>1398</v>
      </c>
      <c r="H17" t="s">
        <v>199</v>
      </c>
      <c r="I17" t="s">
        <v>116</v>
      </c>
      <c r="J17" s="79">
        <v>0.01</v>
      </c>
      <c r="K17" s="79">
        <v>1153.0999999999999</v>
      </c>
      <c r="L17" s="79">
        <v>4.6355773099999997E-4</v>
      </c>
      <c r="M17" s="79">
        <v>0</v>
      </c>
      <c r="N17" s="79">
        <v>0</v>
      </c>
      <c r="O17" s="79">
        <v>0</v>
      </c>
    </row>
    <row r="18" spans="2:15">
      <c r="B18" t="s">
        <v>1399</v>
      </c>
      <c r="C18" t="s">
        <v>1400</v>
      </c>
      <c r="D18" t="s">
        <v>129</v>
      </c>
      <c r="E18" t="s">
        <v>1401</v>
      </c>
      <c r="F18" t="s">
        <v>1350</v>
      </c>
      <c r="G18" t="s">
        <v>232</v>
      </c>
      <c r="H18" t="s">
        <v>753</v>
      </c>
      <c r="I18" t="s">
        <v>112</v>
      </c>
      <c r="J18" s="79">
        <v>0.01</v>
      </c>
      <c r="K18" s="79">
        <v>13206.9</v>
      </c>
      <c r="L18" s="79">
        <v>5.0767323599999999E-3</v>
      </c>
      <c r="M18" s="79">
        <v>0</v>
      </c>
      <c r="N18" s="79">
        <v>0</v>
      </c>
      <c r="O18" s="79">
        <v>0</v>
      </c>
    </row>
    <row r="19" spans="2:15">
      <c r="B19" t="s">
        <v>1402</v>
      </c>
      <c r="C19" t="s">
        <v>1403</v>
      </c>
      <c r="D19" t="s">
        <v>129</v>
      </c>
      <c r="E19" t="s">
        <v>1404</v>
      </c>
      <c r="F19" t="s">
        <v>1350</v>
      </c>
      <c r="G19" t="s">
        <v>232</v>
      </c>
      <c r="H19" t="s">
        <v>753</v>
      </c>
      <c r="I19" t="s">
        <v>112</v>
      </c>
      <c r="J19" s="79">
        <v>64200.31</v>
      </c>
      <c r="K19" s="79">
        <v>1187</v>
      </c>
      <c r="L19" s="79">
        <v>2929.3497207668001</v>
      </c>
      <c r="M19" s="79">
        <v>0.15</v>
      </c>
      <c r="N19" s="79">
        <v>26.71</v>
      </c>
      <c r="O19" s="79">
        <v>1.72</v>
      </c>
    </row>
    <row r="20" spans="2:15">
      <c r="B20" t="s">
        <v>1405</v>
      </c>
      <c r="C20" t="s">
        <v>1406</v>
      </c>
      <c r="D20" t="s">
        <v>129</v>
      </c>
      <c r="E20" t="s">
        <v>1407</v>
      </c>
      <c r="F20" t="s">
        <v>1350</v>
      </c>
      <c r="G20" t="s">
        <v>232</v>
      </c>
      <c r="H20" t="s">
        <v>753</v>
      </c>
      <c r="I20" t="s">
        <v>116</v>
      </c>
      <c r="J20" s="79">
        <v>2661.39</v>
      </c>
      <c r="K20" s="79">
        <v>24065</v>
      </c>
      <c r="L20" s="79">
        <v>2574.72733042035</v>
      </c>
      <c r="M20" s="79">
        <v>0.09</v>
      </c>
      <c r="N20" s="79">
        <v>23.47</v>
      </c>
      <c r="O20" s="79">
        <v>1.51</v>
      </c>
    </row>
    <row r="21" spans="2:15">
      <c r="B21" t="s">
        <v>1408</v>
      </c>
      <c r="C21" t="s">
        <v>1409</v>
      </c>
      <c r="D21" t="s">
        <v>129</v>
      </c>
      <c r="E21" t="s">
        <v>1410</v>
      </c>
      <c r="F21" t="s">
        <v>1350</v>
      </c>
      <c r="G21" t="s">
        <v>232</v>
      </c>
      <c r="H21" t="s">
        <v>753</v>
      </c>
      <c r="I21" t="s">
        <v>112</v>
      </c>
      <c r="J21" s="79">
        <v>13573.79</v>
      </c>
      <c r="K21" s="79">
        <v>10473</v>
      </c>
      <c r="L21" s="79">
        <v>5464.5651546347999</v>
      </c>
      <c r="M21" s="79">
        <v>0.06</v>
      </c>
      <c r="N21" s="79">
        <v>49.82</v>
      </c>
      <c r="O21" s="79">
        <v>3.21</v>
      </c>
    </row>
    <row r="22" spans="2:15">
      <c r="B22" t="s">
        <v>240</v>
      </c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sheetProtection sheet="1" objects="1" scenarios="1"/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C2" sqref="C2:C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s="12" t="s">
        <v>1927</v>
      </c>
    </row>
    <row r="3" spans="2:60">
      <c r="B3" s="2" t="s">
        <v>2</v>
      </c>
      <c r="C3" s="82" t="s">
        <v>1928</v>
      </c>
    </row>
    <row r="4" spans="2:60">
      <c r="B4" s="2" t="s">
        <v>3</v>
      </c>
      <c r="C4" t="s">
        <v>191</v>
      </c>
    </row>
    <row r="5" spans="2:60">
      <c r="B5" s="77" t="s">
        <v>192</v>
      </c>
      <c r="C5" t="s">
        <v>193</v>
      </c>
    </row>
    <row r="6" spans="2:60" ht="26.25" customHeight="1">
      <c r="B6" s="105" t="s">
        <v>69</v>
      </c>
      <c r="C6" s="106"/>
      <c r="D6" s="106"/>
      <c r="E6" s="106"/>
      <c r="F6" s="106"/>
      <c r="G6" s="106"/>
      <c r="H6" s="106"/>
      <c r="I6" s="106"/>
      <c r="J6" s="106"/>
      <c r="K6" s="106"/>
      <c r="L6" s="107"/>
    </row>
    <row r="7" spans="2:60" ht="26.25" customHeight="1">
      <c r="B7" s="105" t="s">
        <v>101</v>
      </c>
      <c r="C7" s="106"/>
      <c r="D7" s="106"/>
      <c r="E7" s="106"/>
      <c r="F7" s="106"/>
      <c r="G7" s="106"/>
      <c r="H7" s="106"/>
      <c r="I7" s="106"/>
      <c r="J7" s="106"/>
      <c r="K7" s="106"/>
      <c r="L7" s="107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8">
        <v>10155.4</v>
      </c>
      <c r="H11" s="7"/>
      <c r="I11" s="78">
        <v>12.6481735</v>
      </c>
      <c r="J11" s="25"/>
      <c r="K11" s="78">
        <v>100</v>
      </c>
      <c r="L11" s="78">
        <v>0.01</v>
      </c>
      <c r="BC11" s="16"/>
      <c r="BD11" s="19"/>
      <c r="BE11" s="16"/>
      <c r="BG11" s="16"/>
    </row>
    <row r="12" spans="2:60">
      <c r="B12" s="80" t="s">
        <v>196</v>
      </c>
      <c r="D12" s="16"/>
      <c r="E12" s="16"/>
      <c r="G12" s="81">
        <v>10155.4</v>
      </c>
      <c r="I12" s="81">
        <v>12.6481735</v>
      </c>
      <c r="K12" s="81">
        <v>100</v>
      </c>
      <c r="L12" s="81">
        <v>0.01</v>
      </c>
    </row>
    <row r="13" spans="2:60">
      <c r="B13" s="80" t="s">
        <v>1411</v>
      </c>
      <c r="D13" s="16"/>
      <c r="E13" s="16"/>
      <c r="G13" s="81">
        <v>10155.4</v>
      </c>
      <c r="I13" s="81">
        <v>12.6481735</v>
      </c>
      <c r="K13" s="81">
        <v>100</v>
      </c>
      <c r="L13" s="81">
        <v>0.01</v>
      </c>
    </row>
    <row r="14" spans="2:60">
      <c r="B14" t="s">
        <v>1412</v>
      </c>
      <c r="C14" t="s">
        <v>1413</v>
      </c>
      <c r="D14" t="s">
        <v>106</v>
      </c>
      <c r="E14" t="s">
        <v>1037</v>
      </c>
      <c r="F14" t="s">
        <v>108</v>
      </c>
      <c r="G14" s="79">
        <v>201.9</v>
      </c>
      <c r="H14" s="79">
        <v>4550</v>
      </c>
      <c r="I14" s="79">
        <v>9.1864500000000007</v>
      </c>
      <c r="J14" s="79">
        <v>0.01</v>
      </c>
      <c r="K14" s="79">
        <v>72.63</v>
      </c>
      <c r="L14" s="79">
        <v>0.01</v>
      </c>
    </row>
    <row r="15" spans="2:60">
      <c r="B15" t="s">
        <v>1414</v>
      </c>
      <c r="C15" t="s">
        <v>1415</v>
      </c>
      <c r="D15" t="s">
        <v>106</v>
      </c>
      <c r="E15" t="s">
        <v>1047</v>
      </c>
      <c r="F15" t="s">
        <v>108</v>
      </c>
      <c r="G15" s="79">
        <v>2418.5</v>
      </c>
      <c r="H15" s="79">
        <v>134.1</v>
      </c>
      <c r="I15" s="79">
        <v>3.2432085000000002</v>
      </c>
      <c r="J15" s="79">
        <v>0.04</v>
      </c>
      <c r="K15" s="79">
        <v>25.64</v>
      </c>
      <c r="L15" s="79">
        <v>0</v>
      </c>
    </row>
    <row r="16" spans="2:60">
      <c r="B16" t="s">
        <v>1416</v>
      </c>
      <c r="C16" t="s">
        <v>1417</v>
      </c>
      <c r="D16" t="s">
        <v>106</v>
      </c>
      <c r="E16" t="s">
        <v>1047</v>
      </c>
      <c r="F16" t="s">
        <v>108</v>
      </c>
      <c r="G16" s="79">
        <v>7535</v>
      </c>
      <c r="H16" s="79">
        <v>2.9</v>
      </c>
      <c r="I16" s="79">
        <v>0.21851499999999999</v>
      </c>
      <c r="J16" s="79">
        <v>0.02</v>
      </c>
      <c r="K16" s="79">
        <v>1.73</v>
      </c>
      <c r="L16" s="79">
        <v>0</v>
      </c>
    </row>
    <row r="17" spans="2:12">
      <c r="B17" s="80" t="s">
        <v>237</v>
      </c>
      <c r="D17" s="16"/>
      <c r="E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s="80" t="s">
        <v>1418</v>
      </c>
      <c r="D18" s="16"/>
      <c r="E18" s="16"/>
      <c r="G18" s="81">
        <v>0</v>
      </c>
      <c r="I18" s="81">
        <v>0</v>
      </c>
      <c r="K18" s="81">
        <v>0</v>
      </c>
      <c r="L18" s="81">
        <v>0</v>
      </c>
    </row>
    <row r="19" spans="2:12">
      <c r="B19" t="s">
        <v>232</v>
      </c>
      <c r="C19" t="s">
        <v>232</v>
      </c>
      <c r="D19" s="16"/>
      <c r="E19" t="s">
        <v>232</v>
      </c>
      <c r="F19" t="s">
        <v>232</v>
      </c>
      <c r="G19" s="79">
        <v>0</v>
      </c>
      <c r="H19" s="79">
        <v>0</v>
      </c>
      <c r="I19" s="79">
        <v>0</v>
      </c>
      <c r="J19" s="79">
        <v>0</v>
      </c>
      <c r="K19" s="79">
        <v>0</v>
      </c>
      <c r="L19" s="79">
        <v>0</v>
      </c>
    </row>
    <row r="20" spans="2:12">
      <c r="B20" t="s">
        <v>240</v>
      </c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summary xmlns="bfcfe556-96ce-4d01-8fd6-8e85e8b36402" xsi:nil="true"/>
    <product xmlns="bfcfe556-96ce-4d01-8fd6-8e85e8b36402">Yozma</product>
    <_x05ea__x05d0__x05e8__x05d9__x05da_ xmlns="556d651a-f128-4b84-9e10-e5d878421e87">2017-04-06T05:18:20+00:00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872435A2-E04D-417E-871F-2668EA1254D5}"/>
</file>

<file path=customXml/itemProps2.xml><?xml version="1.0" encoding="utf-8"?>
<ds:datastoreItem xmlns:ds="http://schemas.openxmlformats.org/officeDocument/2006/customXml" ds:itemID="{7C5AEADA-E3A7-4B35-97BA-62386ED4A232}"/>
</file>

<file path=customXml/itemProps3.xml><?xml version="1.0" encoding="utf-8"?>
<ds:datastoreItem xmlns:ds="http://schemas.openxmlformats.org/officeDocument/2006/customXml" ds:itemID="{9B6DE3CD-D8F8-4BD1-B1DD-A837FA23595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Yuli</dc:creator>
  <cp:lastModifiedBy>אפרת חן</cp:lastModifiedBy>
  <dcterms:created xsi:type="dcterms:W3CDTF">2015-11-10T09:34:27Z</dcterms:created>
  <dcterms:modified xsi:type="dcterms:W3CDTF">2017-04-24T12:53:58Z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0x0101003AD5DD09B7E788449783873D031F677A</vt:lpwstr>
  </property>
  <property fmtid="{D5CDD505-2E9C-101B-9397-08002B2CF9AE}" pid="3" name="TemplateUrl">
    <vt:lpwstr/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SourceUrl">
    <vt:lpwstr/>
  </property>
  <property fmtid="{D5CDD505-2E9C-101B-9397-08002B2CF9AE}" pid="7" name="_SharedFileIndex">
    <vt:lpwstr/>
  </property>
</Properties>
</file>