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6fb00811c992fd/Documents/projects/kaggle/"/>
    </mc:Choice>
  </mc:AlternateContent>
  <xr:revisionPtr revIDLastSave="0" documentId="8_{1149F038-B3BC-461D-AA9D-9E7407E2E6E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rain" sheetId="1" r:id="rId1"/>
    <sheet name="test" sheetId="3" r:id="rId2"/>
  </sheets>
  <definedNames>
    <definedName name="Bage">train!$AD$6</definedName>
    <definedName name="BageUnknown">train!$AD$7</definedName>
    <definedName name="Bchild">train!$AD$8</definedName>
    <definedName name="Bclass1">train!$AD$3</definedName>
    <definedName name="Bclass2">train!$AD$4</definedName>
    <definedName name="Bfare">train!$AD$13</definedName>
    <definedName name="Bmale">train!$AD$5</definedName>
    <definedName name="Bsenior">train!$AD$10</definedName>
    <definedName name="Bteen">train!$AD$9</definedName>
    <definedName name="ExternalData_1" localSheetId="1" hidden="1">test!$A$1:$K$419</definedName>
    <definedName name="intercept">train!$AD$2</definedName>
    <definedName name="solver_adj" localSheetId="0" hidden="1">train!$AD$2:$AD$14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train!$Y$893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18" i="1" l="1"/>
  <c r="AA418" i="1" s="1"/>
  <c r="Z605" i="1"/>
  <c r="AA605" i="1" s="1"/>
  <c r="Z785" i="1"/>
  <c r="AA785" i="1" s="1"/>
  <c r="Z776" i="1"/>
  <c r="AA776" i="1" s="1"/>
  <c r="Z782" i="1"/>
  <c r="AA782" i="1" s="1"/>
  <c r="A893" i="1"/>
  <c r="B893" i="1"/>
  <c r="Z326" i="1" s="1"/>
  <c r="AA326" i="1" s="1"/>
  <c r="E835" i="1"/>
  <c r="E533" i="1"/>
  <c r="E203" i="1"/>
  <c r="E522" i="1"/>
  <c r="E733" i="1"/>
  <c r="E696" i="1"/>
  <c r="E281" i="1"/>
  <c r="E347" i="1"/>
  <c r="E206" i="1"/>
  <c r="E502" i="1"/>
  <c r="E489" i="1"/>
  <c r="E510" i="1"/>
  <c r="E700" i="1"/>
  <c r="E634" i="1"/>
  <c r="E122" i="1"/>
  <c r="E379" i="1"/>
  <c r="E340" i="1"/>
  <c r="E57" i="1"/>
  <c r="E145" i="1"/>
  <c r="E179" i="1"/>
  <c r="E414" i="1"/>
  <c r="E58" i="1"/>
  <c r="E253" i="1"/>
  <c r="E98" i="1"/>
  <c r="E52" i="1"/>
  <c r="E227" i="1"/>
  <c r="E845" i="1"/>
  <c r="E126" i="1"/>
  <c r="E199" i="1"/>
  <c r="E742" i="1"/>
  <c r="E303" i="1"/>
  <c r="E605" i="1"/>
  <c r="E186" i="1"/>
  <c r="E887" i="1"/>
  <c r="E265" i="1"/>
  <c r="E277" i="1"/>
  <c r="E7" i="1"/>
  <c r="E701" i="1"/>
  <c r="E116" i="1"/>
  <c r="E256" i="1"/>
  <c r="E160" i="1"/>
  <c r="E65" i="1"/>
  <c r="E743" i="1"/>
  <c r="E884" i="1"/>
  <c r="E251" i="1"/>
  <c r="E702" i="1"/>
  <c r="E661" i="1"/>
  <c r="E187" i="1"/>
  <c r="E645" i="1"/>
  <c r="E117" i="1"/>
  <c r="E335" i="1"/>
  <c r="E785" i="1"/>
  <c r="E536" i="1"/>
  <c r="E389" i="1"/>
  <c r="E504" i="1"/>
  <c r="E99" i="1"/>
  <c r="E354" i="1"/>
  <c r="E836" i="1"/>
  <c r="E881" i="1"/>
  <c r="E332" i="1"/>
  <c r="E837" i="1"/>
  <c r="E545" i="1"/>
  <c r="E264" i="1"/>
  <c r="E344" i="1"/>
  <c r="E304" i="1"/>
  <c r="E28" i="1"/>
  <c r="E355" i="1"/>
  <c r="E580" i="1"/>
  <c r="E252" i="1"/>
  <c r="E688" i="1"/>
  <c r="E466" i="1"/>
  <c r="E114" i="1"/>
  <c r="E350" i="1"/>
  <c r="E670" i="1"/>
  <c r="E33" i="1"/>
  <c r="E816" i="1"/>
  <c r="E744" i="1"/>
  <c r="E703" i="1"/>
  <c r="E235" i="1"/>
  <c r="E207" i="1"/>
  <c r="E685" i="1"/>
  <c r="E26" i="1"/>
  <c r="E196" i="1"/>
  <c r="E284" i="1"/>
  <c r="E495" i="1"/>
  <c r="E213" i="1"/>
  <c r="E562" i="1"/>
  <c r="E704" i="1"/>
  <c r="E632" i="1"/>
  <c r="E705" i="1"/>
  <c r="E706" i="1"/>
  <c r="E777" i="1"/>
  <c r="E274" i="1"/>
  <c r="E646" i="1"/>
  <c r="E824" i="1"/>
  <c r="E707" i="1"/>
  <c r="E506" i="1"/>
  <c r="E108" i="1"/>
  <c r="E385" i="1"/>
  <c r="E415" i="1"/>
  <c r="E169" i="1"/>
  <c r="E745" i="1"/>
  <c r="E270" i="1"/>
  <c r="E695" i="1"/>
  <c r="E734" i="1"/>
  <c r="E746" i="1"/>
  <c r="E183" i="1"/>
  <c r="E11" i="1"/>
  <c r="E747" i="1"/>
  <c r="E225" i="1"/>
  <c r="E278" i="1"/>
  <c r="E120" i="1"/>
  <c r="E708" i="1"/>
  <c r="E157" i="1"/>
  <c r="E119" i="1"/>
  <c r="E735" i="1"/>
  <c r="E891" i="1"/>
  <c r="E428" i="1"/>
  <c r="E229" i="1"/>
  <c r="E45" i="1"/>
  <c r="E351" i="1"/>
  <c r="E709" i="1"/>
  <c r="E408" i="1"/>
  <c r="E363" i="1"/>
  <c r="E271" i="1"/>
  <c r="E71" i="1"/>
  <c r="E796" i="1"/>
  <c r="E5" i="1"/>
  <c r="E222" i="1"/>
  <c r="E866" i="1"/>
  <c r="E748" i="1"/>
  <c r="E858" i="1"/>
  <c r="E149" i="1"/>
  <c r="E390" i="1"/>
  <c r="E438" i="1"/>
  <c r="E432" i="1"/>
  <c r="E612" i="1"/>
  <c r="E276" i="1"/>
  <c r="E575" i="1"/>
  <c r="E267" i="1"/>
  <c r="E148" i="1"/>
  <c r="E188" i="1"/>
  <c r="E214" i="1"/>
  <c r="E597" i="1"/>
  <c r="E327" i="1"/>
  <c r="E323" i="1"/>
  <c r="E13" i="1"/>
  <c r="E44" i="1"/>
  <c r="E416" i="1"/>
  <c r="E439" i="1"/>
  <c r="E461" i="1"/>
  <c r="E529" i="1"/>
  <c r="E710" i="1"/>
  <c r="E666" i="1"/>
  <c r="E823" i="1"/>
  <c r="E273" i="1"/>
  <c r="E248" i="1"/>
  <c r="E711" i="1"/>
  <c r="E689" i="1"/>
  <c r="E621" i="1"/>
  <c r="E652" i="1"/>
  <c r="E378" i="1"/>
  <c r="E789" i="1"/>
  <c r="E576" i="1"/>
  <c r="E336" i="1"/>
  <c r="E75" i="1"/>
  <c r="E523" i="1"/>
  <c r="E136" i="1"/>
  <c r="E314" i="1"/>
  <c r="E627" i="1"/>
  <c r="E292" i="1"/>
  <c r="E341" i="1"/>
  <c r="E484" i="1"/>
  <c r="E736" i="1"/>
  <c r="E295" i="1"/>
  <c r="E586" i="1"/>
  <c r="E637" i="1"/>
  <c r="E42" i="1"/>
  <c r="E440" i="1"/>
  <c r="E874" i="1"/>
  <c r="E127" i="1"/>
  <c r="E431" i="1"/>
  <c r="E338" i="1"/>
  <c r="E241" i="1"/>
  <c r="E493" i="1"/>
  <c r="E283" i="1"/>
  <c r="E210" i="1"/>
  <c r="E83" i="1"/>
  <c r="E662" i="1"/>
  <c r="E749" i="1"/>
  <c r="E364" i="1"/>
  <c r="E325" i="1"/>
  <c r="E250" i="1"/>
  <c r="E233" i="1"/>
  <c r="E511" i="1"/>
  <c r="E606" i="1"/>
  <c r="E797" i="1"/>
  <c r="E698" i="1"/>
  <c r="E189" i="1"/>
  <c r="E66" i="1"/>
  <c r="E675" i="1"/>
  <c r="E622" i="1"/>
  <c r="E869" i="1"/>
  <c r="E846" i="1"/>
  <c r="E39" i="1"/>
  <c r="E55" i="1"/>
  <c r="E658" i="1"/>
  <c r="E31" i="1"/>
  <c r="E249" i="1"/>
  <c r="E97" i="1"/>
  <c r="E859" i="1"/>
  <c r="E382" i="1"/>
  <c r="E825" i="1"/>
  <c r="E441" i="1"/>
  <c r="E798" i="1"/>
  <c r="E566" i="1"/>
  <c r="E202" i="1"/>
  <c r="E411" i="1"/>
  <c r="E535" i="1"/>
  <c r="E467" i="1"/>
  <c r="E40" i="1"/>
  <c r="E442" i="1"/>
  <c r="E712" i="1"/>
  <c r="E750" i="1"/>
  <c r="E113" i="1"/>
  <c r="E682" i="1"/>
  <c r="E78" i="1"/>
  <c r="E826" i="1"/>
  <c r="E326" i="1"/>
  <c r="E138" i="1"/>
  <c r="E551" i="1"/>
  <c r="E790" i="1"/>
  <c r="E435" i="1"/>
  <c r="E494" i="1"/>
  <c r="E468" i="1"/>
  <c r="E178" i="1"/>
  <c r="E417" i="1"/>
  <c r="E879" i="1"/>
  <c r="E329" i="1"/>
  <c r="E463" i="1"/>
  <c r="E151" i="1"/>
  <c r="E211" i="1"/>
  <c r="E469" i="1"/>
  <c r="E854" i="1"/>
  <c r="E847" i="1"/>
  <c r="E263" i="1"/>
  <c r="E171" i="1"/>
  <c r="E377" i="1"/>
  <c r="E102" i="1"/>
  <c r="E418" i="1"/>
  <c r="E827" i="1"/>
  <c r="E155" i="1"/>
  <c r="E306" i="1"/>
  <c r="E653" i="1"/>
  <c r="E144" i="1"/>
  <c r="E209" i="1"/>
  <c r="E543" i="1"/>
  <c r="E552" i="1"/>
  <c r="E889" i="1"/>
  <c r="E391" i="1"/>
  <c r="E799" i="1"/>
  <c r="E77" i="1"/>
  <c r="E266" i="1"/>
  <c r="E317" i="1"/>
  <c r="E172" i="1"/>
  <c r="E470" i="1"/>
  <c r="E560" i="1"/>
  <c r="E12" i="1"/>
  <c r="E608" i="1"/>
  <c r="E602" i="1"/>
  <c r="E294" i="1"/>
  <c r="E3" i="1"/>
  <c r="E381" i="1"/>
  <c r="E299" i="1"/>
  <c r="E190" i="1"/>
  <c r="E537" i="1"/>
  <c r="E173" i="1"/>
  <c r="E476" i="1"/>
  <c r="E342" i="1"/>
  <c r="E220" i="1"/>
  <c r="E892" i="1"/>
  <c r="E778" i="1"/>
  <c r="E574" i="1"/>
  <c r="E41" i="1"/>
  <c r="E312" i="1"/>
  <c r="E690" i="1"/>
  <c r="E27" i="1"/>
  <c r="E751" i="1"/>
  <c r="E59" i="1"/>
  <c r="E191" i="1"/>
  <c r="E542" i="1"/>
  <c r="E630" i="1"/>
  <c r="E460" i="1"/>
  <c r="E161" i="1"/>
  <c r="E752" i="1"/>
  <c r="E305" i="1"/>
  <c r="E838" i="1"/>
  <c r="E2" i="1"/>
  <c r="E93" i="1"/>
  <c r="E625" i="1"/>
  <c r="E192" i="1"/>
  <c r="E32" i="1"/>
  <c r="E604" i="1"/>
  <c r="E360" i="1"/>
  <c r="E713" i="1"/>
  <c r="E349" i="1"/>
  <c r="E564" i="1"/>
  <c r="E635" i="1"/>
  <c r="E426" i="1"/>
  <c r="E526" i="1"/>
  <c r="E548" i="1"/>
  <c r="E886" i="1"/>
  <c r="E63" i="1"/>
  <c r="E753" i="1"/>
  <c r="E412" i="1"/>
  <c r="E198" i="1"/>
  <c r="E392" i="1"/>
  <c r="E434" i="1"/>
  <c r="E610" i="1"/>
  <c r="E600" i="1"/>
  <c r="E828" i="1"/>
  <c r="E754" i="1"/>
  <c r="E361" i="1"/>
  <c r="E403" i="1"/>
  <c r="E623" i="1"/>
  <c r="E603" i="1"/>
  <c r="E872" i="1"/>
  <c r="E365" i="1"/>
  <c r="E221" i="1"/>
  <c r="E620" i="1"/>
  <c r="E224" i="1"/>
  <c r="E301" i="1"/>
  <c r="E243" i="1"/>
  <c r="E570" i="1"/>
  <c r="E599" i="1"/>
  <c r="E755" i="1"/>
  <c r="E272" i="1"/>
  <c r="E601" i="1"/>
  <c r="E22" i="1"/>
  <c r="E289" i="1"/>
  <c r="E234" i="1"/>
  <c r="E633" i="1"/>
  <c r="E443" i="1"/>
  <c r="E444" i="1"/>
  <c r="E445" i="1"/>
  <c r="E366" i="1"/>
  <c r="E367" i="1"/>
  <c r="E215" i="1"/>
  <c r="E73" i="1"/>
  <c r="E691" i="1"/>
  <c r="E683" i="1"/>
  <c r="E290" i="1"/>
  <c r="E593" i="1"/>
  <c r="E650" i="1"/>
  <c r="E848" i="1"/>
  <c r="E676" i="1"/>
  <c r="E524" i="1"/>
  <c r="E67" i="1"/>
  <c r="E200" i="1"/>
  <c r="E201" i="1"/>
  <c r="E636" i="1"/>
  <c r="E410" i="1"/>
  <c r="E152" i="1"/>
  <c r="E860" i="1"/>
  <c r="E663" i="1"/>
  <c r="E829" i="1"/>
  <c r="E534" i="1"/>
  <c r="E180" i="1"/>
  <c r="E193" i="1"/>
  <c r="E530" i="1"/>
  <c r="E105" i="1"/>
  <c r="E598" i="1"/>
  <c r="E581" i="1"/>
  <c r="E244" i="1"/>
  <c r="E53" i="1"/>
  <c r="E547" i="1"/>
  <c r="E181" i="1"/>
  <c r="E242" i="1"/>
  <c r="E873" i="1"/>
  <c r="E588" i="1"/>
  <c r="E618" i="1"/>
  <c r="E488" i="1"/>
  <c r="E737" i="1"/>
  <c r="E518" i="1"/>
  <c r="E756" i="1"/>
  <c r="E322" i="1"/>
  <c r="E333" i="1"/>
  <c r="E368" i="1"/>
  <c r="E814" i="1"/>
  <c r="E496" i="1"/>
  <c r="E118" i="1"/>
  <c r="E14" i="1"/>
  <c r="E738" i="1"/>
  <c r="E567" i="1"/>
  <c r="E217" i="1"/>
  <c r="E786" i="1"/>
  <c r="E170" i="1"/>
  <c r="E419" i="1"/>
  <c r="E471" i="1"/>
  <c r="E362" i="1"/>
  <c r="E17" i="1"/>
  <c r="E714" i="1"/>
  <c r="E158" i="1"/>
  <c r="E659" i="1"/>
  <c r="E162" i="1"/>
  <c r="E429" i="1"/>
  <c r="E800" i="1"/>
  <c r="E231" i="1"/>
  <c r="E791" i="1"/>
  <c r="E139" i="1"/>
  <c r="E757" i="1"/>
  <c r="E868" i="1"/>
  <c r="E555" i="1"/>
  <c r="E477" i="1"/>
  <c r="E18" i="1"/>
  <c r="E165" i="1"/>
  <c r="E406" i="1"/>
  <c r="E497" i="1"/>
  <c r="E446" i="1"/>
  <c r="E51" i="1"/>
  <c r="E758" i="1"/>
  <c r="E812" i="1"/>
  <c r="E776" i="1"/>
  <c r="E153" i="1"/>
  <c r="E569" i="1"/>
  <c r="E830" i="1"/>
  <c r="E393" i="1"/>
  <c r="E500" i="1"/>
  <c r="E801" i="1"/>
  <c r="E23" i="1"/>
  <c r="E84" i="1"/>
  <c r="E216" i="1"/>
  <c r="E394" i="1"/>
  <c r="E595" i="1"/>
  <c r="E275" i="1"/>
  <c r="E651" i="1"/>
  <c r="E132" i="1"/>
  <c r="E380" i="1"/>
  <c r="E228" i="1"/>
  <c r="E472" i="1"/>
  <c r="E398" i="1"/>
  <c r="E677" i="1"/>
  <c r="E792" i="1"/>
  <c r="E369" i="1"/>
  <c r="E24" i="1"/>
  <c r="E331" i="1"/>
  <c r="E498" i="1"/>
  <c r="E85" i="1"/>
  <c r="E490" i="1"/>
  <c r="E94" i="1"/>
  <c r="E409" i="1"/>
  <c r="E648" i="1"/>
  <c r="E302" i="1"/>
  <c r="E112" i="1"/>
  <c r="E715" i="1"/>
  <c r="E16" i="1"/>
  <c r="E507" i="1"/>
  <c r="E517" i="1"/>
  <c r="E356" i="1"/>
  <c r="E802" i="1"/>
  <c r="E86" i="1"/>
  <c r="E716" i="1"/>
  <c r="E288" i="1"/>
  <c r="E447" i="1"/>
  <c r="E717" i="1"/>
  <c r="E861" i="1"/>
  <c r="E478" i="1"/>
  <c r="E307" i="1"/>
  <c r="E815" i="1"/>
  <c r="E491" i="1"/>
  <c r="E831" i="1"/>
  <c r="E692" i="1"/>
  <c r="E402" i="1"/>
  <c r="E375" i="1"/>
  <c r="E156" i="1"/>
  <c r="E279" i="1"/>
  <c r="E430" i="1"/>
  <c r="E865" i="1"/>
  <c r="E820" i="1"/>
  <c r="E485" i="1"/>
  <c r="E334" i="1"/>
  <c r="E479" i="1"/>
  <c r="E718" i="1"/>
  <c r="E205" i="1"/>
  <c r="E115" i="1"/>
  <c r="E140" i="1"/>
  <c r="E556" i="1"/>
  <c r="E300" i="1"/>
  <c r="E719" i="1"/>
  <c r="E74" i="1"/>
  <c r="E649" i="1"/>
  <c r="E832" i="1"/>
  <c r="E297" i="1"/>
  <c r="E505" i="1"/>
  <c r="E720" i="1"/>
  <c r="E669" i="1"/>
  <c r="E540" i="1"/>
  <c r="E665" i="1"/>
  <c r="E38" i="1"/>
  <c r="E787" i="1"/>
  <c r="E577" i="1"/>
  <c r="E174" i="1"/>
  <c r="E177" i="1"/>
  <c r="E159" i="1"/>
  <c r="E629" i="1"/>
  <c r="E226" i="1"/>
  <c r="E395" i="1"/>
  <c r="E87" i="1"/>
  <c r="E644" i="1"/>
  <c r="E34" i="1"/>
  <c r="E9" i="1"/>
  <c r="E721" i="1"/>
  <c r="E79" i="1"/>
  <c r="E528" i="1"/>
  <c r="E821" i="1"/>
  <c r="E291" i="1"/>
  <c r="E357" i="1"/>
  <c r="E638" i="1"/>
  <c r="E396" i="1"/>
  <c r="E759" i="1"/>
  <c r="E558" i="1"/>
  <c r="E760" i="1"/>
  <c r="E849" i="1"/>
  <c r="E527" i="1"/>
  <c r="E839" i="1"/>
  <c r="E803" i="1"/>
  <c r="E358" i="1"/>
  <c r="E240" i="1"/>
  <c r="E739" i="1"/>
  <c r="E464" i="1"/>
  <c r="E878" i="1"/>
  <c r="E840" i="1"/>
  <c r="E594" i="1"/>
  <c r="E223" i="1"/>
  <c r="E163" i="1"/>
  <c r="E880" i="1"/>
  <c r="E308" i="1"/>
  <c r="E563" i="1"/>
  <c r="E667" i="1"/>
  <c r="E514" i="1"/>
  <c r="E532" i="1"/>
  <c r="E46" i="1"/>
  <c r="E47" i="1"/>
  <c r="E62" i="1"/>
  <c r="E260" i="1"/>
  <c r="E313" i="1"/>
  <c r="E501" i="1"/>
  <c r="E61" i="1"/>
  <c r="E647" i="1"/>
  <c r="E238" i="1"/>
  <c r="E137" i="1"/>
  <c r="E420" i="1"/>
  <c r="E784" i="1"/>
  <c r="E6" i="1"/>
  <c r="E195" i="1"/>
  <c r="E309" i="1"/>
  <c r="E513" i="1"/>
  <c r="E236" i="1"/>
  <c r="E544" i="1"/>
  <c r="E218" i="1"/>
  <c r="E804" i="1"/>
  <c r="E761" i="1"/>
  <c r="E436" i="1"/>
  <c r="E722" i="1"/>
  <c r="E166" i="1"/>
  <c r="E639" i="1"/>
  <c r="E583" i="1"/>
  <c r="E143" i="1"/>
  <c r="E841" i="1"/>
  <c r="E15" i="1"/>
  <c r="E56" i="1"/>
  <c r="E516" i="1"/>
  <c r="E82" i="1"/>
  <c r="E194" i="1"/>
  <c r="E582" i="1"/>
  <c r="E572" i="1"/>
  <c r="E370" i="1"/>
  <c r="E525" i="1"/>
  <c r="E150" i="1"/>
  <c r="E19" i="1"/>
  <c r="E404" i="1"/>
  <c r="E565" i="1"/>
  <c r="E421" i="1"/>
  <c r="E286" i="1"/>
  <c r="E687" i="1"/>
  <c r="E626" i="1"/>
  <c r="E433" i="1"/>
  <c r="E111" i="1"/>
  <c r="E723" i="1"/>
  <c r="E724" i="1"/>
  <c r="E855" i="1"/>
  <c r="E541" i="1"/>
  <c r="E833" i="1"/>
  <c r="E175" i="1"/>
  <c r="E422" i="1"/>
  <c r="E640" i="1"/>
  <c r="E407" i="1"/>
  <c r="E875" i="1"/>
  <c r="E850" i="1"/>
  <c r="E106" i="1"/>
  <c r="E400" i="1"/>
  <c r="E762" i="1"/>
  <c r="E285" i="1"/>
  <c r="E725" i="1"/>
  <c r="E88" i="1"/>
  <c r="E660" i="1"/>
  <c r="E763" i="1"/>
  <c r="E95" i="1"/>
  <c r="E427" i="1"/>
  <c r="E609" i="1"/>
  <c r="E134" i="1"/>
  <c r="E862" i="1"/>
  <c r="E212" i="1"/>
  <c r="E805" i="1"/>
  <c r="E726" i="1"/>
  <c r="E482" i="1"/>
  <c r="E672" i="1"/>
  <c r="E146" i="1"/>
  <c r="E883" i="1"/>
  <c r="E473" i="1"/>
  <c r="E671" i="1"/>
  <c r="E103" i="1"/>
  <c r="E30" i="1"/>
  <c r="E779" i="1"/>
  <c r="E654" i="1"/>
  <c r="E293" i="1"/>
  <c r="E462" i="1"/>
  <c r="E538" i="1"/>
  <c r="E764" i="1"/>
  <c r="E813" i="1"/>
  <c r="E43" i="1"/>
  <c r="E857" i="1"/>
  <c r="E96" i="1"/>
  <c r="E318" i="1"/>
  <c r="E49" i="1"/>
  <c r="E371" i="1"/>
  <c r="E740" i="1"/>
  <c r="E413" i="1"/>
  <c r="E131" i="1"/>
  <c r="E655" i="1"/>
  <c r="E780" i="1"/>
  <c r="E531" i="1"/>
  <c r="E50" i="1"/>
  <c r="E35" i="1"/>
  <c r="E492" i="1"/>
  <c r="E109" i="1"/>
  <c r="E584" i="1"/>
  <c r="E100" i="1"/>
  <c r="E818" i="1"/>
  <c r="E182" i="1"/>
  <c r="E765" i="1"/>
  <c r="E499" i="1"/>
  <c r="E697" i="1"/>
  <c r="E197" i="1"/>
  <c r="E124" i="1"/>
  <c r="E352" i="1"/>
  <c r="E766" i="1"/>
  <c r="E147" i="1"/>
  <c r="E448" i="1"/>
  <c r="E258" i="1"/>
  <c r="E125" i="1"/>
  <c r="E851" i="1"/>
  <c r="E315" i="1"/>
  <c r="E822" i="1"/>
  <c r="E20" i="1"/>
  <c r="E353" i="1"/>
  <c r="E449" i="1"/>
  <c r="E793" i="1"/>
  <c r="E727" i="1"/>
  <c r="E519" i="1"/>
  <c r="E425" i="1"/>
  <c r="E280" i="1"/>
  <c r="E888" i="1"/>
  <c r="E60" i="1"/>
  <c r="E480" i="1"/>
  <c r="E589" i="1"/>
  <c r="E728" i="1"/>
  <c r="E255" i="1"/>
  <c r="E130" i="1"/>
  <c r="E261" i="1"/>
  <c r="E164" i="1"/>
  <c r="E110" i="1"/>
  <c r="E684" i="1"/>
  <c r="E557" i="1"/>
  <c r="E388" i="1"/>
  <c r="E384" i="1"/>
  <c r="E561" i="1"/>
  <c r="E573" i="1"/>
  <c r="E587" i="1"/>
  <c r="E877" i="1"/>
  <c r="E107" i="1"/>
  <c r="E487" i="1"/>
  <c r="E36" i="1"/>
  <c r="E852" i="1"/>
  <c r="E310" i="1"/>
  <c r="E437" i="1"/>
  <c r="E729" i="1"/>
  <c r="E184" i="1"/>
  <c r="E259" i="1"/>
  <c r="E817" i="1"/>
  <c r="E885" i="1"/>
  <c r="E80" i="1"/>
  <c r="E121" i="1"/>
  <c r="E810" i="1"/>
  <c r="E781" i="1"/>
  <c r="E423" i="1"/>
  <c r="E374" i="1"/>
  <c r="E81" i="1"/>
  <c r="E607" i="1"/>
  <c r="E29" i="1"/>
  <c r="E515" i="1"/>
  <c r="E311" i="1"/>
  <c r="E101" i="1"/>
  <c r="E681" i="1"/>
  <c r="E450" i="1"/>
  <c r="E592" i="1"/>
  <c r="E619" i="1"/>
  <c r="E359" i="1"/>
  <c r="E664" i="1"/>
  <c r="E794" i="1"/>
  <c r="E882" i="1"/>
  <c r="E596" i="1"/>
  <c r="E451" i="1"/>
  <c r="E452" i="1"/>
  <c r="E104" i="1"/>
  <c r="E693" i="1"/>
  <c r="E383" i="1"/>
  <c r="E185" i="1"/>
  <c r="E424" i="1"/>
  <c r="E167" i="1"/>
  <c r="E615" i="1"/>
  <c r="E348" i="1"/>
  <c r="E481" i="1"/>
  <c r="E453" i="1"/>
  <c r="E454" i="1"/>
  <c r="E656" i="1"/>
  <c r="E133" i="1"/>
  <c r="E262" i="1"/>
  <c r="E767" i="1"/>
  <c r="E768" i="1"/>
  <c r="E91" i="1"/>
  <c r="E269" i="1"/>
  <c r="E631" i="1"/>
  <c r="E657" i="1"/>
  <c r="E21" i="1"/>
  <c r="E503" i="1"/>
  <c r="E568" i="1"/>
  <c r="E372" i="1"/>
  <c r="E237" i="1"/>
  <c r="E806" i="1"/>
  <c r="E876" i="1"/>
  <c r="E72" i="1"/>
  <c r="E678" i="1"/>
  <c r="E769" i="1"/>
  <c r="E483" i="1"/>
  <c r="E230" i="1"/>
  <c r="E788" i="1"/>
  <c r="E328" i="1"/>
  <c r="E730" i="1"/>
  <c r="E553" i="1"/>
  <c r="E668" i="1"/>
  <c r="E856" i="1"/>
  <c r="E8" i="1"/>
  <c r="E571" i="1"/>
  <c r="E590" i="1"/>
  <c r="E539" i="1"/>
  <c r="E287" i="1"/>
  <c r="E176" i="1"/>
  <c r="E641" i="1"/>
  <c r="E699" i="1"/>
  <c r="E679" i="1"/>
  <c r="E782" i="1"/>
  <c r="E68" i="1"/>
  <c r="E853" i="1"/>
  <c r="E386" i="1"/>
  <c r="E591" i="1"/>
  <c r="E807" i="1"/>
  <c r="E486" i="1"/>
  <c r="E811" i="1"/>
  <c r="E616" i="1"/>
  <c r="E246" i="1"/>
  <c r="E617" i="1"/>
  <c r="E298" i="1"/>
  <c r="E643" i="1"/>
  <c r="E863" i="1"/>
  <c r="E834" i="1"/>
  <c r="E247" i="1"/>
  <c r="E343" i="1"/>
  <c r="E76" i="1"/>
  <c r="E268" i="1"/>
  <c r="E808" i="1"/>
  <c r="E324" i="1"/>
  <c r="E128" i="1"/>
  <c r="E296" i="1"/>
  <c r="E770" i="1"/>
  <c r="E455" i="1"/>
  <c r="E508" i="1"/>
  <c r="E204" i="1"/>
  <c r="E842" i="1"/>
  <c r="E141" i="1"/>
  <c r="E456" i="1"/>
  <c r="E399" i="1"/>
  <c r="E346" i="1"/>
  <c r="E69" i="1"/>
  <c r="E4" i="1"/>
  <c r="E795" i="1"/>
  <c r="E319" i="1"/>
  <c r="E123" i="1"/>
  <c r="E457" i="1"/>
  <c r="E521" i="1"/>
  <c r="E775" i="1"/>
  <c r="E642" i="1"/>
  <c r="E474" i="1"/>
  <c r="E48" i="1"/>
  <c r="E731" i="1"/>
  <c r="E320" i="1"/>
  <c r="E168" i="1"/>
  <c r="E401" i="1"/>
  <c r="E870" i="1"/>
  <c r="E345" i="1"/>
  <c r="E559" i="1"/>
  <c r="E25" i="1"/>
  <c r="E321" i="1"/>
  <c r="E208" i="1"/>
  <c r="E337" i="1"/>
  <c r="E867" i="1"/>
  <c r="E628" i="1"/>
  <c r="E239" i="1"/>
  <c r="E10" i="1"/>
  <c r="E546" i="1"/>
  <c r="E257" i="1"/>
  <c r="E232" i="1"/>
  <c r="E843" i="1"/>
  <c r="E783" i="1"/>
  <c r="E579" i="1"/>
  <c r="E549" i="1"/>
  <c r="E694" i="1"/>
  <c r="E732" i="1"/>
  <c r="E37" i="1"/>
  <c r="E90" i="1"/>
  <c r="E741" i="1"/>
  <c r="E330" i="1"/>
  <c r="E512" i="1"/>
  <c r="E871" i="1"/>
  <c r="E578" i="1"/>
  <c r="E819" i="1"/>
  <c r="E624" i="1"/>
  <c r="E771" i="1"/>
  <c r="E405" i="1"/>
  <c r="E554" i="1"/>
  <c r="E339" i="1"/>
  <c r="E890" i="1"/>
  <c r="E54" i="1"/>
  <c r="E614" i="1"/>
  <c r="E64" i="1"/>
  <c r="E254" i="1"/>
  <c r="E611" i="1"/>
  <c r="E89" i="1"/>
  <c r="E219" i="1"/>
  <c r="E844" i="1"/>
  <c r="E673" i="1"/>
  <c r="E465" i="1"/>
  <c r="E509" i="1"/>
  <c r="E129" i="1"/>
  <c r="E458" i="1"/>
  <c r="E373" i="1"/>
  <c r="E376" i="1"/>
  <c r="E282" i="1"/>
  <c r="E680" i="1"/>
  <c r="E70" i="1"/>
  <c r="E772" i="1"/>
  <c r="E520" i="1"/>
  <c r="E316" i="1"/>
  <c r="E686" i="1"/>
  <c r="E387" i="1"/>
  <c r="E245" i="1"/>
  <c r="E674" i="1"/>
  <c r="E585" i="1"/>
  <c r="E773" i="1"/>
  <c r="E550" i="1"/>
  <c r="E397" i="1"/>
  <c r="E774" i="1"/>
  <c r="E154" i="1"/>
  <c r="E475" i="1"/>
  <c r="E864" i="1"/>
  <c r="E135" i="1"/>
  <c r="E459" i="1"/>
  <c r="E613" i="1"/>
  <c r="E142" i="1"/>
  <c r="E92" i="1"/>
  <c r="E809" i="1"/>
  <c r="D835" i="1"/>
  <c r="D533" i="1"/>
  <c r="D203" i="1"/>
  <c r="D522" i="1"/>
  <c r="D733" i="1"/>
  <c r="D696" i="1"/>
  <c r="D281" i="1"/>
  <c r="D347" i="1"/>
  <c r="D206" i="1"/>
  <c r="D502" i="1"/>
  <c r="D489" i="1"/>
  <c r="D510" i="1"/>
  <c r="D700" i="1"/>
  <c r="D634" i="1"/>
  <c r="D122" i="1"/>
  <c r="D379" i="1"/>
  <c r="D340" i="1"/>
  <c r="D57" i="1"/>
  <c r="D145" i="1"/>
  <c r="D179" i="1"/>
  <c r="D414" i="1"/>
  <c r="D58" i="1"/>
  <c r="D253" i="1"/>
  <c r="D98" i="1"/>
  <c r="D52" i="1"/>
  <c r="D227" i="1"/>
  <c r="D845" i="1"/>
  <c r="D126" i="1"/>
  <c r="D199" i="1"/>
  <c r="D742" i="1"/>
  <c r="D303" i="1"/>
  <c r="D605" i="1"/>
  <c r="D186" i="1"/>
  <c r="D887" i="1"/>
  <c r="D265" i="1"/>
  <c r="D277" i="1"/>
  <c r="D7" i="1"/>
  <c r="D701" i="1"/>
  <c r="D116" i="1"/>
  <c r="D256" i="1"/>
  <c r="D160" i="1"/>
  <c r="D65" i="1"/>
  <c r="D743" i="1"/>
  <c r="D884" i="1"/>
  <c r="D251" i="1"/>
  <c r="D702" i="1"/>
  <c r="D661" i="1"/>
  <c r="D187" i="1"/>
  <c r="D645" i="1"/>
  <c r="D117" i="1"/>
  <c r="D335" i="1"/>
  <c r="D785" i="1"/>
  <c r="D536" i="1"/>
  <c r="D389" i="1"/>
  <c r="D504" i="1"/>
  <c r="D99" i="1"/>
  <c r="D354" i="1"/>
  <c r="D836" i="1"/>
  <c r="D881" i="1"/>
  <c r="D332" i="1"/>
  <c r="D837" i="1"/>
  <c r="D545" i="1"/>
  <c r="D264" i="1"/>
  <c r="D344" i="1"/>
  <c r="D304" i="1"/>
  <c r="D28" i="1"/>
  <c r="D355" i="1"/>
  <c r="D580" i="1"/>
  <c r="D252" i="1"/>
  <c r="D688" i="1"/>
  <c r="D466" i="1"/>
  <c r="D114" i="1"/>
  <c r="D350" i="1"/>
  <c r="D670" i="1"/>
  <c r="D33" i="1"/>
  <c r="D816" i="1"/>
  <c r="D744" i="1"/>
  <c r="D703" i="1"/>
  <c r="D235" i="1"/>
  <c r="D207" i="1"/>
  <c r="D685" i="1"/>
  <c r="D26" i="1"/>
  <c r="D196" i="1"/>
  <c r="D284" i="1"/>
  <c r="D495" i="1"/>
  <c r="D213" i="1"/>
  <c r="D562" i="1"/>
  <c r="D704" i="1"/>
  <c r="D632" i="1"/>
  <c r="D705" i="1"/>
  <c r="D706" i="1"/>
  <c r="D777" i="1"/>
  <c r="D274" i="1"/>
  <c r="D646" i="1"/>
  <c r="D824" i="1"/>
  <c r="D707" i="1"/>
  <c r="D506" i="1"/>
  <c r="D108" i="1"/>
  <c r="D385" i="1"/>
  <c r="D415" i="1"/>
  <c r="D169" i="1"/>
  <c r="D745" i="1"/>
  <c r="D270" i="1"/>
  <c r="D695" i="1"/>
  <c r="D734" i="1"/>
  <c r="D746" i="1"/>
  <c r="D183" i="1"/>
  <c r="D11" i="1"/>
  <c r="D747" i="1"/>
  <c r="D225" i="1"/>
  <c r="D278" i="1"/>
  <c r="D120" i="1"/>
  <c r="D708" i="1"/>
  <c r="D157" i="1"/>
  <c r="D119" i="1"/>
  <c r="D735" i="1"/>
  <c r="D891" i="1"/>
  <c r="D428" i="1"/>
  <c r="D229" i="1"/>
  <c r="D45" i="1"/>
  <c r="D351" i="1"/>
  <c r="D709" i="1"/>
  <c r="D408" i="1"/>
  <c r="D363" i="1"/>
  <c r="D271" i="1"/>
  <c r="D71" i="1"/>
  <c r="D796" i="1"/>
  <c r="D5" i="1"/>
  <c r="D222" i="1"/>
  <c r="D866" i="1"/>
  <c r="D748" i="1"/>
  <c r="D858" i="1"/>
  <c r="D149" i="1"/>
  <c r="D390" i="1"/>
  <c r="D438" i="1"/>
  <c r="D432" i="1"/>
  <c r="D612" i="1"/>
  <c r="D276" i="1"/>
  <c r="D575" i="1"/>
  <c r="D267" i="1"/>
  <c r="D148" i="1"/>
  <c r="D188" i="1"/>
  <c r="D214" i="1"/>
  <c r="D597" i="1"/>
  <c r="D327" i="1"/>
  <c r="D323" i="1"/>
  <c r="D13" i="1"/>
  <c r="D44" i="1"/>
  <c r="D416" i="1"/>
  <c r="D439" i="1"/>
  <c r="D461" i="1"/>
  <c r="D529" i="1"/>
  <c r="D710" i="1"/>
  <c r="D666" i="1"/>
  <c r="D823" i="1"/>
  <c r="D273" i="1"/>
  <c r="D248" i="1"/>
  <c r="D711" i="1"/>
  <c r="D689" i="1"/>
  <c r="D621" i="1"/>
  <c r="D652" i="1"/>
  <c r="D378" i="1"/>
  <c r="D789" i="1"/>
  <c r="D576" i="1"/>
  <c r="D336" i="1"/>
  <c r="D75" i="1"/>
  <c r="D523" i="1"/>
  <c r="D136" i="1"/>
  <c r="D314" i="1"/>
  <c r="D627" i="1"/>
  <c r="D292" i="1"/>
  <c r="D341" i="1"/>
  <c r="D484" i="1"/>
  <c r="D736" i="1"/>
  <c r="D295" i="1"/>
  <c r="D586" i="1"/>
  <c r="D637" i="1"/>
  <c r="D42" i="1"/>
  <c r="D440" i="1"/>
  <c r="D874" i="1"/>
  <c r="D127" i="1"/>
  <c r="D431" i="1"/>
  <c r="D338" i="1"/>
  <c r="D241" i="1"/>
  <c r="D493" i="1"/>
  <c r="D283" i="1"/>
  <c r="D210" i="1"/>
  <c r="D83" i="1"/>
  <c r="D662" i="1"/>
  <c r="D749" i="1"/>
  <c r="D364" i="1"/>
  <c r="D325" i="1"/>
  <c r="D250" i="1"/>
  <c r="D233" i="1"/>
  <c r="D511" i="1"/>
  <c r="D606" i="1"/>
  <c r="D797" i="1"/>
  <c r="D698" i="1"/>
  <c r="D189" i="1"/>
  <c r="D66" i="1"/>
  <c r="D675" i="1"/>
  <c r="D622" i="1"/>
  <c r="D869" i="1"/>
  <c r="D846" i="1"/>
  <c r="D39" i="1"/>
  <c r="D55" i="1"/>
  <c r="D658" i="1"/>
  <c r="D31" i="1"/>
  <c r="D249" i="1"/>
  <c r="D97" i="1"/>
  <c r="D859" i="1"/>
  <c r="D382" i="1"/>
  <c r="D825" i="1"/>
  <c r="D441" i="1"/>
  <c r="D798" i="1"/>
  <c r="D566" i="1"/>
  <c r="D202" i="1"/>
  <c r="D411" i="1"/>
  <c r="D535" i="1"/>
  <c r="D467" i="1"/>
  <c r="D40" i="1"/>
  <c r="D442" i="1"/>
  <c r="D712" i="1"/>
  <c r="D750" i="1"/>
  <c r="D113" i="1"/>
  <c r="D682" i="1"/>
  <c r="D78" i="1"/>
  <c r="D826" i="1"/>
  <c r="D326" i="1"/>
  <c r="D138" i="1"/>
  <c r="D551" i="1"/>
  <c r="D790" i="1"/>
  <c r="D435" i="1"/>
  <c r="D494" i="1"/>
  <c r="D468" i="1"/>
  <c r="D178" i="1"/>
  <c r="D417" i="1"/>
  <c r="D879" i="1"/>
  <c r="D329" i="1"/>
  <c r="D463" i="1"/>
  <c r="D151" i="1"/>
  <c r="D211" i="1"/>
  <c r="D469" i="1"/>
  <c r="D854" i="1"/>
  <c r="D847" i="1"/>
  <c r="D263" i="1"/>
  <c r="D171" i="1"/>
  <c r="D377" i="1"/>
  <c r="D102" i="1"/>
  <c r="D418" i="1"/>
  <c r="D827" i="1"/>
  <c r="D155" i="1"/>
  <c r="D306" i="1"/>
  <c r="D653" i="1"/>
  <c r="D144" i="1"/>
  <c r="D209" i="1"/>
  <c r="D543" i="1"/>
  <c r="D552" i="1"/>
  <c r="D889" i="1"/>
  <c r="D391" i="1"/>
  <c r="D799" i="1"/>
  <c r="D77" i="1"/>
  <c r="D266" i="1"/>
  <c r="D317" i="1"/>
  <c r="D172" i="1"/>
  <c r="D470" i="1"/>
  <c r="D560" i="1"/>
  <c r="D12" i="1"/>
  <c r="D608" i="1"/>
  <c r="D602" i="1"/>
  <c r="D294" i="1"/>
  <c r="D3" i="1"/>
  <c r="D381" i="1"/>
  <c r="D299" i="1"/>
  <c r="D190" i="1"/>
  <c r="D537" i="1"/>
  <c r="D173" i="1"/>
  <c r="D476" i="1"/>
  <c r="D342" i="1"/>
  <c r="D220" i="1"/>
  <c r="D892" i="1"/>
  <c r="D778" i="1"/>
  <c r="D574" i="1"/>
  <c r="D41" i="1"/>
  <c r="D312" i="1"/>
  <c r="D690" i="1"/>
  <c r="D27" i="1"/>
  <c r="D751" i="1"/>
  <c r="D59" i="1"/>
  <c r="D191" i="1"/>
  <c r="D542" i="1"/>
  <c r="D630" i="1"/>
  <c r="D460" i="1"/>
  <c r="D161" i="1"/>
  <c r="D752" i="1"/>
  <c r="D305" i="1"/>
  <c r="D838" i="1"/>
  <c r="D2" i="1"/>
  <c r="D93" i="1"/>
  <c r="D625" i="1"/>
  <c r="D192" i="1"/>
  <c r="D32" i="1"/>
  <c r="D604" i="1"/>
  <c r="D360" i="1"/>
  <c r="D713" i="1"/>
  <c r="D349" i="1"/>
  <c r="D564" i="1"/>
  <c r="D635" i="1"/>
  <c r="D426" i="1"/>
  <c r="D526" i="1"/>
  <c r="D548" i="1"/>
  <c r="D886" i="1"/>
  <c r="D63" i="1"/>
  <c r="D753" i="1"/>
  <c r="D412" i="1"/>
  <c r="D198" i="1"/>
  <c r="D392" i="1"/>
  <c r="D434" i="1"/>
  <c r="D610" i="1"/>
  <c r="D600" i="1"/>
  <c r="D828" i="1"/>
  <c r="D754" i="1"/>
  <c r="D361" i="1"/>
  <c r="D403" i="1"/>
  <c r="D623" i="1"/>
  <c r="D603" i="1"/>
  <c r="D872" i="1"/>
  <c r="D365" i="1"/>
  <c r="D221" i="1"/>
  <c r="D620" i="1"/>
  <c r="D224" i="1"/>
  <c r="D301" i="1"/>
  <c r="D243" i="1"/>
  <c r="D570" i="1"/>
  <c r="D599" i="1"/>
  <c r="D755" i="1"/>
  <c r="D272" i="1"/>
  <c r="D601" i="1"/>
  <c r="D22" i="1"/>
  <c r="D289" i="1"/>
  <c r="D234" i="1"/>
  <c r="D633" i="1"/>
  <c r="D443" i="1"/>
  <c r="D444" i="1"/>
  <c r="D445" i="1"/>
  <c r="D366" i="1"/>
  <c r="D367" i="1"/>
  <c r="D215" i="1"/>
  <c r="D73" i="1"/>
  <c r="D691" i="1"/>
  <c r="D683" i="1"/>
  <c r="D290" i="1"/>
  <c r="D593" i="1"/>
  <c r="D650" i="1"/>
  <c r="D848" i="1"/>
  <c r="D676" i="1"/>
  <c r="D524" i="1"/>
  <c r="D67" i="1"/>
  <c r="D200" i="1"/>
  <c r="D201" i="1"/>
  <c r="D636" i="1"/>
  <c r="D410" i="1"/>
  <c r="D152" i="1"/>
  <c r="D860" i="1"/>
  <c r="D663" i="1"/>
  <c r="D829" i="1"/>
  <c r="D534" i="1"/>
  <c r="D180" i="1"/>
  <c r="D193" i="1"/>
  <c r="D530" i="1"/>
  <c r="D105" i="1"/>
  <c r="D598" i="1"/>
  <c r="D581" i="1"/>
  <c r="D244" i="1"/>
  <c r="D53" i="1"/>
  <c r="D547" i="1"/>
  <c r="D181" i="1"/>
  <c r="D242" i="1"/>
  <c r="D873" i="1"/>
  <c r="D588" i="1"/>
  <c r="D618" i="1"/>
  <c r="D488" i="1"/>
  <c r="D737" i="1"/>
  <c r="D518" i="1"/>
  <c r="D756" i="1"/>
  <c r="D322" i="1"/>
  <c r="D333" i="1"/>
  <c r="D368" i="1"/>
  <c r="D814" i="1"/>
  <c r="D496" i="1"/>
  <c r="D118" i="1"/>
  <c r="D14" i="1"/>
  <c r="D738" i="1"/>
  <c r="D567" i="1"/>
  <c r="D217" i="1"/>
  <c r="D786" i="1"/>
  <c r="D170" i="1"/>
  <c r="D419" i="1"/>
  <c r="D471" i="1"/>
  <c r="D362" i="1"/>
  <c r="D17" i="1"/>
  <c r="D714" i="1"/>
  <c r="D158" i="1"/>
  <c r="D659" i="1"/>
  <c r="D162" i="1"/>
  <c r="D429" i="1"/>
  <c r="D800" i="1"/>
  <c r="D231" i="1"/>
  <c r="D791" i="1"/>
  <c r="D139" i="1"/>
  <c r="D757" i="1"/>
  <c r="D868" i="1"/>
  <c r="D555" i="1"/>
  <c r="D477" i="1"/>
  <c r="D18" i="1"/>
  <c r="D165" i="1"/>
  <c r="D406" i="1"/>
  <c r="D497" i="1"/>
  <c r="D446" i="1"/>
  <c r="D51" i="1"/>
  <c r="D758" i="1"/>
  <c r="D812" i="1"/>
  <c r="D776" i="1"/>
  <c r="D153" i="1"/>
  <c r="D569" i="1"/>
  <c r="D830" i="1"/>
  <c r="D393" i="1"/>
  <c r="D500" i="1"/>
  <c r="D801" i="1"/>
  <c r="D23" i="1"/>
  <c r="D84" i="1"/>
  <c r="D216" i="1"/>
  <c r="D394" i="1"/>
  <c r="D595" i="1"/>
  <c r="D275" i="1"/>
  <c r="D651" i="1"/>
  <c r="D132" i="1"/>
  <c r="D380" i="1"/>
  <c r="D228" i="1"/>
  <c r="D472" i="1"/>
  <c r="D398" i="1"/>
  <c r="D677" i="1"/>
  <c r="D792" i="1"/>
  <c r="D369" i="1"/>
  <c r="D24" i="1"/>
  <c r="D331" i="1"/>
  <c r="D498" i="1"/>
  <c r="D85" i="1"/>
  <c r="D490" i="1"/>
  <c r="D94" i="1"/>
  <c r="D409" i="1"/>
  <c r="D648" i="1"/>
  <c r="D302" i="1"/>
  <c r="D112" i="1"/>
  <c r="D715" i="1"/>
  <c r="D16" i="1"/>
  <c r="D507" i="1"/>
  <c r="D517" i="1"/>
  <c r="D356" i="1"/>
  <c r="D802" i="1"/>
  <c r="D86" i="1"/>
  <c r="D716" i="1"/>
  <c r="D288" i="1"/>
  <c r="D447" i="1"/>
  <c r="D717" i="1"/>
  <c r="D861" i="1"/>
  <c r="D478" i="1"/>
  <c r="D307" i="1"/>
  <c r="D815" i="1"/>
  <c r="D491" i="1"/>
  <c r="D831" i="1"/>
  <c r="D692" i="1"/>
  <c r="D402" i="1"/>
  <c r="D375" i="1"/>
  <c r="D156" i="1"/>
  <c r="D279" i="1"/>
  <c r="D430" i="1"/>
  <c r="D865" i="1"/>
  <c r="D820" i="1"/>
  <c r="D485" i="1"/>
  <c r="D334" i="1"/>
  <c r="D479" i="1"/>
  <c r="D718" i="1"/>
  <c r="D205" i="1"/>
  <c r="D115" i="1"/>
  <c r="D140" i="1"/>
  <c r="D556" i="1"/>
  <c r="D300" i="1"/>
  <c r="D719" i="1"/>
  <c r="D74" i="1"/>
  <c r="D649" i="1"/>
  <c r="D832" i="1"/>
  <c r="D297" i="1"/>
  <c r="D505" i="1"/>
  <c r="D720" i="1"/>
  <c r="D669" i="1"/>
  <c r="D540" i="1"/>
  <c r="D665" i="1"/>
  <c r="D38" i="1"/>
  <c r="D787" i="1"/>
  <c r="D577" i="1"/>
  <c r="D174" i="1"/>
  <c r="D177" i="1"/>
  <c r="D159" i="1"/>
  <c r="D629" i="1"/>
  <c r="D226" i="1"/>
  <c r="D395" i="1"/>
  <c r="D87" i="1"/>
  <c r="D644" i="1"/>
  <c r="D34" i="1"/>
  <c r="D9" i="1"/>
  <c r="D721" i="1"/>
  <c r="D79" i="1"/>
  <c r="D528" i="1"/>
  <c r="D821" i="1"/>
  <c r="D291" i="1"/>
  <c r="D357" i="1"/>
  <c r="D638" i="1"/>
  <c r="D396" i="1"/>
  <c r="D759" i="1"/>
  <c r="D558" i="1"/>
  <c r="D760" i="1"/>
  <c r="D849" i="1"/>
  <c r="D527" i="1"/>
  <c r="D839" i="1"/>
  <c r="D803" i="1"/>
  <c r="D358" i="1"/>
  <c r="D240" i="1"/>
  <c r="D739" i="1"/>
  <c r="D464" i="1"/>
  <c r="D878" i="1"/>
  <c r="D840" i="1"/>
  <c r="D594" i="1"/>
  <c r="D223" i="1"/>
  <c r="D163" i="1"/>
  <c r="D880" i="1"/>
  <c r="D308" i="1"/>
  <c r="D563" i="1"/>
  <c r="D667" i="1"/>
  <c r="D514" i="1"/>
  <c r="D532" i="1"/>
  <c r="D46" i="1"/>
  <c r="D47" i="1"/>
  <c r="D62" i="1"/>
  <c r="D260" i="1"/>
  <c r="D313" i="1"/>
  <c r="D501" i="1"/>
  <c r="D61" i="1"/>
  <c r="D647" i="1"/>
  <c r="D238" i="1"/>
  <c r="D137" i="1"/>
  <c r="D420" i="1"/>
  <c r="D784" i="1"/>
  <c r="D6" i="1"/>
  <c r="D195" i="1"/>
  <c r="D309" i="1"/>
  <c r="D513" i="1"/>
  <c r="D236" i="1"/>
  <c r="D544" i="1"/>
  <c r="D218" i="1"/>
  <c r="D804" i="1"/>
  <c r="D761" i="1"/>
  <c r="D436" i="1"/>
  <c r="D722" i="1"/>
  <c r="D166" i="1"/>
  <c r="D639" i="1"/>
  <c r="D583" i="1"/>
  <c r="D143" i="1"/>
  <c r="D841" i="1"/>
  <c r="D15" i="1"/>
  <c r="D56" i="1"/>
  <c r="D516" i="1"/>
  <c r="D82" i="1"/>
  <c r="D194" i="1"/>
  <c r="D582" i="1"/>
  <c r="D572" i="1"/>
  <c r="D370" i="1"/>
  <c r="D525" i="1"/>
  <c r="D150" i="1"/>
  <c r="D19" i="1"/>
  <c r="D404" i="1"/>
  <c r="D565" i="1"/>
  <c r="D421" i="1"/>
  <c r="D286" i="1"/>
  <c r="D687" i="1"/>
  <c r="D626" i="1"/>
  <c r="D433" i="1"/>
  <c r="D111" i="1"/>
  <c r="D723" i="1"/>
  <c r="D724" i="1"/>
  <c r="D855" i="1"/>
  <c r="D541" i="1"/>
  <c r="D833" i="1"/>
  <c r="D175" i="1"/>
  <c r="D422" i="1"/>
  <c r="D640" i="1"/>
  <c r="D407" i="1"/>
  <c r="D875" i="1"/>
  <c r="D850" i="1"/>
  <c r="D106" i="1"/>
  <c r="D400" i="1"/>
  <c r="D762" i="1"/>
  <c r="D285" i="1"/>
  <c r="D725" i="1"/>
  <c r="D88" i="1"/>
  <c r="D660" i="1"/>
  <c r="D763" i="1"/>
  <c r="D95" i="1"/>
  <c r="D427" i="1"/>
  <c r="D609" i="1"/>
  <c r="D134" i="1"/>
  <c r="D862" i="1"/>
  <c r="D212" i="1"/>
  <c r="D805" i="1"/>
  <c r="D726" i="1"/>
  <c r="D482" i="1"/>
  <c r="D672" i="1"/>
  <c r="D146" i="1"/>
  <c r="D883" i="1"/>
  <c r="D473" i="1"/>
  <c r="D671" i="1"/>
  <c r="D103" i="1"/>
  <c r="D30" i="1"/>
  <c r="D779" i="1"/>
  <c r="D654" i="1"/>
  <c r="D293" i="1"/>
  <c r="D462" i="1"/>
  <c r="D538" i="1"/>
  <c r="D764" i="1"/>
  <c r="D813" i="1"/>
  <c r="D43" i="1"/>
  <c r="D857" i="1"/>
  <c r="D96" i="1"/>
  <c r="D318" i="1"/>
  <c r="D49" i="1"/>
  <c r="D371" i="1"/>
  <c r="D740" i="1"/>
  <c r="D413" i="1"/>
  <c r="D131" i="1"/>
  <c r="D655" i="1"/>
  <c r="D780" i="1"/>
  <c r="D531" i="1"/>
  <c r="D50" i="1"/>
  <c r="D35" i="1"/>
  <c r="D492" i="1"/>
  <c r="D109" i="1"/>
  <c r="D584" i="1"/>
  <c r="D100" i="1"/>
  <c r="D818" i="1"/>
  <c r="D182" i="1"/>
  <c r="D765" i="1"/>
  <c r="D499" i="1"/>
  <c r="D697" i="1"/>
  <c r="D197" i="1"/>
  <c r="D124" i="1"/>
  <c r="D352" i="1"/>
  <c r="D766" i="1"/>
  <c r="D147" i="1"/>
  <c r="D448" i="1"/>
  <c r="D258" i="1"/>
  <c r="D125" i="1"/>
  <c r="D851" i="1"/>
  <c r="D315" i="1"/>
  <c r="D822" i="1"/>
  <c r="D20" i="1"/>
  <c r="D353" i="1"/>
  <c r="D449" i="1"/>
  <c r="D793" i="1"/>
  <c r="D727" i="1"/>
  <c r="D519" i="1"/>
  <c r="D425" i="1"/>
  <c r="D280" i="1"/>
  <c r="D888" i="1"/>
  <c r="D60" i="1"/>
  <c r="D480" i="1"/>
  <c r="D589" i="1"/>
  <c r="D728" i="1"/>
  <c r="D255" i="1"/>
  <c r="D130" i="1"/>
  <c r="D261" i="1"/>
  <c r="D164" i="1"/>
  <c r="D110" i="1"/>
  <c r="D684" i="1"/>
  <c r="D557" i="1"/>
  <c r="D388" i="1"/>
  <c r="D384" i="1"/>
  <c r="D561" i="1"/>
  <c r="D573" i="1"/>
  <c r="D587" i="1"/>
  <c r="D877" i="1"/>
  <c r="D107" i="1"/>
  <c r="D487" i="1"/>
  <c r="D36" i="1"/>
  <c r="D852" i="1"/>
  <c r="D310" i="1"/>
  <c r="D437" i="1"/>
  <c r="D729" i="1"/>
  <c r="D184" i="1"/>
  <c r="D259" i="1"/>
  <c r="D817" i="1"/>
  <c r="D885" i="1"/>
  <c r="D80" i="1"/>
  <c r="D121" i="1"/>
  <c r="D810" i="1"/>
  <c r="D781" i="1"/>
  <c r="D423" i="1"/>
  <c r="D374" i="1"/>
  <c r="D81" i="1"/>
  <c r="D607" i="1"/>
  <c r="D29" i="1"/>
  <c r="D515" i="1"/>
  <c r="D311" i="1"/>
  <c r="D101" i="1"/>
  <c r="D681" i="1"/>
  <c r="D450" i="1"/>
  <c r="D592" i="1"/>
  <c r="D619" i="1"/>
  <c r="D359" i="1"/>
  <c r="D664" i="1"/>
  <c r="D794" i="1"/>
  <c r="D882" i="1"/>
  <c r="D596" i="1"/>
  <c r="D451" i="1"/>
  <c r="D452" i="1"/>
  <c r="D104" i="1"/>
  <c r="D693" i="1"/>
  <c r="D383" i="1"/>
  <c r="D185" i="1"/>
  <c r="D424" i="1"/>
  <c r="D167" i="1"/>
  <c r="D615" i="1"/>
  <c r="D348" i="1"/>
  <c r="D481" i="1"/>
  <c r="D453" i="1"/>
  <c r="D454" i="1"/>
  <c r="D656" i="1"/>
  <c r="D133" i="1"/>
  <c r="D262" i="1"/>
  <c r="D767" i="1"/>
  <c r="D768" i="1"/>
  <c r="D91" i="1"/>
  <c r="D269" i="1"/>
  <c r="D631" i="1"/>
  <c r="D657" i="1"/>
  <c r="D21" i="1"/>
  <c r="D503" i="1"/>
  <c r="D568" i="1"/>
  <c r="D372" i="1"/>
  <c r="D237" i="1"/>
  <c r="D806" i="1"/>
  <c r="D876" i="1"/>
  <c r="D72" i="1"/>
  <c r="D678" i="1"/>
  <c r="D769" i="1"/>
  <c r="D483" i="1"/>
  <c r="D230" i="1"/>
  <c r="D788" i="1"/>
  <c r="D328" i="1"/>
  <c r="D730" i="1"/>
  <c r="D553" i="1"/>
  <c r="D668" i="1"/>
  <c r="D856" i="1"/>
  <c r="D8" i="1"/>
  <c r="D571" i="1"/>
  <c r="D590" i="1"/>
  <c r="D539" i="1"/>
  <c r="D287" i="1"/>
  <c r="D176" i="1"/>
  <c r="D641" i="1"/>
  <c r="D699" i="1"/>
  <c r="D679" i="1"/>
  <c r="D782" i="1"/>
  <c r="D68" i="1"/>
  <c r="D853" i="1"/>
  <c r="D386" i="1"/>
  <c r="D591" i="1"/>
  <c r="D807" i="1"/>
  <c r="D486" i="1"/>
  <c r="D811" i="1"/>
  <c r="D616" i="1"/>
  <c r="D246" i="1"/>
  <c r="D617" i="1"/>
  <c r="D298" i="1"/>
  <c r="D643" i="1"/>
  <c r="D863" i="1"/>
  <c r="D834" i="1"/>
  <c r="D247" i="1"/>
  <c r="D343" i="1"/>
  <c r="D76" i="1"/>
  <c r="D268" i="1"/>
  <c r="D808" i="1"/>
  <c r="D324" i="1"/>
  <c r="D128" i="1"/>
  <c r="D296" i="1"/>
  <c r="D770" i="1"/>
  <c r="D455" i="1"/>
  <c r="D508" i="1"/>
  <c r="D204" i="1"/>
  <c r="D842" i="1"/>
  <c r="D141" i="1"/>
  <c r="D456" i="1"/>
  <c r="D399" i="1"/>
  <c r="D346" i="1"/>
  <c r="D69" i="1"/>
  <c r="D4" i="1"/>
  <c r="D795" i="1"/>
  <c r="D319" i="1"/>
  <c r="D123" i="1"/>
  <c r="D457" i="1"/>
  <c r="D521" i="1"/>
  <c r="D775" i="1"/>
  <c r="D642" i="1"/>
  <c r="D474" i="1"/>
  <c r="D48" i="1"/>
  <c r="D731" i="1"/>
  <c r="D320" i="1"/>
  <c r="D168" i="1"/>
  <c r="D401" i="1"/>
  <c r="D870" i="1"/>
  <c r="D345" i="1"/>
  <c r="D559" i="1"/>
  <c r="D25" i="1"/>
  <c r="D321" i="1"/>
  <c r="D208" i="1"/>
  <c r="D337" i="1"/>
  <c r="D867" i="1"/>
  <c r="D628" i="1"/>
  <c r="D239" i="1"/>
  <c r="D10" i="1"/>
  <c r="D546" i="1"/>
  <c r="D257" i="1"/>
  <c r="D232" i="1"/>
  <c r="D843" i="1"/>
  <c r="D783" i="1"/>
  <c r="D579" i="1"/>
  <c r="D549" i="1"/>
  <c r="D694" i="1"/>
  <c r="D732" i="1"/>
  <c r="D37" i="1"/>
  <c r="D90" i="1"/>
  <c r="D741" i="1"/>
  <c r="D330" i="1"/>
  <c r="D512" i="1"/>
  <c r="D871" i="1"/>
  <c r="D578" i="1"/>
  <c r="D819" i="1"/>
  <c r="D624" i="1"/>
  <c r="D771" i="1"/>
  <c r="D405" i="1"/>
  <c r="D554" i="1"/>
  <c r="D339" i="1"/>
  <c r="D890" i="1"/>
  <c r="D54" i="1"/>
  <c r="D614" i="1"/>
  <c r="D64" i="1"/>
  <c r="D254" i="1"/>
  <c r="D611" i="1"/>
  <c r="D89" i="1"/>
  <c r="D219" i="1"/>
  <c r="D844" i="1"/>
  <c r="D673" i="1"/>
  <c r="D465" i="1"/>
  <c r="D509" i="1"/>
  <c r="D129" i="1"/>
  <c r="D458" i="1"/>
  <c r="D373" i="1"/>
  <c r="D376" i="1"/>
  <c r="D282" i="1"/>
  <c r="D680" i="1"/>
  <c r="D70" i="1"/>
  <c r="D772" i="1"/>
  <c r="D520" i="1"/>
  <c r="D316" i="1"/>
  <c r="D686" i="1"/>
  <c r="D387" i="1"/>
  <c r="D245" i="1"/>
  <c r="D674" i="1"/>
  <c r="D585" i="1"/>
  <c r="D773" i="1"/>
  <c r="D550" i="1"/>
  <c r="D397" i="1"/>
  <c r="D774" i="1"/>
  <c r="D154" i="1"/>
  <c r="D475" i="1"/>
  <c r="D864" i="1"/>
  <c r="D135" i="1"/>
  <c r="D459" i="1"/>
  <c r="D613" i="1"/>
  <c r="D142" i="1"/>
  <c r="D92" i="1"/>
  <c r="D809" i="1"/>
  <c r="O835" i="1"/>
  <c r="O533" i="1"/>
  <c r="O203" i="1"/>
  <c r="O522" i="1"/>
  <c r="O733" i="1"/>
  <c r="O696" i="1"/>
  <c r="O281" i="1"/>
  <c r="O347" i="1"/>
  <c r="O206" i="1"/>
  <c r="O502" i="1"/>
  <c r="O489" i="1"/>
  <c r="O510" i="1"/>
  <c r="O700" i="1"/>
  <c r="O634" i="1"/>
  <c r="O122" i="1"/>
  <c r="O379" i="1"/>
  <c r="O340" i="1"/>
  <c r="O57" i="1"/>
  <c r="O145" i="1"/>
  <c r="O179" i="1"/>
  <c r="O414" i="1"/>
  <c r="O58" i="1"/>
  <c r="O253" i="1"/>
  <c r="O98" i="1"/>
  <c r="O52" i="1"/>
  <c r="O227" i="1"/>
  <c r="O845" i="1"/>
  <c r="O126" i="1"/>
  <c r="O199" i="1"/>
  <c r="O742" i="1"/>
  <c r="O303" i="1"/>
  <c r="O605" i="1"/>
  <c r="O186" i="1"/>
  <c r="O887" i="1"/>
  <c r="O265" i="1"/>
  <c r="O277" i="1"/>
  <c r="O7" i="1"/>
  <c r="O701" i="1"/>
  <c r="O116" i="1"/>
  <c r="O256" i="1"/>
  <c r="O160" i="1"/>
  <c r="O65" i="1"/>
  <c r="O743" i="1"/>
  <c r="O884" i="1"/>
  <c r="O251" i="1"/>
  <c r="O702" i="1"/>
  <c r="O661" i="1"/>
  <c r="O187" i="1"/>
  <c r="O645" i="1"/>
  <c r="O117" i="1"/>
  <c r="O335" i="1"/>
  <c r="O785" i="1"/>
  <c r="O536" i="1"/>
  <c r="O389" i="1"/>
  <c r="O504" i="1"/>
  <c r="O99" i="1"/>
  <c r="O354" i="1"/>
  <c r="O836" i="1"/>
  <c r="O881" i="1"/>
  <c r="O332" i="1"/>
  <c r="O837" i="1"/>
  <c r="O545" i="1"/>
  <c r="O264" i="1"/>
  <c r="O344" i="1"/>
  <c r="O304" i="1"/>
  <c r="O28" i="1"/>
  <c r="O355" i="1"/>
  <c r="O580" i="1"/>
  <c r="O252" i="1"/>
  <c r="O688" i="1"/>
  <c r="O466" i="1"/>
  <c r="O114" i="1"/>
  <c r="O350" i="1"/>
  <c r="O670" i="1"/>
  <c r="O33" i="1"/>
  <c r="O816" i="1"/>
  <c r="O744" i="1"/>
  <c r="O703" i="1"/>
  <c r="O235" i="1"/>
  <c r="O207" i="1"/>
  <c r="O685" i="1"/>
  <c r="O26" i="1"/>
  <c r="O196" i="1"/>
  <c r="O284" i="1"/>
  <c r="O495" i="1"/>
  <c r="O213" i="1"/>
  <c r="O562" i="1"/>
  <c r="O704" i="1"/>
  <c r="O632" i="1"/>
  <c r="O705" i="1"/>
  <c r="O706" i="1"/>
  <c r="O777" i="1"/>
  <c r="O274" i="1"/>
  <c r="O646" i="1"/>
  <c r="O824" i="1"/>
  <c r="O707" i="1"/>
  <c r="O506" i="1"/>
  <c r="O108" i="1"/>
  <c r="O385" i="1"/>
  <c r="O415" i="1"/>
  <c r="O169" i="1"/>
  <c r="O745" i="1"/>
  <c r="O270" i="1"/>
  <c r="O695" i="1"/>
  <c r="O734" i="1"/>
  <c r="O746" i="1"/>
  <c r="O183" i="1"/>
  <c r="O11" i="1"/>
  <c r="O747" i="1"/>
  <c r="O225" i="1"/>
  <c r="O278" i="1"/>
  <c r="O120" i="1"/>
  <c r="O708" i="1"/>
  <c r="O157" i="1"/>
  <c r="O119" i="1"/>
  <c r="O735" i="1"/>
  <c r="O891" i="1"/>
  <c r="O428" i="1"/>
  <c r="O229" i="1"/>
  <c r="O45" i="1"/>
  <c r="O351" i="1"/>
  <c r="O709" i="1"/>
  <c r="O408" i="1"/>
  <c r="O363" i="1"/>
  <c r="O271" i="1"/>
  <c r="O71" i="1"/>
  <c r="O796" i="1"/>
  <c r="O5" i="1"/>
  <c r="O222" i="1"/>
  <c r="O866" i="1"/>
  <c r="O748" i="1"/>
  <c r="O858" i="1"/>
  <c r="O149" i="1"/>
  <c r="O390" i="1"/>
  <c r="O438" i="1"/>
  <c r="O432" i="1"/>
  <c r="O612" i="1"/>
  <c r="O276" i="1"/>
  <c r="O575" i="1"/>
  <c r="O267" i="1"/>
  <c r="O148" i="1"/>
  <c r="O188" i="1"/>
  <c r="O214" i="1"/>
  <c r="O597" i="1"/>
  <c r="O327" i="1"/>
  <c r="O323" i="1"/>
  <c r="O13" i="1"/>
  <c r="O44" i="1"/>
  <c r="O416" i="1"/>
  <c r="O439" i="1"/>
  <c r="O461" i="1"/>
  <c r="O529" i="1"/>
  <c r="O710" i="1"/>
  <c r="O666" i="1"/>
  <c r="O823" i="1"/>
  <c r="O273" i="1"/>
  <c r="O248" i="1"/>
  <c r="O711" i="1"/>
  <c r="O689" i="1"/>
  <c r="O621" i="1"/>
  <c r="O652" i="1"/>
  <c r="O378" i="1"/>
  <c r="O789" i="1"/>
  <c r="O576" i="1"/>
  <c r="O336" i="1"/>
  <c r="O75" i="1"/>
  <c r="O523" i="1"/>
  <c r="O136" i="1"/>
  <c r="O314" i="1"/>
  <c r="O627" i="1"/>
  <c r="O292" i="1"/>
  <c r="O341" i="1"/>
  <c r="O484" i="1"/>
  <c r="O736" i="1"/>
  <c r="O295" i="1"/>
  <c r="O586" i="1"/>
  <c r="O637" i="1"/>
  <c r="O42" i="1"/>
  <c r="O440" i="1"/>
  <c r="O874" i="1"/>
  <c r="O127" i="1"/>
  <c r="O431" i="1"/>
  <c r="O338" i="1"/>
  <c r="O241" i="1"/>
  <c r="O493" i="1"/>
  <c r="O283" i="1"/>
  <c r="O210" i="1"/>
  <c r="O83" i="1"/>
  <c r="O662" i="1"/>
  <c r="O749" i="1"/>
  <c r="O364" i="1"/>
  <c r="O325" i="1"/>
  <c r="O250" i="1"/>
  <c r="O233" i="1"/>
  <c r="O511" i="1"/>
  <c r="O606" i="1"/>
  <c r="O797" i="1"/>
  <c r="O698" i="1"/>
  <c r="O189" i="1"/>
  <c r="O66" i="1"/>
  <c r="O675" i="1"/>
  <c r="O622" i="1"/>
  <c r="O869" i="1"/>
  <c r="O846" i="1"/>
  <c r="O39" i="1"/>
  <c r="O55" i="1"/>
  <c r="O658" i="1"/>
  <c r="O31" i="1"/>
  <c r="O249" i="1"/>
  <c r="O97" i="1"/>
  <c r="O859" i="1"/>
  <c r="O382" i="1"/>
  <c r="O825" i="1"/>
  <c r="O441" i="1"/>
  <c r="O798" i="1"/>
  <c r="O566" i="1"/>
  <c r="O202" i="1"/>
  <c r="O411" i="1"/>
  <c r="O535" i="1"/>
  <c r="O467" i="1"/>
  <c r="O40" i="1"/>
  <c r="O442" i="1"/>
  <c r="O712" i="1"/>
  <c r="O750" i="1"/>
  <c r="O113" i="1"/>
  <c r="O682" i="1"/>
  <c r="O78" i="1"/>
  <c r="O826" i="1"/>
  <c r="O326" i="1"/>
  <c r="O138" i="1"/>
  <c r="O551" i="1"/>
  <c r="O790" i="1"/>
  <c r="O435" i="1"/>
  <c r="O494" i="1"/>
  <c r="O468" i="1"/>
  <c r="O178" i="1"/>
  <c r="O417" i="1"/>
  <c r="O879" i="1"/>
  <c r="O329" i="1"/>
  <c r="O463" i="1"/>
  <c r="O151" i="1"/>
  <c r="O211" i="1"/>
  <c r="O469" i="1"/>
  <c r="O854" i="1"/>
  <c r="O847" i="1"/>
  <c r="O263" i="1"/>
  <c r="O171" i="1"/>
  <c r="O377" i="1"/>
  <c r="O102" i="1"/>
  <c r="O418" i="1"/>
  <c r="O827" i="1"/>
  <c r="O155" i="1"/>
  <c r="O306" i="1"/>
  <c r="O653" i="1"/>
  <c r="O144" i="1"/>
  <c r="O209" i="1"/>
  <c r="O543" i="1"/>
  <c r="O552" i="1"/>
  <c r="O889" i="1"/>
  <c r="O391" i="1"/>
  <c r="O799" i="1"/>
  <c r="O77" i="1"/>
  <c r="O266" i="1"/>
  <c r="O317" i="1"/>
  <c r="O172" i="1"/>
  <c r="O470" i="1"/>
  <c r="O560" i="1"/>
  <c r="O12" i="1"/>
  <c r="O608" i="1"/>
  <c r="O602" i="1"/>
  <c r="O294" i="1"/>
  <c r="O3" i="1"/>
  <c r="O381" i="1"/>
  <c r="O299" i="1"/>
  <c r="O190" i="1"/>
  <c r="O537" i="1"/>
  <c r="O173" i="1"/>
  <c r="O476" i="1"/>
  <c r="O342" i="1"/>
  <c r="O220" i="1"/>
  <c r="O892" i="1"/>
  <c r="O778" i="1"/>
  <c r="O574" i="1"/>
  <c r="O41" i="1"/>
  <c r="O312" i="1"/>
  <c r="O690" i="1"/>
  <c r="O27" i="1"/>
  <c r="O751" i="1"/>
  <c r="O59" i="1"/>
  <c r="O191" i="1"/>
  <c r="O542" i="1"/>
  <c r="O630" i="1"/>
  <c r="O460" i="1"/>
  <c r="O161" i="1"/>
  <c r="O752" i="1"/>
  <c r="O305" i="1"/>
  <c r="O838" i="1"/>
  <c r="O2" i="1"/>
  <c r="O93" i="1"/>
  <c r="O625" i="1"/>
  <c r="O192" i="1"/>
  <c r="O32" i="1"/>
  <c r="O604" i="1"/>
  <c r="O360" i="1"/>
  <c r="O713" i="1"/>
  <c r="O349" i="1"/>
  <c r="O564" i="1"/>
  <c r="O635" i="1"/>
  <c r="O426" i="1"/>
  <c r="O526" i="1"/>
  <c r="O548" i="1"/>
  <c r="O886" i="1"/>
  <c r="O63" i="1"/>
  <c r="O753" i="1"/>
  <c r="O412" i="1"/>
  <c r="O198" i="1"/>
  <c r="O392" i="1"/>
  <c r="O434" i="1"/>
  <c r="O610" i="1"/>
  <c r="O600" i="1"/>
  <c r="O828" i="1"/>
  <c r="O754" i="1"/>
  <c r="O361" i="1"/>
  <c r="O403" i="1"/>
  <c r="O623" i="1"/>
  <c r="O603" i="1"/>
  <c r="O872" i="1"/>
  <c r="O365" i="1"/>
  <c r="O221" i="1"/>
  <c r="O620" i="1"/>
  <c r="O224" i="1"/>
  <c r="O301" i="1"/>
  <c r="O243" i="1"/>
  <c r="O570" i="1"/>
  <c r="O599" i="1"/>
  <c r="O755" i="1"/>
  <c r="O272" i="1"/>
  <c r="O601" i="1"/>
  <c r="O22" i="1"/>
  <c r="O289" i="1"/>
  <c r="O234" i="1"/>
  <c r="O633" i="1"/>
  <c r="O443" i="1"/>
  <c r="O444" i="1"/>
  <c r="O445" i="1"/>
  <c r="O366" i="1"/>
  <c r="O367" i="1"/>
  <c r="O215" i="1"/>
  <c r="O73" i="1"/>
  <c r="O691" i="1"/>
  <c r="O683" i="1"/>
  <c r="O290" i="1"/>
  <c r="O593" i="1"/>
  <c r="O650" i="1"/>
  <c r="O848" i="1"/>
  <c r="O676" i="1"/>
  <c r="O524" i="1"/>
  <c r="O67" i="1"/>
  <c r="O200" i="1"/>
  <c r="O201" i="1"/>
  <c r="O636" i="1"/>
  <c r="O410" i="1"/>
  <c r="O152" i="1"/>
  <c r="O860" i="1"/>
  <c r="O663" i="1"/>
  <c r="O829" i="1"/>
  <c r="O534" i="1"/>
  <c r="O180" i="1"/>
  <c r="O193" i="1"/>
  <c r="O530" i="1"/>
  <c r="O105" i="1"/>
  <c r="O598" i="1"/>
  <c r="O581" i="1"/>
  <c r="O244" i="1"/>
  <c r="O53" i="1"/>
  <c r="O547" i="1"/>
  <c r="O181" i="1"/>
  <c r="O242" i="1"/>
  <c r="O873" i="1"/>
  <c r="O588" i="1"/>
  <c r="O618" i="1"/>
  <c r="O488" i="1"/>
  <c r="O737" i="1"/>
  <c r="O518" i="1"/>
  <c r="O756" i="1"/>
  <c r="O322" i="1"/>
  <c r="O333" i="1"/>
  <c r="O368" i="1"/>
  <c r="O814" i="1"/>
  <c r="O496" i="1"/>
  <c r="O118" i="1"/>
  <c r="O14" i="1"/>
  <c r="O738" i="1"/>
  <c r="O567" i="1"/>
  <c r="O217" i="1"/>
  <c r="O786" i="1"/>
  <c r="O170" i="1"/>
  <c r="O419" i="1"/>
  <c r="O471" i="1"/>
  <c r="O362" i="1"/>
  <c r="O17" i="1"/>
  <c r="O714" i="1"/>
  <c r="O158" i="1"/>
  <c r="O659" i="1"/>
  <c r="O162" i="1"/>
  <c r="O429" i="1"/>
  <c r="O800" i="1"/>
  <c r="O231" i="1"/>
  <c r="O791" i="1"/>
  <c r="O139" i="1"/>
  <c r="O757" i="1"/>
  <c r="O868" i="1"/>
  <c r="O555" i="1"/>
  <c r="O477" i="1"/>
  <c r="O18" i="1"/>
  <c r="O165" i="1"/>
  <c r="O406" i="1"/>
  <c r="O497" i="1"/>
  <c r="O446" i="1"/>
  <c r="O51" i="1"/>
  <c r="O758" i="1"/>
  <c r="O812" i="1"/>
  <c r="O776" i="1"/>
  <c r="O153" i="1"/>
  <c r="O569" i="1"/>
  <c r="O830" i="1"/>
  <c r="O393" i="1"/>
  <c r="O500" i="1"/>
  <c r="O801" i="1"/>
  <c r="O23" i="1"/>
  <c r="O84" i="1"/>
  <c r="O216" i="1"/>
  <c r="O394" i="1"/>
  <c r="O595" i="1"/>
  <c r="O275" i="1"/>
  <c r="O651" i="1"/>
  <c r="O132" i="1"/>
  <c r="O380" i="1"/>
  <c r="O228" i="1"/>
  <c r="O472" i="1"/>
  <c r="O398" i="1"/>
  <c r="O677" i="1"/>
  <c r="O792" i="1"/>
  <c r="O369" i="1"/>
  <c r="O24" i="1"/>
  <c r="O331" i="1"/>
  <c r="O498" i="1"/>
  <c r="O85" i="1"/>
  <c r="O490" i="1"/>
  <c r="O94" i="1"/>
  <c r="O409" i="1"/>
  <c r="O648" i="1"/>
  <c r="O302" i="1"/>
  <c r="O112" i="1"/>
  <c r="O715" i="1"/>
  <c r="O16" i="1"/>
  <c r="O507" i="1"/>
  <c r="O517" i="1"/>
  <c r="O356" i="1"/>
  <c r="O802" i="1"/>
  <c r="O86" i="1"/>
  <c r="O716" i="1"/>
  <c r="O288" i="1"/>
  <c r="O447" i="1"/>
  <c r="O717" i="1"/>
  <c r="O861" i="1"/>
  <c r="O478" i="1"/>
  <c r="O307" i="1"/>
  <c r="O815" i="1"/>
  <c r="O491" i="1"/>
  <c r="O831" i="1"/>
  <c r="O692" i="1"/>
  <c r="O402" i="1"/>
  <c r="O375" i="1"/>
  <c r="O156" i="1"/>
  <c r="O279" i="1"/>
  <c r="O430" i="1"/>
  <c r="O865" i="1"/>
  <c r="O820" i="1"/>
  <c r="O485" i="1"/>
  <c r="O334" i="1"/>
  <c r="O479" i="1"/>
  <c r="O718" i="1"/>
  <c r="O205" i="1"/>
  <c r="O115" i="1"/>
  <c r="O140" i="1"/>
  <c r="O556" i="1"/>
  <c r="O300" i="1"/>
  <c r="O719" i="1"/>
  <c r="O74" i="1"/>
  <c r="O649" i="1"/>
  <c r="O832" i="1"/>
  <c r="O297" i="1"/>
  <c r="O505" i="1"/>
  <c r="O720" i="1"/>
  <c r="O669" i="1"/>
  <c r="O540" i="1"/>
  <c r="O665" i="1"/>
  <c r="O38" i="1"/>
  <c r="O787" i="1"/>
  <c r="O577" i="1"/>
  <c r="O174" i="1"/>
  <c r="O177" i="1"/>
  <c r="O159" i="1"/>
  <c r="O629" i="1"/>
  <c r="O226" i="1"/>
  <c r="O395" i="1"/>
  <c r="O87" i="1"/>
  <c r="O644" i="1"/>
  <c r="O34" i="1"/>
  <c r="O9" i="1"/>
  <c r="O721" i="1"/>
  <c r="O79" i="1"/>
  <c r="O528" i="1"/>
  <c r="O821" i="1"/>
  <c r="O291" i="1"/>
  <c r="O357" i="1"/>
  <c r="O638" i="1"/>
  <c r="O396" i="1"/>
  <c r="O759" i="1"/>
  <c r="O558" i="1"/>
  <c r="O760" i="1"/>
  <c r="O849" i="1"/>
  <c r="O527" i="1"/>
  <c r="O839" i="1"/>
  <c r="O803" i="1"/>
  <c r="O358" i="1"/>
  <c r="O240" i="1"/>
  <c r="O739" i="1"/>
  <c r="O464" i="1"/>
  <c r="O878" i="1"/>
  <c r="O840" i="1"/>
  <c r="O594" i="1"/>
  <c r="O223" i="1"/>
  <c r="O163" i="1"/>
  <c r="O880" i="1"/>
  <c r="O308" i="1"/>
  <c r="O563" i="1"/>
  <c r="O667" i="1"/>
  <c r="O514" i="1"/>
  <c r="O532" i="1"/>
  <c r="O46" i="1"/>
  <c r="O47" i="1"/>
  <c r="O62" i="1"/>
  <c r="O260" i="1"/>
  <c r="O313" i="1"/>
  <c r="O501" i="1"/>
  <c r="O61" i="1"/>
  <c r="O647" i="1"/>
  <c r="O238" i="1"/>
  <c r="O137" i="1"/>
  <c r="O420" i="1"/>
  <c r="O784" i="1"/>
  <c r="O6" i="1"/>
  <c r="O195" i="1"/>
  <c r="O309" i="1"/>
  <c r="O513" i="1"/>
  <c r="O236" i="1"/>
  <c r="O544" i="1"/>
  <c r="O218" i="1"/>
  <c r="O804" i="1"/>
  <c r="O761" i="1"/>
  <c r="O436" i="1"/>
  <c r="O722" i="1"/>
  <c r="O166" i="1"/>
  <c r="O639" i="1"/>
  <c r="O583" i="1"/>
  <c r="O143" i="1"/>
  <c r="O841" i="1"/>
  <c r="O15" i="1"/>
  <c r="O56" i="1"/>
  <c r="O516" i="1"/>
  <c r="O82" i="1"/>
  <c r="O194" i="1"/>
  <c r="O582" i="1"/>
  <c r="O572" i="1"/>
  <c r="O370" i="1"/>
  <c r="O525" i="1"/>
  <c r="O150" i="1"/>
  <c r="O19" i="1"/>
  <c r="O404" i="1"/>
  <c r="O565" i="1"/>
  <c r="O421" i="1"/>
  <c r="O286" i="1"/>
  <c r="O687" i="1"/>
  <c r="O626" i="1"/>
  <c r="O433" i="1"/>
  <c r="O111" i="1"/>
  <c r="O723" i="1"/>
  <c r="O724" i="1"/>
  <c r="O855" i="1"/>
  <c r="O541" i="1"/>
  <c r="O833" i="1"/>
  <c r="O175" i="1"/>
  <c r="O422" i="1"/>
  <c r="O640" i="1"/>
  <c r="O407" i="1"/>
  <c r="O875" i="1"/>
  <c r="O850" i="1"/>
  <c r="O106" i="1"/>
  <c r="O400" i="1"/>
  <c r="O762" i="1"/>
  <c r="O285" i="1"/>
  <c r="O725" i="1"/>
  <c r="O88" i="1"/>
  <c r="O660" i="1"/>
  <c r="O763" i="1"/>
  <c r="O95" i="1"/>
  <c r="O427" i="1"/>
  <c r="O609" i="1"/>
  <c r="O134" i="1"/>
  <c r="O862" i="1"/>
  <c r="O212" i="1"/>
  <c r="O805" i="1"/>
  <c r="O726" i="1"/>
  <c r="O482" i="1"/>
  <c r="O672" i="1"/>
  <c r="O146" i="1"/>
  <c r="O883" i="1"/>
  <c r="O473" i="1"/>
  <c r="O671" i="1"/>
  <c r="O103" i="1"/>
  <c r="O30" i="1"/>
  <c r="O779" i="1"/>
  <c r="O654" i="1"/>
  <c r="O293" i="1"/>
  <c r="O462" i="1"/>
  <c r="O538" i="1"/>
  <c r="O764" i="1"/>
  <c r="O813" i="1"/>
  <c r="O43" i="1"/>
  <c r="O857" i="1"/>
  <c r="O96" i="1"/>
  <c r="O318" i="1"/>
  <c r="O49" i="1"/>
  <c r="O371" i="1"/>
  <c r="O740" i="1"/>
  <c r="O413" i="1"/>
  <c r="O131" i="1"/>
  <c r="O655" i="1"/>
  <c r="O780" i="1"/>
  <c r="O531" i="1"/>
  <c r="O50" i="1"/>
  <c r="O35" i="1"/>
  <c r="O492" i="1"/>
  <c r="O109" i="1"/>
  <c r="O584" i="1"/>
  <c r="O100" i="1"/>
  <c r="O818" i="1"/>
  <c r="O182" i="1"/>
  <c r="O765" i="1"/>
  <c r="O499" i="1"/>
  <c r="O697" i="1"/>
  <c r="O197" i="1"/>
  <c r="O124" i="1"/>
  <c r="O352" i="1"/>
  <c r="O766" i="1"/>
  <c r="O147" i="1"/>
  <c r="O448" i="1"/>
  <c r="O258" i="1"/>
  <c r="O125" i="1"/>
  <c r="O851" i="1"/>
  <c r="O315" i="1"/>
  <c r="O822" i="1"/>
  <c r="O20" i="1"/>
  <c r="O353" i="1"/>
  <c r="O449" i="1"/>
  <c r="O793" i="1"/>
  <c r="O727" i="1"/>
  <c r="O519" i="1"/>
  <c r="O425" i="1"/>
  <c r="O280" i="1"/>
  <c r="O888" i="1"/>
  <c r="O60" i="1"/>
  <c r="O480" i="1"/>
  <c r="O589" i="1"/>
  <c r="O728" i="1"/>
  <c r="O255" i="1"/>
  <c r="O130" i="1"/>
  <c r="O261" i="1"/>
  <c r="O164" i="1"/>
  <c r="O110" i="1"/>
  <c r="O684" i="1"/>
  <c r="O557" i="1"/>
  <c r="O388" i="1"/>
  <c r="O384" i="1"/>
  <c r="O561" i="1"/>
  <c r="O573" i="1"/>
  <c r="O587" i="1"/>
  <c r="O877" i="1"/>
  <c r="O107" i="1"/>
  <c r="O487" i="1"/>
  <c r="O36" i="1"/>
  <c r="O852" i="1"/>
  <c r="O310" i="1"/>
  <c r="O437" i="1"/>
  <c r="O729" i="1"/>
  <c r="O184" i="1"/>
  <c r="O259" i="1"/>
  <c r="O817" i="1"/>
  <c r="O885" i="1"/>
  <c r="O80" i="1"/>
  <c r="O121" i="1"/>
  <c r="O810" i="1"/>
  <c r="O781" i="1"/>
  <c r="O423" i="1"/>
  <c r="O374" i="1"/>
  <c r="O81" i="1"/>
  <c r="O607" i="1"/>
  <c r="O29" i="1"/>
  <c r="O515" i="1"/>
  <c r="O311" i="1"/>
  <c r="O101" i="1"/>
  <c r="O681" i="1"/>
  <c r="O450" i="1"/>
  <c r="O592" i="1"/>
  <c r="O619" i="1"/>
  <c r="O359" i="1"/>
  <c r="O664" i="1"/>
  <c r="O794" i="1"/>
  <c r="O882" i="1"/>
  <c r="O596" i="1"/>
  <c r="O451" i="1"/>
  <c r="O452" i="1"/>
  <c r="O104" i="1"/>
  <c r="O693" i="1"/>
  <c r="O383" i="1"/>
  <c r="O185" i="1"/>
  <c r="O424" i="1"/>
  <c r="O167" i="1"/>
  <c r="O615" i="1"/>
  <c r="O348" i="1"/>
  <c r="O481" i="1"/>
  <c r="O453" i="1"/>
  <c r="O454" i="1"/>
  <c r="O656" i="1"/>
  <c r="O133" i="1"/>
  <c r="O262" i="1"/>
  <c r="O767" i="1"/>
  <c r="O768" i="1"/>
  <c r="O91" i="1"/>
  <c r="O269" i="1"/>
  <c r="O631" i="1"/>
  <c r="O657" i="1"/>
  <c r="O21" i="1"/>
  <c r="O503" i="1"/>
  <c r="O568" i="1"/>
  <c r="O372" i="1"/>
  <c r="O237" i="1"/>
  <c r="O806" i="1"/>
  <c r="O876" i="1"/>
  <c r="O72" i="1"/>
  <c r="O678" i="1"/>
  <c r="O769" i="1"/>
  <c r="O483" i="1"/>
  <c r="O230" i="1"/>
  <c r="O788" i="1"/>
  <c r="O328" i="1"/>
  <c r="O730" i="1"/>
  <c r="O553" i="1"/>
  <c r="O668" i="1"/>
  <c r="O856" i="1"/>
  <c r="O8" i="1"/>
  <c r="O571" i="1"/>
  <c r="O590" i="1"/>
  <c r="O539" i="1"/>
  <c r="O287" i="1"/>
  <c r="O176" i="1"/>
  <c r="O641" i="1"/>
  <c r="O699" i="1"/>
  <c r="O679" i="1"/>
  <c r="O782" i="1"/>
  <c r="O68" i="1"/>
  <c r="O853" i="1"/>
  <c r="O386" i="1"/>
  <c r="O591" i="1"/>
  <c r="O807" i="1"/>
  <c r="O486" i="1"/>
  <c r="O811" i="1"/>
  <c r="O616" i="1"/>
  <c r="O246" i="1"/>
  <c r="O617" i="1"/>
  <c r="O298" i="1"/>
  <c r="O643" i="1"/>
  <c r="O863" i="1"/>
  <c r="O834" i="1"/>
  <c r="O247" i="1"/>
  <c r="O343" i="1"/>
  <c r="O76" i="1"/>
  <c r="O268" i="1"/>
  <c r="O808" i="1"/>
  <c r="O324" i="1"/>
  <c r="O128" i="1"/>
  <c r="O296" i="1"/>
  <c r="O770" i="1"/>
  <c r="O455" i="1"/>
  <c r="O508" i="1"/>
  <c r="O204" i="1"/>
  <c r="O842" i="1"/>
  <c r="O141" i="1"/>
  <c r="O456" i="1"/>
  <c r="O399" i="1"/>
  <c r="O346" i="1"/>
  <c r="O69" i="1"/>
  <c r="O4" i="1"/>
  <c r="O795" i="1"/>
  <c r="O319" i="1"/>
  <c r="O123" i="1"/>
  <c r="O457" i="1"/>
  <c r="O521" i="1"/>
  <c r="O775" i="1"/>
  <c r="O642" i="1"/>
  <c r="O474" i="1"/>
  <c r="O48" i="1"/>
  <c r="O731" i="1"/>
  <c r="O320" i="1"/>
  <c r="O168" i="1"/>
  <c r="O401" i="1"/>
  <c r="O870" i="1"/>
  <c r="O345" i="1"/>
  <c r="O559" i="1"/>
  <c r="O25" i="1"/>
  <c r="O321" i="1"/>
  <c r="O208" i="1"/>
  <c r="O337" i="1"/>
  <c r="O867" i="1"/>
  <c r="O628" i="1"/>
  <c r="O239" i="1"/>
  <c r="O10" i="1"/>
  <c r="O546" i="1"/>
  <c r="O257" i="1"/>
  <c r="O232" i="1"/>
  <c r="O843" i="1"/>
  <c r="O783" i="1"/>
  <c r="O579" i="1"/>
  <c r="O549" i="1"/>
  <c r="O694" i="1"/>
  <c r="O732" i="1"/>
  <c r="O37" i="1"/>
  <c r="O90" i="1"/>
  <c r="O741" i="1"/>
  <c r="O330" i="1"/>
  <c r="O512" i="1"/>
  <c r="O871" i="1"/>
  <c r="O578" i="1"/>
  <c r="O819" i="1"/>
  <c r="O624" i="1"/>
  <c r="O771" i="1"/>
  <c r="O405" i="1"/>
  <c r="O554" i="1"/>
  <c r="O339" i="1"/>
  <c r="O890" i="1"/>
  <c r="O54" i="1"/>
  <c r="O614" i="1"/>
  <c r="O64" i="1"/>
  <c r="O254" i="1"/>
  <c r="O611" i="1"/>
  <c r="O89" i="1"/>
  <c r="O219" i="1"/>
  <c r="O844" i="1"/>
  <c r="O673" i="1"/>
  <c r="O465" i="1"/>
  <c r="O509" i="1"/>
  <c r="O129" i="1"/>
  <c r="O458" i="1"/>
  <c r="O373" i="1"/>
  <c r="O376" i="1"/>
  <c r="O282" i="1"/>
  <c r="O680" i="1"/>
  <c r="O70" i="1"/>
  <c r="O772" i="1"/>
  <c r="O520" i="1"/>
  <c r="O316" i="1"/>
  <c r="O686" i="1"/>
  <c r="O387" i="1"/>
  <c r="O245" i="1"/>
  <c r="O674" i="1"/>
  <c r="O585" i="1"/>
  <c r="O773" i="1"/>
  <c r="O550" i="1"/>
  <c r="O397" i="1"/>
  <c r="O774" i="1"/>
  <c r="O154" i="1"/>
  <c r="O475" i="1"/>
  <c r="O864" i="1"/>
  <c r="O135" i="1"/>
  <c r="O459" i="1"/>
  <c r="O613" i="1"/>
  <c r="O142" i="1"/>
  <c r="O92" i="1"/>
  <c r="O809" i="1"/>
  <c r="L835" i="1"/>
  <c r="L533" i="1"/>
  <c r="L203" i="1"/>
  <c r="L522" i="1"/>
  <c r="L733" i="1"/>
  <c r="L696" i="1"/>
  <c r="L281" i="1"/>
  <c r="L347" i="1"/>
  <c r="L206" i="1"/>
  <c r="L502" i="1"/>
  <c r="L489" i="1"/>
  <c r="L510" i="1"/>
  <c r="L700" i="1"/>
  <c r="L634" i="1"/>
  <c r="L122" i="1"/>
  <c r="L379" i="1"/>
  <c r="L340" i="1"/>
  <c r="L57" i="1"/>
  <c r="L145" i="1"/>
  <c r="L179" i="1"/>
  <c r="L414" i="1"/>
  <c r="L58" i="1"/>
  <c r="L253" i="1"/>
  <c r="L98" i="1"/>
  <c r="L52" i="1"/>
  <c r="L227" i="1"/>
  <c r="L845" i="1"/>
  <c r="L126" i="1"/>
  <c r="L199" i="1"/>
  <c r="L742" i="1"/>
  <c r="L303" i="1"/>
  <c r="L605" i="1"/>
  <c r="L186" i="1"/>
  <c r="L887" i="1"/>
  <c r="L265" i="1"/>
  <c r="L277" i="1"/>
  <c r="L7" i="1"/>
  <c r="L701" i="1"/>
  <c r="L116" i="1"/>
  <c r="L256" i="1"/>
  <c r="L160" i="1"/>
  <c r="L65" i="1"/>
  <c r="L743" i="1"/>
  <c r="L884" i="1"/>
  <c r="L251" i="1"/>
  <c r="L702" i="1"/>
  <c r="L661" i="1"/>
  <c r="L187" i="1"/>
  <c r="L645" i="1"/>
  <c r="L117" i="1"/>
  <c r="L335" i="1"/>
  <c r="L785" i="1"/>
  <c r="L536" i="1"/>
  <c r="L389" i="1"/>
  <c r="L504" i="1"/>
  <c r="L99" i="1"/>
  <c r="L354" i="1"/>
  <c r="L836" i="1"/>
  <c r="L881" i="1"/>
  <c r="L332" i="1"/>
  <c r="L837" i="1"/>
  <c r="L545" i="1"/>
  <c r="L264" i="1"/>
  <c r="L344" i="1"/>
  <c r="L304" i="1"/>
  <c r="L28" i="1"/>
  <c r="L355" i="1"/>
  <c r="L580" i="1"/>
  <c r="L252" i="1"/>
  <c r="L688" i="1"/>
  <c r="L466" i="1"/>
  <c r="L114" i="1"/>
  <c r="L350" i="1"/>
  <c r="L670" i="1"/>
  <c r="L33" i="1"/>
  <c r="L816" i="1"/>
  <c r="L744" i="1"/>
  <c r="L703" i="1"/>
  <c r="L235" i="1"/>
  <c r="L207" i="1"/>
  <c r="L685" i="1"/>
  <c r="L26" i="1"/>
  <c r="L196" i="1"/>
  <c r="L284" i="1"/>
  <c r="L495" i="1"/>
  <c r="L213" i="1"/>
  <c r="L562" i="1"/>
  <c r="L704" i="1"/>
  <c r="L632" i="1"/>
  <c r="L705" i="1"/>
  <c r="L706" i="1"/>
  <c r="L777" i="1"/>
  <c r="L274" i="1"/>
  <c r="L646" i="1"/>
  <c r="L824" i="1"/>
  <c r="L707" i="1"/>
  <c r="L506" i="1"/>
  <c r="L108" i="1"/>
  <c r="L385" i="1"/>
  <c r="L415" i="1"/>
  <c r="L169" i="1"/>
  <c r="L745" i="1"/>
  <c r="L270" i="1"/>
  <c r="L695" i="1"/>
  <c r="L734" i="1"/>
  <c r="L746" i="1"/>
  <c r="L183" i="1"/>
  <c r="L11" i="1"/>
  <c r="L747" i="1"/>
  <c r="L225" i="1"/>
  <c r="L278" i="1"/>
  <c r="L120" i="1"/>
  <c r="L708" i="1"/>
  <c r="L157" i="1"/>
  <c r="L119" i="1"/>
  <c r="L735" i="1"/>
  <c r="L891" i="1"/>
  <c r="L428" i="1"/>
  <c r="L229" i="1"/>
  <c r="L45" i="1"/>
  <c r="L351" i="1"/>
  <c r="L709" i="1"/>
  <c r="L408" i="1"/>
  <c r="L363" i="1"/>
  <c r="L271" i="1"/>
  <c r="L71" i="1"/>
  <c r="L796" i="1"/>
  <c r="L5" i="1"/>
  <c r="L222" i="1"/>
  <c r="L866" i="1"/>
  <c r="L748" i="1"/>
  <c r="L858" i="1"/>
  <c r="L149" i="1"/>
  <c r="L390" i="1"/>
  <c r="L438" i="1"/>
  <c r="L432" i="1"/>
  <c r="L612" i="1"/>
  <c r="L276" i="1"/>
  <c r="L575" i="1"/>
  <c r="L267" i="1"/>
  <c r="L148" i="1"/>
  <c r="L188" i="1"/>
  <c r="L214" i="1"/>
  <c r="L597" i="1"/>
  <c r="L327" i="1"/>
  <c r="L323" i="1"/>
  <c r="L13" i="1"/>
  <c r="L44" i="1"/>
  <c r="L416" i="1"/>
  <c r="L439" i="1"/>
  <c r="L461" i="1"/>
  <c r="L529" i="1"/>
  <c r="L710" i="1"/>
  <c r="L666" i="1"/>
  <c r="L823" i="1"/>
  <c r="L273" i="1"/>
  <c r="L248" i="1"/>
  <c r="L711" i="1"/>
  <c r="L689" i="1"/>
  <c r="L621" i="1"/>
  <c r="L652" i="1"/>
  <c r="L378" i="1"/>
  <c r="L789" i="1"/>
  <c r="L576" i="1"/>
  <c r="L336" i="1"/>
  <c r="L75" i="1"/>
  <c r="L523" i="1"/>
  <c r="L136" i="1"/>
  <c r="L314" i="1"/>
  <c r="L627" i="1"/>
  <c r="L292" i="1"/>
  <c r="L341" i="1"/>
  <c r="L484" i="1"/>
  <c r="L736" i="1"/>
  <c r="L295" i="1"/>
  <c r="L586" i="1"/>
  <c r="L637" i="1"/>
  <c r="L42" i="1"/>
  <c r="L440" i="1"/>
  <c r="L874" i="1"/>
  <c r="L127" i="1"/>
  <c r="L431" i="1"/>
  <c r="L338" i="1"/>
  <c r="L241" i="1"/>
  <c r="L493" i="1"/>
  <c r="L283" i="1"/>
  <c r="L210" i="1"/>
  <c r="L83" i="1"/>
  <c r="L662" i="1"/>
  <c r="L749" i="1"/>
  <c r="L364" i="1"/>
  <c r="L325" i="1"/>
  <c r="L250" i="1"/>
  <c r="L233" i="1"/>
  <c r="L511" i="1"/>
  <c r="L606" i="1"/>
  <c r="L797" i="1"/>
  <c r="L698" i="1"/>
  <c r="L189" i="1"/>
  <c r="L66" i="1"/>
  <c r="L675" i="1"/>
  <c r="L622" i="1"/>
  <c r="L869" i="1"/>
  <c r="L846" i="1"/>
  <c r="L39" i="1"/>
  <c r="L55" i="1"/>
  <c r="L658" i="1"/>
  <c r="L31" i="1"/>
  <c r="L249" i="1"/>
  <c r="L97" i="1"/>
  <c r="L859" i="1"/>
  <c r="L382" i="1"/>
  <c r="L825" i="1"/>
  <c r="L441" i="1"/>
  <c r="L798" i="1"/>
  <c r="L566" i="1"/>
  <c r="L202" i="1"/>
  <c r="L411" i="1"/>
  <c r="L535" i="1"/>
  <c r="L467" i="1"/>
  <c r="L40" i="1"/>
  <c r="L442" i="1"/>
  <c r="L712" i="1"/>
  <c r="L750" i="1"/>
  <c r="L113" i="1"/>
  <c r="L682" i="1"/>
  <c r="L78" i="1"/>
  <c r="L826" i="1"/>
  <c r="L326" i="1"/>
  <c r="L138" i="1"/>
  <c r="L551" i="1"/>
  <c r="L790" i="1"/>
  <c r="L435" i="1"/>
  <c r="L494" i="1"/>
  <c r="L468" i="1"/>
  <c r="L178" i="1"/>
  <c r="L417" i="1"/>
  <c r="L879" i="1"/>
  <c r="L329" i="1"/>
  <c r="L463" i="1"/>
  <c r="L151" i="1"/>
  <c r="L211" i="1"/>
  <c r="L469" i="1"/>
  <c r="L854" i="1"/>
  <c r="L847" i="1"/>
  <c r="L263" i="1"/>
  <c r="L171" i="1"/>
  <c r="L377" i="1"/>
  <c r="L102" i="1"/>
  <c r="L418" i="1"/>
  <c r="L827" i="1"/>
  <c r="L155" i="1"/>
  <c r="L306" i="1"/>
  <c r="L653" i="1"/>
  <c r="L144" i="1"/>
  <c r="L209" i="1"/>
  <c r="L543" i="1"/>
  <c r="L552" i="1"/>
  <c r="L889" i="1"/>
  <c r="L391" i="1"/>
  <c r="L799" i="1"/>
  <c r="L77" i="1"/>
  <c r="L266" i="1"/>
  <c r="L317" i="1"/>
  <c r="L172" i="1"/>
  <c r="L470" i="1"/>
  <c r="L560" i="1"/>
  <c r="L12" i="1"/>
  <c r="L608" i="1"/>
  <c r="L602" i="1"/>
  <c r="L294" i="1"/>
  <c r="L3" i="1"/>
  <c r="L381" i="1"/>
  <c r="L299" i="1"/>
  <c r="L190" i="1"/>
  <c r="L537" i="1"/>
  <c r="L173" i="1"/>
  <c r="L476" i="1"/>
  <c r="L342" i="1"/>
  <c r="L220" i="1"/>
  <c r="L892" i="1"/>
  <c r="L778" i="1"/>
  <c r="L574" i="1"/>
  <c r="L41" i="1"/>
  <c r="L312" i="1"/>
  <c r="L690" i="1"/>
  <c r="L27" i="1"/>
  <c r="L751" i="1"/>
  <c r="L59" i="1"/>
  <c r="L191" i="1"/>
  <c r="L542" i="1"/>
  <c r="L630" i="1"/>
  <c r="L460" i="1"/>
  <c r="L161" i="1"/>
  <c r="L752" i="1"/>
  <c r="L305" i="1"/>
  <c r="L838" i="1"/>
  <c r="L2" i="1"/>
  <c r="L93" i="1"/>
  <c r="L625" i="1"/>
  <c r="L192" i="1"/>
  <c r="L32" i="1"/>
  <c r="L604" i="1"/>
  <c r="L360" i="1"/>
  <c r="L713" i="1"/>
  <c r="L349" i="1"/>
  <c r="L564" i="1"/>
  <c r="L635" i="1"/>
  <c r="L426" i="1"/>
  <c r="L526" i="1"/>
  <c r="L548" i="1"/>
  <c r="L886" i="1"/>
  <c r="L63" i="1"/>
  <c r="L753" i="1"/>
  <c r="L412" i="1"/>
  <c r="L198" i="1"/>
  <c r="L392" i="1"/>
  <c r="L434" i="1"/>
  <c r="L610" i="1"/>
  <c r="L600" i="1"/>
  <c r="L828" i="1"/>
  <c r="L754" i="1"/>
  <c r="L361" i="1"/>
  <c r="L403" i="1"/>
  <c r="L623" i="1"/>
  <c r="L603" i="1"/>
  <c r="L872" i="1"/>
  <c r="L365" i="1"/>
  <c r="L221" i="1"/>
  <c r="L620" i="1"/>
  <c r="L224" i="1"/>
  <c r="L301" i="1"/>
  <c r="L243" i="1"/>
  <c r="L570" i="1"/>
  <c r="L599" i="1"/>
  <c r="L755" i="1"/>
  <c r="L272" i="1"/>
  <c r="L601" i="1"/>
  <c r="L22" i="1"/>
  <c r="L289" i="1"/>
  <c r="L234" i="1"/>
  <c r="L633" i="1"/>
  <c r="L443" i="1"/>
  <c r="L444" i="1"/>
  <c r="L445" i="1"/>
  <c r="L366" i="1"/>
  <c r="L367" i="1"/>
  <c r="L215" i="1"/>
  <c r="L73" i="1"/>
  <c r="L691" i="1"/>
  <c r="L683" i="1"/>
  <c r="L290" i="1"/>
  <c r="L593" i="1"/>
  <c r="L650" i="1"/>
  <c r="L848" i="1"/>
  <c r="L676" i="1"/>
  <c r="L524" i="1"/>
  <c r="L67" i="1"/>
  <c r="L200" i="1"/>
  <c r="L201" i="1"/>
  <c r="L636" i="1"/>
  <c r="L410" i="1"/>
  <c r="L152" i="1"/>
  <c r="L860" i="1"/>
  <c r="L663" i="1"/>
  <c r="L829" i="1"/>
  <c r="L534" i="1"/>
  <c r="L180" i="1"/>
  <c r="L193" i="1"/>
  <c r="L530" i="1"/>
  <c r="L105" i="1"/>
  <c r="L598" i="1"/>
  <c r="L581" i="1"/>
  <c r="L244" i="1"/>
  <c r="L53" i="1"/>
  <c r="L547" i="1"/>
  <c r="L181" i="1"/>
  <c r="L242" i="1"/>
  <c r="L873" i="1"/>
  <c r="L588" i="1"/>
  <c r="L618" i="1"/>
  <c r="L488" i="1"/>
  <c r="L737" i="1"/>
  <c r="L518" i="1"/>
  <c r="L756" i="1"/>
  <c r="L322" i="1"/>
  <c r="L333" i="1"/>
  <c r="L368" i="1"/>
  <c r="L814" i="1"/>
  <c r="L496" i="1"/>
  <c r="L118" i="1"/>
  <c r="L14" i="1"/>
  <c r="L738" i="1"/>
  <c r="L567" i="1"/>
  <c r="L217" i="1"/>
  <c r="L786" i="1"/>
  <c r="L170" i="1"/>
  <c r="L419" i="1"/>
  <c r="L471" i="1"/>
  <c r="L362" i="1"/>
  <c r="L17" i="1"/>
  <c r="L714" i="1"/>
  <c r="L158" i="1"/>
  <c r="L659" i="1"/>
  <c r="L162" i="1"/>
  <c r="L429" i="1"/>
  <c r="L800" i="1"/>
  <c r="L231" i="1"/>
  <c r="L791" i="1"/>
  <c r="L139" i="1"/>
  <c r="L757" i="1"/>
  <c r="L868" i="1"/>
  <c r="L555" i="1"/>
  <c r="L477" i="1"/>
  <c r="L18" i="1"/>
  <c r="L165" i="1"/>
  <c r="L406" i="1"/>
  <c r="L497" i="1"/>
  <c r="L446" i="1"/>
  <c r="L51" i="1"/>
  <c r="L758" i="1"/>
  <c r="L812" i="1"/>
  <c r="L776" i="1"/>
  <c r="L153" i="1"/>
  <c r="L569" i="1"/>
  <c r="L830" i="1"/>
  <c r="L393" i="1"/>
  <c r="L500" i="1"/>
  <c r="L801" i="1"/>
  <c r="L23" i="1"/>
  <c r="L84" i="1"/>
  <c r="L216" i="1"/>
  <c r="L394" i="1"/>
  <c r="L595" i="1"/>
  <c r="L275" i="1"/>
  <c r="L651" i="1"/>
  <c r="L132" i="1"/>
  <c r="L380" i="1"/>
  <c r="L228" i="1"/>
  <c r="L472" i="1"/>
  <c r="L398" i="1"/>
  <c r="L677" i="1"/>
  <c r="L792" i="1"/>
  <c r="L369" i="1"/>
  <c r="L24" i="1"/>
  <c r="L331" i="1"/>
  <c r="L498" i="1"/>
  <c r="L85" i="1"/>
  <c r="L490" i="1"/>
  <c r="L94" i="1"/>
  <c r="L409" i="1"/>
  <c r="L648" i="1"/>
  <c r="L302" i="1"/>
  <c r="L112" i="1"/>
  <c r="L715" i="1"/>
  <c r="L16" i="1"/>
  <c r="L507" i="1"/>
  <c r="L517" i="1"/>
  <c r="L356" i="1"/>
  <c r="L802" i="1"/>
  <c r="L86" i="1"/>
  <c r="L716" i="1"/>
  <c r="L288" i="1"/>
  <c r="L447" i="1"/>
  <c r="L717" i="1"/>
  <c r="L861" i="1"/>
  <c r="L478" i="1"/>
  <c r="L307" i="1"/>
  <c r="L815" i="1"/>
  <c r="L491" i="1"/>
  <c r="L831" i="1"/>
  <c r="L692" i="1"/>
  <c r="L402" i="1"/>
  <c r="L375" i="1"/>
  <c r="L156" i="1"/>
  <c r="L279" i="1"/>
  <c r="L430" i="1"/>
  <c r="L865" i="1"/>
  <c r="L820" i="1"/>
  <c r="L485" i="1"/>
  <c r="L334" i="1"/>
  <c r="L479" i="1"/>
  <c r="L718" i="1"/>
  <c r="L205" i="1"/>
  <c r="L115" i="1"/>
  <c r="L140" i="1"/>
  <c r="L556" i="1"/>
  <c r="L300" i="1"/>
  <c r="L719" i="1"/>
  <c r="L74" i="1"/>
  <c r="L649" i="1"/>
  <c r="L832" i="1"/>
  <c r="L297" i="1"/>
  <c r="L505" i="1"/>
  <c r="L720" i="1"/>
  <c r="L669" i="1"/>
  <c r="L540" i="1"/>
  <c r="L665" i="1"/>
  <c r="L38" i="1"/>
  <c r="L787" i="1"/>
  <c r="L577" i="1"/>
  <c r="L174" i="1"/>
  <c r="L177" i="1"/>
  <c r="L159" i="1"/>
  <c r="L629" i="1"/>
  <c r="L226" i="1"/>
  <c r="L395" i="1"/>
  <c r="L87" i="1"/>
  <c r="L644" i="1"/>
  <c r="L34" i="1"/>
  <c r="L9" i="1"/>
  <c r="L721" i="1"/>
  <c r="L79" i="1"/>
  <c r="L528" i="1"/>
  <c r="L821" i="1"/>
  <c r="L291" i="1"/>
  <c r="L357" i="1"/>
  <c r="L638" i="1"/>
  <c r="L396" i="1"/>
  <c r="L759" i="1"/>
  <c r="L558" i="1"/>
  <c r="L760" i="1"/>
  <c r="L849" i="1"/>
  <c r="L527" i="1"/>
  <c r="L839" i="1"/>
  <c r="L803" i="1"/>
  <c r="L358" i="1"/>
  <c r="L240" i="1"/>
  <c r="L739" i="1"/>
  <c r="L464" i="1"/>
  <c r="L878" i="1"/>
  <c r="L840" i="1"/>
  <c r="L594" i="1"/>
  <c r="L223" i="1"/>
  <c r="L163" i="1"/>
  <c r="L880" i="1"/>
  <c r="L308" i="1"/>
  <c r="L563" i="1"/>
  <c r="L667" i="1"/>
  <c r="L514" i="1"/>
  <c r="L532" i="1"/>
  <c r="L46" i="1"/>
  <c r="L47" i="1"/>
  <c r="L62" i="1"/>
  <c r="L260" i="1"/>
  <c r="L313" i="1"/>
  <c r="L501" i="1"/>
  <c r="L61" i="1"/>
  <c r="L647" i="1"/>
  <c r="L238" i="1"/>
  <c r="L137" i="1"/>
  <c r="L420" i="1"/>
  <c r="L784" i="1"/>
  <c r="L6" i="1"/>
  <c r="L195" i="1"/>
  <c r="L309" i="1"/>
  <c r="L513" i="1"/>
  <c r="L236" i="1"/>
  <c r="L544" i="1"/>
  <c r="L218" i="1"/>
  <c r="L804" i="1"/>
  <c r="L761" i="1"/>
  <c r="L436" i="1"/>
  <c r="L722" i="1"/>
  <c r="L166" i="1"/>
  <c r="L639" i="1"/>
  <c r="L583" i="1"/>
  <c r="L143" i="1"/>
  <c r="L841" i="1"/>
  <c r="L15" i="1"/>
  <c r="L56" i="1"/>
  <c r="L516" i="1"/>
  <c r="L82" i="1"/>
  <c r="L194" i="1"/>
  <c r="L582" i="1"/>
  <c r="L572" i="1"/>
  <c r="L370" i="1"/>
  <c r="L525" i="1"/>
  <c r="L150" i="1"/>
  <c r="L19" i="1"/>
  <c r="L404" i="1"/>
  <c r="L565" i="1"/>
  <c r="L421" i="1"/>
  <c r="L286" i="1"/>
  <c r="L687" i="1"/>
  <c r="L626" i="1"/>
  <c r="L433" i="1"/>
  <c r="L111" i="1"/>
  <c r="L723" i="1"/>
  <c r="L724" i="1"/>
  <c r="L855" i="1"/>
  <c r="L541" i="1"/>
  <c r="L833" i="1"/>
  <c r="L175" i="1"/>
  <c r="L422" i="1"/>
  <c r="L640" i="1"/>
  <c r="L407" i="1"/>
  <c r="L875" i="1"/>
  <c r="L850" i="1"/>
  <c r="L106" i="1"/>
  <c r="L400" i="1"/>
  <c r="L762" i="1"/>
  <c r="L285" i="1"/>
  <c r="L725" i="1"/>
  <c r="L88" i="1"/>
  <c r="L660" i="1"/>
  <c r="L763" i="1"/>
  <c r="L95" i="1"/>
  <c r="L427" i="1"/>
  <c r="L609" i="1"/>
  <c r="L134" i="1"/>
  <c r="L862" i="1"/>
  <c r="L212" i="1"/>
  <c r="L805" i="1"/>
  <c r="L726" i="1"/>
  <c r="L482" i="1"/>
  <c r="L672" i="1"/>
  <c r="L146" i="1"/>
  <c r="L883" i="1"/>
  <c r="L473" i="1"/>
  <c r="L671" i="1"/>
  <c r="L103" i="1"/>
  <c r="L30" i="1"/>
  <c r="L779" i="1"/>
  <c r="L654" i="1"/>
  <c r="L293" i="1"/>
  <c r="L462" i="1"/>
  <c r="L538" i="1"/>
  <c r="L764" i="1"/>
  <c r="L813" i="1"/>
  <c r="L43" i="1"/>
  <c r="L857" i="1"/>
  <c r="L96" i="1"/>
  <c r="L318" i="1"/>
  <c r="L49" i="1"/>
  <c r="L371" i="1"/>
  <c r="L740" i="1"/>
  <c r="L413" i="1"/>
  <c r="L131" i="1"/>
  <c r="L655" i="1"/>
  <c r="L780" i="1"/>
  <c r="L531" i="1"/>
  <c r="L50" i="1"/>
  <c r="L35" i="1"/>
  <c r="L492" i="1"/>
  <c r="L109" i="1"/>
  <c r="L584" i="1"/>
  <c r="L100" i="1"/>
  <c r="L818" i="1"/>
  <c r="L182" i="1"/>
  <c r="L765" i="1"/>
  <c r="L499" i="1"/>
  <c r="L697" i="1"/>
  <c r="L197" i="1"/>
  <c r="L124" i="1"/>
  <c r="L352" i="1"/>
  <c r="L766" i="1"/>
  <c r="L147" i="1"/>
  <c r="L448" i="1"/>
  <c r="L258" i="1"/>
  <c r="L125" i="1"/>
  <c r="L851" i="1"/>
  <c r="L315" i="1"/>
  <c r="L822" i="1"/>
  <c r="L20" i="1"/>
  <c r="L353" i="1"/>
  <c r="L449" i="1"/>
  <c r="L793" i="1"/>
  <c r="L727" i="1"/>
  <c r="L519" i="1"/>
  <c r="L425" i="1"/>
  <c r="L280" i="1"/>
  <c r="L888" i="1"/>
  <c r="L60" i="1"/>
  <c r="L480" i="1"/>
  <c r="L589" i="1"/>
  <c r="L728" i="1"/>
  <c r="L255" i="1"/>
  <c r="L130" i="1"/>
  <c r="L261" i="1"/>
  <c r="L164" i="1"/>
  <c r="L110" i="1"/>
  <c r="L684" i="1"/>
  <c r="L557" i="1"/>
  <c r="L388" i="1"/>
  <c r="L384" i="1"/>
  <c r="L561" i="1"/>
  <c r="L573" i="1"/>
  <c r="L587" i="1"/>
  <c r="L877" i="1"/>
  <c r="L107" i="1"/>
  <c r="L487" i="1"/>
  <c r="L36" i="1"/>
  <c r="L852" i="1"/>
  <c r="L310" i="1"/>
  <c r="L437" i="1"/>
  <c r="L729" i="1"/>
  <c r="L184" i="1"/>
  <c r="L259" i="1"/>
  <c r="L817" i="1"/>
  <c r="L885" i="1"/>
  <c r="L80" i="1"/>
  <c r="L121" i="1"/>
  <c r="L810" i="1"/>
  <c r="L781" i="1"/>
  <c r="L423" i="1"/>
  <c r="L374" i="1"/>
  <c r="L81" i="1"/>
  <c r="L607" i="1"/>
  <c r="L29" i="1"/>
  <c r="L515" i="1"/>
  <c r="L311" i="1"/>
  <c r="L101" i="1"/>
  <c r="L681" i="1"/>
  <c r="L450" i="1"/>
  <c r="L592" i="1"/>
  <c r="L619" i="1"/>
  <c r="L359" i="1"/>
  <c r="L664" i="1"/>
  <c r="L794" i="1"/>
  <c r="L882" i="1"/>
  <c r="L596" i="1"/>
  <c r="L451" i="1"/>
  <c r="L452" i="1"/>
  <c r="L104" i="1"/>
  <c r="L693" i="1"/>
  <c r="L383" i="1"/>
  <c r="L185" i="1"/>
  <c r="L424" i="1"/>
  <c r="L167" i="1"/>
  <c r="L615" i="1"/>
  <c r="L348" i="1"/>
  <c r="L481" i="1"/>
  <c r="L453" i="1"/>
  <c r="L454" i="1"/>
  <c r="L656" i="1"/>
  <c r="L133" i="1"/>
  <c r="L262" i="1"/>
  <c r="L767" i="1"/>
  <c r="L768" i="1"/>
  <c r="L91" i="1"/>
  <c r="L269" i="1"/>
  <c r="L631" i="1"/>
  <c r="L657" i="1"/>
  <c r="L21" i="1"/>
  <c r="L503" i="1"/>
  <c r="L568" i="1"/>
  <c r="L372" i="1"/>
  <c r="L237" i="1"/>
  <c r="L806" i="1"/>
  <c r="L876" i="1"/>
  <c r="L72" i="1"/>
  <c r="L678" i="1"/>
  <c r="L769" i="1"/>
  <c r="L483" i="1"/>
  <c r="L230" i="1"/>
  <c r="L788" i="1"/>
  <c r="L328" i="1"/>
  <c r="L730" i="1"/>
  <c r="L553" i="1"/>
  <c r="L668" i="1"/>
  <c r="L856" i="1"/>
  <c r="L8" i="1"/>
  <c r="L571" i="1"/>
  <c r="L590" i="1"/>
  <c r="L539" i="1"/>
  <c r="L287" i="1"/>
  <c r="L176" i="1"/>
  <c r="L641" i="1"/>
  <c r="L699" i="1"/>
  <c r="L679" i="1"/>
  <c r="L782" i="1"/>
  <c r="L68" i="1"/>
  <c r="L853" i="1"/>
  <c r="L386" i="1"/>
  <c r="L591" i="1"/>
  <c r="L807" i="1"/>
  <c r="L486" i="1"/>
  <c r="L811" i="1"/>
  <c r="L616" i="1"/>
  <c r="L246" i="1"/>
  <c r="L617" i="1"/>
  <c r="L298" i="1"/>
  <c r="L643" i="1"/>
  <c r="L863" i="1"/>
  <c r="L834" i="1"/>
  <c r="L247" i="1"/>
  <c r="L343" i="1"/>
  <c r="L76" i="1"/>
  <c r="L268" i="1"/>
  <c r="L808" i="1"/>
  <c r="L324" i="1"/>
  <c r="L128" i="1"/>
  <c r="L296" i="1"/>
  <c r="L770" i="1"/>
  <c r="L455" i="1"/>
  <c r="L508" i="1"/>
  <c r="L204" i="1"/>
  <c r="L842" i="1"/>
  <c r="L141" i="1"/>
  <c r="L456" i="1"/>
  <c r="L399" i="1"/>
  <c r="L346" i="1"/>
  <c r="L69" i="1"/>
  <c r="L4" i="1"/>
  <c r="L795" i="1"/>
  <c r="L319" i="1"/>
  <c r="L123" i="1"/>
  <c r="L457" i="1"/>
  <c r="L521" i="1"/>
  <c r="L775" i="1"/>
  <c r="L642" i="1"/>
  <c r="L474" i="1"/>
  <c r="L48" i="1"/>
  <c r="L731" i="1"/>
  <c r="L320" i="1"/>
  <c r="L168" i="1"/>
  <c r="L401" i="1"/>
  <c r="L870" i="1"/>
  <c r="L345" i="1"/>
  <c r="L559" i="1"/>
  <c r="L25" i="1"/>
  <c r="L321" i="1"/>
  <c r="L208" i="1"/>
  <c r="L337" i="1"/>
  <c r="L867" i="1"/>
  <c r="L628" i="1"/>
  <c r="L239" i="1"/>
  <c r="L10" i="1"/>
  <c r="L546" i="1"/>
  <c r="L257" i="1"/>
  <c r="L232" i="1"/>
  <c r="L843" i="1"/>
  <c r="L783" i="1"/>
  <c r="L579" i="1"/>
  <c r="L549" i="1"/>
  <c r="L694" i="1"/>
  <c r="L732" i="1"/>
  <c r="L37" i="1"/>
  <c r="L90" i="1"/>
  <c r="L741" i="1"/>
  <c r="L330" i="1"/>
  <c r="L512" i="1"/>
  <c r="L871" i="1"/>
  <c r="L578" i="1"/>
  <c r="L819" i="1"/>
  <c r="L624" i="1"/>
  <c r="L771" i="1"/>
  <c r="L405" i="1"/>
  <c r="L554" i="1"/>
  <c r="L339" i="1"/>
  <c r="L890" i="1"/>
  <c r="L54" i="1"/>
  <c r="L614" i="1"/>
  <c r="L64" i="1"/>
  <c r="L254" i="1"/>
  <c r="L611" i="1"/>
  <c r="L89" i="1"/>
  <c r="L219" i="1"/>
  <c r="L844" i="1"/>
  <c r="L673" i="1"/>
  <c r="L465" i="1"/>
  <c r="L509" i="1"/>
  <c r="L129" i="1"/>
  <c r="L458" i="1"/>
  <c r="L373" i="1"/>
  <c r="L376" i="1"/>
  <c r="L282" i="1"/>
  <c r="L680" i="1"/>
  <c r="L70" i="1"/>
  <c r="L772" i="1"/>
  <c r="L520" i="1"/>
  <c r="L316" i="1"/>
  <c r="L686" i="1"/>
  <c r="L387" i="1"/>
  <c r="L245" i="1"/>
  <c r="L674" i="1"/>
  <c r="L585" i="1"/>
  <c r="L773" i="1"/>
  <c r="L550" i="1"/>
  <c r="L397" i="1"/>
  <c r="L774" i="1"/>
  <c r="L154" i="1"/>
  <c r="L475" i="1"/>
  <c r="L864" i="1"/>
  <c r="L135" i="1"/>
  <c r="L459" i="1"/>
  <c r="L613" i="1"/>
  <c r="L142" i="1"/>
  <c r="L92" i="1"/>
  <c r="L809" i="1"/>
  <c r="K835" i="1"/>
  <c r="K533" i="1"/>
  <c r="K203" i="1"/>
  <c r="K522" i="1"/>
  <c r="K733" i="1"/>
  <c r="K696" i="1"/>
  <c r="K281" i="1"/>
  <c r="K347" i="1"/>
  <c r="K206" i="1"/>
  <c r="K502" i="1"/>
  <c r="K489" i="1"/>
  <c r="K510" i="1"/>
  <c r="K700" i="1"/>
  <c r="K634" i="1"/>
  <c r="K122" i="1"/>
  <c r="K379" i="1"/>
  <c r="K340" i="1"/>
  <c r="K57" i="1"/>
  <c r="K145" i="1"/>
  <c r="K179" i="1"/>
  <c r="K414" i="1"/>
  <c r="K58" i="1"/>
  <c r="K253" i="1"/>
  <c r="K98" i="1"/>
  <c r="K52" i="1"/>
  <c r="K227" i="1"/>
  <c r="K845" i="1"/>
  <c r="K126" i="1"/>
  <c r="K199" i="1"/>
  <c r="K742" i="1"/>
  <c r="K303" i="1"/>
  <c r="K605" i="1"/>
  <c r="K186" i="1"/>
  <c r="K887" i="1"/>
  <c r="K265" i="1"/>
  <c r="K277" i="1"/>
  <c r="K7" i="1"/>
  <c r="K701" i="1"/>
  <c r="K116" i="1"/>
  <c r="K256" i="1"/>
  <c r="K160" i="1"/>
  <c r="K65" i="1"/>
  <c r="K743" i="1"/>
  <c r="K884" i="1"/>
  <c r="K251" i="1"/>
  <c r="K702" i="1"/>
  <c r="K661" i="1"/>
  <c r="K187" i="1"/>
  <c r="K645" i="1"/>
  <c r="K117" i="1"/>
  <c r="K335" i="1"/>
  <c r="K785" i="1"/>
  <c r="K536" i="1"/>
  <c r="K389" i="1"/>
  <c r="K504" i="1"/>
  <c r="K99" i="1"/>
  <c r="K354" i="1"/>
  <c r="K836" i="1"/>
  <c r="K881" i="1"/>
  <c r="K332" i="1"/>
  <c r="K837" i="1"/>
  <c r="K545" i="1"/>
  <c r="K264" i="1"/>
  <c r="K344" i="1"/>
  <c r="K304" i="1"/>
  <c r="K28" i="1"/>
  <c r="K355" i="1"/>
  <c r="K580" i="1"/>
  <c r="K252" i="1"/>
  <c r="K688" i="1"/>
  <c r="K466" i="1"/>
  <c r="K114" i="1"/>
  <c r="K350" i="1"/>
  <c r="K670" i="1"/>
  <c r="K33" i="1"/>
  <c r="K816" i="1"/>
  <c r="K744" i="1"/>
  <c r="K703" i="1"/>
  <c r="K235" i="1"/>
  <c r="K207" i="1"/>
  <c r="K685" i="1"/>
  <c r="K26" i="1"/>
  <c r="K196" i="1"/>
  <c r="K284" i="1"/>
  <c r="K495" i="1"/>
  <c r="K213" i="1"/>
  <c r="K562" i="1"/>
  <c r="K704" i="1"/>
  <c r="K632" i="1"/>
  <c r="K705" i="1"/>
  <c r="K706" i="1"/>
  <c r="K777" i="1"/>
  <c r="K274" i="1"/>
  <c r="K646" i="1"/>
  <c r="K824" i="1"/>
  <c r="K707" i="1"/>
  <c r="K506" i="1"/>
  <c r="K108" i="1"/>
  <c r="K385" i="1"/>
  <c r="K415" i="1"/>
  <c r="K169" i="1"/>
  <c r="K745" i="1"/>
  <c r="K270" i="1"/>
  <c r="K695" i="1"/>
  <c r="K734" i="1"/>
  <c r="K746" i="1"/>
  <c r="K183" i="1"/>
  <c r="K11" i="1"/>
  <c r="K747" i="1"/>
  <c r="K225" i="1"/>
  <c r="K278" i="1"/>
  <c r="K120" i="1"/>
  <c r="K708" i="1"/>
  <c r="K157" i="1"/>
  <c r="K119" i="1"/>
  <c r="K735" i="1"/>
  <c r="K891" i="1"/>
  <c r="K428" i="1"/>
  <c r="K229" i="1"/>
  <c r="K45" i="1"/>
  <c r="K351" i="1"/>
  <c r="K709" i="1"/>
  <c r="K408" i="1"/>
  <c r="K363" i="1"/>
  <c r="K271" i="1"/>
  <c r="K71" i="1"/>
  <c r="K796" i="1"/>
  <c r="K5" i="1"/>
  <c r="K222" i="1"/>
  <c r="K866" i="1"/>
  <c r="K748" i="1"/>
  <c r="K858" i="1"/>
  <c r="K149" i="1"/>
  <c r="K390" i="1"/>
  <c r="K438" i="1"/>
  <c r="K432" i="1"/>
  <c r="K612" i="1"/>
  <c r="K276" i="1"/>
  <c r="K575" i="1"/>
  <c r="K267" i="1"/>
  <c r="K148" i="1"/>
  <c r="K188" i="1"/>
  <c r="K214" i="1"/>
  <c r="K597" i="1"/>
  <c r="K327" i="1"/>
  <c r="K323" i="1"/>
  <c r="K13" i="1"/>
  <c r="K44" i="1"/>
  <c r="K416" i="1"/>
  <c r="K439" i="1"/>
  <c r="K461" i="1"/>
  <c r="K529" i="1"/>
  <c r="K710" i="1"/>
  <c r="K666" i="1"/>
  <c r="K823" i="1"/>
  <c r="K273" i="1"/>
  <c r="K248" i="1"/>
  <c r="K711" i="1"/>
  <c r="K689" i="1"/>
  <c r="K621" i="1"/>
  <c r="K652" i="1"/>
  <c r="K378" i="1"/>
  <c r="K789" i="1"/>
  <c r="K576" i="1"/>
  <c r="K336" i="1"/>
  <c r="K75" i="1"/>
  <c r="K523" i="1"/>
  <c r="K136" i="1"/>
  <c r="K314" i="1"/>
  <c r="K627" i="1"/>
  <c r="K292" i="1"/>
  <c r="K341" i="1"/>
  <c r="K484" i="1"/>
  <c r="K736" i="1"/>
  <c r="K295" i="1"/>
  <c r="K586" i="1"/>
  <c r="K637" i="1"/>
  <c r="K42" i="1"/>
  <c r="K440" i="1"/>
  <c r="K874" i="1"/>
  <c r="K127" i="1"/>
  <c r="K431" i="1"/>
  <c r="K338" i="1"/>
  <c r="K241" i="1"/>
  <c r="K493" i="1"/>
  <c r="K283" i="1"/>
  <c r="K210" i="1"/>
  <c r="K83" i="1"/>
  <c r="K662" i="1"/>
  <c r="K749" i="1"/>
  <c r="K364" i="1"/>
  <c r="K325" i="1"/>
  <c r="K250" i="1"/>
  <c r="K233" i="1"/>
  <c r="K511" i="1"/>
  <c r="K606" i="1"/>
  <c r="K797" i="1"/>
  <c r="K698" i="1"/>
  <c r="K189" i="1"/>
  <c r="K66" i="1"/>
  <c r="K675" i="1"/>
  <c r="K622" i="1"/>
  <c r="K869" i="1"/>
  <c r="K846" i="1"/>
  <c r="K39" i="1"/>
  <c r="K55" i="1"/>
  <c r="K658" i="1"/>
  <c r="K31" i="1"/>
  <c r="K249" i="1"/>
  <c r="K97" i="1"/>
  <c r="K859" i="1"/>
  <c r="K382" i="1"/>
  <c r="K825" i="1"/>
  <c r="K441" i="1"/>
  <c r="K798" i="1"/>
  <c r="K566" i="1"/>
  <c r="K202" i="1"/>
  <c r="K411" i="1"/>
  <c r="K535" i="1"/>
  <c r="K467" i="1"/>
  <c r="K40" i="1"/>
  <c r="K442" i="1"/>
  <c r="K712" i="1"/>
  <c r="K750" i="1"/>
  <c r="K113" i="1"/>
  <c r="K682" i="1"/>
  <c r="K78" i="1"/>
  <c r="K826" i="1"/>
  <c r="K326" i="1"/>
  <c r="K138" i="1"/>
  <c r="K551" i="1"/>
  <c r="K790" i="1"/>
  <c r="K435" i="1"/>
  <c r="K494" i="1"/>
  <c r="K468" i="1"/>
  <c r="K178" i="1"/>
  <c r="K417" i="1"/>
  <c r="K879" i="1"/>
  <c r="K329" i="1"/>
  <c r="K463" i="1"/>
  <c r="K151" i="1"/>
  <c r="K211" i="1"/>
  <c r="K469" i="1"/>
  <c r="K854" i="1"/>
  <c r="K847" i="1"/>
  <c r="K263" i="1"/>
  <c r="K171" i="1"/>
  <c r="K377" i="1"/>
  <c r="K102" i="1"/>
  <c r="K418" i="1"/>
  <c r="K827" i="1"/>
  <c r="K155" i="1"/>
  <c r="K306" i="1"/>
  <c r="K653" i="1"/>
  <c r="K144" i="1"/>
  <c r="K209" i="1"/>
  <c r="K543" i="1"/>
  <c r="K552" i="1"/>
  <c r="K889" i="1"/>
  <c r="K391" i="1"/>
  <c r="K799" i="1"/>
  <c r="K77" i="1"/>
  <c r="K266" i="1"/>
  <c r="K317" i="1"/>
  <c r="K172" i="1"/>
  <c r="K470" i="1"/>
  <c r="K560" i="1"/>
  <c r="K12" i="1"/>
  <c r="K608" i="1"/>
  <c r="K602" i="1"/>
  <c r="K294" i="1"/>
  <c r="K3" i="1"/>
  <c r="K381" i="1"/>
  <c r="K299" i="1"/>
  <c r="K190" i="1"/>
  <c r="K537" i="1"/>
  <c r="K173" i="1"/>
  <c r="K476" i="1"/>
  <c r="K342" i="1"/>
  <c r="K220" i="1"/>
  <c r="K892" i="1"/>
  <c r="K778" i="1"/>
  <c r="K574" i="1"/>
  <c r="K41" i="1"/>
  <c r="K312" i="1"/>
  <c r="K690" i="1"/>
  <c r="K27" i="1"/>
  <c r="K751" i="1"/>
  <c r="K59" i="1"/>
  <c r="K191" i="1"/>
  <c r="K542" i="1"/>
  <c r="K630" i="1"/>
  <c r="K460" i="1"/>
  <c r="K161" i="1"/>
  <c r="K752" i="1"/>
  <c r="K305" i="1"/>
  <c r="K838" i="1"/>
  <c r="K2" i="1"/>
  <c r="K93" i="1"/>
  <c r="K625" i="1"/>
  <c r="K192" i="1"/>
  <c r="K32" i="1"/>
  <c r="K604" i="1"/>
  <c r="K360" i="1"/>
  <c r="K713" i="1"/>
  <c r="K349" i="1"/>
  <c r="K564" i="1"/>
  <c r="K635" i="1"/>
  <c r="K426" i="1"/>
  <c r="K526" i="1"/>
  <c r="K548" i="1"/>
  <c r="K886" i="1"/>
  <c r="K63" i="1"/>
  <c r="K753" i="1"/>
  <c r="K412" i="1"/>
  <c r="K198" i="1"/>
  <c r="K392" i="1"/>
  <c r="K434" i="1"/>
  <c r="K610" i="1"/>
  <c r="K600" i="1"/>
  <c r="K828" i="1"/>
  <c r="K754" i="1"/>
  <c r="K361" i="1"/>
  <c r="K403" i="1"/>
  <c r="K623" i="1"/>
  <c r="K603" i="1"/>
  <c r="K872" i="1"/>
  <c r="K365" i="1"/>
  <c r="K221" i="1"/>
  <c r="K620" i="1"/>
  <c r="K224" i="1"/>
  <c r="K301" i="1"/>
  <c r="K243" i="1"/>
  <c r="K570" i="1"/>
  <c r="K599" i="1"/>
  <c r="K755" i="1"/>
  <c r="K272" i="1"/>
  <c r="K601" i="1"/>
  <c r="K22" i="1"/>
  <c r="K289" i="1"/>
  <c r="K234" i="1"/>
  <c r="K633" i="1"/>
  <c r="K443" i="1"/>
  <c r="K444" i="1"/>
  <c r="K445" i="1"/>
  <c r="K366" i="1"/>
  <c r="K367" i="1"/>
  <c r="K215" i="1"/>
  <c r="K73" i="1"/>
  <c r="K691" i="1"/>
  <c r="K683" i="1"/>
  <c r="K290" i="1"/>
  <c r="K593" i="1"/>
  <c r="K650" i="1"/>
  <c r="K848" i="1"/>
  <c r="K676" i="1"/>
  <c r="K524" i="1"/>
  <c r="K67" i="1"/>
  <c r="K200" i="1"/>
  <c r="K201" i="1"/>
  <c r="K636" i="1"/>
  <c r="K410" i="1"/>
  <c r="K152" i="1"/>
  <c r="K860" i="1"/>
  <c r="K663" i="1"/>
  <c r="K829" i="1"/>
  <c r="K534" i="1"/>
  <c r="K180" i="1"/>
  <c r="K193" i="1"/>
  <c r="K530" i="1"/>
  <c r="K105" i="1"/>
  <c r="K598" i="1"/>
  <c r="K581" i="1"/>
  <c r="K244" i="1"/>
  <c r="K53" i="1"/>
  <c r="K547" i="1"/>
  <c r="K181" i="1"/>
  <c r="K242" i="1"/>
  <c r="K873" i="1"/>
  <c r="K588" i="1"/>
  <c r="K618" i="1"/>
  <c r="K488" i="1"/>
  <c r="K737" i="1"/>
  <c r="K518" i="1"/>
  <c r="K756" i="1"/>
  <c r="K322" i="1"/>
  <c r="K333" i="1"/>
  <c r="K368" i="1"/>
  <c r="K814" i="1"/>
  <c r="K496" i="1"/>
  <c r="K118" i="1"/>
  <c r="K14" i="1"/>
  <c r="K738" i="1"/>
  <c r="K567" i="1"/>
  <c r="K217" i="1"/>
  <c r="K786" i="1"/>
  <c r="K170" i="1"/>
  <c r="K419" i="1"/>
  <c r="K471" i="1"/>
  <c r="K362" i="1"/>
  <c r="K17" i="1"/>
  <c r="K714" i="1"/>
  <c r="K158" i="1"/>
  <c r="K659" i="1"/>
  <c r="K162" i="1"/>
  <c r="K429" i="1"/>
  <c r="K800" i="1"/>
  <c r="K231" i="1"/>
  <c r="K791" i="1"/>
  <c r="K139" i="1"/>
  <c r="K757" i="1"/>
  <c r="K868" i="1"/>
  <c r="K555" i="1"/>
  <c r="K477" i="1"/>
  <c r="K18" i="1"/>
  <c r="K165" i="1"/>
  <c r="K406" i="1"/>
  <c r="K497" i="1"/>
  <c r="K446" i="1"/>
  <c r="K51" i="1"/>
  <c r="K758" i="1"/>
  <c r="K812" i="1"/>
  <c r="K776" i="1"/>
  <c r="K153" i="1"/>
  <c r="K569" i="1"/>
  <c r="K830" i="1"/>
  <c r="K393" i="1"/>
  <c r="K500" i="1"/>
  <c r="K801" i="1"/>
  <c r="K23" i="1"/>
  <c r="K84" i="1"/>
  <c r="K216" i="1"/>
  <c r="K394" i="1"/>
  <c r="K595" i="1"/>
  <c r="K275" i="1"/>
  <c r="K651" i="1"/>
  <c r="K132" i="1"/>
  <c r="K380" i="1"/>
  <c r="K228" i="1"/>
  <c r="K472" i="1"/>
  <c r="K398" i="1"/>
  <c r="K677" i="1"/>
  <c r="K792" i="1"/>
  <c r="K369" i="1"/>
  <c r="K24" i="1"/>
  <c r="K331" i="1"/>
  <c r="K498" i="1"/>
  <c r="K85" i="1"/>
  <c r="K490" i="1"/>
  <c r="K94" i="1"/>
  <c r="K409" i="1"/>
  <c r="K648" i="1"/>
  <c r="K302" i="1"/>
  <c r="K112" i="1"/>
  <c r="K715" i="1"/>
  <c r="K16" i="1"/>
  <c r="K507" i="1"/>
  <c r="K517" i="1"/>
  <c r="K356" i="1"/>
  <c r="K802" i="1"/>
  <c r="K86" i="1"/>
  <c r="K716" i="1"/>
  <c r="K288" i="1"/>
  <c r="K447" i="1"/>
  <c r="K717" i="1"/>
  <c r="K861" i="1"/>
  <c r="K478" i="1"/>
  <c r="K307" i="1"/>
  <c r="K815" i="1"/>
  <c r="K491" i="1"/>
  <c r="K831" i="1"/>
  <c r="K692" i="1"/>
  <c r="K402" i="1"/>
  <c r="K375" i="1"/>
  <c r="K156" i="1"/>
  <c r="K279" i="1"/>
  <c r="K430" i="1"/>
  <c r="K865" i="1"/>
  <c r="K820" i="1"/>
  <c r="K485" i="1"/>
  <c r="K334" i="1"/>
  <c r="K479" i="1"/>
  <c r="K718" i="1"/>
  <c r="K205" i="1"/>
  <c r="K115" i="1"/>
  <c r="K140" i="1"/>
  <c r="K556" i="1"/>
  <c r="K300" i="1"/>
  <c r="K719" i="1"/>
  <c r="K74" i="1"/>
  <c r="K649" i="1"/>
  <c r="K832" i="1"/>
  <c r="K297" i="1"/>
  <c r="K505" i="1"/>
  <c r="K720" i="1"/>
  <c r="K669" i="1"/>
  <c r="K540" i="1"/>
  <c r="K665" i="1"/>
  <c r="K38" i="1"/>
  <c r="K787" i="1"/>
  <c r="K577" i="1"/>
  <c r="K174" i="1"/>
  <c r="K177" i="1"/>
  <c r="K159" i="1"/>
  <c r="K629" i="1"/>
  <c r="K226" i="1"/>
  <c r="K395" i="1"/>
  <c r="K87" i="1"/>
  <c r="K644" i="1"/>
  <c r="K34" i="1"/>
  <c r="K9" i="1"/>
  <c r="K721" i="1"/>
  <c r="K79" i="1"/>
  <c r="K528" i="1"/>
  <c r="K821" i="1"/>
  <c r="K291" i="1"/>
  <c r="K357" i="1"/>
  <c r="K638" i="1"/>
  <c r="K396" i="1"/>
  <c r="K759" i="1"/>
  <c r="K558" i="1"/>
  <c r="K760" i="1"/>
  <c r="K849" i="1"/>
  <c r="K527" i="1"/>
  <c r="K839" i="1"/>
  <c r="K803" i="1"/>
  <c r="K358" i="1"/>
  <c r="K240" i="1"/>
  <c r="K739" i="1"/>
  <c r="K464" i="1"/>
  <c r="K878" i="1"/>
  <c r="K840" i="1"/>
  <c r="K594" i="1"/>
  <c r="K223" i="1"/>
  <c r="K163" i="1"/>
  <c r="K880" i="1"/>
  <c r="K308" i="1"/>
  <c r="K563" i="1"/>
  <c r="K667" i="1"/>
  <c r="K514" i="1"/>
  <c r="K532" i="1"/>
  <c r="K46" i="1"/>
  <c r="K47" i="1"/>
  <c r="K62" i="1"/>
  <c r="K260" i="1"/>
  <c r="K313" i="1"/>
  <c r="K501" i="1"/>
  <c r="K61" i="1"/>
  <c r="K647" i="1"/>
  <c r="K238" i="1"/>
  <c r="K137" i="1"/>
  <c r="K420" i="1"/>
  <c r="K784" i="1"/>
  <c r="K6" i="1"/>
  <c r="K195" i="1"/>
  <c r="K309" i="1"/>
  <c r="K513" i="1"/>
  <c r="K236" i="1"/>
  <c r="K544" i="1"/>
  <c r="K218" i="1"/>
  <c r="K804" i="1"/>
  <c r="K761" i="1"/>
  <c r="K436" i="1"/>
  <c r="K722" i="1"/>
  <c r="K166" i="1"/>
  <c r="K639" i="1"/>
  <c r="K583" i="1"/>
  <c r="K143" i="1"/>
  <c r="K841" i="1"/>
  <c r="K15" i="1"/>
  <c r="K56" i="1"/>
  <c r="K516" i="1"/>
  <c r="K82" i="1"/>
  <c r="K194" i="1"/>
  <c r="K582" i="1"/>
  <c r="K572" i="1"/>
  <c r="K370" i="1"/>
  <c r="K525" i="1"/>
  <c r="K150" i="1"/>
  <c r="K19" i="1"/>
  <c r="K404" i="1"/>
  <c r="K565" i="1"/>
  <c r="K421" i="1"/>
  <c r="K286" i="1"/>
  <c r="K687" i="1"/>
  <c r="K626" i="1"/>
  <c r="K433" i="1"/>
  <c r="K111" i="1"/>
  <c r="K723" i="1"/>
  <c r="K724" i="1"/>
  <c r="K855" i="1"/>
  <c r="K541" i="1"/>
  <c r="K833" i="1"/>
  <c r="K175" i="1"/>
  <c r="K422" i="1"/>
  <c r="K640" i="1"/>
  <c r="K407" i="1"/>
  <c r="K875" i="1"/>
  <c r="K850" i="1"/>
  <c r="K106" i="1"/>
  <c r="K400" i="1"/>
  <c r="K762" i="1"/>
  <c r="K285" i="1"/>
  <c r="K725" i="1"/>
  <c r="K88" i="1"/>
  <c r="K660" i="1"/>
  <c r="K763" i="1"/>
  <c r="K95" i="1"/>
  <c r="K427" i="1"/>
  <c r="K609" i="1"/>
  <c r="K134" i="1"/>
  <c r="K862" i="1"/>
  <c r="K212" i="1"/>
  <c r="K805" i="1"/>
  <c r="K726" i="1"/>
  <c r="K482" i="1"/>
  <c r="K672" i="1"/>
  <c r="K146" i="1"/>
  <c r="K883" i="1"/>
  <c r="K473" i="1"/>
  <c r="K671" i="1"/>
  <c r="K103" i="1"/>
  <c r="K30" i="1"/>
  <c r="K779" i="1"/>
  <c r="K654" i="1"/>
  <c r="K293" i="1"/>
  <c r="K462" i="1"/>
  <c r="K538" i="1"/>
  <c r="K764" i="1"/>
  <c r="K813" i="1"/>
  <c r="K43" i="1"/>
  <c r="K857" i="1"/>
  <c r="K96" i="1"/>
  <c r="K318" i="1"/>
  <c r="K49" i="1"/>
  <c r="K371" i="1"/>
  <c r="K740" i="1"/>
  <c r="K413" i="1"/>
  <c r="K131" i="1"/>
  <c r="K655" i="1"/>
  <c r="K780" i="1"/>
  <c r="K531" i="1"/>
  <c r="K50" i="1"/>
  <c r="K35" i="1"/>
  <c r="K492" i="1"/>
  <c r="K109" i="1"/>
  <c r="K584" i="1"/>
  <c r="K100" i="1"/>
  <c r="K818" i="1"/>
  <c r="K182" i="1"/>
  <c r="K765" i="1"/>
  <c r="K499" i="1"/>
  <c r="K697" i="1"/>
  <c r="K197" i="1"/>
  <c r="K124" i="1"/>
  <c r="K352" i="1"/>
  <c r="K766" i="1"/>
  <c r="K147" i="1"/>
  <c r="K448" i="1"/>
  <c r="K258" i="1"/>
  <c r="K125" i="1"/>
  <c r="K851" i="1"/>
  <c r="K315" i="1"/>
  <c r="K822" i="1"/>
  <c r="K20" i="1"/>
  <c r="K353" i="1"/>
  <c r="K449" i="1"/>
  <c r="K793" i="1"/>
  <c r="K727" i="1"/>
  <c r="K519" i="1"/>
  <c r="K425" i="1"/>
  <c r="K280" i="1"/>
  <c r="K888" i="1"/>
  <c r="K60" i="1"/>
  <c r="K480" i="1"/>
  <c r="K589" i="1"/>
  <c r="K728" i="1"/>
  <c r="K255" i="1"/>
  <c r="K130" i="1"/>
  <c r="K261" i="1"/>
  <c r="K164" i="1"/>
  <c r="K110" i="1"/>
  <c r="K684" i="1"/>
  <c r="K557" i="1"/>
  <c r="K388" i="1"/>
  <c r="K384" i="1"/>
  <c r="K561" i="1"/>
  <c r="K573" i="1"/>
  <c r="K587" i="1"/>
  <c r="K877" i="1"/>
  <c r="K107" i="1"/>
  <c r="K487" i="1"/>
  <c r="K36" i="1"/>
  <c r="K852" i="1"/>
  <c r="K310" i="1"/>
  <c r="K437" i="1"/>
  <c r="K729" i="1"/>
  <c r="K184" i="1"/>
  <c r="K259" i="1"/>
  <c r="K817" i="1"/>
  <c r="K885" i="1"/>
  <c r="K80" i="1"/>
  <c r="K121" i="1"/>
  <c r="K810" i="1"/>
  <c r="K781" i="1"/>
  <c r="K423" i="1"/>
  <c r="K374" i="1"/>
  <c r="K81" i="1"/>
  <c r="K607" i="1"/>
  <c r="K29" i="1"/>
  <c r="K515" i="1"/>
  <c r="K311" i="1"/>
  <c r="K101" i="1"/>
  <c r="K681" i="1"/>
  <c r="K450" i="1"/>
  <c r="K592" i="1"/>
  <c r="K619" i="1"/>
  <c r="K359" i="1"/>
  <c r="K664" i="1"/>
  <c r="K794" i="1"/>
  <c r="K882" i="1"/>
  <c r="K596" i="1"/>
  <c r="K451" i="1"/>
  <c r="K452" i="1"/>
  <c r="K104" i="1"/>
  <c r="K693" i="1"/>
  <c r="K383" i="1"/>
  <c r="K185" i="1"/>
  <c r="K424" i="1"/>
  <c r="K167" i="1"/>
  <c r="K615" i="1"/>
  <c r="K348" i="1"/>
  <c r="K481" i="1"/>
  <c r="K453" i="1"/>
  <c r="K454" i="1"/>
  <c r="K656" i="1"/>
  <c r="K133" i="1"/>
  <c r="K262" i="1"/>
  <c r="K767" i="1"/>
  <c r="K768" i="1"/>
  <c r="K91" i="1"/>
  <c r="K269" i="1"/>
  <c r="K631" i="1"/>
  <c r="K657" i="1"/>
  <c r="K21" i="1"/>
  <c r="K503" i="1"/>
  <c r="K568" i="1"/>
  <c r="K372" i="1"/>
  <c r="K237" i="1"/>
  <c r="K806" i="1"/>
  <c r="K876" i="1"/>
  <c r="K72" i="1"/>
  <c r="K678" i="1"/>
  <c r="K769" i="1"/>
  <c r="K483" i="1"/>
  <c r="K230" i="1"/>
  <c r="K788" i="1"/>
  <c r="K328" i="1"/>
  <c r="K730" i="1"/>
  <c r="K553" i="1"/>
  <c r="K668" i="1"/>
  <c r="K856" i="1"/>
  <c r="K8" i="1"/>
  <c r="K571" i="1"/>
  <c r="K590" i="1"/>
  <c r="K539" i="1"/>
  <c r="K287" i="1"/>
  <c r="K176" i="1"/>
  <c r="K641" i="1"/>
  <c r="K699" i="1"/>
  <c r="K679" i="1"/>
  <c r="K782" i="1"/>
  <c r="K68" i="1"/>
  <c r="K853" i="1"/>
  <c r="K386" i="1"/>
  <c r="K591" i="1"/>
  <c r="K807" i="1"/>
  <c r="K486" i="1"/>
  <c r="K811" i="1"/>
  <c r="K616" i="1"/>
  <c r="K246" i="1"/>
  <c r="K617" i="1"/>
  <c r="K298" i="1"/>
  <c r="K643" i="1"/>
  <c r="K863" i="1"/>
  <c r="K834" i="1"/>
  <c r="K247" i="1"/>
  <c r="K343" i="1"/>
  <c r="K76" i="1"/>
  <c r="K268" i="1"/>
  <c r="K808" i="1"/>
  <c r="K324" i="1"/>
  <c r="K128" i="1"/>
  <c r="K296" i="1"/>
  <c r="K770" i="1"/>
  <c r="K455" i="1"/>
  <c r="K508" i="1"/>
  <c r="K204" i="1"/>
  <c r="K842" i="1"/>
  <c r="K141" i="1"/>
  <c r="K456" i="1"/>
  <c r="K399" i="1"/>
  <c r="K346" i="1"/>
  <c r="K69" i="1"/>
  <c r="K4" i="1"/>
  <c r="K795" i="1"/>
  <c r="K319" i="1"/>
  <c r="K123" i="1"/>
  <c r="K457" i="1"/>
  <c r="K521" i="1"/>
  <c r="K775" i="1"/>
  <c r="K642" i="1"/>
  <c r="K474" i="1"/>
  <c r="K48" i="1"/>
  <c r="K731" i="1"/>
  <c r="K320" i="1"/>
  <c r="K168" i="1"/>
  <c r="K401" i="1"/>
  <c r="K870" i="1"/>
  <c r="K345" i="1"/>
  <c r="K559" i="1"/>
  <c r="K25" i="1"/>
  <c r="K321" i="1"/>
  <c r="K208" i="1"/>
  <c r="K337" i="1"/>
  <c r="K867" i="1"/>
  <c r="K628" i="1"/>
  <c r="K239" i="1"/>
  <c r="K10" i="1"/>
  <c r="K546" i="1"/>
  <c r="K257" i="1"/>
  <c r="K232" i="1"/>
  <c r="K843" i="1"/>
  <c r="K783" i="1"/>
  <c r="K579" i="1"/>
  <c r="K549" i="1"/>
  <c r="K694" i="1"/>
  <c r="K732" i="1"/>
  <c r="K37" i="1"/>
  <c r="K90" i="1"/>
  <c r="K741" i="1"/>
  <c r="K330" i="1"/>
  <c r="K512" i="1"/>
  <c r="K871" i="1"/>
  <c r="K578" i="1"/>
  <c r="K819" i="1"/>
  <c r="K624" i="1"/>
  <c r="K771" i="1"/>
  <c r="K405" i="1"/>
  <c r="K554" i="1"/>
  <c r="K339" i="1"/>
  <c r="K890" i="1"/>
  <c r="K54" i="1"/>
  <c r="K614" i="1"/>
  <c r="K64" i="1"/>
  <c r="K254" i="1"/>
  <c r="K611" i="1"/>
  <c r="K89" i="1"/>
  <c r="K219" i="1"/>
  <c r="K844" i="1"/>
  <c r="K673" i="1"/>
  <c r="K465" i="1"/>
  <c r="K509" i="1"/>
  <c r="K129" i="1"/>
  <c r="K458" i="1"/>
  <c r="K373" i="1"/>
  <c r="K376" i="1"/>
  <c r="K282" i="1"/>
  <c r="K680" i="1"/>
  <c r="K70" i="1"/>
  <c r="K772" i="1"/>
  <c r="K520" i="1"/>
  <c r="K316" i="1"/>
  <c r="K686" i="1"/>
  <c r="K387" i="1"/>
  <c r="K245" i="1"/>
  <c r="K674" i="1"/>
  <c r="K585" i="1"/>
  <c r="K773" i="1"/>
  <c r="K550" i="1"/>
  <c r="K397" i="1"/>
  <c r="K774" i="1"/>
  <c r="K154" i="1"/>
  <c r="K475" i="1"/>
  <c r="K864" i="1"/>
  <c r="K135" i="1"/>
  <c r="K459" i="1"/>
  <c r="K613" i="1"/>
  <c r="K142" i="1"/>
  <c r="K92" i="1"/>
  <c r="K809" i="1"/>
  <c r="J835" i="1"/>
  <c r="J533" i="1"/>
  <c r="J203" i="1"/>
  <c r="J522" i="1"/>
  <c r="J733" i="1"/>
  <c r="J696" i="1"/>
  <c r="J281" i="1"/>
  <c r="J347" i="1"/>
  <c r="J206" i="1"/>
  <c r="J502" i="1"/>
  <c r="J489" i="1"/>
  <c r="J510" i="1"/>
  <c r="J700" i="1"/>
  <c r="J634" i="1"/>
  <c r="J122" i="1"/>
  <c r="J379" i="1"/>
  <c r="J340" i="1"/>
  <c r="J57" i="1"/>
  <c r="J145" i="1"/>
  <c r="J179" i="1"/>
  <c r="J414" i="1"/>
  <c r="J58" i="1"/>
  <c r="J253" i="1"/>
  <c r="J98" i="1"/>
  <c r="J52" i="1"/>
  <c r="J227" i="1"/>
  <c r="J845" i="1"/>
  <c r="J126" i="1"/>
  <c r="J199" i="1"/>
  <c r="J742" i="1"/>
  <c r="J303" i="1"/>
  <c r="J605" i="1"/>
  <c r="J186" i="1"/>
  <c r="J887" i="1"/>
  <c r="J265" i="1"/>
  <c r="J277" i="1"/>
  <c r="J7" i="1"/>
  <c r="J701" i="1"/>
  <c r="J116" i="1"/>
  <c r="J256" i="1"/>
  <c r="J160" i="1"/>
  <c r="J65" i="1"/>
  <c r="J743" i="1"/>
  <c r="J884" i="1"/>
  <c r="J251" i="1"/>
  <c r="J702" i="1"/>
  <c r="J661" i="1"/>
  <c r="J187" i="1"/>
  <c r="J645" i="1"/>
  <c r="J117" i="1"/>
  <c r="J335" i="1"/>
  <c r="J785" i="1"/>
  <c r="J536" i="1"/>
  <c r="J389" i="1"/>
  <c r="J504" i="1"/>
  <c r="J99" i="1"/>
  <c r="J354" i="1"/>
  <c r="J836" i="1"/>
  <c r="J881" i="1"/>
  <c r="J332" i="1"/>
  <c r="J837" i="1"/>
  <c r="J545" i="1"/>
  <c r="J264" i="1"/>
  <c r="J344" i="1"/>
  <c r="J304" i="1"/>
  <c r="J28" i="1"/>
  <c r="J355" i="1"/>
  <c r="J580" i="1"/>
  <c r="J252" i="1"/>
  <c r="J688" i="1"/>
  <c r="J466" i="1"/>
  <c r="J114" i="1"/>
  <c r="J350" i="1"/>
  <c r="J670" i="1"/>
  <c r="J33" i="1"/>
  <c r="J816" i="1"/>
  <c r="J744" i="1"/>
  <c r="J703" i="1"/>
  <c r="J235" i="1"/>
  <c r="J207" i="1"/>
  <c r="J685" i="1"/>
  <c r="J26" i="1"/>
  <c r="J196" i="1"/>
  <c r="J284" i="1"/>
  <c r="J495" i="1"/>
  <c r="J213" i="1"/>
  <c r="J562" i="1"/>
  <c r="J704" i="1"/>
  <c r="J632" i="1"/>
  <c r="J705" i="1"/>
  <c r="J706" i="1"/>
  <c r="J777" i="1"/>
  <c r="J274" i="1"/>
  <c r="J646" i="1"/>
  <c r="J824" i="1"/>
  <c r="J707" i="1"/>
  <c r="J506" i="1"/>
  <c r="J108" i="1"/>
  <c r="J385" i="1"/>
  <c r="J415" i="1"/>
  <c r="J169" i="1"/>
  <c r="J745" i="1"/>
  <c r="J270" i="1"/>
  <c r="J695" i="1"/>
  <c r="J734" i="1"/>
  <c r="J746" i="1"/>
  <c r="J183" i="1"/>
  <c r="J11" i="1"/>
  <c r="J747" i="1"/>
  <c r="J225" i="1"/>
  <c r="J278" i="1"/>
  <c r="J120" i="1"/>
  <c r="J708" i="1"/>
  <c r="J157" i="1"/>
  <c r="J119" i="1"/>
  <c r="J735" i="1"/>
  <c r="J891" i="1"/>
  <c r="J428" i="1"/>
  <c r="J229" i="1"/>
  <c r="J45" i="1"/>
  <c r="J351" i="1"/>
  <c r="J709" i="1"/>
  <c r="J408" i="1"/>
  <c r="J363" i="1"/>
  <c r="J271" i="1"/>
  <c r="J71" i="1"/>
  <c r="J796" i="1"/>
  <c r="J5" i="1"/>
  <c r="J222" i="1"/>
  <c r="J866" i="1"/>
  <c r="J748" i="1"/>
  <c r="J858" i="1"/>
  <c r="J149" i="1"/>
  <c r="J390" i="1"/>
  <c r="J438" i="1"/>
  <c r="J432" i="1"/>
  <c r="J612" i="1"/>
  <c r="J276" i="1"/>
  <c r="J575" i="1"/>
  <c r="J267" i="1"/>
  <c r="J148" i="1"/>
  <c r="J188" i="1"/>
  <c r="J214" i="1"/>
  <c r="J597" i="1"/>
  <c r="J327" i="1"/>
  <c r="J323" i="1"/>
  <c r="J13" i="1"/>
  <c r="J44" i="1"/>
  <c r="J416" i="1"/>
  <c r="J439" i="1"/>
  <c r="J461" i="1"/>
  <c r="J529" i="1"/>
  <c r="J710" i="1"/>
  <c r="J666" i="1"/>
  <c r="J823" i="1"/>
  <c r="J273" i="1"/>
  <c r="J248" i="1"/>
  <c r="J711" i="1"/>
  <c r="J689" i="1"/>
  <c r="J621" i="1"/>
  <c r="J652" i="1"/>
  <c r="J378" i="1"/>
  <c r="J789" i="1"/>
  <c r="J576" i="1"/>
  <c r="J336" i="1"/>
  <c r="J75" i="1"/>
  <c r="J523" i="1"/>
  <c r="J136" i="1"/>
  <c r="J314" i="1"/>
  <c r="J627" i="1"/>
  <c r="J292" i="1"/>
  <c r="J341" i="1"/>
  <c r="J484" i="1"/>
  <c r="J736" i="1"/>
  <c r="J295" i="1"/>
  <c r="J586" i="1"/>
  <c r="J637" i="1"/>
  <c r="J42" i="1"/>
  <c r="J440" i="1"/>
  <c r="J874" i="1"/>
  <c r="J127" i="1"/>
  <c r="J431" i="1"/>
  <c r="J338" i="1"/>
  <c r="J241" i="1"/>
  <c r="J493" i="1"/>
  <c r="J283" i="1"/>
  <c r="J210" i="1"/>
  <c r="J83" i="1"/>
  <c r="J662" i="1"/>
  <c r="J749" i="1"/>
  <c r="J364" i="1"/>
  <c r="J325" i="1"/>
  <c r="J250" i="1"/>
  <c r="J233" i="1"/>
  <c r="J511" i="1"/>
  <c r="J606" i="1"/>
  <c r="J797" i="1"/>
  <c r="J698" i="1"/>
  <c r="J189" i="1"/>
  <c r="J66" i="1"/>
  <c r="J675" i="1"/>
  <c r="J622" i="1"/>
  <c r="J869" i="1"/>
  <c r="J846" i="1"/>
  <c r="J39" i="1"/>
  <c r="J55" i="1"/>
  <c r="J658" i="1"/>
  <c r="J31" i="1"/>
  <c r="J249" i="1"/>
  <c r="J97" i="1"/>
  <c r="J859" i="1"/>
  <c r="J382" i="1"/>
  <c r="J825" i="1"/>
  <c r="J441" i="1"/>
  <c r="J798" i="1"/>
  <c r="J566" i="1"/>
  <c r="J202" i="1"/>
  <c r="J411" i="1"/>
  <c r="J535" i="1"/>
  <c r="J467" i="1"/>
  <c r="J40" i="1"/>
  <c r="J442" i="1"/>
  <c r="J712" i="1"/>
  <c r="J750" i="1"/>
  <c r="J113" i="1"/>
  <c r="J682" i="1"/>
  <c r="J78" i="1"/>
  <c r="J826" i="1"/>
  <c r="J326" i="1"/>
  <c r="J138" i="1"/>
  <c r="J551" i="1"/>
  <c r="J790" i="1"/>
  <c r="J435" i="1"/>
  <c r="J494" i="1"/>
  <c r="J468" i="1"/>
  <c r="J178" i="1"/>
  <c r="J417" i="1"/>
  <c r="J879" i="1"/>
  <c r="J329" i="1"/>
  <c r="J463" i="1"/>
  <c r="J151" i="1"/>
  <c r="J211" i="1"/>
  <c r="J469" i="1"/>
  <c r="J854" i="1"/>
  <c r="J847" i="1"/>
  <c r="J263" i="1"/>
  <c r="J171" i="1"/>
  <c r="J377" i="1"/>
  <c r="J102" i="1"/>
  <c r="J418" i="1"/>
  <c r="J827" i="1"/>
  <c r="J155" i="1"/>
  <c r="J306" i="1"/>
  <c r="J653" i="1"/>
  <c r="J144" i="1"/>
  <c r="J209" i="1"/>
  <c r="J543" i="1"/>
  <c r="J552" i="1"/>
  <c r="J889" i="1"/>
  <c r="J391" i="1"/>
  <c r="J799" i="1"/>
  <c r="J77" i="1"/>
  <c r="J266" i="1"/>
  <c r="J317" i="1"/>
  <c r="J172" i="1"/>
  <c r="J470" i="1"/>
  <c r="J560" i="1"/>
  <c r="J12" i="1"/>
  <c r="J608" i="1"/>
  <c r="J602" i="1"/>
  <c r="J294" i="1"/>
  <c r="J3" i="1"/>
  <c r="J381" i="1"/>
  <c r="J299" i="1"/>
  <c r="J190" i="1"/>
  <c r="J537" i="1"/>
  <c r="J173" i="1"/>
  <c r="J476" i="1"/>
  <c r="J342" i="1"/>
  <c r="J220" i="1"/>
  <c r="J892" i="1"/>
  <c r="J778" i="1"/>
  <c r="J574" i="1"/>
  <c r="J41" i="1"/>
  <c r="J312" i="1"/>
  <c r="J690" i="1"/>
  <c r="J27" i="1"/>
  <c r="J751" i="1"/>
  <c r="J59" i="1"/>
  <c r="J191" i="1"/>
  <c r="J542" i="1"/>
  <c r="J630" i="1"/>
  <c r="J460" i="1"/>
  <c r="J161" i="1"/>
  <c r="J752" i="1"/>
  <c r="J305" i="1"/>
  <c r="J838" i="1"/>
  <c r="J2" i="1"/>
  <c r="J93" i="1"/>
  <c r="J625" i="1"/>
  <c r="J192" i="1"/>
  <c r="J32" i="1"/>
  <c r="J604" i="1"/>
  <c r="J360" i="1"/>
  <c r="J713" i="1"/>
  <c r="J349" i="1"/>
  <c r="J564" i="1"/>
  <c r="J635" i="1"/>
  <c r="J426" i="1"/>
  <c r="J526" i="1"/>
  <c r="J548" i="1"/>
  <c r="J886" i="1"/>
  <c r="J63" i="1"/>
  <c r="J753" i="1"/>
  <c r="J412" i="1"/>
  <c r="J198" i="1"/>
  <c r="J392" i="1"/>
  <c r="J434" i="1"/>
  <c r="J610" i="1"/>
  <c r="J600" i="1"/>
  <c r="J828" i="1"/>
  <c r="J754" i="1"/>
  <c r="J361" i="1"/>
  <c r="J403" i="1"/>
  <c r="J623" i="1"/>
  <c r="J603" i="1"/>
  <c r="J872" i="1"/>
  <c r="J365" i="1"/>
  <c r="J221" i="1"/>
  <c r="J620" i="1"/>
  <c r="J224" i="1"/>
  <c r="J301" i="1"/>
  <c r="J243" i="1"/>
  <c r="J570" i="1"/>
  <c r="J599" i="1"/>
  <c r="J755" i="1"/>
  <c r="J272" i="1"/>
  <c r="J601" i="1"/>
  <c r="J22" i="1"/>
  <c r="J289" i="1"/>
  <c r="J234" i="1"/>
  <c r="J633" i="1"/>
  <c r="J443" i="1"/>
  <c r="J444" i="1"/>
  <c r="J445" i="1"/>
  <c r="J366" i="1"/>
  <c r="J367" i="1"/>
  <c r="J215" i="1"/>
  <c r="J73" i="1"/>
  <c r="J691" i="1"/>
  <c r="J683" i="1"/>
  <c r="J290" i="1"/>
  <c r="J593" i="1"/>
  <c r="J650" i="1"/>
  <c r="J848" i="1"/>
  <c r="J676" i="1"/>
  <c r="J524" i="1"/>
  <c r="J67" i="1"/>
  <c r="J200" i="1"/>
  <c r="J201" i="1"/>
  <c r="J636" i="1"/>
  <c r="J410" i="1"/>
  <c r="J152" i="1"/>
  <c r="J860" i="1"/>
  <c r="J663" i="1"/>
  <c r="J829" i="1"/>
  <c r="J534" i="1"/>
  <c r="J180" i="1"/>
  <c r="J193" i="1"/>
  <c r="J530" i="1"/>
  <c r="J105" i="1"/>
  <c r="J598" i="1"/>
  <c r="J581" i="1"/>
  <c r="J244" i="1"/>
  <c r="J53" i="1"/>
  <c r="J547" i="1"/>
  <c r="J181" i="1"/>
  <c r="J242" i="1"/>
  <c r="J873" i="1"/>
  <c r="J588" i="1"/>
  <c r="J618" i="1"/>
  <c r="J488" i="1"/>
  <c r="J737" i="1"/>
  <c r="J518" i="1"/>
  <c r="J756" i="1"/>
  <c r="J322" i="1"/>
  <c r="J333" i="1"/>
  <c r="J368" i="1"/>
  <c r="J814" i="1"/>
  <c r="J496" i="1"/>
  <c r="J118" i="1"/>
  <c r="J14" i="1"/>
  <c r="J738" i="1"/>
  <c r="J567" i="1"/>
  <c r="J217" i="1"/>
  <c r="J786" i="1"/>
  <c r="J170" i="1"/>
  <c r="J419" i="1"/>
  <c r="J471" i="1"/>
  <c r="J362" i="1"/>
  <c r="J17" i="1"/>
  <c r="J714" i="1"/>
  <c r="J158" i="1"/>
  <c r="J659" i="1"/>
  <c r="J162" i="1"/>
  <c r="J429" i="1"/>
  <c r="J800" i="1"/>
  <c r="J231" i="1"/>
  <c r="J791" i="1"/>
  <c r="J139" i="1"/>
  <c r="J757" i="1"/>
  <c r="J868" i="1"/>
  <c r="J555" i="1"/>
  <c r="J477" i="1"/>
  <c r="J18" i="1"/>
  <c r="J165" i="1"/>
  <c r="J406" i="1"/>
  <c r="J497" i="1"/>
  <c r="J446" i="1"/>
  <c r="J51" i="1"/>
  <c r="J758" i="1"/>
  <c r="J812" i="1"/>
  <c r="J776" i="1"/>
  <c r="J153" i="1"/>
  <c r="J569" i="1"/>
  <c r="J830" i="1"/>
  <c r="J393" i="1"/>
  <c r="J500" i="1"/>
  <c r="J801" i="1"/>
  <c r="J23" i="1"/>
  <c r="J84" i="1"/>
  <c r="J216" i="1"/>
  <c r="J394" i="1"/>
  <c r="J595" i="1"/>
  <c r="J275" i="1"/>
  <c r="J651" i="1"/>
  <c r="J132" i="1"/>
  <c r="J380" i="1"/>
  <c r="J228" i="1"/>
  <c r="J472" i="1"/>
  <c r="J398" i="1"/>
  <c r="J677" i="1"/>
  <c r="J792" i="1"/>
  <c r="J369" i="1"/>
  <c r="J24" i="1"/>
  <c r="J331" i="1"/>
  <c r="J498" i="1"/>
  <c r="J85" i="1"/>
  <c r="J490" i="1"/>
  <c r="J94" i="1"/>
  <c r="J409" i="1"/>
  <c r="J648" i="1"/>
  <c r="J302" i="1"/>
  <c r="J112" i="1"/>
  <c r="J715" i="1"/>
  <c r="J16" i="1"/>
  <c r="J507" i="1"/>
  <c r="J517" i="1"/>
  <c r="J356" i="1"/>
  <c r="J802" i="1"/>
  <c r="J86" i="1"/>
  <c r="J716" i="1"/>
  <c r="J288" i="1"/>
  <c r="J447" i="1"/>
  <c r="J717" i="1"/>
  <c r="J861" i="1"/>
  <c r="J478" i="1"/>
  <c r="J307" i="1"/>
  <c r="J815" i="1"/>
  <c r="J491" i="1"/>
  <c r="J831" i="1"/>
  <c r="J692" i="1"/>
  <c r="J402" i="1"/>
  <c r="J375" i="1"/>
  <c r="J156" i="1"/>
  <c r="J279" i="1"/>
  <c r="J430" i="1"/>
  <c r="J865" i="1"/>
  <c r="J820" i="1"/>
  <c r="J485" i="1"/>
  <c r="J334" i="1"/>
  <c r="J479" i="1"/>
  <c r="J718" i="1"/>
  <c r="J205" i="1"/>
  <c r="J115" i="1"/>
  <c r="J140" i="1"/>
  <c r="J556" i="1"/>
  <c r="J300" i="1"/>
  <c r="J719" i="1"/>
  <c r="J74" i="1"/>
  <c r="J649" i="1"/>
  <c r="J832" i="1"/>
  <c r="J297" i="1"/>
  <c r="J505" i="1"/>
  <c r="J720" i="1"/>
  <c r="J669" i="1"/>
  <c r="J540" i="1"/>
  <c r="J665" i="1"/>
  <c r="J38" i="1"/>
  <c r="J787" i="1"/>
  <c r="J577" i="1"/>
  <c r="J174" i="1"/>
  <c r="J177" i="1"/>
  <c r="J159" i="1"/>
  <c r="J629" i="1"/>
  <c r="J226" i="1"/>
  <c r="J395" i="1"/>
  <c r="J87" i="1"/>
  <c r="J644" i="1"/>
  <c r="J34" i="1"/>
  <c r="J9" i="1"/>
  <c r="J721" i="1"/>
  <c r="J79" i="1"/>
  <c r="J528" i="1"/>
  <c r="J821" i="1"/>
  <c r="J291" i="1"/>
  <c r="J357" i="1"/>
  <c r="J638" i="1"/>
  <c r="J396" i="1"/>
  <c r="J759" i="1"/>
  <c r="J558" i="1"/>
  <c r="J760" i="1"/>
  <c r="J849" i="1"/>
  <c r="J527" i="1"/>
  <c r="J839" i="1"/>
  <c r="J803" i="1"/>
  <c r="J358" i="1"/>
  <c r="J240" i="1"/>
  <c r="J739" i="1"/>
  <c r="J464" i="1"/>
  <c r="J878" i="1"/>
  <c r="J840" i="1"/>
  <c r="J594" i="1"/>
  <c r="J223" i="1"/>
  <c r="J163" i="1"/>
  <c r="J880" i="1"/>
  <c r="J308" i="1"/>
  <c r="J563" i="1"/>
  <c r="J667" i="1"/>
  <c r="J514" i="1"/>
  <c r="J532" i="1"/>
  <c r="J46" i="1"/>
  <c r="J47" i="1"/>
  <c r="J62" i="1"/>
  <c r="J260" i="1"/>
  <c r="J313" i="1"/>
  <c r="J501" i="1"/>
  <c r="J61" i="1"/>
  <c r="J647" i="1"/>
  <c r="J238" i="1"/>
  <c r="J137" i="1"/>
  <c r="J420" i="1"/>
  <c r="J784" i="1"/>
  <c r="J6" i="1"/>
  <c r="J195" i="1"/>
  <c r="J309" i="1"/>
  <c r="J513" i="1"/>
  <c r="J236" i="1"/>
  <c r="J544" i="1"/>
  <c r="J218" i="1"/>
  <c r="J804" i="1"/>
  <c r="J761" i="1"/>
  <c r="J436" i="1"/>
  <c r="J722" i="1"/>
  <c r="J166" i="1"/>
  <c r="J639" i="1"/>
  <c r="J583" i="1"/>
  <c r="J143" i="1"/>
  <c r="J841" i="1"/>
  <c r="J15" i="1"/>
  <c r="J56" i="1"/>
  <c r="J516" i="1"/>
  <c r="J82" i="1"/>
  <c r="J194" i="1"/>
  <c r="J582" i="1"/>
  <c r="J572" i="1"/>
  <c r="J370" i="1"/>
  <c r="J525" i="1"/>
  <c r="J150" i="1"/>
  <c r="J19" i="1"/>
  <c r="J404" i="1"/>
  <c r="J565" i="1"/>
  <c r="J421" i="1"/>
  <c r="J286" i="1"/>
  <c r="J687" i="1"/>
  <c r="J626" i="1"/>
  <c r="J433" i="1"/>
  <c r="J111" i="1"/>
  <c r="J723" i="1"/>
  <c r="J724" i="1"/>
  <c r="J855" i="1"/>
  <c r="J541" i="1"/>
  <c r="J833" i="1"/>
  <c r="J175" i="1"/>
  <c r="J422" i="1"/>
  <c r="J640" i="1"/>
  <c r="J407" i="1"/>
  <c r="J875" i="1"/>
  <c r="J850" i="1"/>
  <c r="J106" i="1"/>
  <c r="J400" i="1"/>
  <c r="J762" i="1"/>
  <c r="J285" i="1"/>
  <c r="J725" i="1"/>
  <c r="J88" i="1"/>
  <c r="J660" i="1"/>
  <c r="J763" i="1"/>
  <c r="J95" i="1"/>
  <c r="J427" i="1"/>
  <c r="J609" i="1"/>
  <c r="J134" i="1"/>
  <c r="J862" i="1"/>
  <c r="J212" i="1"/>
  <c r="J805" i="1"/>
  <c r="J726" i="1"/>
  <c r="J482" i="1"/>
  <c r="J672" i="1"/>
  <c r="J146" i="1"/>
  <c r="J883" i="1"/>
  <c r="J473" i="1"/>
  <c r="J671" i="1"/>
  <c r="J103" i="1"/>
  <c r="J30" i="1"/>
  <c r="J779" i="1"/>
  <c r="J654" i="1"/>
  <c r="J293" i="1"/>
  <c r="J462" i="1"/>
  <c r="J538" i="1"/>
  <c r="J764" i="1"/>
  <c r="J813" i="1"/>
  <c r="J43" i="1"/>
  <c r="J857" i="1"/>
  <c r="J96" i="1"/>
  <c r="J318" i="1"/>
  <c r="J49" i="1"/>
  <c r="J371" i="1"/>
  <c r="J740" i="1"/>
  <c r="J413" i="1"/>
  <c r="J131" i="1"/>
  <c r="J655" i="1"/>
  <c r="J780" i="1"/>
  <c r="J531" i="1"/>
  <c r="J50" i="1"/>
  <c r="J35" i="1"/>
  <c r="J492" i="1"/>
  <c r="J109" i="1"/>
  <c r="J584" i="1"/>
  <c r="J100" i="1"/>
  <c r="J818" i="1"/>
  <c r="J182" i="1"/>
  <c r="J765" i="1"/>
  <c r="J499" i="1"/>
  <c r="J697" i="1"/>
  <c r="J197" i="1"/>
  <c r="J124" i="1"/>
  <c r="J352" i="1"/>
  <c r="J766" i="1"/>
  <c r="J147" i="1"/>
  <c r="J448" i="1"/>
  <c r="J258" i="1"/>
  <c r="J125" i="1"/>
  <c r="J851" i="1"/>
  <c r="J315" i="1"/>
  <c r="J822" i="1"/>
  <c r="J20" i="1"/>
  <c r="J353" i="1"/>
  <c r="J449" i="1"/>
  <c r="J793" i="1"/>
  <c r="J727" i="1"/>
  <c r="J519" i="1"/>
  <c r="J425" i="1"/>
  <c r="J280" i="1"/>
  <c r="J888" i="1"/>
  <c r="J60" i="1"/>
  <c r="J480" i="1"/>
  <c r="J589" i="1"/>
  <c r="J728" i="1"/>
  <c r="J255" i="1"/>
  <c r="J130" i="1"/>
  <c r="J261" i="1"/>
  <c r="J164" i="1"/>
  <c r="J110" i="1"/>
  <c r="J684" i="1"/>
  <c r="J557" i="1"/>
  <c r="J388" i="1"/>
  <c r="J384" i="1"/>
  <c r="J561" i="1"/>
  <c r="J573" i="1"/>
  <c r="J587" i="1"/>
  <c r="J877" i="1"/>
  <c r="J107" i="1"/>
  <c r="J487" i="1"/>
  <c r="J36" i="1"/>
  <c r="J852" i="1"/>
  <c r="J310" i="1"/>
  <c r="J437" i="1"/>
  <c r="J729" i="1"/>
  <c r="J184" i="1"/>
  <c r="J259" i="1"/>
  <c r="J817" i="1"/>
  <c r="J885" i="1"/>
  <c r="J80" i="1"/>
  <c r="J121" i="1"/>
  <c r="J810" i="1"/>
  <c r="J781" i="1"/>
  <c r="J423" i="1"/>
  <c r="J374" i="1"/>
  <c r="J81" i="1"/>
  <c r="J607" i="1"/>
  <c r="J29" i="1"/>
  <c r="J515" i="1"/>
  <c r="J311" i="1"/>
  <c r="J101" i="1"/>
  <c r="J681" i="1"/>
  <c r="J450" i="1"/>
  <c r="J592" i="1"/>
  <c r="J619" i="1"/>
  <c r="J359" i="1"/>
  <c r="J664" i="1"/>
  <c r="J794" i="1"/>
  <c r="J882" i="1"/>
  <c r="J596" i="1"/>
  <c r="J451" i="1"/>
  <c r="J452" i="1"/>
  <c r="J104" i="1"/>
  <c r="J693" i="1"/>
  <c r="J383" i="1"/>
  <c r="J185" i="1"/>
  <c r="J424" i="1"/>
  <c r="J167" i="1"/>
  <c r="J615" i="1"/>
  <c r="J348" i="1"/>
  <c r="J481" i="1"/>
  <c r="J453" i="1"/>
  <c r="J454" i="1"/>
  <c r="J656" i="1"/>
  <c r="J133" i="1"/>
  <c r="J262" i="1"/>
  <c r="J767" i="1"/>
  <c r="J768" i="1"/>
  <c r="J91" i="1"/>
  <c r="J269" i="1"/>
  <c r="J631" i="1"/>
  <c r="J657" i="1"/>
  <c r="J21" i="1"/>
  <c r="J503" i="1"/>
  <c r="J568" i="1"/>
  <c r="J372" i="1"/>
  <c r="J237" i="1"/>
  <c r="J806" i="1"/>
  <c r="J876" i="1"/>
  <c r="J72" i="1"/>
  <c r="J678" i="1"/>
  <c r="J769" i="1"/>
  <c r="J483" i="1"/>
  <c r="J230" i="1"/>
  <c r="J788" i="1"/>
  <c r="J328" i="1"/>
  <c r="J730" i="1"/>
  <c r="J553" i="1"/>
  <c r="J668" i="1"/>
  <c r="J856" i="1"/>
  <c r="J8" i="1"/>
  <c r="J571" i="1"/>
  <c r="J590" i="1"/>
  <c r="J539" i="1"/>
  <c r="J287" i="1"/>
  <c r="J176" i="1"/>
  <c r="J641" i="1"/>
  <c r="J699" i="1"/>
  <c r="J679" i="1"/>
  <c r="J782" i="1"/>
  <c r="J68" i="1"/>
  <c r="J853" i="1"/>
  <c r="J386" i="1"/>
  <c r="J591" i="1"/>
  <c r="J807" i="1"/>
  <c r="J486" i="1"/>
  <c r="J811" i="1"/>
  <c r="J616" i="1"/>
  <c r="J246" i="1"/>
  <c r="J617" i="1"/>
  <c r="J298" i="1"/>
  <c r="J643" i="1"/>
  <c r="J863" i="1"/>
  <c r="J834" i="1"/>
  <c r="J247" i="1"/>
  <c r="J343" i="1"/>
  <c r="J76" i="1"/>
  <c r="J268" i="1"/>
  <c r="J808" i="1"/>
  <c r="J324" i="1"/>
  <c r="J128" i="1"/>
  <c r="J296" i="1"/>
  <c r="J770" i="1"/>
  <c r="J455" i="1"/>
  <c r="J508" i="1"/>
  <c r="J204" i="1"/>
  <c r="J842" i="1"/>
  <c r="J141" i="1"/>
  <c r="J456" i="1"/>
  <c r="J399" i="1"/>
  <c r="J346" i="1"/>
  <c r="J69" i="1"/>
  <c r="J4" i="1"/>
  <c r="J795" i="1"/>
  <c r="J319" i="1"/>
  <c r="J123" i="1"/>
  <c r="J457" i="1"/>
  <c r="J521" i="1"/>
  <c r="J775" i="1"/>
  <c r="J642" i="1"/>
  <c r="J474" i="1"/>
  <c r="J48" i="1"/>
  <c r="J731" i="1"/>
  <c r="J320" i="1"/>
  <c r="J168" i="1"/>
  <c r="J401" i="1"/>
  <c r="J870" i="1"/>
  <c r="J345" i="1"/>
  <c r="J559" i="1"/>
  <c r="J25" i="1"/>
  <c r="J321" i="1"/>
  <c r="J208" i="1"/>
  <c r="J337" i="1"/>
  <c r="J867" i="1"/>
  <c r="J628" i="1"/>
  <c r="J239" i="1"/>
  <c r="J10" i="1"/>
  <c r="J546" i="1"/>
  <c r="J257" i="1"/>
  <c r="J232" i="1"/>
  <c r="J843" i="1"/>
  <c r="J783" i="1"/>
  <c r="J579" i="1"/>
  <c r="J549" i="1"/>
  <c r="J694" i="1"/>
  <c r="J732" i="1"/>
  <c r="J37" i="1"/>
  <c r="J90" i="1"/>
  <c r="J741" i="1"/>
  <c r="J330" i="1"/>
  <c r="J512" i="1"/>
  <c r="J871" i="1"/>
  <c r="J578" i="1"/>
  <c r="J819" i="1"/>
  <c r="J624" i="1"/>
  <c r="J771" i="1"/>
  <c r="J405" i="1"/>
  <c r="J554" i="1"/>
  <c r="J339" i="1"/>
  <c r="J890" i="1"/>
  <c r="J54" i="1"/>
  <c r="J614" i="1"/>
  <c r="J64" i="1"/>
  <c r="J254" i="1"/>
  <c r="J611" i="1"/>
  <c r="J89" i="1"/>
  <c r="J219" i="1"/>
  <c r="J844" i="1"/>
  <c r="J673" i="1"/>
  <c r="J465" i="1"/>
  <c r="J509" i="1"/>
  <c r="J129" i="1"/>
  <c r="J458" i="1"/>
  <c r="J373" i="1"/>
  <c r="J376" i="1"/>
  <c r="J282" i="1"/>
  <c r="J680" i="1"/>
  <c r="J70" i="1"/>
  <c r="J772" i="1"/>
  <c r="J520" i="1"/>
  <c r="J316" i="1"/>
  <c r="J686" i="1"/>
  <c r="J387" i="1"/>
  <c r="J245" i="1"/>
  <c r="J674" i="1"/>
  <c r="J585" i="1"/>
  <c r="J773" i="1"/>
  <c r="J550" i="1"/>
  <c r="J397" i="1"/>
  <c r="J774" i="1"/>
  <c r="J154" i="1"/>
  <c r="J475" i="1"/>
  <c r="J864" i="1"/>
  <c r="J135" i="1"/>
  <c r="J459" i="1"/>
  <c r="J613" i="1"/>
  <c r="J142" i="1"/>
  <c r="J92" i="1"/>
  <c r="J809" i="1"/>
  <c r="H835" i="1"/>
  <c r="H533" i="1"/>
  <c r="H203" i="1"/>
  <c r="H522" i="1"/>
  <c r="H733" i="1"/>
  <c r="H696" i="1"/>
  <c r="H281" i="1"/>
  <c r="H347" i="1"/>
  <c r="H206" i="1"/>
  <c r="H502" i="1"/>
  <c r="H489" i="1"/>
  <c r="H510" i="1"/>
  <c r="H700" i="1"/>
  <c r="H634" i="1"/>
  <c r="H122" i="1"/>
  <c r="H379" i="1"/>
  <c r="H340" i="1"/>
  <c r="H57" i="1"/>
  <c r="H145" i="1"/>
  <c r="H179" i="1"/>
  <c r="H414" i="1"/>
  <c r="H58" i="1"/>
  <c r="H253" i="1"/>
  <c r="H98" i="1"/>
  <c r="H52" i="1"/>
  <c r="H227" i="1"/>
  <c r="H845" i="1"/>
  <c r="H126" i="1"/>
  <c r="H199" i="1"/>
  <c r="H742" i="1"/>
  <c r="H303" i="1"/>
  <c r="H605" i="1"/>
  <c r="H186" i="1"/>
  <c r="H887" i="1"/>
  <c r="H265" i="1"/>
  <c r="H277" i="1"/>
  <c r="H7" i="1"/>
  <c r="H701" i="1"/>
  <c r="H116" i="1"/>
  <c r="H256" i="1"/>
  <c r="H160" i="1"/>
  <c r="H65" i="1"/>
  <c r="H743" i="1"/>
  <c r="H884" i="1"/>
  <c r="H251" i="1"/>
  <c r="H702" i="1"/>
  <c r="H661" i="1"/>
  <c r="H187" i="1"/>
  <c r="H645" i="1"/>
  <c r="H117" i="1"/>
  <c r="H335" i="1"/>
  <c r="H785" i="1"/>
  <c r="H536" i="1"/>
  <c r="H389" i="1"/>
  <c r="H504" i="1"/>
  <c r="H99" i="1"/>
  <c r="H354" i="1"/>
  <c r="H836" i="1"/>
  <c r="H881" i="1"/>
  <c r="H332" i="1"/>
  <c r="H837" i="1"/>
  <c r="H545" i="1"/>
  <c r="H264" i="1"/>
  <c r="H344" i="1"/>
  <c r="H304" i="1"/>
  <c r="H28" i="1"/>
  <c r="H355" i="1"/>
  <c r="H580" i="1"/>
  <c r="H252" i="1"/>
  <c r="H688" i="1"/>
  <c r="H466" i="1"/>
  <c r="H114" i="1"/>
  <c r="H350" i="1"/>
  <c r="H670" i="1"/>
  <c r="H33" i="1"/>
  <c r="H816" i="1"/>
  <c r="H744" i="1"/>
  <c r="H703" i="1"/>
  <c r="H235" i="1"/>
  <c r="H207" i="1"/>
  <c r="H685" i="1"/>
  <c r="H26" i="1"/>
  <c r="H196" i="1"/>
  <c r="H284" i="1"/>
  <c r="H495" i="1"/>
  <c r="H213" i="1"/>
  <c r="H562" i="1"/>
  <c r="H704" i="1"/>
  <c r="H632" i="1"/>
  <c r="H705" i="1"/>
  <c r="H706" i="1"/>
  <c r="H777" i="1"/>
  <c r="H274" i="1"/>
  <c r="H646" i="1"/>
  <c r="H824" i="1"/>
  <c r="H707" i="1"/>
  <c r="H506" i="1"/>
  <c r="H108" i="1"/>
  <c r="H385" i="1"/>
  <c r="H415" i="1"/>
  <c r="H169" i="1"/>
  <c r="H745" i="1"/>
  <c r="H270" i="1"/>
  <c r="H695" i="1"/>
  <c r="H734" i="1"/>
  <c r="H746" i="1"/>
  <c r="H183" i="1"/>
  <c r="H11" i="1"/>
  <c r="H747" i="1"/>
  <c r="H225" i="1"/>
  <c r="H278" i="1"/>
  <c r="H120" i="1"/>
  <c r="H708" i="1"/>
  <c r="H157" i="1"/>
  <c r="H119" i="1"/>
  <c r="H735" i="1"/>
  <c r="H891" i="1"/>
  <c r="H428" i="1"/>
  <c r="H229" i="1"/>
  <c r="H45" i="1"/>
  <c r="H351" i="1"/>
  <c r="H709" i="1"/>
  <c r="H408" i="1"/>
  <c r="H363" i="1"/>
  <c r="H271" i="1"/>
  <c r="H71" i="1"/>
  <c r="H796" i="1"/>
  <c r="H5" i="1"/>
  <c r="H222" i="1"/>
  <c r="H866" i="1"/>
  <c r="H748" i="1"/>
  <c r="H858" i="1"/>
  <c r="H149" i="1"/>
  <c r="H390" i="1"/>
  <c r="H438" i="1"/>
  <c r="H432" i="1"/>
  <c r="H612" i="1"/>
  <c r="H276" i="1"/>
  <c r="H575" i="1"/>
  <c r="H267" i="1"/>
  <c r="H148" i="1"/>
  <c r="H188" i="1"/>
  <c r="H214" i="1"/>
  <c r="H597" i="1"/>
  <c r="H327" i="1"/>
  <c r="H323" i="1"/>
  <c r="H13" i="1"/>
  <c r="H44" i="1"/>
  <c r="H416" i="1"/>
  <c r="H439" i="1"/>
  <c r="H461" i="1"/>
  <c r="H529" i="1"/>
  <c r="H710" i="1"/>
  <c r="H666" i="1"/>
  <c r="H823" i="1"/>
  <c r="H273" i="1"/>
  <c r="H248" i="1"/>
  <c r="H711" i="1"/>
  <c r="H689" i="1"/>
  <c r="H621" i="1"/>
  <c r="H652" i="1"/>
  <c r="H378" i="1"/>
  <c r="H789" i="1"/>
  <c r="H576" i="1"/>
  <c r="H336" i="1"/>
  <c r="H75" i="1"/>
  <c r="H523" i="1"/>
  <c r="H136" i="1"/>
  <c r="H314" i="1"/>
  <c r="H627" i="1"/>
  <c r="H292" i="1"/>
  <c r="H341" i="1"/>
  <c r="H484" i="1"/>
  <c r="H736" i="1"/>
  <c r="H295" i="1"/>
  <c r="H586" i="1"/>
  <c r="H637" i="1"/>
  <c r="H42" i="1"/>
  <c r="H440" i="1"/>
  <c r="H874" i="1"/>
  <c r="H127" i="1"/>
  <c r="H431" i="1"/>
  <c r="H338" i="1"/>
  <c r="H241" i="1"/>
  <c r="H493" i="1"/>
  <c r="H283" i="1"/>
  <c r="H210" i="1"/>
  <c r="H83" i="1"/>
  <c r="H662" i="1"/>
  <c r="H749" i="1"/>
  <c r="H364" i="1"/>
  <c r="H325" i="1"/>
  <c r="H250" i="1"/>
  <c r="H233" i="1"/>
  <c r="H511" i="1"/>
  <c r="H606" i="1"/>
  <c r="H797" i="1"/>
  <c r="H698" i="1"/>
  <c r="H189" i="1"/>
  <c r="H66" i="1"/>
  <c r="H675" i="1"/>
  <c r="H622" i="1"/>
  <c r="H869" i="1"/>
  <c r="H846" i="1"/>
  <c r="H39" i="1"/>
  <c r="H55" i="1"/>
  <c r="H658" i="1"/>
  <c r="H31" i="1"/>
  <c r="H249" i="1"/>
  <c r="H97" i="1"/>
  <c r="H859" i="1"/>
  <c r="H382" i="1"/>
  <c r="H825" i="1"/>
  <c r="H441" i="1"/>
  <c r="H798" i="1"/>
  <c r="H566" i="1"/>
  <c r="H202" i="1"/>
  <c r="H411" i="1"/>
  <c r="H535" i="1"/>
  <c r="H467" i="1"/>
  <c r="H40" i="1"/>
  <c r="H442" i="1"/>
  <c r="H712" i="1"/>
  <c r="H750" i="1"/>
  <c r="H113" i="1"/>
  <c r="H682" i="1"/>
  <c r="H78" i="1"/>
  <c r="H826" i="1"/>
  <c r="H326" i="1"/>
  <c r="H138" i="1"/>
  <c r="H551" i="1"/>
  <c r="H790" i="1"/>
  <c r="H435" i="1"/>
  <c r="H494" i="1"/>
  <c r="H468" i="1"/>
  <c r="H178" i="1"/>
  <c r="H417" i="1"/>
  <c r="H879" i="1"/>
  <c r="H329" i="1"/>
  <c r="H463" i="1"/>
  <c r="H151" i="1"/>
  <c r="H211" i="1"/>
  <c r="H469" i="1"/>
  <c r="H854" i="1"/>
  <c r="H847" i="1"/>
  <c r="H263" i="1"/>
  <c r="H171" i="1"/>
  <c r="H377" i="1"/>
  <c r="H102" i="1"/>
  <c r="H418" i="1"/>
  <c r="H827" i="1"/>
  <c r="H155" i="1"/>
  <c r="H306" i="1"/>
  <c r="H653" i="1"/>
  <c r="H144" i="1"/>
  <c r="H209" i="1"/>
  <c r="H543" i="1"/>
  <c r="H552" i="1"/>
  <c r="H889" i="1"/>
  <c r="H391" i="1"/>
  <c r="H799" i="1"/>
  <c r="H77" i="1"/>
  <c r="H266" i="1"/>
  <c r="H317" i="1"/>
  <c r="H172" i="1"/>
  <c r="H470" i="1"/>
  <c r="H560" i="1"/>
  <c r="H12" i="1"/>
  <c r="H608" i="1"/>
  <c r="H602" i="1"/>
  <c r="H294" i="1"/>
  <c r="H3" i="1"/>
  <c r="H381" i="1"/>
  <c r="H299" i="1"/>
  <c r="H190" i="1"/>
  <c r="H537" i="1"/>
  <c r="H173" i="1"/>
  <c r="H476" i="1"/>
  <c r="H342" i="1"/>
  <c r="H220" i="1"/>
  <c r="H892" i="1"/>
  <c r="H778" i="1"/>
  <c r="H574" i="1"/>
  <c r="H41" i="1"/>
  <c r="H312" i="1"/>
  <c r="H690" i="1"/>
  <c r="H27" i="1"/>
  <c r="H751" i="1"/>
  <c r="H59" i="1"/>
  <c r="H191" i="1"/>
  <c r="H542" i="1"/>
  <c r="H630" i="1"/>
  <c r="H460" i="1"/>
  <c r="H161" i="1"/>
  <c r="H752" i="1"/>
  <c r="H305" i="1"/>
  <c r="H838" i="1"/>
  <c r="H2" i="1"/>
  <c r="H93" i="1"/>
  <c r="H625" i="1"/>
  <c r="H192" i="1"/>
  <c r="H32" i="1"/>
  <c r="H604" i="1"/>
  <c r="H360" i="1"/>
  <c r="H713" i="1"/>
  <c r="H349" i="1"/>
  <c r="H564" i="1"/>
  <c r="H635" i="1"/>
  <c r="H426" i="1"/>
  <c r="H526" i="1"/>
  <c r="H548" i="1"/>
  <c r="H886" i="1"/>
  <c r="H63" i="1"/>
  <c r="H753" i="1"/>
  <c r="H412" i="1"/>
  <c r="H198" i="1"/>
  <c r="H392" i="1"/>
  <c r="H434" i="1"/>
  <c r="H610" i="1"/>
  <c r="H600" i="1"/>
  <c r="H828" i="1"/>
  <c r="H754" i="1"/>
  <c r="H361" i="1"/>
  <c r="H403" i="1"/>
  <c r="H623" i="1"/>
  <c r="H603" i="1"/>
  <c r="H872" i="1"/>
  <c r="H365" i="1"/>
  <c r="H221" i="1"/>
  <c r="H620" i="1"/>
  <c r="H224" i="1"/>
  <c r="H301" i="1"/>
  <c r="H243" i="1"/>
  <c r="H570" i="1"/>
  <c r="H599" i="1"/>
  <c r="H755" i="1"/>
  <c r="H272" i="1"/>
  <c r="H601" i="1"/>
  <c r="H22" i="1"/>
  <c r="H289" i="1"/>
  <c r="H234" i="1"/>
  <c r="H633" i="1"/>
  <c r="H443" i="1"/>
  <c r="H444" i="1"/>
  <c r="H445" i="1"/>
  <c r="H366" i="1"/>
  <c r="H367" i="1"/>
  <c r="H215" i="1"/>
  <c r="H73" i="1"/>
  <c r="H691" i="1"/>
  <c r="H683" i="1"/>
  <c r="H290" i="1"/>
  <c r="H593" i="1"/>
  <c r="H650" i="1"/>
  <c r="H848" i="1"/>
  <c r="H676" i="1"/>
  <c r="H524" i="1"/>
  <c r="H67" i="1"/>
  <c r="H200" i="1"/>
  <c r="H201" i="1"/>
  <c r="H636" i="1"/>
  <c r="H410" i="1"/>
  <c r="H152" i="1"/>
  <c r="H860" i="1"/>
  <c r="H663" i="1"/>
  <c r="H829" i="1"/>
  <c r="H534" i="1"/>
  <c r="H180" i="1"/>
  <c r="H193" i="1"/>
  <c r="H530" i="1"/>
  <c r="H105" i="1"/>
  <c r="H598" i="1"/>
  <c r="H581" i="1"/>
  <c r="H244" i="1"/>
  <c r="H53" i="1"/>
  <c r="H547" i="1"/>
  <c r="H181" i="1"/>
  <c r="H242" i="1"/>
  <c r="H873" i="1"/>
  <c r="H588" i="1"/>
  <c r="H618" i="1"/>
  <c r="H488" i="1"/>
  <c r="H737" i="1"/>
  <c r="H518" i="1"/>
  <c r="H756" i="1"/>
  <c r="H322" i="1"/>
  <c r="H333" i="1"/>
  <c r="H368" i="1"/>
  <c r="H814" i="1"/>
  <c r="H496" i="1"/>
  <c r="H118" i="1"/>
  <c r="H14" i="1"/>
  <c r="H738" i="1"/>
  <c r="H567" i="1"/>
  <c r="H217" i="1"/>
  <c r="H786" i="1"/>
  <c r="H170" i="1"/>
  <c r="H419" i="1"/>
  <c r="H471" i="1"/>
  <c r="H362" i="1"/>
  <c r="H17" i="1"/>
  <c r="H714" i="1"/>
  <c r="H158" i="1"/>
  <c r="H659" i="1"/>
  <c r="H162" i="1"/>
  <c r="H429" i="1"/>
  <c r="H800" i="1"/>
  <c r="H231" i="1"/>
  <c r="H791" i="1"/>
  <c r="H139" i="1"/>
  <c r="H757" i="1"/>
  <c r="H868" i="1"/>
  <c r="H555" i="1"/>
  <c r="H477" i="1"/>
  <c r="H18" i="1"/>
  <c r="H165" i="1"/>
  <c r="H406" i="1"/>
  <c r="H497" i="1"/>
  <c r="H446" i="1"/>
  <c r="H51" i="1"/>
  <c r="H758" i="1"/>
  <c r="H812" i="1"/>
  <c r="H776" i="1"/>
  <c r="H153" i="1"/>
  <c r="H569" i="1"/>
  <c r="H830" i="1"/>
  <c r="H393" i="1"/>
  <c r="H500" i="1"/>
  <c r="H801" i="1"/>
  <c r="H23" i="1"/>
  <c r="H84" i="1"/>
  <c r="H216" i="1"/>
  <c r="H394" i="1"/>
  <c r="H595" i="1"/>
  <c r="H275" i="1"/>
  <c r="H651" i="1"/>
  <c r="H132" i="1"/>
  <c r="H380" i="1"/>
  <c r="H228" i="1"/>
  <c r="H472" i="1"/>
  <c r="H398" i="1"/>
  <c r="H677" i="1"/>
  <c r="H792" i="1"/>
  <c r="H369" i="1"/>
  <c r="H24" i="1"/>
  <c r="H331" i="1"/>
  <c r="H498" i="1"/>
  <c r="H85" i="1"/>
  <c r="H490" i="1"/>
  <c r="H94" i="1"/>
  <c r="H409" i="1"/>
  <c r="H648" i="1"/>
  <c r="H302" i="1"/>
  <c r="H112" i="1"/>
  <c r="H715" i="1"/>
  <c r="H16" i="1"/>
  <c r="H507" i="1"/>
  <c r="H517" i="1"/>
  <c r="H356" i="1"/>
  <c r="H802" i="1"/>
  <c r="H86" i="1"/>
  <c r="H716" i="1"/>
  <c r="H288" i="1"/>
  <c r="H447" i="1"/>
  <c r="H717" i="1"/>
  <c r="H861" i="1"/>
  <c r="H478" i="1"/>
  <c r="H307" i="1"/>
  <c r="H815" i="1"/>
  <c r="H491" i="1"/>
  <c r="H831" i="1"/>
  <c r="H692" i="1"/>
  <c r="H402" i="1"/>
  <c r="H375" i="1"/>
  <c r="H156" i="1"/>
  <c r="H279" i="1"/>
  <c r="H430" i="1"/>
  <c r="H865" i="1"/>
  <c r="H820" i="1"/>
  <c r="H485" i="1"/>
  <c r="H334" i="1"/>
  <c r="H479" i="1"/>
  <c r="H718" i="1"/>
  <c r="H205" i="1"/>
  <c r="H115" i="1"/>
  <c r="H140" i="1"/>
  <c r="H556" i="1"/>
  <c r="H300" i="1"/>
  <c r="H719" i="1"/>
  <c r="H74" i="1"/>
  <c r="H649" i="1"/>
  <c r="H832" i="1"/>
  <c r="H297" i="1"/>
  <c r="H505" i="1"/>
  <c r="H720" i="1"/>
  <c r="H669" i="1"/>
  <c r="H540" i="1"/>
  <c r="H665" i="1"/>
  <c r="H38" i="1"/>
  <c r="H787" i="1"/>
  <c r="H577" i="1"/>
  <c r="H174" i="1"/>
  <c r="H177" i="1"/>
  <c r="H159" i="1"/>
  <c r="H629" i="1"/>
  <c r="H226" i="1"/>
  <c r="H395" i="1"/>
  <c r="H87" i="1"/>
  <c r="H644" i="1"/>
  <c r="H34" i="1"/>
  <c r="H9" i="1"/>
  <c r="H721" i="1"/>
  <c r="H79" i="1"/>
  <c r="H528" i="1"/>
  <c r="H821" i="1"/>
  <c r="H291" i="1"/>
  <c r="H357" i="1"/>
  <c r="H638" i="1"/>
  <c r="H396" i="1"/>
  <c r="H759" i="1"/>
  <c r="H558" i="1"/>
  <c r="H760" i="1"/>
  <c r="H849" i="1"/>
  <c r="H527" i="1"/>
  <c r="H839" i="1"/>
  <c r="H803" i="1"/>
  <c r="H358" i="1"/>
  <c r="H240" i="1"/>
  <c r="H739" i="1"/>
  <c r="H464" i="1"/>
  <c r="H878" i="1"/>
  <c r="H840" i="1"/>
  <c r="H594" i="1"/>
  <c r="H223" i="1"/>
  <c r="H163" i="1"/>
  <c r="H880" i="1"/>
  <c r="H308" i="1"/>
  <c r="H563" i="1"/>
  <c r="H667" i="1"/>
  <c r="H514" i="1"/>
  <c r="H532" i="1"/>
  <c r="H46" i="1"/>
  <c r="H47" i="1"/>
  <c r="H62" i="1"/>
  <c r="H260" i="1"/>
  <c r="H313" i="1"/>
  <c r="H501" i="1"/>
  <c r="H61" i="1"/>
  <c r="H647" i="1"/>
  <c r="H238" i="1"/>
  <c r="H137" i="1"/>
  <c r="H420" i="1"/>
  <c r="H784" i="1"/>
  <c r="H6" i="1"/>
  <c r="H195" i="1"/>
  <c r="H309" i="1"/>
  <c r="H513" i="1"/>
  <c r="H236" i="1"/>
  <c r="H544" i="1"/>
  <c r="H218" i="1"/>
  <c r="H804" i="1"/>
  <c r="H761" i="1"/>
  <c r="H436" i="1"/>
  <c r="H722" i="1"/>
  <c r="H166" i="1"/>
  <c r="H639" i="1"/>
  <c r="H583" i="1"/>
  <c r="H143" i="1"/>
  <c r="H841" i="1"/>
  <c r="H15" i="1"/>
  <c r="H56" i="1"/>
  <c r="H516" i="1"/>
  <c r="H82" i="1"/>
  <c r="H194" i="1"/>
  <c r="H582" i="1"/>
  <c r="H572" i="1"/>
  <c r="H370" i="1"/>
  <c r="H525" i="1"/>
  <c r="H150" i="1"/>
  <c r="H19" i="1"/>
  <c r="H404" i="1"/>
  <c r="H565" i="1"/>
  <c r="H421" i="1"/>
  <c r="H286" i="1"/>
  <c r="H687" i="1"/>
  <c r="H626" i="1"/>
  <c r="H433" i="1"/>
  <c r="H111" i="1"/>
  <c r="H723" i="1"/>
  <c r="H724" i="1"/>
  <c r="H855" i="1"/>
  <c r="H541" i="1"/>
  <c r="H833" i="1"/>
  <c r="H175" i="1"/>
  <c r="H422" i="1"/>
  <c r="H640" i="1"/>
  <c r="H407" i="1"/>
  <c r="H875" i="1"/>
  <c r="H850" i="1"/>
  <c r="H106" i="1"/>
  <c r="H400" i="1"/>
  <c r="H762" i="1"/>
  <c r="H285" i="1"/>
  <c r="H725" i="1"/>
  <c r="H88" i="1"/>
  <c r="H660" i="1"/>
  <c r="H763" i="1"/>
  <c r="H95" i="1"/>
  <c r="H427" i="1"/>
  <c r="H609" i="1"/>
  <c r="H134" i="1"/>
  <c r="H862" i="1"/>
  <c r="H212" i="1"/>
  <c r="H805" i="1"/>
  <c r="H726" i="1"/>
  <c r="H482" i="1"/>
  <c r="H672" i="1"/>
  <c r="H146" i="1"/>
  <c r="H883" i="1"/>
  <c r="H473" i="1"/>
  <c r="H671" i="1"/>
  <c r="H103" i="1"/>
  <c r="H30" i="1"/>
  <c r="H779" i="1"/>
  <c r="H654" i="1"/>
  <c r="H293" i="1"/>
  <c r="H462" i="1"/>
  <c r="H538" i="1"/>
  <c r="H764" i="1"/>
  <c r="H813" i="1"/>
  <c r="H43" i="1"/>
  <c r="H857" i="1"/>
  <c r="H96" i="1"/>
  <c r="H318" i="1"/>
  <c r="H49" i="1"/>
  <c r="H371" i="1"/>
  <c r="H740" i="1"/>
  <c r="H413" i="1"/>
  <c r="H131" i="1"/>
  <c r="H655" i="1"/>
  <c r="H780" i="1"/>
  <c r="H531" i="1"/>
  <c r="H50" i="1"/>
  <c r="H35" i="1"/>
  <c r="H492" i="1"/>
  <c r="H109" i="1"/>
  <c r="H584" i="1"/>
  <c r="H100" i="1"/>
  <c r="H818" i="1"/>
  <c r="H182" i="1"/>
  <c r="H765" i="1"/>
  <c r="H499" i="1"/>
  <c r="H697" i="1"/>
  <c r="H197" i="1"/>
  <c r="H124" i="1"/>
  <c r="H352" i="1"/>
  <c r="H766" i="1"/>
  <c r="H147" i="1"/>
  <c r="H448" i="1"/>
  <c r="H258" i="1"/>
  <c r="H125" i="1"/>
  <c r="H851" i="1"/>
  <c r="H315" i="1"/>
  <c r="H822" i="1"/>
  <c r="H20" i="1"/>
  <c r="H353" i="1"/>
  <c r="H449" i="1"/>
  <c r="H793" i="1"/>
  <c r="H727" i="1"/>
  <c r="H519" i="1"/>
  <c r="H425" i="1"/>
  <c r="H280" i="1"/>
  <c r="H888" i="1"/>
  <c r="H60" i="1"/>
  <c r="H480" i="1"/>
  <c r="H589" i="1"/>
  <c r="H728" i="1"/>
  <c r="H255" i="1"/>
  <c r="H130" i="1"/>
  <c r="H261" i="1"/>
  <c r="H164" i="1"/>
  <c r="H110" i="1"/>
  <c r="H684" i="1"/>
  <c r="H557" i="1"/>
  <c r="H388" i="1"/>
  <c r="H384" i="1"/>
  <c r="H561" i="1"/>
  <c r="H573" i="1"/>
  <c r="H587" i="1"/>
  <c r="H877" i="1"/>
  <c r="H107" i="1"/>
  <c r="H487" i="1"/>
  <c r="H36" i="1"/>
  <c r="H852" i="1"/>
  <c r="H310" i="1"/>
  <c r="H437" i="1"/>
  <c r="H729" i="1"/>
  <c r="H184" i="1"/>
  <c r="H259" i="1"/>
  <c r="H817" i="1"/>
  <c r="H885" i="1"/>
  <c r="H80" i="1"/>
  <c r="H121" i="1"/>
  <c r="H810" i="1"/>
  <c r="H781" i="1"/>
  <c r="H423" i="1"/>
  <c r="H374" i="1"/>
  <c r="H81" i="1"/>
  <c r="H607" i="1"/>
  <c r="H29" i="1"/>
  <c r="H515" i="1"/>
  <c r="H311" i="1"/>
  <c r="H101" i="1"/>
  <c r="H681" i="1"/>
  <c r="H450" i="1"/>
  <c r="H592" i="1"/>
  <c r="H619" i="1"/>
  <c r="H359" i="1"/>
  <c r="H664" i="1"/>
  <c r="H794" i="1"/>
  <c r="H882" i="1"/>
  <c r="H596" i="1"/>
  <c r="H451" i="1"/>
  <c r="H452" i="1"/>
  <c r="H104" i="1"/>
  <c r="H693" i="1"/>
  <c r="H383" i="1"/>
  <c r="H185" i="1"/>
  <c r="H424" i="1"/>
  <c r="H167" i="1"/>
  <c r="H615" i="1"/>
  <c r="H348" i="1"/>
  <c r="H481" i="1"/>
  <c r="H453" i="1"/>
  <c r="H454" i="1"/>
  <c r="H656" i="1"/>
  <c r="H133" i="1"/>
  <c r="H262" i="1"/>
  <c r="H767" i="1"/>
  <c r="H768" i="1"/>
  <c r="H91" i="1"/>
  <c r="H269" i="1"/>
  <c r="H631" i="1"/>
  <c r="H657" i="1"/>
  <c r="H21" i="1"/>
  <c r="H503" i="1"/>
  <c r="H568" i="1"/>
  <c r="H372" i="1"/>
  <c r="H237" i="1"/>
  <c r="H806" i="1"/>
  <c r="H876" i="1"/>
  <c r="H72" i="1"/>
  <c r="H678" i="1"/>
  <c r="H769" i="1"/>
  <c r="H483" i="1"/>
  <c r="H230" i="1"/>
  <c r="H788" i="1"/>
  <c r="H328" i="1"/>
  <c r="H730" i="1"/>
  <c r="H553" i="1"/>
  <c r="H668" i="1"/>
  <c r="H856" i="1"/>
  <c r="H8" i="1"/>
  <c r="H571" i="1"/>
  <c r="H590" i="1"/>
  <c r="H539" i="1"/>
  <c r="H287" i="1"/>
  <c r="H176" i="1"/>
  <c r="H641" i="1"/>
  <c r="H699" i="1"/>
  <c r="H679" i="1"/>
  <c r="H782" i="1"/>
  <c r="H68" i="1"/>
  <c r="H853" i="1"/>
  <c r="H386" i="1"/>
  <c r="H591" i="1"/>
  <c r="H807" i="1"/>
  <c r="H486" i="1"/>
  <c r="H811" i="1"/>
  <c r="H616" i="1"/>
  <c r="H246" i="1"/>
  <c r="H617" i="1"/>
  <c r="H298" i="1"/>
  <c r="H643" i="1"/>
  <c r="H863" i="1"/>
  <c r="H834" i="1"/>
  <c r="H247" i="1"/>
  <c r="H343" i="1"/>
  <c r="H76" i="1"/>
  <c r="H268" i="1"/>
  <c r="H808" i="1"/>
  <c r="H324" i="1"/>
  <c r="H128" i="1"/>
  <c r="H296" i="1"/>
  <c r="H770" i="1"/>
  <c r="H455" i="1"/>
  <c r="H508" i="1"/>
  <c r="H204" i="1"/>
  <c r="H842" i="1"/>
  <c r="H141" i="1"/>
  <c r="H456" i="1"/>
  <c r="H399" i="1"/>
  <c r="H346" i="1"/>
  <c r="H69" i="1"/>
  <c r="H4" i="1"/>
  <c r="H795" i="1"/>
  <c r="H319" i="1"/>
  <c r="H123" i="1"/>
  <c r="H457" i="1"/>
  <c r="H521" i="1"/>
  <c r="H775" i="1"/>
  <c r="H642" i="1"/>
  <c r="H474" i="1"/>
  <c r="H48" i="1"/>
  <c r="H731" i="1"/>
  <c r="H320" i="1"/>
  <c r="H168" i="1"/>
  <c r="H401" i="1"/>
  <c r="H870" i="1"/>
  <c r="H345" i="1"/>
  <c r="H559" i="1"/>
  <c r="H25" i="1"/>
  <c r="H321" i="1"/>
  <c r="H208" i="1"/>
  <c r="H337" i="1"/>
  <c r="H867" i="1"/>
  <c r="H628" i="1"/>
  <c r="H239" i="1"/>
  <c r="H10" i="1"/>
  <c r="H546" i="1"/>
  <c r="H257" i="1"/>
  <c r="H232" i="1"/>
  <c r="H843" i="1"/>
  <c r="H783" i="1"/>
  <c r="H579" i="1"/>
  <c r="H549" i="1"/>
  <c r="H694" i="1"/>
  <c r="H732" i="1"/>
  <c r="H37" i="1"/>
  <c r="H90" i="1"/>
  <c r="H741" i="1"/>
  <c r="H330" i="1"/>
  <c r="H512" i="1"/>
  <c r="H871" i="1"/>
  <c r="H578" i="1"/>
  <c r="H819" i="1"/>
  <c r="H624" i="1"/>
  <c r="H771" i="1"/>
  <c r="H405" i="1"/>
  <c r="H554" i="1"/>
  <c r="H339" i="1"/>
  <c r="H890" i="1"/>
  <c r="H54" i="1"/>
  <c r="H614" i="1"/>
  <c r="H64" i="1"/>
  <c r="H254" i="1"/>
  <c r="H611" i="1"/>
  <c r="H89" i="1"/>
  <c r="H219" i="1"/>
  <c r="H844" i="1"/>
  <c r="H673" i="1"/>
  <c r="H465" i="1"/>
  <c r="H509" i="1"/>
  <c r="H129" i="1"/>
  <c r="H458" i="1"/>
  <c r="H373" i="1"/>
  <c r="H376" i="1"/>
  <c r="H282" i="1"/>
  <c r="H680" i="1"/>
  <c r="H70" i="1"/>
  <c r="H772" i="1"/>
  <c r="H520" i="1"/>
  <c r="H316" i="1"/>
  <c r="H686" i="1"/>
  <c r="H387" i="1"/>
  <c r="H245" i="1"/>
  <c r="H674" i="1"/>
  <c r="H585" i="1"/>
  <c r="H773" i="1"/>
  <c r="H550" i="1"/>
  <c r="H397" i="1"/>
  <c r="H774" i="1"/>
  <c r="H154" i="1"/>
  <c r="H475" i="1"/>
  <c r="H864" i="1"/>
  <c r="H135" i="1"/>
  <c r="H459" i="1"/>
  <c r="H613" i="1"/>
  <c r="H142" i="1"/>
  <c r="H92" i="1"/>
  <c r="H809" i="1"/>
  <c r="Z781" i="1" l="1"/>
  <c r="AA781" i="1" s="1"/>
  <c r="Z714" i="1"/>
  <c r="AA714" i="1" s="1"/>
  <c r="Z845" i="1"/>
  <c r="AA845" i="1" s="1"/>
  <c r="Z358" i="1"/>
  <c r="AA358" i="1" s="1"/>
  <c r="Z57" i="1"/>
  <c r="AA57" i="1" s="1"/>
  <c r="Z232" i="1"/>
  <c r="AA232" i="1" s="1"/>
  <c r="Z505" i="1"/>
  <c r="AA505" i="1" s="1"/>
  <c r="Z420" i="1"/>
  <c r="AA420" i="1" s="1"/>
  <c r="Z495" i="1"/>
  <c r="AA495" i="1" s="1"/>
  <c r="Z427" i="1"/>
  <c r="AA427" i="1" s="1"/>
  <c r="Z625" i="1"/>
  <c r="AA625" i="1" s="1"/>
  <c r="Z885" i="1"/>
  <c r="AA885" i="1" s="1"/>
  <c r="Z816" i="1"/>
  <c r="AA816" i="1" s="1"/>
  <c r="Z586" i="1"/>
  <c r="AA586" i="1" s="1"/>
  <c r="Z691" i="1"/>
  <c r="AA691" i="1" s="1"/>
  <c r="Z865" i="1"/>
  <c r="AA865" i="1" s="1"/>
  <c r="Z640" i="1"/>
  <c r="AA640" i="1" s="1"/>
  <c r="Z794" i="1"/>
  <c r="AA794" i="1" s="1"/>
  <c r="Z694" i="1"/>
  <c r="AA694" i="1" s="1"/>
  <c r="Z104" i="1"/>
  <c r="AA104" i="1" s="1"/>
  <c r="Z315" i="1"/>
  <c r="AA315" i="1" s="1"/>
  <c r="Z448" i="1"/>
  <c r="AA448" i="1" s="1"/>
  <c r="Z378" i="1"/>
  <c r="AA378" i="1" s="1"/>
  <c r="Z499" i="1"/>
  <c r="AA499" i="1" s="1"/>
  <c r="Z603" i="1"/>
  <c r="AA603" i="1" s="1"/>
  <c r="Z615" i="1"/>
  <c r="AA615" i="1" s="1"/>
  <c r="Z562" i="1"/>
  <c r="AA562" i="1" s="1"/>
  <c r="Z675" i="1"/>
  <c r="AA675" i="1" s="1"/>
  <c r="Z848" i="1"/>
  <c r="AA848" i="1" s="1"/>
  <c r="Z719" i="1"/>
  <c r="AA719" i="1" s="1"/>
  <c r="Z805" i="1"/>
  <c r="AA805" i="1" s="1"/>
  <c r="Z656" i="1"/>
  <c r="AA656" i="1" s="1"/>
  <c r="Z578" i="1"/>
  <c r="AA578" i="1" s="1"/>
  <c r="Z120" i="1"/>
  <c r="AA120" i="1" s="1"/>
  <c r="Z887" i="1"/>
  <c r="AA887" i="1" s="1"/>
  <c r="Z480" i="1"/>
  <c r="AA480" i="1" s="1"/>
  <c r="Z392" i="1"/>
  <c r="AA392" i="1" s="1"/>
  <c r="Z882" i="1"/>
  <c r="AA882" i="1" s="1"/>
  <c r="Z633" i="1"/>
  <c r="AA633" i="1" s="1"/>
  <c r="Z521" i="1"/>
  <c r="AA521" i="1" s="1"/>
  <c r="Z777" i="1"/>
  <c r="AA777" i="1" s="1"/>
  <c r="Z658" i="1"/>
  <c r="AA658" i="1" s="1"/>
  <c r="Z873" i="1"/>
  <c r="AA873" i="1" s="1"/>
  <c r="Z669" i="1"/>
  <c r="AA669" i="1" s="1"/>
  <c r="Z779" i="1"/>
  <c r="AA779" i="1" s="1"/>
  <c r="Z788" i="1"/>
  <c r="AA788" i="1" s="1"/>
  <c r="Z339" i="1"/>
  <c r="AA339" i="1" s="1"/>
  <c r="Z192" i="1"/>
  <c r="AA192" i="1" s="1"/>
  <c r="Z440" i="1"/>
  <c r="AA440" i="1" s="1"/>
  <c r="Z423" i="1"/>
  <c r="AA423" i="1" s="1"/>
  <c r="Z366" i="1"/>
  <c r="AA366" i="1" s="1"/>
  <c r="Z376" i="1"/>
  <c r="AA376" i="1" s="1"/>
  <c r="Z547" i="1"/>
  <c r="AA547" i="1" s="1"/>
  <c r="Z512" i="1"/>
  <c r="AA512" i="1" s="1"/>
  <c r="Z747" i="1"/>
  <c r="AA747" i="1" s="1"/>
  <c r="Z712" i="1"/>
  <c r="AA712" i="1" s="1"/>
  <c r="Z333" i="1"/>
  <c r="AA333" i="1" s="1"/>
  <c r="Z759" i="1"/>
  <c r="AA759" i="1" s="1"/>
  <c r="Z857" i="1"/>
  <c r="AA857" i="1" s="1"/>
  <c r="Z590" i="1"/>
  <c r="AA590" i="1" s="1"/>
  <c r="Z585" i="1"/>
  <c r="AA585" i="1" s="1"/>
  <c r="Z295" i="1"/>
  <c r="AA295" i="1" s="1"/>
  <c r="Z322" i="1"/>
  <c r="AA322" i="1" s="1"/>
  <c r="Z405" i="1"/>
  <c r="AA405" i="1" s="1"/>
  <c r="Z375" i="1"/>
  <c r="AA375" i="1" s="1"/>
  <c r="Z543" i="1"/>
  <c r="AA543" i="1" s="1"/>
  <c r="Z513" i="1"/>
  <c r="AA513" i="1" s="1"/>
  <c r="Z702" i="1"/>
  <c r="AA702" i="1" s="1"/>
  <c r="Z621" i="1"/>
  <c r="AA621" i="1" s="1"/>
  <c r="Z751" i="1"/>
  <c r="AA751" i="1" s="1"/>
  <c r="Z595" i="1"/>
  <c r="AA595" i="1" s="1"/>
  <c r="Z841" i="1"/>
  <c r="AA841" i="1" s="1"/>
  <c r="Z557" i="1"/>
  <c r="AA557" i="1" s="1"/>
  <c r="Z795" i="1"/>
  <c r="AA795" i="1" s="1"/>
  <c r="Z727" i="1"/>
  <c r="AA727" i="1" s="1"/>
  <c r="Z623" i="1"/>
  <c r="AA623" i="1" s="1"/>
  <c r="Z509" i="1"/>
  <c r="AA509" i="1" s="1"/>
  <c r="Z369" i="1"/>
  <c r="AA369" i="1" s="1"/>
  <c r="Z290" i="1"/>
  <c r="AA290" i="1" s="1"/>
  <c r="Z766" i="1"/>
  <c r="AA766" i="1" s="1"/>
  <c r="Z892" i="1"/>
  <c r="AA892" i="1" s="1"/>
  <c r="Z538" i="1"/>
  <c r="AA538" i="1" s="1"/>
  <c r="Z362" i="1"/>
  <c r="AA362" i="1" s="1"/>
  <c r="Z486" i="1"/>
  <c r="AA486" i="1" s="1"/>
  <c r="Z733" i="1"/>
  <c r="AA733" i="1" s="1"/>
  <c r="Z723" i="1"/>
  <c r="AA723" i="1" s="1"/>
  <c r="Z653" i="1"/>
  <c r="AA653" i="1" s="1"/>
  <c r="Z527" i="1"/>
  <c r="AA527" i="1" s="1"/>
  <c r="Z389" i="1"/>
  <c r="AA389" i="1" s="1"/>
  <c r="Z218" i="1"/>
  <c r="AA218" i="1" s="1"/>
  <c r="Z809" i="1"/>
  <c r="AA809" i="1" s="1"/>
  <c r="Z667" i="1"/>
  <c r="AA667" i="1" s="1"/>
  <c r="Z336" i="1"/>
  <c r="AA336" i="1" s="1"/>
  <c r="Z540" i="1"/>
  <c r="AA540" i="1" s="1"/>
  <c r="Z457" i="1"/>
  <c r="AA457" i="1" s="1"/>
  <c r="Z75" i="1"/>
  <c r="AA75" i="1" s="1"/>
  <c r="Z870" i="1"/>
  <c r="AA870" i="1" s="1"/>
  <c r="Z803" i="1"/>
  <c r="AA803" i="1" s="1"/>
  <c r="Z858" i="1"/>
  <c r="AA858" i="1" s="1"/>
  <c r="Z602" i="1"/>
  <c r="AA602" i="1" s="1"/>
  <c r="Z328" i="1"/>
  <c r="AA328" i="1" s="1"/>
  <c r="V613" i="1"/>
  <c r="V550" i="1"/>
  <c r="V520" i="1"/>
  <c r="W520" i="1" s="1"/>
  <c r="X520" i="1" s="1"/>
  <c r="Y520" i="1" s="1"/>
  <c r="V129" i="1"/>
  <c r="V254" i="1"/>
  <c r="V771" i="1"/>
  <c r="Z343" i="1"/>
  <c r="AA343" i="1" s="1"/>
  <c r="Z715" i="1"/>
  <c r="AA715" i="1" s="1"/>
  <c r="Z709" i="1"/>
  <c r="AA709" i="1" s="1"/>
  <c r="Z612" i="1"/>
  <c r="AA612" i="1" s="1"/>
  <c r="Z409" i="1"/>
  <c r="AA409" i="1" s="1"/>
  <c r="V90" i="1"/>
  <c r="V232" i="1"/>
  <c r="V208" i="1"/>
  <c r="V320" i="1"/>
  <c r="V123" i="1"/>
  <c r="V141" i="1"/>
  <c r="V324" i="1"/>
  <c r="V643" i="1"/>
  <c r="W643" i="1" s="1"/>
  <c r="X643" i="1" s="1"/>
  <c r="Y643" i="1" s="1"/>
  <c r="V591" i="1"/>
  <c r="V176" i="1"/>
  <c r="V553" i="1"/>
  <c r="V72" i="1"/>
  <c r="V657" i="1"/>
  <c r="V656" i="1"/>
  <c r="V185" i="1"/>
  <c r="V794" i="1"/>
  <c r="W794" i="1" s="1"/>
  <c r="X794" i="1" s="1"/>
  <c r="Y794" i="1" s="1"/>
  <c r="V311" i="1"/>
  <c r="V810" i="1"/>
  <c r="V437" i="1"/>
  <c r="V573" i="1"/>
  <c r="V261" i="1"/>
  <c r="V280" i="1"/>
  <c r="V822" i="1"/>
  <c r="V352" i="1"/>
  <c r="W352" i="1" s="1"/>
  <c r="X352" i="1" s="1"/>
  <c r="Y352" i="1" s="1"/>
  <c r="V100" i="1"/>
  <c r="V655" i="1"/>
  <c r="V857" i="1"/>
  <c r="V779" i="1"/>
  <c r="V482" i="1"/>
  <c r="V95" i="1"/>
  <c r="V106" i="1"/>
  <c r="V541" i="1"/>
  <c r="W541" i="1" s="1"/>
  <c r="X541" i="1" s="1"/>
  <c r="Y541" i="1" s="1"/>
  <c r="V286" i="1"/>
  <c r="V572" i="1"/>
  <c r="V143" i="1"/>
  <c r="V218" i="1"/>
  <c r="V420" i="1"/>
  <c r="V62" i="1"/>
  <c r="V880" i="1"/>
  <c r="V240" i="1"/>
  <c r="W240" i="1" s="1"/>
  <c r="X240" i="1" s="1"/>
  <c r="Y240" i="1" s="1"/>
  <c r="V759" i="1"/>
  <c r="V721" i="1"/>
  <c r="V159" i="1"/>
  <c r="V669" i="1"/>
  <c r="V300" i="1"/>
  <c r="V485" i="1"/>
  <c r="V692" i="1"/>
  <c r="V447" i="1"/>
  <c r="W447" i="1" s="1"/>
  <c r="X447" i="1" s="1"/>
  <c r="Y447" i="1" s="1"/>
  <c r="V16" i="1"/>
  <c r="V85" i="1"/>
  <c r="V472" i="1"/>
  <c r="V216" i="1"/>
  <c r="V153" i="1"/>
  <c r="V165" i="1"/>
  <c r="V231" i="1"/>
  <c r="V362" i="1"/>
  <c r="W362" i="1" s="1"/>
  <c r="X362" i="1" s="1"/>
  <c r="Y362" i="1" s="1"/>
  <c r="V14" i="1"/>
  <c r="V518" i="1"/>
  <c r="V547" i="1"/>
  <c r="V180" i="1"/>
  <c r="V201" i="1"/>
  <c r="V290" i="1"/>
  <c r="V444" i="1"/>
  <c r="V755" i="1"/>
  <c r="W755" i="1" s="1"/>
  <c r="X755" i="1" s="1"/>
  <c r="Y755" i="1" s="1"/>
  <c r="V365" i="1"/>
  <c r="V600" i="1"/>
  <c r="V886" i="1"/>
  <c r="V360" i="1"/>
  <c r="V305" i="1"/>
  <c r="V751" i="1"/>
  <c r="V459" i="1"/>
  <c r="V772" i="1"/>
  <c r="W772" i="1" s="1"/>
  <c r="X772" i="1" s="1"/>
  <c r="Y772" i="1" s="1"/>
  <c r="V64" i="1"/>
  <c r="V37" i="1"/>
  <c r="V321" i="1"/>
  <c r="V842" i="1"/>
  <c r="V298" i="1"/>
  <c r="V287" i="1"/>
  <c r="W287" i="1" s="1"/>
  <c r="X287" i="1" s="1"/>
  <c r="Y287" i="1" s="1"/>
  <c r="V876" i="1"/>
  <c r="V454" i="1"/>
  <c r="V664" i="1"/>
  <c r="V121" i="1"/>
  <c r="W121" i="1" s="1"/>
  <c r="X121" i="1" s="1"/>
  <c r="Y121" i="1" s="1"/>
  <c r="V561" i="1"/>
  <c r="V425" i="1"/>
  <c r="V124" i="1"/>
  <c r="V131" i="1"/>
  <c r="W131" i="1" s="1"/>
  <c r="X131" i="1" s="1"/>
  <c r="Y131" i="1" s="1"/>
  <c r="V30" i="1"/>
  <c r="V726" i="1"/>
  <c r="W726" i="1" s="1"/>
  <c r="X726" i="1" s="1"/>
  <c r="Y726" i="1" s="1"/>
  <c r="V850" i="1"/>
  <c r="V421" i="1"/>
  <c r="V583" i="1"/>
  <c r="V137" i="1"/>
  <c r="V163" i="1"/>
  <c r="W163" i="1" s="1"/>
  <c r="X163" i="1" s="1"/>
  <c r="Y163" i="1" s="1"/>
  <c r="V396" i="1"/>
  <c r="V177" i="1"/>
  <c r="V720" i="1"/>
  <c r="W720" i="1" s="1"/>
  <c r="X720" i="1" s="1"/>
  <c r="Y720" i="1" s="1"/>
  <c r="V820" i="1"/>
  <c r="V831" i="1"/>
  <c r="W831" i="1" s="1"/>
  <c r="X831" i="1" s="1"/>
  <c r="Y831" i="1" s="1"/>
  <c r="V288" i="1"/>
  <c r="V715" i="1"/>
  <c r="V498" i="1"/>
  <c r="W498" i="1" s="1"/>
  <c r="X498" i="1" s="1"/>
  <c r="Y498" i="1" s="1"/>
  <c r="V228" i="1"/>
  <c r="W228" i="1" s="1"/>
  <c r="X228" i="1" s="1"/>
  <c r="Y228" i="1" s="1"/>
  <c r="V84" i="1"/>
  <c r="V776" i="1"/>
  <c r="W776" i="1" s="1"/>
  <c r="X776" i="1" s="1"/>
  <c r="Y776" i="1" s="1"/>
  <c r="V18" i="1"/>
  <c r="V800" i="1"/>
  <c r="W800" i="1" s="1"/>
  <c r="X800" i="1" s="1"/>
  <c r="Y800" i="1" s="1"/>
  <c r="V471" i="1"/>
  <c r="V118" i="1"/>
  <c r="V737" i="1"/>
  <c r="W737" i="1" s="1"/>
  <c r="X737" i="1" s="1"/>
  <c r="Y737" i="1" s="1"/>
  <c r="V53" i="1"/>
  <c r="W53" i="1" s="1"/>
  <c r="X53" i="1" s="1"/>
  <c r="Y53" i="1" s="1"/>
  <c r="V534" i="1"/>
  <c r="V200" i="1"/>
  <c r="W200" i="1" s="1"/>
  <c r="X200" i="1" s="1"/>
  <c r="Y200" i="1" s="1"/>
  <c r="V683" i="1"/>
  <c r="V599" i="1"/>
  <c r="V872" i="1"/>
  <c r="V610" i="1"/>
  <c r="V548" i="1"/>
  <c r="W548" i="1" s="1"/>
  <c r="X548" i="1" s="1"/>
  <c r="Y548" i="1" s="1"/>
  <c r="V604" i="1"/>
  <c r="W604" i="1" s="1"/>
  <c r="X604" i="1" s="1"/>
  <c r="Y604" i="1" s="1"/>
  <c r="V752" i="1"/>
  <c r="V27" i="1"/>
  <c r="V342" i="1"/>
  <c r="V294" i="1"/>
  <c r="V266" i="1"/>
  <c r="V144" i="1"/>
  <c r="V171" i="1"/>
  <c r="W171" i="1" s="1"/>
  <c r="X171" i="1" s="1"/>
  <c r="Y171" i="1" s="1"/>
  <c r="V329" i="1"/>
  <c r="W329" i="1" s="1"/>
  <c r="X329" i="1" s="1"/>
  <c r="Y329" i="1" s="1"/>
  <c r="V551" i="1"/>
  <c r="V712" i="1"/>
  <c r="W712" i="1" s="1"/>
  <c r="X712" i="1" s="1"/>
  <c r="Y712" i="1" s="1"/>
  <c r="V798" i="1"/>
  <c r="V658" i="1"/>
  <c r="V189" i="1"/>
  <c r="V364" i="1"/>
  <c r="V338" i="1"/>
  <c r="W338" i="1" s="1"/>
  <c r="X338" i="1" s="1"/>
  <c r="Y338" i="1" s="1"/>
  <c r="V295" i="1"/>
  <c r="W295" i="1" s="1"/>
  <c r="X295" i="1" s="1"/>
  <c r="Y295" i="1" s="1"/>
  <c r="V523" i="1"/>
  <c r="V689" i="1"/>
  <c r="W689" i="1" s="1"/>
  <c r="X689" i="1" s="1"/>
  <c r="Y689" i="1" s="1"/>
  <c r="V461" i="1"/>
  <c r="V214" i="1"/>
  <c r="V438" i="1"/>
  <c r="V796" i="1"/>
  <c r="V229" i="1"/>
  <c r="W229" i="1" s="1"/>
  <c r="X229" i="1" s="1"/>
  <c r="Y229" i="1" s="1"/>
  <c r="V278" i="1"/>
  <c r="W278" i="1" s="1"/>
  <c r="X278" i="1" s="1"/>
  <c r="Y278" i="1" s="1"/>
  <c r="V270" i="1"/>
  <c r="V824" i="1"/>
  <c r="W824" i="1" s="1"/>
  <c r="X824" i="1" s="1"/>
  <c r="Y824" i="1" s="1"/>
  <c r="V562" i="1"/>
  <c r="V235" i="1"/>
  <c r="V466" i="1"/>
  <c r="V264" i="1"/>
  <c r="V504" i="1"/>
  <c r="W504" i="1" s="1"/>
  <c r="X504" i="1" s="1"/>
  <c r="Y504" i="1" s="1"/>
  <c r="V661" i="1"/>
  <c r="W661" i="1" s="1"/>
  <c r="X661" i="1" s="1"/>
  <c r="Y661" i="1" s="1"/>
  <c r="V116" i="1"/>
  <c r="V135" i="1"/>
  <c r="W135" i="1" s="1"/>
  <c r="X135" i="1" s="1"/>
  <c r="Y135" i="1" s="1"/>
  <c r="V585" i="1"/>
  <c r="V70" i="1"/>
  <c r="W70" i="1" s="1"/>
  <c r="X70" i="1" s="1"/>
  <c r="Y70" i="1" s="1"/>
  <c r="V465" i="1"/>
  <c r="V614" i="1"/>
  <c r="V819" i="1"/>
  <c r="W819" i="1" s="1"/>
  <c r="X819" i="1" s="1"/>
  <c r="Y819" i="1" s="1"/>
  <c r="V732" i="1"/>
  <c r="V546" i="1"/>
  <c r="V25" i="1"/>
  <c r="W25" i="1" s="1"/>
  <c r="X25" i="1" s="1"/>
  <c r="Y25" i="1" s="1"/>
  <c r="V48" i="1"/>
  <c r="V795" i="1"/>
  <c r="V204" i="1"/>
  <c r="V268" i="1"/>
  <c r="V617" i="1"/>
  <c r="W617" i="1" s="1"/>
  <c r="X617" i="1" s="1"/>
  <c r="Y617" i="1" s="1"/>
  <c r="V853" i="1"/>
  <c r="W853" i="1" s="1"/>
  <c r="X853" i="1" s="1"/>
  <c r="Y853" i="1" s="1"/>
  <c r="V539" i="1"/>
  <c r="V328" i="1"/>
  <c r="W328" i="1" s="1"/>
  <c r="X328" i="1" s="1"/>
  <c r="Y328" i="1" s="1"/>
  <c r="V806" i="1"/>
  <c r="V269" i="1"/>
  <c r="W269" i="1" s="1"/>
  <c r="X269" i="1" s="1"/>
  <c r="Y269" i="1" s="1"/>
  <c r="V453" i="1"/>
  <c r="V693" i="1"/>
  <c r="V359" i="1"/>
  <c r="W359" i="1" s="1"/>
  <c r="X359" i="1" s="1"/>
  <c r="Y359" i="1" s="1"/>
  <c r="V29" i="1"/>
  <c r="W29" i="1" s="1"/>
  <c r="X29" i="1" s="1"/>
  <c r="Y29" i="1" s="1"/>
  <c r="V80" i="1"/>
  <c r="V852" i="1"/>
  <c r="W852" i="1" s="1"/>
  <c r="X852" i="1" s="1"/>
  <c r="Y852" i="1" s="1"/>
  <c r="V384" i="1"/>
  <c r="V255" i="1"/>
  <c r="W255" i="1" s="1"/>
  <c r="X255" i="1" s="1"/>
  <c r="Y255" i="1" s="1"/>
  <c r="V736" i="1"/>
  <c r="V773" i="1"/>
  <c r="V509" i="1"/>
  <c r="W509" i="1" s="1"/>
  <c r="X509" i="1" s="1"/>
  <c r="Y509" i="1" s="1"/>
  <c r="V624" i="1"/>
  <c r="W624" i="1" s="1"/>
  <c r="X624" i="1" s="1"/>
  <c r="Y624" i="1" s="1"/>
  <c r="V257" i="1"/>
  <c r="V731" i="1"/>
  <c r="V319" i="1"/>
  <c r="V808" i="1"/>
  <c r="W808" i="1" s="1"/>
  <c r="X808" i="1" s="1"/>
  <c r="Y808" i="1" s="1"/>
  <c r="V386" i="1"/>
  <c r="V730" i="1"/>
  <c r="V631" i="1"/>
  <c r="V383" i="1"/>
  <c r="W383" i="1" s="1"/>
  <c r="X383" i="1" s="1"/>
  <c r="Y383" i="1" s="1"/>
  <c r="V515" i="1"/>
  <c r="V310" i="1"/>
  <c r="W310" i="1" s="1"/>
  <c r="X310" i="1" s="1"/>
  <c r="Y310" i="1" s="1"/>
  <c r="V130" i="1"/>
  <c r="V315" i="1"/>
  <c r="W315" i="1" s="1"/>
  <c r="X315" i="1" s="1"/>
  <c r="Y315" i="1" s="1"/>
  <c r="V584" i="1"/>
  <c r="V43" i="1"/>
  <c r="V763" i="1"/>
  <c r="W763" i="1" s="1"/>
  <c r="X763" i="1" s="1"/>
  <c r="Y763" i="1" s="1"/>
  <c r="V855" i="1"/>
  <c r="W855" i="1" s="1"/>
  <c r="X855" i="1" s="1"/>
  <c r="Y855" i="1" s="1"/>
  <c r="V582" i="1"/>
  <c r="V544" i="1"/>
  <c r="V47" i="1"/>
  <c r="V358" i="1"/>
  <c r="V9" i="1"/>
  <c r="V556" i="1"/>
  <c r="V443" i="1"/>
  <c r="W443" i="1" s="1"/>
  <c r="X443" i="1" s="1"/>
  <c r="Y443" i="1" s="1"/>
  <c r="V864" i="1"/>
  <c r="W864" i="1" s="1"/>
  <c r="X864" i="1" s="1"/>
  <c r="Y864" i="1" s="1"/>
  <c r="V674" i="1"/>
  <c r="V680" i="1"/>
  <c r="W680" i="1" s="1"/>
  <c r="X680" i="1" s="1"/>
  <c r="Y680" i="1" s="1"/>
  <c r="V673" i="1"/>
  <c r="V54" i="1"/>
  <c r="V578" i="1"/>
  <c r="V694" i="1"/>
  <c r="V10" i="1"/>
  <c r="W10" i="1" s="1"/>
  <c r="X10" i="1" s="1"/>
  <c r="Y10" i="1" s="1"/>
  <c r="V559" i="1"/>
  <c r="W559" i="1" s="1"/>
  <c r="X559" i="1" s="1"/>
  <c r="Y559" i="1" s="1"/>
  <c r="V474" i="1"/>
  <c r="V4" i="1"/>
  <c r="W4" i="1" s="1"/>
  <c r="X4" i="1" s="1"/>
  <c r="Y4" i="1" s="1"/>
  <c r="V508" i="1"/>
  <c r="V76" i="1"/>
  <c r="V246" i="1"/>
  <c r="V68" i="1"/>
  <c r="V590" i="1"/>
  <c r="W590" i="1" s="1"/>
  <c r="X590" i="1" s="1"/>
  <c r="Y590" i="1" s="1"/>
  <c r="V788" i="1"/>
  <c r="W788" i="1" s="1"/>
  <c r="X788" i="1" s="1"/>
  <c r="Y788" i="1" s="1"/>
  <c r="V237" i="1"/>
  <c r="V91" i="1"/>
  <c r="W91" i="1" s="1"/>
  <c r="X91" i="1" s="1"/>
  <c r="Y91" i="1" s="1"/>
  <c r="V481" i="1"/>
  <c r="V104" i="1"/>
  <c r="V619" i="1"/>
  <c r="V607" i="1"/>
  <c r="V885" i="1"/>
  <c r="W885" i="1" s="1"/>
  <c r="X885" i="1" s="1"/>
  <c r="Y885" i="1" s="1"/>
  <c r="V36" i="1"/>
  <c r="W36" i="1" s="1"/>
  <c r="X36" i="1" s="1"/>
  <c r="Y36" i="1" s="1"/>
  <c r="V245" i="1"/>
  <c r="V890" i="1"/>
  <c r="W890" i="1" s="1"/>
  <c r="X890" i="1" s="1"/>
  <c r="Y890" i="1" s="1"/>
  <c r="V239" i="1"/>
  <c r="V642" i="1"/>
  <c r="V343" i="1"/>
  <c r="V571" i="1"/>
  <c r="V768" i="1"/>
  <c r="V592" i="1"/>
  <c r="W592" i="1" s="1"/>
  <c r="X592" i="1" s="1"/>
  <c r="Y592" i="1" s="1"/>
  <c r="V487" i="1"/>
  <c r="V793" i="1"/>
  <c r="W793" i="1" s="1"/>
  <c r="X793" i="1" s="1"/>
  <c r="Y793" i="1" s="1"/>
  <c r="V35" i="1"/>
  <c r="V538" i="1"/>
  <c r="W538" i="1" s="1"/>
  <c r="X538" i="1" s="1"/>
  <c r="Y538" i="1" s="1"/>
  <c r="V725" i="1"/>
  <c r="V19" i="1"/>
  <c r="V309" i="1"/>
  <c r="W309" i="1" s="1"/>
  <c r="X309" i="1" s="1"/>
  <c r="Y309" i="1" s="1"/>
  <c r="V840" i="1"/>
  <c r="W840" i="1" s="1"/>
  <c r="X840" i="1" s="1"/>
  <c r="Y840" i="1" s="1"/>
  <c r="V87" i="1"/>
  <c r="V205" i="1"/>
  <c r="W205" i="1" s="1"/>
  <c r="X205" i="1" s="1"/>
  <c r="Y205" i="1" s="1"/>
  <c r="V802" i="1"/>
  <c r="V651" i="1"/>
  <c r="W651" i="1" s="1"/>
  <c r="X651" i="1" s="1"/>
  <c r="Y651" i="1" s="1"/>
  <c r="V868" i="1"/>
  <c r="V368" i="1"/>
  <c r="V289" i="1"/>
  <c r="W289" i="1" s="1"/>
  <c r="X289" i="1" s="1"/>
  <c r="Y289" i="1" s="1"/>
  <c r="V809" i="1"/>
  <c r="W809" i="1" s="1"/>
  <c r="X809" i="1" s="1"/>
  <c r="Y809" i="1" s="1"/>
  <c r="V154" i="1"/>
  <c r="V387" i="1"/>
  <c r="W387" i="1" s="1"/>
  <c r="X387" i="1" s="1"/>
  <c r="Y387" i="1" s="1"/>
  <c r="V376" i="1"/>
  <c r="V219" i="1"/>
  <c r="W219" i="1" s="1"/>
  <c r="X219" i="1" s="1"/>
  <c r="Y219" i="1" s="1"/>
  <c r="V339" i="1"/>
  <c r="V512" i="1"/>
  <c r="V579" i="1"/>
  <c r="W579" i="1" s="1"/>
  <c r="X579" i="1" s="1"/>
  <c r="Y579" i="1" s="1"/>
  <c r="V628" i="1"/>
  <c r="W628" i="1" s="1"/>
  <c r="X628" i="1" s="1"/>
  <c r="Y628" i="1" s="1"/>
  <c r="V870" i="1"/>
  <c r="V775" i="1"/>
  <c r="V346" i="1"/>
  <c r="V770" i="1"/>
  <c r="W770" i="1" s="1"/>
  <c r="X770" i="1" s="1"/>
  <c r="Y770" i="1" s="1"/>
  <c r="V247" i="1"/>
  <c r="V811" i="1"/>
  <c r="V679" i="1"/>
  <c r="W679" i="1" s="1"/>
  <c r="X679" i="1" s="1"/>
  <c r="Y679" i="1" s="1"/>
  <c r="V8" i="1"/>
  <c r="W8" i="1" s="1"/>
  <c r="X8" i="1" s="1"/>
  <c r="Y8" i="1" s="1"/>
  <c r="V483" i="1"/>
  <c r="V568" i="1"/>
  <c r="W568" i="1" s="1"/>
  <c r="X568" i="1" s="1"/>
  <c r="Y568" i="1" s="1"/>
  <c r="V767" i="1"/>
  <c r="V615" i="1"/>
  <c r="W615" i="1" s="1"/>
  <c r="X615" i="1" s="1"/>
  <c r="Y615" i="1" s="1"/>
  <c r="V451" i="1"/>
  <c r="V450" i="1"/>
  <c r="V374" i="1"/>
  <c r="W374" i="1" s="1"/>
  <c r="X374" i="1" s="1"/>
  <c r="Y374" i="1" s="1"/>
  <c r="V259" i="1"/>
  <c r="W259" i="1" s="1"/>
  <c r="X259" i="1" s="1"/>
  <c r="Y259" i="1" s="1"/>
  <c r="V107" i="1"/>
  <c r="V684" i="1"/>
  <c r="W684" i="1" s="1"/>
  <c r="X684" i="1" s="1"/>
  <c r="Y684" i="1" s="1"/>
  <c r="V480" i="1"/>
  <c r="V449" i="1"/>
  <c r="W449" i="1" s="1"/>
  <c r="X449" i="1" s="1"/>
  <c r="Y449" i="1" s="1"/>
  <c r="V448" i="1"/>
  <c r="V765" i="1"/>
  <c r="V50" i="1"/>
  <c r="V49" i="1"/>
  <c r="W49" i="1" s="1"/>
  <c r="X49" i="1" s="1"/>
  <c r="Y49" i="1" s="1"/>
  <c r="V462" i="1"/>
  <c r="V883" i="1"/>
  <c r="W883" i="1" s="1"/>
  <c r="X883" i="1" s="1"/>
  <c r="Y883" i="1" s="1"/>
  <c r="V134" i="1"/>
  <c r="V285" i="1"/>
  <c r="W285" i="1" s="1"/>
  <c r="X285" i="1" s="1"/>
  <c r="Y285" i="1" s="1"/>
  <c r="V422" i="1"/>
  <c r="V433" i="1"/>
  <c r="V150" i="1"/>
  <c r="V56" i="1"/>
  <c r="W56" i="1" s="1"/>
  <c r="X56" i="1" s="1"/>
  <c r="Y56" i="1" s="1"/>
  <c r="V436" i="1"/>
  <c r="V195" i="1"/>
  <c r="W195" i="1" s="1"/>
  <c r="X195" i="1" s="1"/>
  <c r="Y195" i="1" s="1"/>
  <c r="V501" i="1"/>
  <c r="V667" i="1"/>
  <c r="W667" i="1" s="1"/>
  <c r="X667" i="1" s="1"/>
  <c r="Y667" i="1" s="1"/>
  <c r="V878" i="1"/>
  <c r="V849" i="1"/>
  <c r="V821" i="1"/>
  <c r="V395" i="1"/>
  <c r="W395" i="1" s="1"/>
  <c r="X395" i="1" s="1"/>
  <c r="Y395" i="1" s="1"/>
  <c r="V38" i="1"/>
  <c r="V649" i="1"/>
  <c r="W649" i="1" s="1"/>
  <c r="X649" i="1" s="1"/>
  <c r="Y649" i="1" s="1"/>
  <c r="V718" i="1"/>
  <c r="V156" i="1"/>
  <c r="W156" i="1" s="1"/>
  <c r="X156" i="1" s="1"/>
  <c r="Y156" i="1" s="1"/>
  <c r="V478" i="1"/>
  <c r="V356" i="1"/>
  <c r="V409" i="1"/>
  <c r="V792" i="1"/>
  <c r="W792" i="1" s="1"/>
  <c r="X792" i="1" s="1"/>
  <c r="Y792" i="1" s="1"/>
  <c r="V275" i="1"/>
  <c r="V393" i="1"/>
  <c r="V446" i="1"/>
  <c r="V757" i="1"/>
  <c r="W757" i="1" s="1"/>
  <c r="X757" i="1" s="1"/>
  <c r="Y757" i="1" s="1"/>
  <c r="V158" i="1"/>
  <c r="V217" i="1"/>
  <c r="V333" i="1"/>
  <c r="V873" i="1"/>
  <c r="W873" i="1" s="1"/>
  <c r="X873" i="1" s="1"/>
  <c r="Y873" i="1" s="1"/>
  <c r="V105" i="1"/>
  <c r="V152" i="1"/>
  <c r="W152" i="1" s="1"/>
  <c r="X152" i="1" s="1"/>
  <c r="Y152" i="1" s="1"/>
  <c r="V848" i="1"/>
  <c r="V367" i="1"/>
  <c r="W367" i="1" s="1"/>
  <c r="X367" i="1" s="1"/>
  <c r="Y367" i="1" s="1"/>
  <c r="V22" i="1"/>
  <c r="V224" i="1"/>
  <c r="V361" i="1"/>
  <c r="V412" i="1"/>
  <c r="W412" i="1" s="1"/>
  <c r="X412" i="1" s="1"/>
  <c r="Y412" i="1" s="1"/>
  <c r="V564" i="1"/>
  <c r="V93" i="1"/>
  <c r="W93" i="1" s="1"/>
  <c r="X93" i="1" s="1"/>
  <c r="Y93" i="1" s="1"/>
  <c r="V542" i="1"/>
  <c r="V574" i="1"/>
  <c r="W574" i="1" s="1"/>
  <c r="X574" i="1" s="1"/>
  <c r="Y574" i="1" s="1"/>
  <c r="V190" i="1"/>
  <c r="V560" i="1"/>
  <c r="V889" i="1"/>
  <c r="V827" i="1"/>
  <c r="W827" i="1" s="1"/>
  <c r="X827" i="1" s="1"/>
  <c r="Y827" i="1" s="1"/>
  <c r="V469" i="1"/>
  <c r="V468" i="1"/>
  <c r="W468" i="1" s="1"/>
  <c r="X468" i="1" s="1"/>
  <c r="Y468" i="1" s="1"/>
  <c r="V78" i="1"/>
  <c r="V535" i="1"/>
  <c r="W535" i="1" s="1"/>
  <c r="X535" i="1" s="1"/>
  <c r="Y535" i="1" s="1"/>
  <c r="V859" i="1"/>
  <c r="V869" i="1"/>
  <c r="V511" i="1"/>
  <c r="V210" i="1"/>
  <c r="W210" i="1" s="1"/>
  <c r="X210" i="1" s="1"/>
  <c r="Y210" i="1" s="1"/>
  <c r="V440" i="1"/>
  <c r="V292" i="1"/>
  <c r="V789" i="1"/>
  <c r="V823" i="1"/>
  <c r="W823" i="1" s="1"/>
  <c r="X823" i="1" s="1"/>
  <c r="Y823" i="1" s="1"/>
  <c r="V13" i="1"/>
  <c r="V575" i="1"/>
  <c r="V748" i="1"/>
  <c r="V408" i="1"/>
  <c r="W408" i="1" s="1"/>
  <c r="X408" i="1" s="1"/>
  <c r="Y408" i="1" s="1"/>
  <c r="V119" i="1"/>
  <c r="V183" i="1"/>
  <c r="W183" i="1" s="1"/>
  <c r="X183" i="1" s="1"/>
  <c r="Y183" i="1" s="1"/>
  <c r="V385" i="1"/>
  <c r="V706" i="1"/>
  <c r="W706" i="1" s="1"/>
  <c r="X706" i="1" s="1"/>
  <c r="Y706" i="1" s="1"/>
  <c r="V196" i="1"/>
  <c r="V33" i="1"/>
  <c r="V355" i="1"/>
  <c r="V881" i="1"/>
  <c r="W881" i="1" s="1"/>
  <c r="X881" i="1" s="1"/>
  <c r="Y881" i="1" s="1"/>
  <c r="V335" i="1"/>
  <c r="V743" i="1"/>
  <c r="W743" i="1" s="1"/>
  <c r="X743" i="1" s="1"/>
  <c r="Y743" i="1" s="1"/>
  <c r="V265" i="1"/>
  <c r="V845" i="1"/>
  <c r="W845" i="1" s="1"/>
  <c r="X845" i="1" s="1"/>
  <c r="Y845" i="1" s="1"/>
  <c r="V145" i="1"/>
  <c r="V489" i="1"/>
  <c r="V203" i="1"/>
  <c r="V475" i="1"/>
  <c r="W475" i="1" s="1"/>
  <c r="X475" i="1" s="1"/>
  <c r="Y475" i="1" s="1"/>
  <c r="V844" i="1"/>
  <c r="V549" i="1"/>
  <c r="W549" i="1" s="1"/>
  <c r="X549" i="1" s="1"/>
  <c r="Y549" i="1" s="1"/>
  <c r="V69" i="1"/>
  <c r="V616" i="1"/>
  <c r="W616" i="1" s="1"/>
  <c r="X616" i="1" s="1"/>
  <c r="Y616" i="1" s="1"/>
  <c r="V230" i="1"/>
  <c r="V348" i="1"/>
  <c r="V81" i="1"/>
  <c r="V557" i="1"/>
  <c r="V258" i="1"/>
  <c r="V371" i="1"/>
  <c r="W371" i="1" s="1"/>
  <c r="X371" i="1" s="1"/>
  <c r="Y371" i="1" s="1"/>
  <c r="V862" i="1"/>
  <c r="V111" i="1"/>
  <c r="W111" i="1" s="1"/>
  <c r="X111" i="1" s="1"/>
  <c r="Y111" i="1" s="1"/>
  <c r="V722" i="1"/>
  <c r="V514" i="1"/>
  <c r="V291" i="1"/>
  <c r="V832" i="1"/>
  <c r="W832" i="1" s="1"/>
  <c r="X832" i="1" s="1"/>
  <c r="Y832" i="1" s="1"/>
  <c r="V307" i="1"/>
  <c r="V648" i="1"/>
  <c r="V500" i="1"/>
  <c r="V659" i="1"/>
  <c r="W659" i="1" s="1"/>
  <c r="X659" i="1" s="1"/>
  <c r="Y659" i="1" s="1"/>
  <c r="V588" i="1"/>
  <c r="V860" i="1"/>
  <c r="V676" i="1"/>
  <c r="W676" i="1" s="1"/>
  <c r="X676" i="1" s="1"/>
  <c r="Y676" i="1" s="1"/>
  <c r="V301" i="1"/>
  <c r="W301" i="1" s="1"/>
  <c r="X301" i="1" s="1"/>
  <c r="Y301" i="1" s="1"/>
  <c r="V92" i="1"/>
  <c r="V774" i="1"/>
  <c r="W774" i="1" s="1"/>
  <c r="X774" i="1" s="1"/>
  <c r="Y774" i="1" s="1"/>
  <c r="V686" i="1"/>
  <c r="V373" i="1"/>
  <c r="W373" i="1" s="1"/>
  <c r="X373" i="1" s="1"/>
  <c r="Y373" i="1" s="1"/>
  <c r="V89" i="1"/>
  <c r="V554" i="1"/>
  <c r="V330" i="1"/>
  <c r="W330" i="1" s="1"/>
  <c r="X330" i="1" s="1"/>
  <c r="Y330" i="1" s="1"/>
  <c r="V783" i="1"/>
  <c r="W783" i="1" s="1"/>
  <c r="X783" i="1" s="1"/>
  <c r="Y783" i="1" s="1"/>
  <c r="V867" i="1"/>
  <c r="V401" i="1"/>
  <c r="V521" i="1"/>
  <c r="V399" i="1"/>
  <c r="W399" i="1" s="1"/>
  <c r="X399" i="1" s="1"/>
  <c r="Y399" i="1" s="1"/>
  <c r="V296" i="1"/>
  <c r="V834" i="1"/>
  <c r="V486" i="1"/>
  <c r="W486" i="1" s="1"/>
  <c r="X486" i="1" s="1"/>
  <c r="Y486" i="1" s="1"/>
  <c r="V699" i="1"/>
  <c r="W699" i="1" s="1"/>
  <c r="X699" i="1" s="1"/>
  <c r="Y699" i="1" s="1"/>
  <c r="V856" i="1"/>
  <c r="V769" i="1"/>
  <c r="W769" i="1" s="1"/>
  <c r="X769" i="1" s="1"/>
  <c r="Y769" i="1" s="1"/>
  <c r="V503" i="1"/>
  <c r="V262" i="1"/>
  <c r="W262" i="1" s="1"/>
  <c r="X262" i="1" s="1"/>
  <c r="Y262" i="1" s="1"/>
  <c r="V167" i="1"/>
  <c r="V596" i="1"/>
  <c r="V681" i="1"/>
  <c r="W681" i="1" s="1"/>
  <c r="X681" i="1" s="1"/>
  <c r="Y681" i="1" s="1"/>
  <c r="V423" i="1"/>
  <c r="W423" i="1" s="1"/>
  <c r="X423" i="1" s="1"/>
  <c r="Y423" i="1" s="1"/>
  <c r="V184" i="1"/>
  <c r="V877" i="1"/>
  <c r="W877" i="1" s="1"/>
  <c r="X877" i="1" s="1"/>
  <c r="Y877" i="1" s="1"/>
  <c r="V110" i="1"/>
  <c r="V60" i="1"/>
  <c r="V353" i="1"/>
  <c r="V147" i="1"/>
  <c r="V182" i="1"/>
  <c r="V531" i="1"/>
  <c r="V318" i="1"/>
  <c r="V293" i="1"/>
  <c r="W293" i="1" s="1"/>
  <c r="X293" i="1" s="1"/>
  <c r="Y293" i="1" s="1"/>
  <c r="V146" i="1"/>
  <c r="V609" i="1"/>
  <c r="W609" i="1" s="1"/>
  <c r="X609" i="1" s="1"/>
  <c r="Y609" i="1" s="1"/>
  <c r="V762" i="1"/>
  <c r="V175" i="1"/>
  <c r="V626" i="1"/>
  <c r="V525" i="1"/>
  <c r="W525" i="1" s="1"/>
  <c r="X525" i="1" s="1"/>
  <c r="Y525" i="1" s="1"/>
  <c r="V15" i="1"/>
  <c r="V761" i="1"/>
  <c r="W761" i="1" s="1"/>
  <c r="X761" i="1" s="1"/>
  <c r="Y761" i="1" s="1"/>
  <c r="V6" i="1"/>
  <c r="V313" i="1"/>
  <c r="W313" i="1" s="1"/>
  <c r="X313" i="1" s="1"/>
  <c r="Y313" i="1" s="1"/>
  <c r="V563" i="1"/>
  <c r="V464" i="1"/>
  <c r="V760" i="1"/>
  <c r="V528" i="1"/>
  <c r="W528" i="1" s="1"/>
  <c r="X528" i="1" s="1"/>
  <c r="Y528" i="1" s="1"/>
  <c r="V226" i="1"/>
  <c r="V665" i="1"/>
  <c r="W665" i="1" s="1"/>
  <c r="X665" i="1" s="1"/>
  <c r="Y665" i="1" s="1"/>
  <c r="V74" i="1"/>
  <c r="V479" i="1"/>
  <c r="W479" i="1" s="1"/>
  <c r="X479" i="1" s="1"/>
  <c r="Y479" i="1" s="1"/>
  <c r="V375" i="1"/>
  <c r="V861" i="1"/>
  <c r="V517" i="1"/>
  <c r="V94" i="1"/>
  <c r="W94" i="1" s="1"/>
  <c r="X94" i="1" s="1"/>
  <c r="Y94" i="1" s="1"/>
  <c r="V677" i="1"/>
  <c r="V595" i="1"/>
  <c r="W595" i="1" s="1"/>
  <c r="X595" i="1" s="1"/>
  <c r="Y595" i="1" s="1"/>
  <c r="V830" i="1"/>
  <c r="V497" i="1"/>
  <c r="W497" i="1" s="1"/>
  <c r="X497" i="1" s="1"/>
  <c r="Y497" i="1" s="1"/>
  <c r="V139" i="1"/>
  <c r="V714" i="1"/>
  <c r="V567" i="1"/>
  <c r="V322" i="1"/>
  <c r="W322" i="1" s="1"/>
  <c r="X322" i="1" s="1"/>
  <c r="Y322" i="1" s="1"/>
  <c r="V242" i="1"/>
  <c r="V530" i="1"/>
  <c r="W530" i="1" s="1"/>
  <c r="X530" i="1" s="1"/>
  <c r="Y530" i="1" s="1"/>
  <c r="V410" i="1"/>
  <c r="V650" i="1"/>
  <c r="V366" i="1"/>
  <c r="V601" i="1"/>
  <c r="V620" i="1"/>
  <c r="V754" i="1"/>
  <c r="V753" i="1"/>
  <c r="V349" i="1"/>
  <c r="W349" i="1" s="1"/>
  <c r="X349" i="1" s="1"/>
  <c r="Y349" i="1" s="1"/>
  <c r="V2" i="1"/>
  <c r="V191" i="1"/>
  <c r="W191" i="1" s="1"/>
  <c r="X191" i="1" s="1"/>
  <c r="Y191" i="1" s="1"/>
  <c r="V778" i="1"/>
  <c r="V299" i="1"/>
  <c r="V470" i="1"/>
  <c r="V552" i="1"/>
  <c r="W552" i="1" s="1"/>
  <c r="X552" i="1" s="1"/>
  <c r="Y552" i="1" s="1"/>
  <c r="V418" i="1"/>
  <c r="V211" i="1"/>
  <c r="W211" i="1" s="1"/>
  <c r="X211" i="1" s="1"/>
  <c r="Y211" i="1" s="1"/>
  <c r="V494" i="1"/>
  <c r="V682" i="1"/>
  <c r="W682" i="1" s="1"/>
  <c r="X682" i="1" s="1"/>
  <c r="Y682" i="1" s="1"/>
  <c r="V411" i="1"/>
  <c r="V97" i="1"/>
  <c r="V622" i="1"/>
  <c r="V233" i="1"/>
  <c r="W233" i="1" s="1"/>
  <c r="X233" i="1" s="1"/>
  <c r="Y233" i="1" s="1"/>
  <c r="V283" i="1"/>
  <c r="V42" i="1"/>
  <c r="W42" i="1" s="1"/>
  <c r="X42" i="1" s="1"/>
  <c r="Y42" i="1" s="1"/>
  <c r="V627" i="1"/>
  <c r="V378" i="1"/>
  <c r="W378" i="1" s="1"/>
  <c r="X378" i="1" s="1"/>
  <c r="Y378" i="1" s="1"/>
  <c r="V666" i="1"/>
  <c r="V323" i="1"/>
  <c r="V276" i="1"/>
  <c r="V866" i="1"/>
  <c r="W866" i="1" s="1"/>
  <c r="X866" i="1" s="1"/>
  <c r="Y866" i="1" s="1"/>
  <c r="V282" i="1"/>
  <c r="V871" i="1"/>
  <c r="W871" i="1" s="1"/>
  <c r="X871" i="1" s="1"/>
  <c r="Y871" i="1" s="1"/>
  <c r="V345" i="1"/>
  <c r="V455" i="1"/>
  <c r="W455" i="1" s="1"/>
  <c r="X455" i="1" s="1"/>
  <c r="Y455" i="1" s="1"/>
  <c r="V782" i="1"/>
  <c r="V372" i="1"/>
  <c r="V452" i="1"/>
  <c r="W452" i="1" s="1"/>
  <c r="X452" i="1" s="1"/>
  <c r="Y452" i="1" s="1"/>
  <c r="V817" i="1"/>
  <c r="W817" i="1" s="1"/>
  <c r="X817" i="1" s="1"/>
  <c r="Y817" i="1" s="1"/>
  <c r="V589" i="1"/>
  <c r="V499" i="1"/>
  <c r="W499" i="1" s="1"/>
  <c r="X499" i="1" s="1"/>
  <c r="Y499" i="1" s="1"/>
  <c r="V473" i="1"/>
  <c r="V640" i="1"/>
  <c r="W640" i="1" s="1"/>
  <c r="X640" i="1" s="1"/>
  <c r="Y640" i="1" s="1"/>
  <c r="V516" i="1"/>
  <c r="V61" i="1"/>
  <c r="V527" i="1"/>
  <c r="W527" i="1" s="1"/>
  <c r="X527" i="1" s="1"/>
  <c r="Y527" i="1" s="1"/>
  <c r="V787" i="1"/>
  <c r="W787" i="1" s="1"/>
  <c r="X787" i="1" s="1"/>
  <c r="Y787" i="1" s="1"/>
  <c r="V279" i="1"/>
  <c r="V369" i="1"/>
  <c r="W369" i="1" s="1"/>
  <c r="X369" i="1" s="1"/>
  <c r="Y369" i="1" s="1"/>
  <c r="V51" i="1"/>
  <c r="V786" i="1"/>
  <c r="W786" i="1" s="1"/>
  <c r="X786" i="1" s="1"/>
  <c r="Y786" i="1" s="1"/>
  <c r="V598" i="1"/>
  <c r="V215" i="1"/>
  <c r="V142" i="1"/>
  <c r="V397" i="1"/>
  <c r="V316" i="1"/>
  <c r="V458" i="1"/>
  <c r="W458" i="1" s="1"/>
  <c r="X458" i="1" s="1"/>
  <c r="Y458" i="1" s="1"/>
  <c r="V611" i="1"/>
  <c r="V405" i="1"/>
  <c r="V741" i="1"/>
  <c r="V843" i="1"/>
  <c r="V337" i="1"/>
  <c r="V168" i="1"/>
  <c r="V457" i="1"/>
  <c r="V456" i="1"/>
  <c r="W456" i="1" s="1"/>
  <c r="X456" i="1" s="1"/>
  <c r="Y456" i="1" s="1"/>
  <c r="V128" i="1"/>
  <c r="V863" i="1"/>
  <c r="V807" i="1"/>
  <c r="V641" i="1"/>
  <c r="V668" i="1"/>
  <c r="V678" i="1"/>
  <c r="V21" i="1"/>
  <c r="V133" i="1"/>
  <c r="W133" i="1" s="1"/>
  <c r="X133" i="1" s="1"/>
  <c r="Y133" i="1" s="1"/>
  <c r="V424" i="1"/>
  <c r="V882" i="1"/>
  <c r="V101" i="1"/>
  <c r="V781" i="1"/>
  <c r="V729" i="1"/>
  <c r="V587" i="1"/>
  <c r="V164" i="1"/>
  <c r="V888" i="1"/>
  <c r="W888" i="1" s="1"/>
  <c r="X888" i="1" s="1"/>
  <c r="Y888" i="1" s="1"/>
  <c r="V20" i="1"/>
  <c r="V766" i="1"/>
  <c r="V818" i="1"/>
  <c r="V780" i="1"/>
  <c r="V96" i="1"/>
  <c r="V654" i="1"/>
  <c r="V672" i="1"/>
  <c r="V427" i="1"/>
  <c r="W427" i="1" s="1"/>
  <c r="X427" i="1" s="1"/>
  <c r="Y427" i="1" s="1"/>
  <c r="V400" i="1"/>
  <c r="V833" i="1"/>
  <c r="W833" i="1" s="1"/>
  <c r="X833" i="1" s="1"/>
  <c r="Y833" i="1" s="1"/>
  <c r="V687" i="1"/>
  <c r="V370" i="1"/>
  <c r="V841" i="1"/>
  <c r="W841" i="1" s="1"/>
  <c r="X841" i="1" s="1"/>
  <c r="Y841" i="1" s="1"/>
  <c r="V804" i="1"/>
  <c r="W804" i="1" s="1"/>
  <c r="X804" i="1" s="1"/>
  <c r="Y804" i="1" s="1"/>
  <c r="V784" i="1"/>
  <c r="V260" i="1"/>
  <c r="W260" i="1" s="1"/>
  <c r="X260" i="1" s="1"/>
  <c r="Y260" i="1" s="1"/>
  <c r="V308" i="1"/>
  <c r="V739" i="1"/>
  <c r="W739" i="1" s="1"/>
  <c r="X739" i="1" s="1"/>
  <c r="Y739" i="1" s="1"/>
  <c r="V558" i="1"/>
  <c r="V79" i="1"/>
  <c r="V629" i="1"/>
  <c r="W629" i="1" s="1"/>
  <c r="X629" i="1" s="1"/>
  <c r="Y629" i="1" s="1"/>
  <c r="V540" i="1"/>
  <c r="W540" i="1" s="1"/>
  <c r="X540" i="1" s="1"/>
  <c r="Y540" i="1" s="1"/>
  <c r="V719" i="1"/>
  <c r="V334" i="1"/>
  <c r="W334" i="1" s="1"/>
  <c r="X334" i="1" s="1"/>
  <c r="Y334" i="1" s="1"/>
  <c r="V402" i="1"/>
  <c r="V717" i="1"/>
  <c r="W717" i="1" s="1"/>
  <c r="X717" i="1" s="1"/>
  <c r="Y717" i="1" s="1"/>
  <c r="V507" i="1"/>
  <c r="V490" i="1"/>
  <c r="V398" i="1"/>
  <c r="W398" i="1" s="1"/>
  <c r="X398" i="1" s="1"/>
  <c r="Y398" i="1" s="1"/>
  <c r="V394" i="1"/>
  <c r="W394" i="1" s="1"/>
  <c r="X394" i="1" s="1"/>
  <c r="Y394" i="1" s="1"/>
  <c r="V569" i="1"/>
  <c r="V406" i="1"/>
  <c r="V791" i="1"/>
  <c r="V17" i="1"/>
  <c r="W17" i="1" s="1"/>
  <c r="X17" i="1" s="1"/>
  <c r="Y17" i="1" s="1"/>
  <c r="V738" i="1"/>
  <c r="V756" i="1"/>
  <c r="V181" i="1"/>
  <c r="W181" i="1" s="1"/>
  <c r="X181" i="1" s="1"/>
  <c r="Y181" i="1" s="1"/>
  <c r="V193" i="1"/>
  <c r="W193" i="1" s="1"/>
  <c r="X193" i="1" s="1"/>
  <c r="Y193" i="1" s="1"/>
  <c r="V636" i="1"/>
  <c r="V593" i="1"/>
  <c r="W593" i="1" s="1"/>
  <c r="X593" i="1" s="1"/>
  <c r="Y593" i="1" s="1"/>
  <c r="V445" i="1"/>
  <c r="V272" i="1"/>
  <c r="W272" i="1" s="1"/>
  <c r="X272" i="1" s="1"/>
  <c r="Y272" i="1" s="1"/>
  <c r="V221" i="1"/>
  <c r="V828" i="1"/>
  <c r="V63" i="1"/>
  <c r="W63" i="1" s="1"/>
  <c r="X63" i="1" s="1"/>
  <c r="Y63" i="1" s="1"/>
  <c r="V713" i="1"/>
  <c r="W713" i="1" s="1"/>
  <c r="X713" i="1" s="1"/>
  <c r="Y713" i="1" s="1"/>
  <c r="V838" i="1"/>
  <c r="V59" i="1"/>
  <c r="W59" i="1" s="1"/>
  <c r="X59" i="1" s="1"/>
  <c r="Y59" i="1" s="1"/>
  <c r="V892" i="1"/>
  <c r="V381" i="1"/>
  <c r="W381" i="1" s="1"/>
  <c r="X381" i="1" s="1"/>
  <c r="Y381" i="1" s="1"/>
  <c r="V172" i="1"/>
  <c r="V543" i="1"/>
  <c r="V102" i="1"/>
  <c r="V151" i="1"/>
  <c r="V435" i="1"/>
  <c r="V113" i="1"/>
  <c r="V202" i="1"/>
  <c r="V249" i="1"/>
  <c r="V675" i="1"/>
  <c r="V250" i="1"/>
  <c r="V493" i="1"/>
  <c r="V637" i="1"/>
  <c r="V314" i="1"/>
  <c r="V652" i="1"/>
  <c r="V710" i="1"/>
  <c r="V327" i="1"/>
  <c r="V612" i="1"/>
  <c r="V222" i="1"/>
  <c r="V351" i="1"/>
  <c r="V708" i="1"/>
  <c r="V734" i="1"/>
  <c r="V506" i="1"/>
  <c r="V632" i="1"/>
  <c r="V685" i="1"/>
  <c r="V350" i="1"/>
  <c r="V304" i="1"/>
  <c r="V354" i="1"/>
  <c r="V645" i="1"/>
  <c r="V160" i="1"/>
  <c r="V186" i="1"/>
  <c r="V52" i="1"/>
  <c r="V340" i="1"/>
  <c r="V206" i="1"/>
  <c r="V835" i="1"/>
  <c r="V220" i="1"/>
  <c r="V3" i="1"/>
  <c r="W3" i="1" s="1"/>
  <c r="X3" i="1" s="1"/>
  <c r="Y3" i="1" s="1"/>
  <c r="V317" i="1"/>
  <c r="V209" i="1"/>
  <c r="W209" i="1" s="1"/>
  <c r="X209" i="1" s="1"/>
  <c r="Y209" i="1" s="1"/>
  <c r="V377" i="1"/>
  <c r="V463" i="1"/>
  <c r="W463" i="1" s="1"/>
  <c r="X463" i="1" s="1"/>
  <c r="Y463" i="1" s="1"/>
  <c r="V790" i="1"/>
  <c r="V750" i="1"/>
  <c r="V566" i="1"/>
  <c r="V31" i="1"/>
  <c r="W31" i="1" s="1"/>
  <c r="X31" i="1" s="1"/>
  <c r="Y31" i="1" s="1"/>
  <c r="V66" i="1"/>
  <c r="V325" i="1"/>
  <c r="W325" i="1" s="1"/>
  <c r="X325" i="1" s="1"/>
  <c r="Y325" i="1" s="1"/>
  <c r="V241" i="1"/>
  <c r="V586" i="1"/>
  <c r="W586" i="1" s="1"/>
  <c r="X586" i="1" s="1"/>
  <c r="Y586" i="1" s="1"/>
  <c r="V136" i="1"/>
  <c r="V621" i="1"/>
  <c r="V529" i="1"/>
  <c r="V597" i="1"/>
  <c r="W597" i="1" s="1"/>
  <c r="X597" i="1" s="1"/>
  <c r="Y597" i="1" s="1"/>
  <c r="V432" i="1"/>
  <c r="V5" i="1"/>
  <c r="W5" i="1" s="1"/>
  <c r="X5" i="1" s="1"/>
  <c r="Y5" i="1" s="1"/>
  <c r="V45" i="1"/>
  <c r="V120" i="1"/>
  <c r="W120" i="1" s="1"/>
  <c r="X120" i="1" s="1"/>
  <c r="Y120" i="1" s="1"/>
  <c r="V695" i="1"/>
  <c r="V707" i="1"/>
  <c r="V704" i="1"/>
  <c r="V207" i="1"/>
  <c r="W207" i="1" s="1"/>
  <c r="X207" i="1" s="1"/>
  <c r="Y207" i="1" s="1"/>
  <c r="V114" i="1"/>
  <c r="V344" i="1"/>
  <c r="W344" i="1" s="1"/>
  <c r="X344" i="1" s="1"/>
  <c r="Y344" i="1" s="1"/>
  <c r="V99" i="1"/>
  <c r="V187" i="1"/>
  <c r="W187" i="1" s="1"/>
  <c r="X187" i="1" s="1"/>
  <c r="Y187" i="1" s="1"/>
  <c r="V256" i="1"/>
  <c r="V605" i="1"/>
  <c r="V98" i="1"/>
  <c r="V379" i="1"/>
  <c r="W379" i="1" s="1"/>
  <c r="X379" i="1" s="1"/>
  <c r="Y379" i="1" s="1"/>
  <c r="V347" i="1"/>
  <c r="V519" i="1"/>
  <c r="V851" i="1"/>
  <c r="V197" i="1"/>
  <c r="W197" i="1" s="1"/>
  <c r="X197" i="1" s="1"/>
  <c r="Y197" i="1" s="1"/>
  <c r="V109" i="1"/>
  <c r="V413" i="1"/>
  <c r="V813" i="1"/>
  <c r="V103" i="1"/>
  <c r="W103" i="1" s="1"/>
  <c r="X103" i="1" s="1"/>
  <c r="Y103" i="1" s="1"/>
  <c r="V805" i="1"/>
  <c r="V660" i="1"/>
  <c r="W660" i="1" s="1"/>
  <c r="X660" i="1" s="1"/>
  <c r="Y660" i="1" s="1"/>
  <c r="V875" i="1"/>
  <c r="V724" i="1"/>
  <c r="W724" i="1" s="1"/>
  <c r="X724" i="1" s="1"/>
  <c r="Y724" i="1" s="1"/>
  <c r="V565" i="1"/>
  <c r="V194" i="1"/>
  <c r="V639" i="1"/>
  <c r="V236" i="1"/>
  <c r="W236" i="1" s="1"/>
  <c r="X236" i="1" s="1"/>
  <c r="Y236" i="1" s="1"/>
  <c r="V238" i="1"/>
  <c r="V46" i="1"/>
  <c r="W46" i="1" s="1"/>
  <c r="X46" i="1" s="1"/>
  <c r="Y46" i="1" s="1"/>
  <c r="V223" i="1"/>
  <c r="V803" i="1"/>
  <c r="W803" i="1" s="1"/>
  <c r="X803" i="1" s="1"/>
  <c r="Y803" i="1" s="1"/>
  <c r="V638" i="1"/>
  <c r="V34" i="1"/>
  <c r="V174" i="1"/>
  <c r="V505" i="1"/>
  <c r="W505" i="1" s="1"/>
  <c r="X505" i="1" s="1"/>
  <c r="Y505" i="1" s="1"/>
  <c r="V140" i="1"/>
  <c r="V865" i="1"/>
  <c r="W865" i="1" s="1"/>
  <c r="X865" i="1" s="1"/>
  <c r="Y865" i="1" s="1"/>
  <c r="V491" i="1"/>
  <c r="V716" i="1"/>
  <c r="W716" i="1" s="1"/>
  <c r="X716" i="1" s="1"/>
  <c r="Y716" i="1" s="1"/>
  <c r="V112" i="1"/>
  <c r="V331" i="1"/>
  <c r="V380" i="1"/>
  <c r="V23" i="1"/>
  <c r="W23" i="1" s="1"/>
  <c r="X23" i="1" s="1"/>
  <c r="Y23" i="1" s="1"/>
  <c r="V812" i="1"/>
  <c r="V477" i="1"/>
  <c r="V429" i="1"/>
  <c r="V419" i="1"/>
  <c r="W419" i="1" s="1"/>
  <c r="X419" i="1" s="1"/>
  <c r="Y419" i="1" s="1"/>
  <c r="V496" i="1"/>
  <c r="V488" i="1"/>
  <c r="V244" i="1"/>
  <c r="V829" i="1"/>
  <c r="W829" i="1" s="1"/>
  <c r="X829" i="1" s="1"/>
  <c r="Y829" i="1" s="1"/>
  <c r="V67" i="1"/>
  <c r="V691" i="1"/>
  <c r="W691" i="1" s="1"/>
  <c r="X691" i="1" s="1"/>
  <c r="Y691" i="1" s="1"/>
  <c r="V633" i="1"/>
  <c r="V570" i="1"/>
  <c r="W570" i="1" s="1"/>
  <c r="X570" i="1" s="1"/>
  <c r="Y570" i="1" s="1"/>
  <c r="V603" i="1"/>
  <c r="V434" i="1"/>
  <c r="V526" i="1"/>
  <c r="V32" i="1"/>
  <c r="W32" i="1" s="1"/>
  <c r="X32" i="1" s="1"/>
  <c r="Y32" i="1" s="1"/>
  <c r="V161" i="1"/>
  <c r="V690" i="1"/>
  <c r="W690" i="1" s="1"/>
  <c r="X690" i="1" s="1"/>
  <c r="Y690" i="1" s="1"/>
  <c r="V476" i="1"/>
  <c r="V602" i="1"/>
  <c r="W602" i="1" s="1"/>
  <c r="X602" i="1" s="1"/>
  <c r="Y602" i="1" s="1"/>
  <c r="V77" i="1"/>
  <c r="V653" i="1"/>
  <c r="V263" i="1"/>
  <c r="V879" i="1"/>
  <c r="W879" i="1" s="1"/>
  <c r="X879" i="1" s="1"/>
  <c r="Y879" i="1" s="1"/>
  <c r="V138" i="1"/>
  <c r="V442" i="1"/>
  <c r="W442" i="1" s="1"/>
  <c r="X442" i="1" s="1"/>
  <c r="Y442" i="1" s="1"/>
  <c r="V441" i="1"/>
  <c r="V55" i="1"/>
  <c r="W55" i="1" s="1"/>
  <c r="X55" i="1" s="1"/>
  <c r="Y55" i="1" s="1"/>
  <c r="V698" i="1"/>
  <c r="V749" i="1"/>
  <c r="V431" i="1"/>
  <c r="V75" i="1"/>
  <c r="W75" i="1" s="1"/>
  <c r="X75" i="1" s="1"/>
  <c r="Y75" i="1" s="1"/>
  <c r="V711" i="1"/>
  <c r="V439" i="1"/>
  <c r="W439" i="1" s="1"/>
  <c r="X439" i="1" s="1"/>
  <c r="Y439" i="1" s="1"/>
  <c r="V188" i="1"/>
  <c r="V390" i="1"/>
  <c r="W390" i="1" s="1"/>
  <c r="X390" i="1" s="1"/>
  <c r="Y390" i="1" s="1"/>
  <c r="V71" i="1"/>
  <c r="V428" i="1"/>
  <c r="V225" i="1"/>
  <c r="W225" i="1" s="1"/>
  <c r="X225" i="1" s="1"/>
  <c r="Y225" i="1" s="1"/>
  <c r="V745" i="1"/>
  <c r="W745" i="1" s="1"/>
  <c r="X745" i="1" s="1"/>
  <c r="Y745" i="1" s="1"/>
  <c r="V646" i="1"/>
  <c r="V213" i="1"/>
  <c r="W213" i="1" s="1"/>
  <c r="X213" i="1" s="1"/>
  <c r="Y213" i="1" s="1"/>
  <c r="V703" i="1"/>
  <c r="V688" i="1"/>
  <c r="W688" i="1" s="1"/>
  <c r="X688" i="1" s="1"/>
  <c r="Y688" i="1" s="1"/>
  <c r="V545" i="1"/>
  <c r="V389" i="1"/>
  <c r="V702" i="1"/>
  <c r="W702" i="1" s="1"/>
  <c r="X702" i="1" s="1"/>
  <c r="Y702" i="1" s="1"/>
  <c r="V701" i="1"/>
  <c r="W701" i="1" s="1"/>
  <c r="X701" i="1" s="1"/>
  <c r="Y701" i="1" s="1"/>
  <c r="V742" i="1"/>
  <c r="V58" i="1"/>
  <c r="W58" i="1" s="1"/>
  <c r="X58" i="1" s="1"/>
  <c r="Y58" i="1" s="1"/>
  <c r="V634" i="1"/>
  <c r="V388" i="1"/>
  <c r="V728" i="1"/>
  <c r="V727" i="1"/>
  <c r="V125" i="1"/>
  <c r="V697" i="1"/>
  <c r="W697" i="1" s="1"/>
  <c r="X697" i="1" s="1"/>
  <c r="Y697" i="1" s="1"/>
  <c r="V492" i="1"/>
  <c r="V740" i="1"/>
  <c r="V764" i="1"/>
  <c r="V671" i="1"/>
  <c r="W671" i="1" s="1"/>
  <c r="X671" i="1" s="1"/>
  <c r="Y671" i="1" s="1"/>
  <c r="V212" i="1"/>
  <c r="V88" i="1"/>
  <c r="V407" i="1"/>
  <c r="V723" i="1"/>
  <c r="W723" i="1" s="1"/>
  <c r="X723" i="1" s="1"/>
  <c r="Y723" i="1" s="1"/>
  <c r="V404" i="1"/>
  <c r="V82" i="1"/>
  <c r="W82" i="1" s="1"/>
  <c r="X82" i="1" s="1"/>
  <c r="Y82" i="1" s="1"/>
  <c r="V166" i="1"/>
  <c r="V513" i="1"/>
  <c r="W513" i="1" s="1"/>
  <c r="X513" i="1" s="1"/>
  <c r="Y513" i="1" s="1"/>
  <c r="V647" i="1"/>
  <c r="V532" i="1"/>
  <c r="V594" i="1"/>
  <c r="V839" i="1"/>
  <c r="W839" i="1" s="1"/>
  <c r="X839" i="1" s="1"/>
  <c r="Y839" i="1" s="1"/>
  <c r="V357" i="1"/>
  <c r="V644" i="1"/>
  <c r="W644" i="1" s="1"/>
  <c r="X644" i="1" s="1"/>
  <c r="Y644" i="1" s="1"/>
  <c r="V577" i="1"/>
  <c r="V297" i="1"/>
  <c r="W297" i="1" s="1"/>
  <c r="X297" i="1" s="1"/>
  <c r="Y297" i="1" s="1"/>
  <c r="V115" i="1"/>
  <c r="V430" i="1"/>
  <c r="V815" i="1"/>
  <c r="V86" i="1"/>
  <c r="W86" i="1" s="1"/>
  <c r="X86" i="1" s="1"/>
  <c r="Y86" i="1" s="1"/>
  <c r="V302" i="1"/>
  <c r="V24" i="1"/>
  <c r="W24" i="1" s="1"/>
  <c r="X24" i="1" s="1"/>
  <c r="Y24" i="1" s="1"/>
  <c r="V132" i="1"/>
  <c r="V801" i="1"/>
  <c r="W801" i="1" s="1"/>
  <c r="X801" i="1" s="1"/>
  <c r="Y801" i="1" s="1"/>
  <c r="V758" i="1"/>
  <c r="V555" i="1"/>
  <c r="V162" i="1"/>
  <c r="V170" i="1"/>
  <c r="W170" i="1" s="1"/>
  <c r="X170" i="1" s="1"/>
  <c r="Y170" i="1" s="1"/>
  <c r="V814" i="1"/>
  <c r="V618" i="1"/>
  <c r="V581" i="1"/>
  <c r="V663" i="1"/>
  <c r="W663" i="1" s="1"/>
  <c r="X663" i="1" s="1"/>
  <c r="Y663" i="1" s="1"/>
  <c r="V524" i="1"/>
  <c r="V73" i="1"/>
  <c r="V234" i="1"/>
  <c r="V243" i="1"/>
  <c r="W243" i="1" s="1"/>
  <c r="X243" i="1" s="1"/>
  <c r="Y243" i="1" s="1"/>
  <c r="V623" i="1"/>
  <c r="V392" i="1"/>
  <c r="W392" i="1" s="1"/>
  <c r="X392" i="1" s="1"/>
  <c r="Y392" i="1" s="1"/>
  <c r="V426" i="1"/>
  <c r="V192" i="1"/>
  <c r="W192" i="1" s="1"/>
  <c r="X192" i="1" s="1"/>
  <c r="Y192" i="1" s="1"/>
  <c r="V460" i="1"/>
  <c r="V312" i="1"/>
  <c r="V173" i="1"/>
  <c r="V608" i="1"/>
  <c r="W608" i="1" s="1"/>
  <c r="X608" i="1" s="1"/>
  <c r="Y608" i="1" s="1"/>
  <c r="V799" i="1"/>
  <c r="V306" i="1"/>
  <c r="W306" i="1" s="1"/>
  <c r="X306" i="1" s="1"/>
  <c r="Y306" i="1" s="1"/>
  <c r="V847" i="1"/>
  <c r="V417" i="1"/>
  <c r="W417" i="1" s="1"/>
  <c r="X417" i="1" s="1"/>
  <c r="Y417" i="1" s="1"/>
  <c r="V326" i="1"/>
  <c r="V40" i="1"/>
  <c r="V825" i="1"/>
  <c r="V39" i="1"/>
  <c r="W39" i="1" s="1"/>
  <c r="X39" i="1" s="1"/>
  <c r="Y39" i="1" s="1"/>
  <c r="V797" i="1"/>
  <c r="V662" i="1"/>
  <c r="W662" i="1" s="1"/>
  <c r="X662" i="1" s="1"/>
  <c r="Y662" i="1" s="1"/>
  <c r="V127" i="1"/>
  <c r="V484" i="1"/>
  <c r="W484" i="1" s="1"/>
  <c r="X484" i="1" s="1"/>
  <c r="Y484" i="1" s="1"/>
  <c r="V336" i="1"/>
  <c r="V403" i="1"/>
  <c r="V198" i="1"/>
  <c r="V635" i="1"/>
  <c r="W635" i="1" s="1"/>
  <c r="X635" i="1" s="1"/>
  <c r="Y635" i="1" s="1"/>
  <c r="V625" i="1"/>
  <c r="V630" i="1"/>
  <c r="W630" i="1" s="1"/>
  <c r="X630" i="1" s="1"/>
  <c r="Y630" i="1" s="1"/>
  <c r="V41" i="1"/>
  <c r="V537" i="1"/>
  <c r="W537" i="1" s="1"/>
  <c r="X537" i="1" s="1"/>
  <c r="Y537" i="1" s="1"/>
  <c r="V12" i="1"/>
  <c r="V391" i="1"/>
  <c r="V155" i="1"/>
  <c r="V854" i="1"/>
  <c r="W854" i="1" s="1"/>
  <c r="X854" i="1" s="1"/>
  <c r="Y854" i="1" s="1"/>
  <c r="V178" i="1"/>
  <c r="V826" i="1"/>
  <c r="W826" i="1" s="1"/>
  <c r="X826" i="1" s="1"/>
  <c r="Y826" i="1" s="1"/>
  <c r="V467" i="1"/>
  <c r="V382" i="1"/>
  <c r="W382" i="1" s="1"/>
  <c r="X382" i="1" s="1"/>
  <c r="Y382" i="1" s="1"/>
  <c r="V846" i="1"/>
  <c r="V606" i="1"/>
  <c r="V83" i="1"/>
  <c r="V874" i="1"/>
  <c r="W874" i="1" s="1"/>
  <c r="X874" i="1" s="1"/>
  <c r="Y874" i="1" s="1"/>
  <c r="V341" i="1"/>
  <c r="V576" i="1"/>
  <c r="W576" i="1" s="1"/>
  <c r="X576" i="1" s="1"/>
  <c r="Y576" i="1" s="1"/>
  <c r="V273" i="1"/>
  <c r="V44" i="1"/>
  <c r="W44" i="1" s="1"/>
  <c r="X44" i="1" s="1"/>
  <c r="Y44" i="1" s="1"/>
  <c r="V267" i="1"/>
  <c r="V858" i="1"/>
  <c r="V363" i="1"/>
  <c r="V735" i="1"/>
  <c r="W735" i="1" s="1"/>
  <c r="X735" i="1" s="1"/>
  <c r="Y735" i="1" s="1"/>
  <c r="V11" i="1"/>
  <c r="V415" i="1"/>
  <c r="W415" i="1" s="1"/>
  <c r="X415" i="1" s="1"/>
  <c r="Y415" i="1" s="1"/>
  <c r="V777" i="1"/>
  <c r="V284" i="1"/>
  <c r="W284" i="1" s="1"/>
  <c r="X284" i="1" s="1"/>
  <c r="Y284" i="1" s="1"/>
  <c r="V816" i="1"/>
  <c r="V580" i="1"/>
  <c r="V332" i="1"/>
  <c r="V785" i="1"/>
  <c r="W785" i="1" s="1"/>
  <c r="X785" i="1" s="1"/>
  <c r="Y785" i="1" s="1"/>
  <c r="V884" i="1"/>
  <c r="V277" i="1"/>
  <c r="W277" i="1" s="1"/>
  <c r="X277" i="1" s="1"/>
  <c r="Y277" i="1" s="1"/>
  <c r="V126" i="1"/>
  <c r="V179" i="1"/>
  <c r="W179" i="1" s="1"/>
  <c r="X179" i="1" s="1"/>
  <c r="Y179" i="1" s="1"/>
  <c r="V510" i="1"/>
  <c r="V522" i="1"/>
  <c r="V303" i="1"/>
  <c r="W303" i="1" s="1"/>
  <c r="X303" i="1" s="1"/>
  <c r="Y303" i="1" s="1"/>
  <c r="V253" i="1"/>
  <c r="W253" i="1" s="1"/>
  <c r="X253" i="1" s="1"/>
  <c r="Y253" i="1" s="1"/>
  <c r="V122" i="1"/>
  <c r="V281" i="1"/>
  <c r="W281" i="1" s="1"/>
  <c r="X281" i="1" s="1"/>
  <c r="Y281" i="1" s="1"/>
  <c r="Z321" i="1"/>
  <c r="AA321" i="1" s="1"/>
  <c r="Z297" i="1"/>
  <c r="AA297" i="1" s="1"/>
  <c r="Z292" i="1"/>
  <c r="AA292" i="1" s="1"/>
  <c r="Z176" i="1"/>
  <c r="AA176" i="1" s="1"/>
  <c r="Z223" i="1"/>
  <c r="AA223" i="1" s="1"/>
  <c r="Z161" i="1"/>
  <c r="AA161" i="1" s="1"/>
  <c r="Z213" i="1"/>
  <c r="AA213" i="1" s="1"/>
  <c r="Z81" i="1"/>
  <c r="AA81" i="1" s="1"/>
  <c r="Z58" i="1"/>
  <c r="AA58" i="1" s="1"/>
  <c r="V696" i="1"/>
  <c r="W696" i="1" s="1"/>
  <c r="X696" i="1" s="1"/>
  <c r="Y696" i="1" s="1"/>
  <c r="Z864" i="1"/>
  <c r="AA864" i="1" s="1"/>
  <c r="Z871" i="1"/>
  <c r="AA871" i="1" s="1"/>
  <c r="Z842" i="1"/>
  <c r="AA842" i="1" s="1"/>
  <c r="Z856" i="1"/>
  <c r="AA856" i="1" s="1"/>
  <c r="Z664" i="1"/>
  <c r="AA664" i="1" s="1"/>
  <c r="Z793" i="1"/>
  <c r="AA793" i="1" s="1"/>
  <c r="Z671" i="1"/>
  <c r="AA671" i="1" s="1"/>
  <c r="Z687" i="1"/>
  <c r="AA687" i="1" s="1"/>
  <c r="Z839" i="1"/>
  <c r="AA839" i="1" s="1"/>
  <c r="Z718" i="1"/>
  <c r="AA718" i="1" s="1"/>
  <c r="Z801" i="1"/>
  <c r="AA801" i="1" s="1"/>
  <c r="Z756" i="1"/>
  <c r="AA756" i="1" s="1"/>
  <c r="Z755" i="1"/>
  <c r="AA755" i="1" s="1"/>
  <c r="Z342" i="1"/>
  <c r="AA342" i="1" s="1"/>
  <c r="Z846" i="1"/>
  <c r="AA846" i="1" s="1"/>
  <c r="Z576" i="1"/>
  <c r="AA576" i="1" s="1"/>
  <c r="Z891" i="1"/>
  <c r="AA891" i="1" s="1"/>
  <c r="Z685" i="1"/>
  <c r="AA685" i="1" s="1"/>
  <c r="Z743" i="1"/>
  <c r="AA743" i="1" s="1"/>
  <c r="Z549" i="1"/>
  <c r="AA549" i="1" s="1"/>
  <c r="Z877" i="1"/>
  <c r="AA877" i="1" s="1"/>
  <c r="Z558" i="1"/>
  <c r="AA558" i="1" s="1"/>
  <c r="Z601" i="1"/>
  <c r="AA601" i="1" s="1"/>
  <c r="Z608" i="1"/>
  <c r="AA608" i="1" s="1"/>
  <c r="Z510" i="1"/>
  <c r="AA510" i="1" s="1"/>
  <c r="Z371" i="1"/>
  <c r="AA371" i="1" s="1"/>
  <c r="Z402" i="1"/>
  <c r="AA402" i="1" s="1"/>
  <c r="Z365" i="1"/>
  <c r="AA365" i="1" s="1"/>
  <c r="Z355" i="1"/>
  <c r="AA355" i="1" s="1"/>
  <c r="Z456" i="1"/>
  <c r="AA456" i="1" s="1"/>
  <c r="Z888" i="1"/>
  <c r="AA888" i="1" s="1"/>
  <c r="Z472" i="1"/>
  <c r="AA472" i="1" s="1"/>
  <c r="Z442" i="1"/>
  <c r="AA442" i="1" s="1"/>
  <c r="Z268" i="1"/>
  <c r="AA268" i="1" s="1"/>
  <c r="Z300" i="1"/>
  <c r="AA300" i="1" s="1"/>
  <c r="Z506" i="1"/>
  <c r="AA506" i="1" s="1"/>
  <c r="Z133" i="1"/>
  <c r="AA133" i="1" s="1"/>
  <c r="Z140" i="1"/>
  <c r="AA140" i="1" s="1"/>
  <c r="Z211" i="1"/>
  <c r="AA211" i="1" s="1"/>
  <c r="Z196" i="1"/>
  <c r="AA196" i="1" s="1"/>
  <c r="Z109" i="1"/>
  <c r="AA109" i="1" s="1"/>
  <c r="V248" i="1"/>
  <c r="V416" i="1"/>
  <c r="V148" i="1"/>
  <c r="W148" i="1" s="1"/>
  <c r="X148" i="1" s="1"/>
  <c r="Y148" i="1" s="1"/>
  <c r="V149" i="1"/>
  <c r="V271" i="1"/>
  <c r="V891" i="1"/>
  <c r="V747" i="1"/>
  <c r="W747" i="1" s="1"/>
  <c r="X747" i="1" s="1"/>
  <c r="Y747" i="1" s="1"/>
  <c r="V169" i="1"/>
  <c r="V274" i="1"/>
  <c r="V495" i="1"/>
  <c r="V744" i="1"/>
  <c r="W744" i="1" s="1"/>
  <c r="X744" i="1" s="1"/>
  <c r="Y744" i="1" s="1"/>
  <c r="V252" i="1"/>
  <c r="V837" i="1"/>
  <c r="W837" i="1" s="1"/>
  <c r="X837" i="1" s="1"/>
  <c r="Y837" i="1" s="1"/>
  <c r="V536" i="1"/>
  <c r="V251" i="1"/>
  <c r="W251" i="1" s="1"/>
  <c r="X251" i="1" s="1"/>
  <c r="Y251" i="1" s="1"/>
  <c r="V7" i="1"/>
  <c r="V199" i="1"/>
  <c r="V414" i="1"/>
  <c r="V700" i="1"/>
  <c r="W700" i="1" s="1"/>
  <c r="X700" i="1" s="1"/>
  <c r="Y700" i="1" s="1"/>
  <c r="V733" i="1"/>
  <c r="Z7" i="1"/>
  <c r="AA7" i="1" s="1"/>
  <c r="Z32" i="1"/>
  <c r="AA32" i="1" s="1"/>
  <c r="Z23" i="1"/>
  <c r="AA23" i="1" s="1"/>
  <c r="Z64" i="1"/>
  <c r="AA64" i="1" s="1"/>
  <c r="Z85" i="1"/>
  <c r="AA85" i="1" s="1"/>
  <c r="Z24" i="1"/>
  <c r="AA24" i="1" s="1"/>
  <c r="Z28" i="1"/>
  <c r="AA28" i="1" s="1"/>
  <c r="Z35" i="1"/>
  <c r="AA35" i="1" s="1"/>
  <c r="Z62" i="1"/>
  <c r="AA62" i="1" s="1"/>
  <c r="Z111" i="1"/>
  <c r="AA111" i="1" s="1"/>
  <c r="Z145" i="1"/>
  <c r="AA145" i="1" s="1"/>
  <c r="Z222" i="1"/>
  <c r="AA222" i="1" s="1"/>
  <c r="Z173" i="1"/>
  <c r="AA173" i="1" s="1"/>
  <c r="Z216" i="1"/>
  <c r="AA216" i="1" s="1"/>
  <c r="Z49" i="1"/>
  <c r="AA49" i="1" s="1"/>
  <c r="Z48" i="1"/>
  <c r="AA48" i="1" s="1"/>
  <c r="Z271" i="1"/>
  <c r="AA271" i="1" s="1"/>
  <c r="Z307" i="1"/>
  <c r="AA307" i="1" s="1"/>
  <c r="Z237" i="1"/>
  <c r="AA237" i="1" s="1"/>
  <c r="Z13" i="1"/>
  <c r="AA13" i="1" s="1"/>
  <c r="Z8" i="1"/>
  <c r="AA8" i="1" s="1"/>
  <c r="Z239" i="1"/>
  <c r="AA239" i="1" s="1"/>
  <c r="Z88" i="1"/>
  <c r="AA88" i="1" s="1"/>
  <c r="Z199" i="1"/>
  <c r="AA199" i="1" s="1"/>
  <c r="Z44" i="1"/>
  <c r="AA44" i="1" s="1"/>
  <c r="Z191" i="1"/>
  <c r="AA191" i="1" s="1"/>
  <c r="Z490" i="1"/>
  <c r="AA490" i="1" s="1"/>
  <c r="Z50" i="1"/>
  <c r="AA50" i="1" s="1"/>
  <c r="Z254" i="1"/>
  <c r="AA254" i="1" s="1"/>
  <c r="Z774" i="1"/>
  <c r="AA774" i="1" s="1"/>
  <c r="Z741" i="1"/>
  <c r="AA741" i="1" s="1"/>
  <c r="Z770" i="1"/>
  <c r="AA770" i="1" s="1"/>
  <c r="Z668" i="1"/>
  <c r="AA668" i="1" s="1"/>
  <c r="Z592" i="1"/>
  <c r="AA592" i="1" s="1"/>
  <c r="Z822" i="1"/>
  <c r="AA822" i="1" s="1"/>
  <c r="Z672" i="1"/>
  <c r="AA672" i="1" s="1"/>
  <c r="Z572" i="1"/>
  <c r="AA572" i="1" s="1"/>
  <c r="Z849" i="1"/>
  <c r="AA849" i="1" s="1"/>
  <c r="Z334" i="1"/>
  <c r="AA334" i="1" s="1"/>
  <c r="Z830" i="1"/>
  <c r="AA830" i="1" s="1"/>
  <c r="Z737" i="1"/>
  <c r="AA737" i="1" s="1"/>
  <c r="Z570" i="1"/>
  <c r="AA570" i="1" s="1"/>
  <c r="Z560" i="1"/>
  <c r="AA560" i="1" s="1"/>
  <c r="Z869" i="1"/>
  <c r="AA869" i="1" s="1"/>
  <c r="Z789" i="1"/>
  <c r="AA789" i="1" s="1"/>
  <c r="Z735" i="1"/>
  <c r="AA735" i="1" s="1"/>
  <c r="Z703" i="1"/>
  <c r="AA703" i="1" s="1"/>
  <c r="Z701" i="1"/>
  <c r="AA701" i="1" s="1"/>
  <c r="Z546" i="1"/>
  <c r="AA546" i="1" s="1"/>
  <c r="Z519" i="1"/>
  <c r="AA519" i="1" s="1"/>
  <c r="Z528" i="1"/>
  <c r="AA528" i="1" s="1"/>
  <c r="Z599" i="1"/>
  <c r="AA599" i="1" s="1"/>
  <c r="Z889" i="1"/>
  <c r="AA889" i="1" s="1"/>
  <c r="Z397" i="1"/>
  <c r="AA397" i="1" s="1"/>
  <c r="Z883" i="1"/>
  <c r="AA883" i="1" s="1"/>
  <c r="Z356" i="1"/>
  <c r="AA356" i="1" s="1"/>
  <c r="Z403" i="1"/>
  <c r="AA403" i="1" s="1"/>
  <c r="Z881" i="1"/>
  <c r="AA881" i="1" s="1"/>
  <c r="Z455" i="1"/>
  <c r="AA455" i="1" s="1"/>
  <c r="Z449" i="1"/>
  <c r="AA449" i="1" s="1"/>
  <c r="Z446" i="1"/>
  <c r="AA446" i="1" s="1"/>
  <c r="Z325" i="1"/>
  <c r="AA325" i="1" s="1"/>
  <c r="Z298" i="1"/>
  <c r="AA298" i="1" s="1"/>
  <c r="Z244" i="1"/>
  <c r="AA244" i="1" s="1"/>
  <c r="Z264" i="1"/>
  <c r="AA264" i="1" s="1"/>
  <c r="Z185" i="1"/>
  <c r="AA185" i="1" s="1"/>
  <c r="Z491" i="1"/>
  <c r="AA491" i="1" s="1"/>
  <c r="Z151" i="1"/>
  <c r="AA151" i="1" s="1"/>
  <c r="Z114" i="1"/>
  <c r="AA114" i="1" s="1"/>
  <c r="Z96" i="1"/>
  <c r="AA96" i="1" s="1"/>
  <c r="Z38" i="1"/>
  <c r="AA38" i="1" s="1"/>
  <c r="Z504" i="1"/>
  <c r="AA504" i="1" s="1"/>
  <c r="Z147" i="1"/>
  <c r="AA147" i="1" s="1"/>
  <c r="Z170" i="1"/>
  <c r="AA170" i="1" s="1"/>
  <c r="Z202" i="1"/>
  <c r="AA202" i="1" s="1"/>
  <c r="Z116" i="1"/>
  <c r="AA116" i="1" s="1"/>
  <c r="Z112" i="1"/>
  <c r="AA112" i="1" s="1"/>
  <c r="Z69" i="1"/>
  <c r="AA69" i="1" s="1"/>
  <c r="Z206" i="1"/>
  <c r="AA206" i="1" s="1"/>
  <c r="Z680" i="1"/>
  <c r="AA680" i="1" s="1"/>
  <c r="Z628" i="1"/>
  <c r="AA628" i="1" s="1"/>
  <c r="Z811" i="1"/>
  <c r="AA811" i="1" s="1"/>
  <c r="Z568" i="1"/>
  <c r="AA568" i="1" s="1"/>
  <c r="Z852" i="1"/>
  <c r="AA852" i="1" s="1"/>
  <c r="Z584" i="1"/>
  <c r="AA584" i="1" s="1"/>
  <c r="Z725" i="1"/>
  <c r="AA725" i="1" s="1"/>
  <c r="Z761" i="1"/>
  <c r="AA761" i="1" s="1"/>
  <c r="Z644" i="1"/>
  <c r="AA644" i="1" s="1"/>
  <c r="Z861" i="1"/>
  <c r="AA861" i="1" s="1"/>
  <c r="Z757" i="1"/>
  <c r="AA757" i="1" s="1"/>
  <c r="Z663" i="1"/>
  <c r="AA663" i="1" s="1"/>
  <c r="Z713" i="1"/>
  <c r="AA713" i="1" s="1"/>
  <c r="Z790" i="1"/>
  <c r="AA790" i="1" s="1"/>
  <c r="Z662" i="1"/>
  <c r="AA662" i="1" s="1"/>
  <c r="Z666" i="1"/>
  <c r="AA666" i="1" s="1"/>
  <c r="Z745" i="1"/>
  <c r="AA745" i="1" s="1"/>
  <c r="Z344" i="1"/>
  <c r="AA344" i="1" s="1"/>
  <c r="Z696" i="1"/>
  <c r="AA696" i="1" s="1"/>
  <c r="Z539" i="1"/>
  <c r="AA539" i="1" s="1"/>
  <c r="Z565" i="1"/>
  <c r="AA565" i="1" s="1"/>
  <c r="Z555" i="1"/>
  <c r="AA555" i="1" s="1"/>
  <c r="Z548" i="1"/>
  <c r="AA548" i="1" s="1"/>
  <c r="Z606" i="1"/>
  <c r="AA606" i="1" s="1"/>
  <c r="Z483" i="1"/>
  <c r="AA483" i="1" s="1"/>
  <c r="Z370" i="1"/>
  <c r="AA370" i="1" s="1"/>
  <c r="Z500" i="1"/>
  <c r="AA500" i="1" s="1"/>
  <c r="Z377" i="1"/>
  <c r="AA377" i="1" s="1"/>
  <c r="Z459" i="1"/>
  <c r="AA459" i="1" s="1"/>
  <c r="Z424" i="1"/>
  <c r="AA424" i="1" s="1"/>
  <c r="Z422" i="1"/>
  <c r="AA422" i="1" s="1"/>
  <c r="Z426" i="1"/>
  <c r="AA426" i="1" s="1"/>
  <c r="Z438" i="1"/>
  <c r="AA438" i="1" s="1"/>
  <c r="Z258" i="1"/>
  <c r="AA258" i="1" s="1"/>
  <c r="Z301" i="1"/>
  <c r="AA301" i="1" s="1"/>
  <c r="Z265" i="1"/>
  <c r="AA265" i="1" s="1"/>
  <c r="Z124" i="1"/>
  <c r="AA124" i="1" s="1"/>
  <c r="Z217" i="1"/>
  <c r="AA217" i="1" s="1"/>
  <c r="Z55" i="1"/>
  <c r="AA55" i="1" s="1"/>
  <c r="Z186" i="1"/>
  <c r="AA186" i="1" s="1"/>
  <c r="Z94" i="1"/>
  <c r="AA94" i="1" s="1"/>
  <c r="Z76" i="1"/>
  <c r="AA76" i="1" s="1"/>
  <c r="V709" i="1"/>
  <c r="V157" i="1"/>
  <c r="W157" i="1" s="1"/>
  <c r="X157" i="1" s="1"/>
  <c r="Y157" i="1" s="1"/>
  <c r="V746" i="1"/>
  <c r="V108" i="1"/>
  <c r="V705" i="1"/>
  <c r="W705" i="1" s="1"/>
  <c r="X705" i="1" s="1"/>
  <c r="Y705" i="1" s="1"/>
  <c r="V26" i="1"/>
  <c r="W26" i="1" s="1"/>
  <c r="X26" i="1" s="1"/>
  <c r="Y26" i="1" s="1"/>
  <c r="V670" i="1"/>
  <c r="V28" i="1"/>
  <c r="V836" i="1"/>
  <c r="V117" i="1"/>
  <c r="V65" i="1"/>
  <c r="V887" i="1"/>
  <c r="V227" i="1"/>
  <c r="V57" i="1"/>
  <c r="W57" i="1" s="1"/>
  <c r="X57" i="1" s="1"/>
  <c r="Y57" i="1" s="1"/>
  <c r="V502" i="1"/>
  <c r="V533" i="1"/>
  <c r="W533" i="1" s="1"/>
  <c r="X533" i="1" s="1"/>
  <c r="Y533" i="1" s="1"/>
  <c r="Z203" i="1"/>
  <c r="AA203" i="1" s="1"/>
  <c r="Z673" i="1"/>
  <c r="AA673" i="1" s="1"/>
  <c r="Z867" i="1"/>
  <c r="AA867" i="1" s="1"/>
  <c r="Z807" i="1"/>
  <c r="AA807" i="1" s="1"/>
  <c r="Z657" i="1"/>
  <c r="AA657" i="1" s="1"/>
  <c r="Z587" i="1"/>
  <c r="AA587" i="1" s="1"/>
  <c r="Z780" i="1"/>
  <c r="AA780" i="1" s="1"/>
  <c r="Z762" i="1"/>
  <c r="AA762" i="1" s="1"/>
  <c r="Z804" i="1"/>
  <c r="AA804" i="1" s="1"/>
  <c r="Z577" i="1"/>
  <c r="AA577" i="1" s="1"/>
  <c r="Z717" i="1"/>
  <c r="AA717" i="1" s="1"/>
  <c r="Z791" i="1"/>
  <c r="AA791" i="1" s="1"/>
  <c r="Z860" i="1"/>
  <c r="AA860" i="1" s="1"/>
  <c r="Z604" i="1"/>
  <c r="AA604" i="1" s="1"/>
  <c r="Z826" i="1"/>
  <c r="AA826" i="1" s="1"/>
  <c r="Z338" i="1"/>
  <c r="AA338" i="1" s="1"/>
  <c r="Z710" i="1"/>
  <c r="AA710" i="1" s="1"/>
  <c r="Z707" i="1"/>
  <c r="AA707" i="1" s="1"/>
  <c r="Z837" i="1"/>
  <c r="AA837" i="1" s="1"/>
  <c r="Z613" i="1"/>
  <c r="AA613" i="1" s="1"/>
  <c r="Z571" i="1"/>
  <c r="AA571" i="1" s="1"/>
  <c r="Z525" i="1"/>
  <c r="AA525" i="1" s="1"/>
  <c r="Z567" i="1"/>
  <c r="AA567" i="1" s="1"/>
  <c r="Z526" i="1"/>
  <c r="AA526" i="1" s="1"/>
  <c r="Z511" i="1"/>
  <c r="AA511" i="1" s="1"/>
  <c r="Z876" i="1"/>
  <c r="AA876" i="1" s="1"/>
  <c r="Z501" i="1"/>
  <c r="AA501" i="1" s="1"/>
  <c r="Z393" i="1"/>
  <c r="AA393" i="1" s="1"/>
  <c r="Z879" i="1"/>
  <c r="AA879" i="1" s="1"/>
  <c r="Z475" i="1"/>
  <c r="AA475" i="1" s="1"/>
  <c r="Z452" i="1"/>
  <c r="AA452" i="1" s="1"/>
  <c r="Z433" i="1"/>
  <c r="AA433" i="1" s="1"/>
  <c r="Z460" i="1"/>
  <c r="AA460" i="1" s="1"/>
  <c r="Z408" i="1"/>
  <c r="AA408" i="1" s="1"/>
  <c r="Z318" i="1"/>
  <c r="AA318" i="1" s="1"/>
  <c r="Z312" i="1"/>
  <c r="AA312" i="1" s="1"/>
  <c r="Z129" i="1"/>
  <c r="AA129" i="1" s="1"/>
  <c r="Z143" i="1"/>
  <c r="AA143" i="1" s="1"/>
  <c r="Z488" i="1"/>
  <c r="AA488" i="1" s="1"/>
  <c r="Z136" i="1"/>
  <c r="AA136" i="1" s="1"/>
  <c r="Z91" i="1"/>
  <c r="AA91" i="1" s="1"/>
  <c r="Z349" i="1"/>
  <c r="AA349" i="1" s="1"/>
  <c r="Z16" i="1"/>
  <c r="AA16" i="1" s="1"/>
  <c r="Z835" i="1"/>
  <c r="AA835" i="1" s="1"/>
  <c r="Z844" i="1"/>
  <c r="AA844" i="1" s="1"/>
  <c r="Z337" i="1"/>
  <c r="AA337" i="1" s="1"/>
  <c r="Z591" i="1"/>
  <c r="AA591" i="1" s="1"/>
  <c r="Z768" i="1"/>
  <c r="AA768" i="1" s="1"/>
  <c r="Z573" i="1"/>
  <c r="AA573" i="1" s="1"/>
  <c r="Z655" i="1"/>
  <c r="AA655" i="1" s="1"/>
  <c r="Z850" i="1"/>
  <c r="AA850" i="1" s="1"/>
  <c r="Z784" i="1"/>
  <c r="AA784" i="1" s="1"/>
  <c r="Z787" i="1"/>
  <c r="AA787" i="1" s="1"/>
  <c r="Z716" i="1"/>
  <c r="AA716" i="1" s="1"/>
  <c r="Z800" i="1"/>
  <c r="AA800" i="1" s="1"/>
  <c r="Z636" i="1"/>
  <c r="AA636" i="1" s="1"/>
  <c r="Z838" i="1"/>
  <c r="AA838" i="1" s="1"/>
  <c r="Z682" i="1"/>
  <c r="AA682" i="1" s="1"/>
  <c r="Z874" i="1"/>
  <c r="AA874" i="1" s="1"/>
  <c r="Z597" i="1"/>
  <c r="AA597" i="1" s="1"/>
  <c r="Z824" i="1"/>
  <c r="AA824" i="1" s="1"/>
  <c r="Z332" i="1"/>
  <c r="AA332" i="1" s="1"/>
  <c r="Z550" i="1"/>
  <c r="AA550" i="1" s="1"/>
  <c r="Z553" i="1"/>
  <c r="AA553" i="1" s="1"/>
  <c r="Z516" i="1"/>
  <c r="AA516" i="1" s="1"/>
  <c r="Z518" i="1"/>
  <c r="AA518" i="1" s="1"/>
  <c r="Z635" i="1"/>
  <c r="AA635" i="1" s="1"/>
  <c r="Z523" i="1"/>
  <c r="AA523" i="1" s="1"/>
  <c r="Z372" i="1"/>
  <c r="AA372" i="1" s="1"/>
  <c r="Z880" i="1"/>
  <c r="AA880" i="1" s="1"/>
  <c r="Z497" i="1"/>
  <c r="AA497" i="1" s="1"/>
  <c r="Z382" i="1"/>
  <c r="AA382" i="1" s="1"/>
  <c r="Z458" i="1"/>
  <c r="AA458" i="1" s="1"/>
  <c r="Z451" i="1"/>
  <c r="AA451" i="1" s="1"/>
  <c r="Z421" i="1"/>
  <c r="AA421" i="1" s="1"/>
  <c r="Z476" i="1"/>
  <c r="AA476" i="1" s="1"/>
  <c r="Z351" i="1"/>
  <c r="AA351" i="1" s="1"/>
  <c r="Z309" i="1"/>
  <c r="AA309" i="1" s="1"/>
  <c r="Z283" i="1"/>
  <c r="AA283" i="1" s="1"/>
  <c r="Z219" i="1"/>
  <c r="AA219" i="1" s="1"/>
  <c r="Z166" i="1"/>
  <c r="AA166" i="1" s="1"/>
  <c r="Z152" i="1"/>
  <c r="AA152" i="1" s="1"/>
  <c r="Z248" i="1"/>
  <c r="AA248" i="1" s="1"/>
  <c r="Z262" i="1"/>
  <c r="AA262" i="1" s="1"/>
  <c r="Z98" i="1"/>
  <c r="AA98" i="1" s="1"/>
  <c r="Z39" i="1"/>
  <c r="AA39" i="1" s="1"/>
  <c r="Z281" i="1"/>
  <c r="AA281" i="1" s="1"/>
  <c r="Z773" i="1"/>
  <c r="AA773" i="1" s="1"/>
  <c r="Z890" i="1"/>
  <c r="AA890" i="1" s="1"/>
  <c r="Z732" i="1"/>
  <c r="AA732" i="1" s="1"/>
  <c r="Z345" i="1"/>
  <c r="AA345" i="1" s="1"/>
  <c r="Z808" i="1"/>
  <c r="AA808" i="1" s="1"/>
  <c r="Z853" i="1"/>
  <c r="AA853" i="1" s="1"/>
  <c r="Z730" i="1"/>
  <c r="AA730" i="1" s="1"/>
  <c r="Z767" i="1"/>
  <c r="AA767" i="1" s="1"/>
  <c r="Z681" i="1"/>
  <c r="AA681" i="1" s="1"/>
  <c r="Z561" i="1"/>
  <c r="AA561" i="1" s="1"/>
  <c r="Z851" i="1"/>
  <c r="AA851" i="1" s="1"/>
  <c r="Z740" i="1"/>
  <c r="AA740" i="1" s="1"/>
  <c r="Z726" i="1"/>
  <c r="AA726" i="1" s="1"/>
  <c r="Z875" i="1"/>
  <c r="AA875" i="1" s="1"/>
  <c r="Z582" i="1"/>
  <c r="AA582" i="1" s="1"/>
  <c r="Z647" i="1"/>
  <c r="AA647" i="1" s="1"/>
  <c r="Z760" i="1"/>
  <c r="AA760" i="1" s="1"/>
  <c r="Z665" i="1"/>
  <c r="AA665" i="1" s="1"/>
  <c r="Z820" i="1"/>
  <c r="AA820" i="1" s="1"/>
  <c r="Z802" i="1"/>
  <c r="AA802" i="1" s="1"/>
  <c r="Z569" i="1"/>
  <c r="AA569" i="1" s="1"/>
  <c r="Z659" i="1"/>
  <c r="AA659" i="1" s="1"/>
  <c r="Z588" i="1"/>
  <c r="AA588" i="1" s="1"/>
  <c r="Z676" i="1"/>
  <c r="AA676" i="1" s="1"/>
  <c r="Z872" i="1"/>
  <c r="AA872" i="1" s="1"/>
  <c r="Z752" i="1"/>
  <c r="AA752" i="1" s="1"/>
  <c r="Z799" i="1"/>
  <c r="AA799" i="1" s="1"/>
  <c r="Z750" i="1"/>
  <c r="AA750" i="1" s="1"/>
  <c r="Z622" i="1"/>
  <c r="AA622" i="1" s="1"/>
  <c r="Z637" i="1"/>
  <c r="AA637" i="1" s="1"/>
  <c r="Z652" i="1"/>
  <c r="AA652" i="1" s="1"/>
  <c r="Z575" i="1"/>
  <c r="AA575" i="1" s="1"/>
  <c r="Z708" i="1"/>
  <c r="AA708" i="1" s="1"/>
  <c r="Z646" i="1"/>
  <c r="AA646" i="1" s="1"/>
  <c r="Z744" i="1"/>
  <c r="AA744" i="1" s="1"/>
  <c r="Z836" i="1"/>
  <c r="AA836" i="1" s="1"/>
  <c r="Z742" i="1"/>
  <c r="AA742" i="1" s="1"/>
  <c r="Z520" i="1"/>
  <c r="AA520" i="1" s="1"/>
  <c r="Z559" i="1"/>
  <c r="AA559" i="1" s="1"/>
  <c r="Z631" i="1"/>
  <c r="AA631" i="1" s="1"/>
  <c r="Z531" i="1"/>
  <c r="AA531" i="1" s="1"/>
  <c r="Z544" i="1"/>
  <c r="AA544" i="1" s="1"/>
  <c r="Z629" i="1"/>
  <c r="AA629" i="1" s="1"/>
  <c r="Z618" i="1"/>
  <c r="AA618" i="1" s="1"/>
  <c r="Z620" i="1"/>
  <c r="AA620" i="1" s="1"/>
  <c r="Z564" i="1"/>
  <c r="AA564" i="1" s="1"/>
  <c r="Z552" i="1"/>
  <c r="AA552" i="1" s="1"/>
  <c r="Z529" i="1"/>
  <c r="AA529" i="1" s="1"/>
  <c r="Z387" i="1"/>
  <c r="AA387" i="1" s="1"/>
  <c r="Z383" i="1"/>
  <c r="AA383" i="1" s="1"/>
  <c r="Z482" i="1"/>
  <c r="AA482" i="1" s="1"/>
  <c r="Z878" i="1"/>
  <c r="AA878" i="1" s="1"/>
  <c r="Z498" i="1"/>
  <c r="AA498" i="1" s="1"/>
  <c r="Z406" i="1"/>
  <c r="AA406" i="1" s="1"/>
  <c r="Z361" i="1"/>
  <c r="AA361" i="1" s="1"/>
  <c r="Z364" i="1"/>
  <c r="AA364" i="1" s="1"/>
  <c r="Z354" i="1"/>
  <c r="AA354" i="1" s="1"/>
  <c r="Z465" i="1"/>
  <c r="AA465" i="1" s="1"/>
  <c r="Z324" i="1"/>
  <c r="AA324" i="1" s="1"/>
  <c r="Z450" i="1"/>
  <c r="AA450" i="1" s="1"/>
  <c r="Z353" i="1"/>
  <c r="AA353" i="1" s="1"/>
  <c r="Z436" i="1"/>
  <c r="AA436" i="1" s="1"/>
  <c r="Z419" i="1"/>
  <c r="AA419" i="1" s="1"/>
  <c r="Z470" i="1"/>
  <c r="AA470" i="1" s="1"/>
  <c r="Z431" i="1"/>
  <c r="AA431" i="1" s="1"/>
  <c r="Z428" i="1"/>
  <c r="AA428" i="1" s="1"/>
  <c r="Z287" i="1"/>
  <c r="AA287" i="1" s="1"/>
  <c r="Z236" i="1"/>
  <c r="AA236" i="1" s="1"/>
  <c r="Z279" i="1"/>
  <c r="AA279" i="1" s="1"/>
  <c r="Z305" i="1"/>
  <c r="AA305" i="1" s="1"/>
  <c r="Z314" i="1"/>
  <c r="AA314" i="1" s="1"/>
  <c r="Z277" i="1"/>
  <c r="AA277" i="1" s="1"/>
  <c r="Z168" i="1"/>
  <c r="AA168" i="1" s="1"/>
  <c r="Z167" i="1"/>
  <c r="AA167" i="1" s="1"/>
  <c r="Z131" i="1"/>
  <c r="AA131" i="1" s="1"/>
  <c r="Z195" i="1"/>
  <c r="AA195" i="1" s="1"/>
  <c r="Z132" i="1"/>
  <c r="AA132" i="1" s="1"/>
  <c r="Z180" i="1"/>
  <c r="AA180" i="1" s="1"/>
  <c r="Z220" i="1"/>
  <c r="AA220" i="1" s="1"/>
  <c r="Z249" i="1"/>
  <c r="AA249" i="1" s="1"/>
  <c r="Z214" i="1"/>
  <c r="AA214" i="1" s="1"/>
  <c r="Z207" i="1"/>
  <c r="AA207" i="1" s="1"/>
  <c r="Z179" i="1"/>
  <c r="AA179" i="1" s="1"/>
  <c r="Z101" i="1"/>
  <c r="AA101" i="1" s="1"/>
  <c r="Z106" i="1"/>
  <c r="AA106" i="1" s="1"/>
  <c r="Z331" i="1"/>
  <c r="AA331" i="1" s="1"/>
  <c r="Z60" i="1"/>
  <c r="AA60" i="1" s="1"/>
  <c r="Z67" i="1"/>
  <c r="AA67" i="1" s="1"/>
  <c r="Z21" i="1"/>
  <c r="AA21" i="1" s="1"/>
  <c r="Z17" i="1"/>
  <c r="AA17" i="1" s="1"/>
  <c r="Z71" i="1"/>
  <c r="AA71" i="1" s="1"/>
  <c r="Z533" i="1"/>
  <c r="AA533" i="1" s="1"/>
  <c r="Z674" i="1"/>
  <c r="AA674" i="1" s="1"/>
  <c r="Z771" i="1"/>
  <c r="AA771" i="1" s="1"/>
  <c r="Z579" i="1"/>
  <c r="AA579" i="1" s="1"/>
  <c r="Z731" i="1"/>
  <c r="AA731" i="1" s="1"/>
  <c r="Z834" i="1"/>
  <c r="AA834" i="1" s="1"/>
  <c r="Z679" i="1"/>
  <c r="AA679" i="1" s="1"/>
  <c r="Z769" i="1"/>
  <c r="AA769" i="1" s="1"/>
  <c r="Z348" i="1"/>
  <c r="AA348" i="1" s="1"/>
  <c r="Z810" i="1"/>
  <c r="AA810" i="1" s="1"/>
  <c r="Z684" i="1"/>
  <c r="AA684" i="1" s="1"/>
  <c r="Z697" i="1"/>
  <c r="AA697" i="1" s="1"/>
  <c r="Z813" i="1"/>
  <c r="AA813" i="1" s="1"/>
  <c r="Z862" i="1"/>
  <c r="AA862" i="1" s="1"/>
  <c r="Z833" i="1"/>
  <c r="AA833" i="1" s="1"/>
  <c r="Z583" i="1"/>
  <c r="AA583" i="1" s="1"/>
  <c r="Z594" i="1"/>
  <c r="AA594" i="1" s="1"/>
  <c r="Z638" i="1"/>
  <c r="AA638" i="1" s="1"/>
  <c r="Z720" i="1"/>
  <c r="AA720" i="1" s="1"/>
  <c r="Z692" i="1"/>
  <c r="AA692" i="1" s="1"/>
  <c r="Z648" i="1"/>
  <c r="AA648" i="1" s="1"/>
  <c r="Z812" i="1"/>
  <c r="AA812" i="1" s="1"/>
  <c r="Z786" i="1"/>
  <c r="AA786" i="1" s="1"/>
  <c r="Z581" i="1"/>
  <c r="AA581" i="1" s="1"/>
  <c r="Z650" i="1"/>
  <c r="AA650" i="1" s="1"/>
  <c r="Z754" i="1"/>
  <c r="AA754" i="1" s="1"/>
  <c r="Z690" i="1"/>
  <c r="AA690" i="1" s="1"/>
  <c r="Z827" i="1"/>
  <c r="AA827" i="1" s="1"/>
  <c r="Z798" i="1"/>
  <c r="AA798" i="1" s="1"/>
  <c r="Z698" i="1"/>
  <c r="AA698" i="1" s="1"/>
  <c r="Z736" i="1"/>
  <c r="AA736" i="1" s="1"/>
  <c r="Z689" i="1"/>
  <c r="AA689" i="1" s="1"/>
  <c r="Z748" i="1"/>
  <c r="AA748" i="1" s="1"/>
  <c r="Z746" i="1"/>
  <c r="AA746" i="1" s="1"/>
  <c r="Z706" i="1"/>
  <c r="AA706" i="1" s="1"/>
  <c r="Z670" i="1"/>
  <c r="AA670" i="1" s="1"/>
  <c r="Z335" i="1"/>
  <c r="AA335" i="1" s="1"/>
  <c r="Z340" i="1"/>
  <c r="AA340" i="1" s="1"/>
  <c r="Z611" i="1"/>
  <c r="AA611" i="1" s="1"/>
  <c r="Z508" i="1"/>
  <c r="AA508" i="1" s="1"/>
  <c r="Z619" i="1"/>
  <c r="AA619" i="1" s="1"/>
  <c r="Z609" i="1"/>
  <c r="AA609" i="1" s="1"/>
  <c r="Z532" i="1"/>
  <c r="AA532" i="1" s="1"/>
  <c r="Z556" i="1"/>
  <c r="AA556" i="1" s="1"/>
  <c r="Z530" i="1"/>
  <c r="AA530" i="1" s="1"/>
  <c r="Z600" i="1"/>
  <c r="AA600" i="1" s="1"/>
  <c r="Z630" i="1"/>
  <c r="AA630" i="1" s="1"/>
  <c r="Z551" i="1"/>
  <c r="AA551" i="1" s="1"/>
  <c r="Z632" i="1"/>
  <c r="AA632" i="1" s="1"/>
  <c r="Z373" i="1"/>
  <c r="AA373" i="1" s="1"/>
  <c r="Z359" i="1"/>
  <c r="AA359" i="1" s="1"/>
  <c r="Z400" i="1"/>
  <c r="AA400" i="1" s="1"/>
  <c r="Z396" i="1"/>
  <c r="AA396" i="1" s="1"/>
  <c r="Z398" i="1"/>
  <c r="AA398" i="1" s="1"/>
  <c r="Z496" i="1"/>
  <c r="AA496" i="1" s="1"/>
  <c r="Z360" i="1"/>
  <c r="AA360" i="1" s="1"/>
  <c r="Z390" i="1"/>
  <c r="AA390" i="1" s="1"/>
  <c r="Z884" i="1"/>
  <c r="AA884" i="1" s="1"/>
  <c r="Z330" i="1"/>
  <c r="AA330" i="1" s="1"/>
  <c r="Z454" i="1"/>
  <c r="AA454" i="1" s="1"/>
  <c r="Z437" i="1"/>
  <c r="AA437" i="1" s="1"/>
  <c r="Z352" i="1"/>
  <c r="AA352" i="1" s="1"/>
  <c r="Z479" i="1"/>
  <c r="AA479" i="1" s="1"/>
  <c r="Z410" i="1"/>
  <c r="AA410" i="1" s="1"/>
  <c r="Z417" i="1"/>
  <c r="AA417" i="1" s="1"/>
  <c r="Z461" i="1"/>
  <c r="AA461" i="1" s="1"/>
  <c r="Z414" i="1"/>
  <c r="AA414" i="1" s="1"/>
  <c r="Z503" i="1"/>
  <c r="AA503" i="1" s="1"/>
  <c r="Z313" i="1"/>
  <c r="AA313" i="1" s="1"/>
  <c r="Z228" i="1"/>
  <c r="AA228" i="1" s="1"/>
  <c r="Z299" i="1"/>
  <c r="AA299" i="1" s="1"/>
  <c r="Z229" i="1"/>
  <c r="AA229" i="1" s="1"/>
  <c r="Z303" i="1"/>
  <c r="AA303" i="1" s="1"/>
  <c r="Z123" i="1"/>
  <c r="AA123" i="1" s="1"/>
  <c r="Z164" i="1"/>
  <c r="AA164" i="1" s="1"/>
  <c r="Z146" i="1"/>
  <c r="AA146" i="1" s="1"/>
  <c r="Z159" i="1"/>
  <c r="AA159" i="1" s="1"/>
  <c r="Z153" i="1"/>
  <c r="AA153" i="1" s="1"/>
  <c r="Z201" i="1"/>
  <c r="AA201" i="1" s="1"/>
  <c r="Z144" i="1"/>
  <c r="AA144" i="1" s="1"/>
  <c r="Z189" i="1"/>
  <c r="AA189" i="1" s="1"/>
  <c r="Z45" i="1"/>
  <c r="AA45" i="1" s="1"/>
  <c r="Z252" i="1"/>
  <c r="AA252" i="1" s="1"/>
  <c r="Z122" i="1"/>
  <c r="AA122" i="1" s="1"/>
  <c r="Z261" i="1"/>
  <c r="AA261" i="1" s="1"/>
  <c r="Z82" i="1"/>
  <c r="AA82" i="1" s="1"/>
  <c r="Z93" i="1"/>
  <c r="AA93" i="1" s="1"/>
  <c r="Z231" i="1"/>
  <c r="AA231" i="1" s="1"/>
  <c r="Z2" i="1"/>
  <c r="AA2" i="1" s="1"/>
  <c r="Z30" i="1"/>
  <c r="AA30" i="1" s="1"/>
  <c r="Z27" i="1"/>
  <c r="AA27" i="1" s="1"/>
  <c r="Z33" i="1"/>
  <c r="AA33" i="1" s="1"/>
  <c r="Z31" i="1"/>
  <c r="AA31" i="1" s="1"/>
  <c r="Z22" i="1"/>
  <c r="AA22" i="1" s="1"/>
  <c r="Z74" i="1"/>
  <c r="AA74" i="1" s="1"/>
  <c r="Z20" i="1"/>
  <c r="AA20" i="1" s="1"/>
  <c r="Z4" i="1"/>
  <c r="AA4" i="1" s="1"/>
  <c r="Z65" i="1"/>
  <c r="AA65" i="1" s="1"/>
  <c r="Z235" i="1"/>
  <c r="AA235" i="1" s="1"/>
  <c r="Z61" i="1"/>
  <c r="AA61" i="1" s="1"/>
  <c r="Z99" i="1"/>
  <c r="AA99" i="1" s="1"/>
  <c r="Z105" i="1"/>
  <c r="AA105" i="1" s="1"/>
  <c r="Z115" i="1"/>
  <c r="AA115" i="1" s="1"/>
  <c r="Z95" i="1"/>
  <c r="AA95" i="1" s="1"/>
  <c r="Z110" i="1"/>
  <c r="AA110" i="1" s="1"/>
  <c r="Z346" i="1"/>
  <c r="AA346" i="1" s="1"/>
  <c r="Z253" i="1"/>
  <c r="AA253" i="1" s="1"/>
  <c r="Z251" i="1"/>
  <c r="AA251" i="1" s="1"/>
  <c r="Z169" i="1"/>
  <c r="AA169" i="1" s="1"/>
  <c r="Z149" i="1"/>
  <c r="AA149" i="1" s="1"/>
  <c r="Z127" i="1"/>
  <c r="AA127" i="1" s="1"/>
  <c r="Z138" i="1"/>
  <c r="AA138" i="1" s="1"/>
  <c r="Z209" i="1"/>
  <c r="AA209" i="1" s="1"/>
  <c r="Z198" i="1"/>
  <c r="AA198" i="1" s="1"/>
  <c r="Z193" i="1"/>
  <c r="AA193" i="1" s="1"/>
  <c r="Z139" i="1"/>
  <c r="AA139" i="1" s="1"/>
  <c r="Z156" i="1"/>
  <c r="AA156" i="1" s="1"/>
  <c r="Z163" i="1"/>
  <c r="AA163" i="1" s="1"/>
  <c r="Z150" i="1"/>
  <c r="AA150" i="1" s="1"/>
  <c r="Z492" i="1"/>
  <c r="AA492" i="1" s="1"/>
  <c r="Z487" i="1"/>
  <c r="AA487" i="1" s="1"/>
  <c r="Z246" i="1"/>
  <c r="AA246" i="1" s="1"/>
  <c r="Z208" i="1"/>
  <c r="AA208" i="1" s="1"/>
  <c r="Z135" i="1"/>
  <c r="AA135" i="1" s="1"/>
  <c r="Z304" i="1"/>
  <c r="AA304" i="1" s="1"/>
  <c r="Z276" i="1"/>
  <c r="AA276" i="1" s="1"/>
  <c r="Z306" i="1"/>
  <c r="AA306" i="1" s="1"/>
  <c r="Z243" i="1"/>
  <c r="AA243" i="1" s="1"/>
  <c r="Z302" i="1"/>
  <c r="AA302" i="1" s="1"/>
  <c r="Z226" i="1"/>
  <c r="AA226" i="1" s="1"/>
  <c r="Z286" i="1"/>
  <c r="AA286" i="1" s="1"/>
  <c r="Z259" i="1"/>
  <c r="AA259" i="1" s="1"/>
  <c r="Z296" i="1"/>
  <c r="AA296" i="1" s="1"/>
  <c r="Z466" i="1"/>
  <c r="AA466" i="1" s="1"/>
  <c r="Z327" i="1"/>
  <c r="AA327" i="1" s="1"/>
  <c r="Z441" i="1"/>
  <c r="AA441" i="1" s="1"/>
  <c r="Z329" i="1"/>
  <c r="AA329" i="1" s="1"/>
  <c r="Z412" i="1"/>
  <c r="AA412" i="1" s="1"/>
  <c r="Z471" i="1"/>
  <c r="AA471" i="1" s="1"/>
  <c r="Z430" i="1"/>
  <c r="AA430" i="1" s="1"/>
  <c r="Z26" i="1"/>
  <c r="AA26" i="1" s="1"/>
  <c r="Z40" i="1"/>
  <c r="AA40" i="1" s="1"/>
  <c r="Z73" i="1"/>
  <c r="AA73" i="1" s="1"/>
  <c r="Z34" i="1"/>
  <c r="AA34" i="1" s="1"/>
  <c r="Z36" i="1"/>
  <c r="AA36" i="1" s="1"/>
  <c r="Z25" i="1"/>
  <c r="AA25" i="1" s="1"/>
  <c r="Z66" i="1"/>
  <c r="AA66" i="1" s="1"/>
  <c r="Z241" i="1"/>
  <c r="AA241" i="1" s="1"/>
  <c r="Z238" i="1"/>
  <c r="AA238" i="1" s="1"/>
  <c r="Z108" i="1"/>
  <c r="AA108" i="1" s="1"/>
  <c r="Z118" i="1"/>
  <c r="AA118" i="1" s="1"/>
  <c r="Z87" i="1"/>
  <c r="AA87" i="1" s="1"/>
  <c r="Z103" i="1"/>
  <c r="AA103" i="1" s="1"/>
  <c r="Z107" i="1"/>
  <c r="AA107" i="1" s="1"/>
  <c r="Z90" i="1"/>
  <c r="AA90" i="1" s="1"/>
  <c r="Z52" i="1"/>
  <c r="AA52" i="1" s="1"/>
  <c r="Z187" i="1"/>
  <c r="AA187" i="1" s="1"/>
  <c r="Z183" i="1"/>
  <c r="AA183" i="1" s="1"/>
  <c r="Z148" i="1"/>
  <c r="AA148" i="1" s="1"/>
  <c r="Z493" i="1"/>
  <c r="AA493" i="1" s="1"/>
  <c r="Z494" i="1"/>
  <c r="AA494" i="1" s="1"/>
  <c r="Z172" i="1"/>
  <c r="AA172" i="1" s="1"/>
  <c r="Z221" i="1"/>
  <c r="AA221" i="1" s="1"/>
  <c r="Z53" i="1"/>
  <c r="AA53" i="1" s="1"/>
  <c r="Z165" i="1"/>
  <c r="AA165" i="1" s="1"/>
  <c r="Z485" i="1"/>
  <c r="AA485" i="1" s="1"/>
  <c r="Z46" i="1"/>
  <c r="AA46" i="1" s="1"/>
  <c r="Z175" i="1"/>
  <c r="AA175" i="1" s="1"/>
  <c r="Z182" i="1"/>
  <c r="AA182" i="1" s="1"/>
  <c r="Z184" i="1"/>
  <c r="AA184" i="1" s="1"/>
  <c r="Z247" i="1"/>
  <c r="AA247" i="1" s="1"/>
  <c r="Z257" i="1"/>
  <c r="AA257" i="1" s="1"/>
  <c r="Z142" i="1"/>
  <c r="AA142" i="1" s="1"/>
  <c r="Z284" i="1"/>
  <c r="AA284" i="1" s="1"/>
  <c r="Z267" i="1"/>
  <c r="AA267" i="1" s="1"/>
  <c r="Z266" i="1"/>
  <c r="AA266" i="1" s="1"/>
  <c r="Z272" i="1"/>
  <c r="AA272" i="1" s="1"/>
  <c r="Z507" i="1"/>
  <c r="AA507" i="1" s="1"/>
  <c r="Z291" i="1"/>
  <c r="AA291" i="1" s="1"/>
  <c r="Z285" i="1"/>
  <c r="AA285" i="1" s="1"/>
  <c r="Z311" i="1"/>
  <c r="AA311" i="1" s="1"/>
  <c r="Z319" i="1"/>
  <c r="AA319" i="1" s="1"/>
  <c r="Z350" i="1"/>
  <c r="AA350" i="1" s="1"/>
  <c r="Z323" i="1"/>
  <c r="AA323" i="1" s="1"/>
  <c r="Z411" i="1"/>
  <c r="AA411" i="1" s="1"/>
  <c r="Z463" i="1"/>
  <c r="AA463" i="1" s="1"/>
  <c r="Z434" i="1"/>
  <c r="AA434" i="1" s="1"/>
  <c r="Z429" i="1"/>
  <c r="AA429" i="1" s="1"/>
  <c r="Z11" i="1"/>
  <c r="AA11" i="1" s="1"/>
  <c r="Z77" i="1"/>
  <c r="AA77" i="1" s="1"/>
  <c r="Z14" i="1"/>
  <c r="AA14" i="1" s="1"/>
  <c r="Z9" i="1"/>
  <c r="AA9" i="1" s="1"/>
  <c r="Z29" i="1"/>
  <c r="AA29" i="1" s="1"/>
  <c r="Z10" i="1"/>
  <c r="AA10" i="1" s="1"/>
  <c r="Z63" i="1"/>
  <c r="AA63" i="1" s="1"/>
  <c r="Z233" i="1"/>
  <c r="AA233" i="1" s="1"/>
  <c r="Z56" i="1"/>
  <c r="AA56" i="1" s="1"/>
  <c r="Z83" i="1"/>
  <c r="AA83" i="1" s="1"/>
  <c r="Z84" i="1"/>
  <c r="AA84" i="1" s="1"/>
  <c r="Z79" i="1"/>
  <c r="AA79" i="1" s="1"/>
  <c r="Z43" i="1"/>
  <c r="AA43" i="1" s="1"/>
  <c r="Z80" i="1"/>
  <c r="AA80" i="1" s="1"/>
  <c r="Z89" i="1"/>
  <c r="AA89" i="1" s="1"/>
  <c r="Z227" i="1"/>
  <c r="AA227" i="1" s="1"/>
  <c r="Z117" i="1"/>
  <c r="AA117" i="1" s="1"/>
  <c r="Z225" i="1"/>
  <c r="AA225" i="1" s="1"/>
  <c r="Z188" i="1"/>
  <c r="AA188" i="1" s="1"/>
  <c r="Z210" i="1"/>
  <c r="AA210" i="1" s="1"/>
  <c r="Z178" i="1"/>
  <c r="AA178" i="1" s="1"/>
  <c r="Z190" i="1"/>
  <c r="AA190" i="1" s="1"/>
  <c r="Z224" i="1"/>
  <c r="AA224" i="1" s="1"/>
  <c r="Z181" i="1"/>
  <c r="AA181" i="1" s="1"/>
  <c r="Z51" i="1"/>
  <c r="AA51" i="1" s="1"/>
  <c r="Z205" i="1"/>
  <c r="AA205" i="1" s="1"/>
  <c r="Z47" i="1"/>
  <c r="AA47" i="1" s="1"/>
  <c r="Z134" i="1"/>
  <c r="AA134" i="1" s="1"/>
  <c r="Z197" i="1"/>
  <c r="AA197" i="1" s="1"/>
  <c r="Z121" i="1"/>
  <c r="AA121" i="1" s="1"/>
  <c r="Z128" i="1"/>
  <c r="AA128" i="1" s="1"/>
  <c r="Z54" i="1"/>
  <c r="AA54" i="1" s="1"/>
  <c r="Z126" i="1"/>
  <c r="AA126" i="1" s="1"/>
  <c r="Z274" i="1"/>
  <c r="AA274" i="1" s="1"/>
  <c r="Z273" i="1"/>
  <c r="AA273" i="1" s="1"/>
  <c r="Z317" i="1"/>
  <c r="AA317" i="1" s="1"/>
  <c r="Z289" i="1"/>
  <c r="AA289" i="1" s="1"/>
  <c r="Z288" i="1"/>
  <c r="AA288" i="1" s="1"/>
  <c r="Z240" i="1"/>
  <c r="AA240" i="1" s="1"/>
  <c r="Z293" i="1"/>
  <c r="AA293" i="1" s="1"/>
  <c r="Z269" i="1"/>
  <c r="AA269" i="1" s="1"/>
  <c r="Z320" i="1"/>
  <c r="AA320" i="1" s="1"/>
  <c r="Z415" i="1"/>
  <c r="AA415" i="1" s="1"/>
  <c r="Z416" i="1"/>
  <c r="AA416" i="1" s="1"/>
  <c r="Z467" i="1"/>
  <c r="AA467" i="1" s="1"/>
  <c r="Z469" i="1"/>
  <c r="AA469" i="1" s="1"/>
  <c r="Z443" i="1"/>
  <c r="AA443" i="1" s="1"/>
  <c r="Z477" i="1"/>
  <c r="AA477" i="1" s="1"/>
  <c r="Z464" i="1"/>
  <c r="AA464" i="1" s="1"/>
  <c r="Z413" i="1"/>
  <c r="AA413" i="1" s="1"/>
  <c r="Z5" i="1"/>
  <c r="AA5" i="1" s="1"/>
  <c r="Z3" i="1"/>
  <c r="AA3" i="1" s="1"/>
  <c r="Z18" i="1"/>
  <c r="AA18" i="1" s="1"/>
  <c r="Z15" i="1"/>
  <c r="AA15" i="1" s="1"/>
  <c r="Z72" i="1"/>
  <c r="AA72" i="1" s="1"/>
  <c r="Z70" i="1"/>
  <c r="AA70" i="1" s="1"/>
  <c r="Z68" i="1"/>
  <c r="AA68" i="1" s="1"/>
  <c r="Z59" i="1"/>
  <c r="AA59" i="1" s="1"/>
  <c r="Z230" i="1"/>
  <c r="AA230" i="1" s="1"/>
  <c r="Z113" i="1"/>
  <c r="AA113" i="1" s="1"/>
  <c r="Z522" i="1"/>
  <c r="AA522" i="1" s="1"/>
  <c r="Z686" i="1"/>
  <c r="AA686" i="1" s="1"/>
  <c r="Z624" i="1"/>
  <c r="AA624" i="1" s="1"/>
  <c r="Z783" i="1"/>
  <c r="AA783" i="1" s="1"/>
  <c r="Z642" i="1"/>
  <c r="AA642" i="1" s="1"/>
  <c r="Z863" i="1"/>
  <c r="AA863" i="1" s="1"/>
  <c r="Z699" i="1"/>
  <c r="AA699" i="1" s="1"/>
  <c r="Z678" i="1"/>
  <c r="AA678" i="1" s="1"/>
  <c r="Z693" i="1"/>
  <c r="AA693" i="1" s="1"/>
  <c r="Z817" i="1"/>
  <c r="AA817" i="1" s="1"/>
  <c r="Z728" i="1"/>
  <c r="AA728" i="1" s="1"/>
  <c r="Z765" i="1"/>
  <c r="AA765" i="1" s="1"/>
  <c r="Z764" i="1"/>
  <c r="AA764" i="1" s="1"/>
  <c r="Z763" i="1"/>
  <c r="AA763" i="1" s="1"/>
  <c r="Z855" i="1"/>
  <c r="AA855" i="1" s="1"/>
  <c r="Z639" i="1"/>
  <c r="AA639" i="1" s="1"/>
  <c r="Z840" i="1"/>
  <c r="AA840" i="1" s="1"/>
  <c r="Z821" i="1"/>
  <c r="AA821" i="1" s="1"/>
  <c r="Z832" i="1"/>
  <c r="AA832" i="1" s="1"/>
  <c r="Z831" i="1"/>
  <c r="AA831" i="1" s="1"/>
  <c r="Z792" i="1"/>
  <c r="AA792" i="1" s="1"/>
  <c r="Z758" i="1"/>
  <c r="AA758" i="1" s="1"/>
  <c r="Z738" i="1"/>
  <c r="AA738" i="1" s="1"/>
  <c r="Z598" i="1"/>
  <c r="AA598" i="1" s="1"/>
  <c r="Z593" i="1"/>
  <c r="AA593" i="1" s="1"/>
  <c r="Z828" i="1"/>
  <c r="AA828" i="1" s="1"/>
  <c r="Z574" i="1"/>
  <c r="AA574" i="1" s="1"/>
  <c r="Z847" i="1"/>
  <c r="AA847" i="1" s="1"/>
  <c r="Z825" i="1"/>
  <c r="AA825" i="1" s="1"/>
  <c r="Z797" i="1"/>
  <c r="AA797" i="1" s="1"/>
  <c r="Z341" i="1"/>
  <c r="AA341" i="1" s="1"/>
  <c r="Z711" i="1"/>
  <c r="AA711" i="1" s="1"/>
  <c r="Z866" i="1"/>
  <c r="AA866" i="1" s="1"/>
  <c r="Z734" i="1"/>
  <c r="AA734" i="1" s="1"/>
  <c r="Z705" i="1"/>
  <c r="AA705" i="1" s="1"/>
  <c r="Z688" i="1"/>
  <c r="AA688" i="1" s="1"/>
  <c r="Z645" i="1"/>
  <c r="AA645" i="1" s="1"/>
  <c r="Z634" i="1"/>
  <c r="AA634" i="1" s="1"/>
  <c r="Z614" i="1"/>
  <c r="AA614" i="1" s="1"/>
  <c r="Z617" i="1"/>
  <c r="AA617" i="1" s="1"/>
  <c r="Z515" i="1"/>
  <c r="AA515" i="1" s="1"/>
  <c r="Z541" i="1"/>
  <c r="AA541" i="1" s="1"/>
  <c r="Z514" i="1"/>
  <c r="AA514" i="1" s="1"/>
  <c r="Z517" i="1"/>
  <c r="AA517" i="1" s="1"/>
  <c r="Z534" i="1"/>
  <c r="AA534" i="1" s="1"/>
  <c r="Z610" i="1"/>
  <c r="AA610" i="1" s="1"/>
  <c r="Z542" i="1"/>
  <c r="AA542" i="1" s="1"/>
  <c r="Z535" i="1"/>
  <c r="AA535" i="1" s="1"/>
  <c r="Z545" i="1"/>
  <c r="AA545" i="1" s="1"/>
  <c r="Z399" i="1"/>
  <c r="AA399" i="1" s="1"/>
  <c r="Z374" i="1"/>
  <c r="AA374" i="1" s="1"/>
  <c r="Z407" i="1"/>
  <c r="AA407" i="1" s="1"/>
  <c r="Z357" i="1"/>
  <c r="AA357" i="1" s="1"/>
  <c r="Z380" i="1"/>
  <c r="AA380" i="1" s="1"/>
  <c r="Z368" i="1"/>
  <c r="AA368" i="1" s="1"/>
  <c r="Z381" i="1"/>
  <c r="AA381" i="1" s="1"/>
  <c r="Z363" i="1"/>
  <c r="AA363" i="1" s="1"/>
  <c r="Z379" i="1"/>
  <c r="AA379" i="1" s="1"/>
  <c r="Z401" i="1"/>
  <c r="AA401" i="1" s="1"/>
  <c r="Z453" i="1"/>
  <c r="AA453" i="1" s="1"/>
  <c r="Z384" i="1"/>
  <c r="AA384" i="1" s="1"/>
  <c r="Z462" i="1"/>
  <c r="AA462" i="1" s="1"/>
  <c r="Z478" i="1"/>
  <c r="AA478" i="1" s="1"/>
  <c r="Z445" i="1"/>
  <c r="AA445" i="1" s="1"/>
  <c r="Z468" i="1"/>
  <c r="AA468" i="1" s="1"/>
  <c r="Z439" i="1"/>
  <c r="AA439" i="1" s="1"/>
  <c r="Z316" i="1"/>
  <c r="AA316" i="1" s="1"/>
  <c r="Z310" i="1"/>
  <c r="AA310" i="1" s="1"/>
  <c r="Z260" i="1"/>
  <c r="AA260" i="1" s="1"/>
  <c r="Z275" i="1"/>
  <c r="AA275" i="1" s="1"/>
  <c r="Z294" i="1"/>
  <c r="AA294" i="1" s="1"/>
  <c r="Z278" i="1"/>
  <c r="AA278" i="1" s="1"/>
  <c r="Z154" i="1"/>
  <c r="AA154" i="1" s="1"/>
  <c r="Z141" i="1"/>
  <c r="AA141" i="1" s="1"/>
  <c r="Z130" i="1"/>
  <c r="AA130" i="1" s="1"/>
  <c r="Z212" i="1"/>
  <c r="AA212" i="1" s="1"/>
  <c r="Z177" i="1"/>
  <c r="AA177" i="1" s="1"/>
  <c r="Z162" i="1"/>
  <c r="AA162" i="1" s="1"/>
  <c r="Z200" i="1"/>
  <c r="AA200" i="1" s="1"/>
  <c r="Z155" i="1"/>
  <c r="AA155" i="1" s="1"/>
  <c r="Z250" i="1"/>
  <c r="AA250" i="1" s="1"/>
  <c r="Z119" i="1"/>
  <c r="AA119" i="1" s="1"/>
  <c r="Z160" i="1"/>
  <c r="AA160" i="1" s="1"/>
  <c r="Z489" i="1"/>
  <c r="AA489" i="1" s="1"/>
  <c r="Z125" i="1"/>
  <c r="AA125" i="1" s="1"/>
  <c r="Z137" i="1"/>
  <c r="AA137" i="1" s="1"/>
  <c r="Z102" i="1"/>
  <c r="AA102" i="1" s="1"/>
  <c r="Z234" i="1"/>
  <c r="AA234" i="1" s="1"/>
  <c r="Z42" i="1"/>
  <c r="AA42" i="1" s="1"/>
  <c r="Z19" i="1"/>
  <c r="AA19" i="1" s="1"/>
  <c r="Z41" i="1"/>
  <c r="AA41" i="1" s="1"/>
  <c r="Z347" i="1"/>
  <c r="AA347" i="1" s="1"/>
  <c r="Z772" i="1"/>
  <c r="AA772" i="1" s="1"/>
  <c r="Z819" i="1"/>
  <c r="AA819" i="1" s="1"/>
  <c r="Z843" i="1"/>
  <c r="AA843" i="1" s="1"/>
  <c r="Z775" i="1"/>
  <c r="AA775" i="1" s="1"/>
  <c r="Z643" i="1"/>
  <c r="AA643" i="1" s="1"/>
  <c r="Z641" i="1"/>
  <c r="AA641" i="1" s="1"/>
  <c r="Z806" i="1"/>
  <c r="AA806" i="1" s="1"/>
  <c r="Z596" i="1"/>
  <c r="AA596" i="1" s="1"/>
  <c r="Z729" i="1"/>
  <c r="AA729" i="1" s="1"/>
  <c r="Z589" i="1"/>
  <c r="AA589" i="1" s="1"/>
  <c r="Z818" i="1"/>
  <c r="AA818" i="1" s="1"/>
  <c r="Z654" i="1"/>
  <c r="AA654" i="1" s="1"/>
  <c r="Z660" i="1"/>
  <c r="AA660" i="1" s="1"/>
  <c r="Z724" i="1"/>
  <c r="AA724" i="1" s="1"/>
  <c r="Z722" i="1"/>
  <c r="AA722" i="1" s="1"/>
  <c r="Z739" i="1"/>
  <c r="AA739" i="1" s="1"/>
  <c r="Z721" i="1"/>
  <c r="AA721" i="1" s="1"/>
  <c r="Z649" i="1"/>
  <c r="AA649" i="1" s="1"/>
  <c r="Z815" i="1"/>
  <c r="AA815" i="1" s="1"/>
  <c r="Z677" i="1"/>
  <c r="AA677" i="1" s="1"/>
  <c r="Z868" i="1"/>
  <c r="AA868" i="1" s="1"/>
  <c r="Z814" i="1"/>
  <c r="AA814" i="1" s="1"/>
  <c r="Z829" i="1"/>
  <c r="AA829" i="1" s="1"/>
  <c r="Z683" i="1"/>
  <c r="AA683" i="1" s="1"/>
  <c r="Z753" i="1"/>
  <c r="AA753" i="1" s="1"/>
  <c r="Z778" i="1"/>
  <c r="AA778" i="1" s="1"/>
  <c r="Z854" i="1"/>
  <c r="AA854" i="1" s="1"/>
  <c r="Z859" i="1"/>
  <c r="AA859" i="1" s="1"/>
  <c r="Z749" i="1"/>
  <c r="AA749" i="1" s="1"/>
  <c r="Z627" i="1"/>
  <c r="AA627" i="1" s="1"/>
  <c r="Z823" i="1"/>
  <c r="AA823" i="1" s="1"/>
  <c r="Z796" i="1"/>
  <c r="AA796" i="1" s="1"/>
  <c r="Z695" i="1"/>
  <c r="AA695" i="1" s="1"/>
  <c r="Z704" i="1"/>
  <c r="AA704" i="1" s="1"/>
  <c r="Z580" i="1"/>
  <c r="AA580" i="1" s="1"/>
  <c r="Z661" i="1"/>
  <c r="AA661" i="1" s="1"/>
  <c r="Z700" i="1"/>
  <c r="AA700" i="1" s="1"/>
  <c r="Z554" i="1"/>
  <c r="AA554" i="1" s="1"/>
  <c r="Z616" i="1"/>
  <c r="AA616" i="1" s="1"/>
  <c r="Z607" i="1"/>
  <c r="AA607" i="1" s="1"/>
  <c r="Z626" i="1"/>
  <c r="AA626" i="1" s="1"/>
  <c r="Z563" i="1"/>
  <c r="AA563" i="1" s="1"/>
  <c r="Z651" i="1"/>
  <c r="AA651" i="1" s="1"/>
  <c r="Z524" i="1"/>
  <c r="AA524" i="1" s="1"/>
  <c r="Z886" i="1"/>
  <c r="AA886" i="1" s="1"/>
  <c r="Z537" i="1"/>
  <c r="AA537" i="1" s="1"/>
  <c r="Z566" i="1"/>
  <c r="AA566" i="1" s="1"/>
  <c r="Z536" i="1"/>
  <c r="AA536" i="1" s="1"/>
  <c r="Z386" i="1"/>
  <c r="AA386" i="1" s="1"/>
  <c r="Z425" i="1"/>
  <c r="AA425" i="1" s="1"/>
  <c r="Z404" i="1"/>
  <c r="AA404" i="1" s="1"/>
  <c r="Z395" i="1"/>
  <c r="AA395" i="1" s="1"/>
  <c r="Z394" i="1"/>
  <c r="AA394" i="1" s="1"/>
  <c r="Z367" i="1"/>
  <c r="AA367" i="1" s="1"/>
  <c r="Z391" i="1"/>
  <c r="AA391" i="1" s="1"/>
  <c r="Z385" i="1"/>
  <c r="AA385" i="1" s="1"/>
  <c r="Z502" i="1"/>
  <c r="AA502" i="1" s="1"/>
  <c r="Z474" i="1"/>
  <c r="AA474" i="1" s="1"/>
  <c r="Z481" i="1"/>
  <c r="AA481" i="1" s="1"/>
  <c r="Z388" i="1"/>
  <c r="AA388" i="1" s="1"/>
  <c r="Z473" i="1"/>
  <c r="AA473" i="1" s="1"/>
  <c r="Z447" i="1"/>
  <c r="AA447" i="1" s="1"/>
  <c r="Z444" i="1"/>
  <c r="AA444" i="1" s="1"/>
  <c r="Z435" i="1"/>
  <c r="AA435" i="1" s="1"/>
  <c r="Z432" i="1"/>
  <c r="AA432" i="1" s="1"/>
  <c r="Z282" i="1"/>
  <c r="AA282" i="1" s="1"/>
  <c r="Z280" i="1"/>
  <c r="AA280" i="1" s="1"/>
  <c r="Z308" i="1"/>
  <c r="AA308" i="1" s="1"/>
  <c r="Z242" i="1"/>
  <c r="AA242" i="1" s="1"/>
  <c r="Z263" i="1"/>
  <c r="AA263" i="1" s="1"/>
  <c r="Z270" i="1"/>
  <c r="AA270" i="1" s="1"/>
  <c r="Z245" i="1"/>
  <c r="AA245" i="1" s="1"/>
  <c r="Z204" i="1"/>
  <c r="AA204" i="1" s="1"/>
  <c r="Z255" i="1"/>
  <c r="AA255" i="1" s="1"/>
  <c r="Z194" i="1"/>
  <c r="AA194" i="1" s="1"/>
  <c r="Z174" i="1"/>
  <c r="AA174" i="1" s="1"/>
  <c r="Z158" i="1"/>
  <c r="AA158" i="1" s="1"/>
  <c r="Z215" i="1"/>
  <c r="AA215" i="1" s="1"/>
  <c r="Z171" i="1"/>
  <c r="AA171" i="1" s="1"/>
  <c r="Z484" i="1"/>
  <c r="AA484" i="1" s="1"/>
  <c r="Z157" i="1"/>
  <c r="AA157" i="1" s="1"/>
  <c r="Z256" i="1"/>
  <c r="AA256" i="1" s="1"/>
  <c r="Z92" i="1"/>
  <c r="AA92" i="1" s="1"/>
  <c r="Z100" i="1"/>
  <c r="AA100" i="1" s="1"/>
  <c r="Z86" i="1"/>
  <c r="AA86" i="1" s="1"/>
  <c r="Z97" i="1"/>
  <c r="AA97" i="1" s="1"/>
  <c r="Z78" i="1"/>
  <c r="AA78" i="1" s="1"/>
  <c r="Z37" i="1"/>
  <c r="AA37" i="1" s="1"/>
  <c r="Z6" i="1"/>
  <c r="AA6" i="1" s="1"/>
  <c r="Z12" i="1"/>
  <c r="AA12" i="1" s="1"/>
  <c r="W693" i="1"/>
  <c r="X693" i="1" s="1"/>
  <c r="Y693" i="1" s="1"/>
  <c r="W80" i="1"/>
  <c r="X80" i="1" s="1"/>
  <c r="Y80" i="1" s="1"/>
  <c r="W539" i="1"/>
  <c r="X539" i="1" s="1"/>
  <c r="Y539" i="1" s="1"/>
  <c r="W453" i="1"/>
  <c r="X453" i="1" s="1"/>
  <c r="Y453" i="1" s="1"/>
  <c r="W384" i="1"/>
  <c r="X384" i="1" s="1"/>
  <c r="Y384" i="1" s="1"/>
  <c r="A896" i="1"/>
  <c r="W806" i="1"/>
  <c r="X806" i="1" s="1"/>
  <c r="Y806" i="1" s="1"/>
  <c r="W92" i="1"/>
  <c r="X92" i="1" s="1"/>
  <c r="Y92" i="1" s="1"/>
  <c r="W686" i="1"/>
  <c r="X686" i="1" s="1"/>
  <c r="Y686" i="1" s="1"/>
  <c r="W89" i="1"/>
  <c r="X89" i="1" s="1"/>
  <c r="Y89" i="1" s="1"/>
  <c r="W554" i="1"/>
  <c r="X554" i="1" s="1"/>
  <c r="Y554" i="1" s="1"/>
  <c r="W867" i="1"/>
  <c r="X867" i="1" s="1"/>
  <c r="Y867" i="1" s="1"/>
  <c r="W401" i="1"/>
  <c r="X401" i="1" s="1"/>
  <c r="Y401" i="1" s="1"/>
  <c r="W521" i="1"/>
  <c r="X521" i="1" s="1"/>
  <c r="Y521" i="1" s="1"/>
  <c r="W296" i="1"/>
  <c r="X296" i="1" s="1"/>
  <c r="Y296" i="1" s="1"/>
  <c r="W834" i="1"/>
  <c r="X834" i="1" s="1"/>
  <c r="Y834" i="1" s="1"/>
  <c r="W856" i="1"/>
  <c r="X856" i="1" s="1"/>
  <c r="Y856" i="1" s="1"/>
  <c r="W503" i="1"/>
  <c r="X503" i="1" s="1"/>
  <c r="Y503" i="1" s="1"/>
  <c r="W167" i="1"/>
  <c r="X167" i="1" s="1"/>
  <c r="Y167" i="1" s="1"/>
  <c r="W596" i="1"/>
  <c r="X596" i="1" s="1"/>
  <c r="Y596" i="1" s="1"/>
  <c r="W184" i="1"/>
  <c r="X184" i="1" s="1"/>
  <c r="Y184" i="1" s="1"/>
  <c r="W110" i="1"/>
  <c r="X110" i="1" s="1"/>
  <c r="Y110" i="1" s="1"/>
  <c r="W353" i="1"/>
  <c r="X353" i="1" s="1"/>
  <c r="Y353" i="1" s="1"/>
  <c r="W182" i="1"/>
  <c r="X182" i="1" s="1"/>
  <c r="Y182" i="1" s="1"/>
  <c r="W318" i="1"/>
  <c r="X318" i="1" s="1"/>
  <c r="Y318" i="1" s="1"/>
  <c r="W146" i="1"/>
  <c r="X146" i="1" s="1"/>
  <c r="Y146" i="1" s="1"/>
  <c r="W762" i="1"/>
  <c r="X762" i="1" s="1"/>
  <c r="Y762" i="1" s="1"/>
  <c r="W626" i="1"/>
  <c r="X626" i="1" s="1"/>
  <c r="Y626" i="1" s="1"/>
  <c r="W15" i="1"/>
  <c r="X15" i="1" s="1"/>
  <c r="Y15" i="1" s="1"/>
  <c r="W6" i="1"/>
  <c r="X6" i="1" s="1"/>
  <c r="Y6" i="1" s="1"/>
  <c r="W563" i="1"/>
  <c r="X563" i="1" s="1"/>
  <c r="Y563" i="1" s="1"/>
  <c r="W760" i="1"/>
  <c r="X760" i="1" s="1"/>
  <c r="Y760" i="1" s="1"/>
  <c r="W226" i="1"/>
  <c r="X226" i="1" s="1"/>
  <c r="Y226" i="1" s="1"/>
  <c r="W74" i="1"/>
  <c r="X74" i="1" s="1"/>
  <c r="Y74" i="1" s="1"/>
  <c r="W142" i="1"/>
  <c r="X142" i="1" s="1"/>
  <c r="Y142" i="1" s="1"/>
  <c r="W397" i="1"/>
  <c r="X397" i="1" s="1"/>
  <c r="Y397" i="1" s="1"/>
  <c r="W316" i="1"/>
  <c r="X316" i="1" s="1"/>
  <c r="Y316" i="1" s="1"/>
  <c r="W611" i="1"/>
  <c r="X611" i="1" s="1"/>
  <c r="Y611" i="1" s="1"/>
  <c r="W405" i="1"/>
  <c r="X405" i="1" s="1"/>
  <c r="Y405" i="1" s="1"/>
  <c r="W741" i="1"/>
  <c r="X741" i="1" s="1"/>
  <c r="Y741" i="1" s="1"/>
  <c r="W843" i="1"/>
  <c r="X843" i="1" s="1"/>
  <c r="Y843" i="1" s="1"/>
  <c r="W337" i="1"/>
  <c r="X337" i="1" s="1"/>
  <c r="Y337" i="1" s="1"/>
  <c r="W168" i="1"/>
  <c r="X168" i="1" s="1"/>
  <c r="Y168" i="1" s="1"/>
  <c r="W457" i="1"/>
  <c r="X457" i="1" s="1"/>
  <c r="Y457" i="1" s="1"/>
  <c r="W128" i="1"/>
  <c r="X128" i="1" s="1"/>
  <c r="Y128" i="1" s="1"/>
  <c r="W863" i="1"/>
  <c r="X863" i="1" s="1"/>
  <c r="Y863" i="1" s="1"/>
  <c r="W807" i="1"/>
  <c r="X807" i="1" s="1"/>
  <c r="Y807" i="1" s="1"/>
  <c r="W641" i="1"/>
  <c r="X641" i="1" s="1"/>
  <c r="Y641" i="1" s="1"/>
  <c r="W668" i="1"/>
  <c r="X668" i="1" s="1"/>
  <c r="Y668" i="1" s="1"/>
  <c r="W678" i="1"/>
  <c r="X678" i="1" s="1"/>
  <c r="Y678" i="1" s="1"/>
  <c r="W21" i="1"/>
  <c r="X21" i="1" s="1"/>
  <c r="Y21" i="1" s="1"/>
  <c r="W424" i="1"/>
  <c r="X424" i="1" s="1"/>
  <c r="Y424" i="1" s="1"/>
  <c r="W882" i="1"/>
  <c r="X882" i="1" s="1"/>
  <c r="Y882" i="1" s="1"/>
  <c r="W101" i="1"/>
  <c r="X101" i="1" s="1"/>
  <c r="Y101" i="1" s="1"/>
  <c r="W781" i="1"/>
  <c r="X781" i="1" s="1"/>
  <c r="Y781" i="1" s="1"/>
  <c r="W729" i="1"/>
  <c r="X729" i="1" s="1"/>
  <c r="Y729" i="1" s="1"/>
  <c r="W587" i="1"/>
  <c r="X587" i="1" s="1"/>
  <c r="Y587" i="1" s="1"/>
  <c r="W164" i="1"/>
  <c r="X164" i="1" s="1"/>
  <c r="Y164" i="1" s="1"/>
  <c r="W20" i="1"/>
  <c r="X20" i="1" s="1"/>
  <c r="Y20" i="1" s="1"/>
  <c r="W766" i="1"/>
  <c r="X766" i="1" s="1"/>
  <c r="Y766" i="1" s="1"/>
  <c r="W818" i="1"/>
  <c r="X818" i="1" s="1"/>
  <c r="Y818" i="1" s="1"/>
  <c r="W780" i="1"/>
  <c r="X780" i="1" s="1"/>
  <c r="Y780" i="1" s="1"/>
  <c r="W96" i="1"/>
  <c r="X96" i="1" s="1"/>
  <c r="Y96" i="1" s="1"/>
  <c r="W654" i="1"/>
  <c r="X654" i="1" s="1"/>
  <c r="Y654" i="1" s="1"/>
  <c r="W672" i="1"/>
  <c r="X672" i="1" s="1"/>
  <c r="Y672" i="1" s="1"/>
  <c r="W375" i="1"/>
  <c r="X375" i="1" s="1"/>
  <c r="Y375" i="1" s="1"/>
  <c r="W517" i="1"/>
  <c r="X517" i="1" s="1"/>
  <c r="Y517" i="1" s="1"/>
  <c r="W677" i="1"/>
  <c r="X677" i="1" s="1"/>
  <c r="Y677" i="1" s="1"/>
  <c r="W830" i="1"/>
  <c r="X830" i="1" s="1"/>
  <c r="Y830" i="1" s="1"/>
  <c r="W139" i="1"/>
  <c r="X139" i="1" s="1"/>
  <c r="Y139" i="1" s="1"/>
  <c r="W567" i="1"/>
  <c r="X567" i="1" s="1"/>
  <c r="Y567" i="1" s="1"/>
  <c r="W242" i="1"/>
  <c r="X242" i="1" s="1"/>
  <c r="Y242" i="1" s="1"/>
  <c r="W410" i="1"/>
  <c r="X410" i="1" s="1"/>
  <c r="Y410" i="1" s="1"/>
  <c r="W366" i="1"/>
  <c r="X366" i="1" s="1"/>
  <c r="Y366" i="1" s="1"/>
  <c r="W620" i="1"/>
  <c r="X620" i="1" s="1"/>
  <c r="Y620" i="1" s="1"/>
  <c r="W753" i="1"/>
  <c r="X753" i="1" s="1"/>
  <c r="Y753" i="1" s="1"/>
  <c r="W2" i="1"/>
  <c r="X2" i="1" s="1"/>
  <c r="Y2" i="1" s="1"/>
  <c r="W778" i="1"/>
  <c r="X778" i="1" s="1"/>
  <c r="Y778" i="1" s="1"/>
  <c r="W470" i="1"/>
  <c r="X470" i="1" s="1"/>
  <c r="Y470" i="1" s="1"/>
  <c r="W418" i="1"/>
  <c r="X418" i="1" s="1"/>
  <c r="Y418" i="1" s="1"/>
  <c r="W494" i="1"/>
  <c r="X494" i="1" s="1"/>
  <c r="Y494" i="1" s="1"/>
  <c r="W411" i="1"/>
  <c r="X411" i="1" s="1"/>
  <c r="Y411" i="1" s="1"/>
  <c r="W622" i="1"/>
  <c r="X622" i="1" s="1"/>
  <c r="Y622" i="1" s="1"/>
  <c r="W283" i="1"/>
  <c r="X283" i="1" s="1"/>
  <c r="Y283" i="1" s="1"/>
  <c r="W627" i="1"/>
  <c r="X627" i="1" s="1"/>
  <c r="Y627" i="1" s="1"/>
  <c r="W666" i="1"/>
  <c r="X666" i="1" s="1"/>
  <c r="Y666" i="1" s="1"/>
  <c r="W276" i="1"/>
  <c r="X276" i="1" s="1"/>
  <c r="Y276" i="1" s="1"/>
  <c r="W709" i="1"/>
  <c r="X709" i="1" s="1"/>
  <c r="Y709" i="1" s="1"/>
  <c r="W746" i="1"/>
  <c r="X746" i="1" s="1"/>
  <c r="Y746" i="1" s="1"/>
  <c r="W670" i="1"/>
  <c r="X670" i="1" s="1"/>
  <c r="Y670" i="1" s="1"/>
  <c r="W836" i="1"/>
  <c r="X836" i="1" s="1"/>
  <c r="Y836" i="1" s="1"/>
  <c r="W65" i="1"/>
  <c r="X65" i="1" s="1"/>
  <c r="Y65" i="1" s="1"/>
  <c r="W227" i="1"/>
  <c r="X227" i="1" s="1"/>
  <c r="Y227" i="1" s="1"/>
  <c r="W502" i="1"/>
  <c r="X502" i="1" s="1"/>
  <c r="Y502" i="1" s="1"/>
  <c r="W400" i="1"/>
  <c r="X400" i="1" s="1"/>
  <c r="Y400" i="1" s="1"/>
  <c r="W687" i="1"/>
  <c r="X687" i="1" s="1"/>
  <c r="Y687" i="1" s="1"/>
  <c r="W370" i="1"/>
  <c r="X370" i="1" s="1"/>
  <c r="Y370" i="1" s="1"/>
  <c r="W784" i="1"/>
  <c r="X784" i="1" s="1"/>
  <c r="Y784" i="1" s="1"/>
  <c r="W308" i="1"/>
  <c r="X308" i="1" s="1"/>
  <c r="Y308" i="1" s="1"/>
  <c r="W558" i="1"/>
  <c r="X558" i="1" s="1"/>
  <c r="Y558" i="1" s="1"/>
  <c r="W79" i="1"/>
  <c r="X79" i="1" s="1"/>
  <c r="Y79" i="1" s="1"/>
  <c r="W719" i="1"/>
  <c r="X719" i="1" s="1"/>
  <c r="Y719" i="1" s="1"/>
  <c r="W402" i="1"/>
  <c r="X402" i="1" s="1"/>
  <c r="Y402" i="1" s="1"/>
  <c r="W507" i="1"/>
  <c r="X507" i="1" s="1"/>
  <c r="Y507" i="1" s="1"/>
  <c r="W490" i="1"/>
  <c r="X490" i="1" s="1"/>
  <c r="Y490" i="1" s="1"/>
  <c r="W569" i="1"/>
  <c r="X569" i="1" s="1"/>
  <c r="Y569" i="1" s="1"/>
  <c r="W406" i="1"/>
  <c r="X406" i="1" s="1"/>
  <c r="Y406" i="1" s="1"/>
  <c r="W791" i="1"/>
  <c r="X791" i="1" s="1"/>
  <c r="Y791" i="1" s="1"/>
  <c r="W738" i="1"/>
  <c r="X738" i="1" s="1"/>
  <c r="Y738" i="1" s="1"/>
  <c r="W756" i="1"/>
  <c r="X756" i="1" s="1"/>
  <c r="Y756" i="1" s="1"/>
  <c r="W636" i="1"/>
  <c r="X636" i="1" s="1"/>
  <c r="Y636" i="1" s="1"/>
  <c r="W445" i="1"/>
  <c r="X445" i="1" s="1"/>
  <c r="Y445" i="1" s="1"/>
  <c r="W221" i="1"/>
  <c r="X221" i="1" s="1"/>
  <c r="Y221" i="1" s="1"/>
  <c r="W828" i="1"/>
  <c r="X828" i="1" s="1"/>
  <c r="Y828" i="1" s="1"/>
  <c r="W838" i="1"/>
  <c r="X838" i="1" s="1"/>
  <c r="Y838" i="1" s="1"/>
  <c r="W892" i="1"/>
  <c r="X892" i="1" s="1"/>
  <c r="Y892" i="1" s="1"/>
  <c r="W613" i="1"/>
  <c r="X613" i="1" s="1"/>
  <c r="Y613" i="1" s="1"/>
  <c r="W550" i="1"/>
  <c r="X550" i="1" s="1"/>
  <c r="Y550" i="1" s="1"/>
  <c r="W129" i="1"/>
  <c r="X129" i="1" s="1"/>
  <c r="Y129" i="1" s="1"/>
  <c r="W254" i="1"/>
  <c r="X254" i="1" s="1"/>
  <c r="Y254" i="1" s="1"/>
  <c r="W771" i="1"/>
  <c r="X771" i="1" s="1"/>
  <c r="Y771" i="1" s="1"/>
  <c r="W90" i="1"/>
  <c r="X90" i="1" s="1"/>
  <c r="Y90" i="1" s="1"/>
  <c r="W232" i="1"/>
  <c r="X232" i="1" s="1"/>
  <c r="Y232" i="1" s="1"/>
  <c r="W208" i="1"/>
  <c r="X208" i="1" s="1"/>
  <c r="Y208" i="1" s="1"/>
  <c r="W320" i="1"/>
  <c r="X320" i="1" s="1"/>
  <c r="Y320" i="1" s="1"/>
  <c r="W123" i="1"/>
  <c r="X123" i="1" s="1"/>
  <c r="Y123" i="1" s="1"/>
  <c r="W141" i="1"/>
  <c r="X141" i="1" s="1"/>
  <c r="Y141" i="1" s="1"/>
  <c r="W324" i="1"/>
  <c r="X324" i="1" s="1"/>
  <c r="Y324" i="1" s="1"/>
  <c r="W591" i="1"/>
  <c r="X591" i="1" s="1"/>
  <c r="Y591" i="1" s="1"/>
  <c r="W176" i="1"/>
  <c r="X176" i="1" s="1"/>
  <c r="Y176" i="1" s="1"/>
  <c r="W553" i="1"/>
  <c r="X553" i="1" s="1"/>
  <c r="Y553" i="1" s="1"/>
  <c r="W72" i="1"/>
  <c r="X72" i="1" s="1"/>
  <c r="Y72" i="1" s="1"/>
  <c r="W657" i="1"/>
  <c r="X657" i="1" s="1"/>
  <c r="Y657" i="1" s="1"/>
  <c r="W656" i="1"/>
  <c r="X656" i="1" s="1"/>
  <c r="Y656" i="1" s="1"/>
  <c r="W185" i="1"/>
  <c r="X185" i="1" s="1"/>
  <c r="Y185" i="1" s="1"/>
  <c r="W311" i="1"/>
  <c r="X311" i="1" s="1"/>
  <c r="Y311" i="1" s="1"/>
  <c r="W810" i="1"/>
  <c r="X810" i="1" s="1"/>
  <c r="Y810" i="1" s="1"/>
  <c r="W437" i="1"/>
  <c r="X437" i="1" s="1"/>
  <c r="Y437" i="1" s="1"/>
  <c r="W573" i="1"/>
  <c r="X573" i="1" s="1"/>
  <c r="Y573" i="1" s="1"/>
  <c r="W261" i="1"/>
  <c r="X261" i="1" s="1"/>
  <c r="Y261" i="1" s="1"/>
  <c r="W280" i="1"/>
  <c r="X280" i="1" s="1"/>
  <c r="Y280" i="1" s="1"/>
  <c r="W822" i="1"/>
  <c r="X822" i="1" s="1"/>
  <c r="Y822" i="1" s="1"/>
  <c r="W100" i="1"/>
  <c r="X100" i="1" s="1"/>
  <c r="Y100" i="1" s="1"/>
  <c r="W655" i="1"/>
  <c r="X655" i="1" s="1"/>
  <c r="Y655" i="1" s="1"/>
  <c r="W857" i="1"/>
  <c r="X857" i="1" s="1"/>
  <c r="Y857" i="1" s="1"/>
  <c r="W779" i="1"/>
  <c r="X779" i="1" s="1"/>
  <c r="Y779" i="1" s="1"/>
  <c r="W482" i="1"/>
  <c r="X482" i="1" s="1"/>
  <c r="Y482" i="1" s="1"/>
  <c r="W95" i="1"/>
  <c r="X95" i="1" s="1"/>
  <c r="Y95" i="1" s="1"/>
  <c r="W106" i="1"/>
  <c r="X106" i="1" s="1"/>
  <c r="Y106" i="1" s="1"/>
  <c r="W286" i="1"/>
  <c r="X286" i="1" s="1"/>
  <c r="Y286" i="1" s="1"/>
  <c r="W572" i="1"/>
  <c r="X572" i="1" s="1"/>
  <c r="Y572" i="1" s="1"/>
  <c r="W143" i="1"/>
  <c r="X143" i="1" s="1"/>
  <c r="Y143" i="1" s="1"/>
  <c r="W218" i="1"/>
  <c r="X218" i="1" s="1"/>
  <c r="Y218" i="1" s="1"/>
  <c r="W420" i="1"/>
  <c r="X420" i="1" s="1"/>
  <c r="Y420" i="1" s="1"/>
  <c r="W62" i="1"/>
  <c r="X62" i="1" s="1"/>
  <c r="Y62" i="1" s="1"/>
  <c r="W880" i="1"/>
  <c r="X880" i="1" s="1"/>
  <c r="Y880" i="1" s="1"/>
  <c r="W759" i="1"/>
  <c r="X759" i="1" s="1"/>
  <c r="Y759" i="1" s="1"/>
  <c r="W721" i="1"/>
  <c r="X721" i="1" s="1"/>
  <c r="Y721" i="1" s="1"/>
  <c r="W159" i="1"/>
  <c r="X159" i="1" s="1"/>
  <c r="Y159" i="1" s="1"/>
  <c r="W669" i="1"/>
  <c r="X669" i="1" s="1"/>
  <c r="Y669" i="1" s="1"/>
  <c r="W300" i="1"/>
  <c r="X300" i="1" s="1"/>
  <c r="Y300" i="1" s="1"/>
  <c r="W485" i="1"/>
  <c r="X485" i="1" s="1"/>
  <c r="Y485" i="1" s="1"/>
  <c r="W692" i="1"/>
  <c r="X692" i="1" s="1"/>
  <c r="Y692" i="1" s="1"/>
  <c r="W16" i="1"/>
  <c r="X16" i="1" s="1"/>
  <c r="Y16" i="1" s="1"/>
  <c r="W85" i="1"/>
  <c r="X85" i="1" s="1"/>
  <c r="Y85" i="1" s="1"/>
  <c r="W472" i="1"/>
  <c r="X472" i="1" s="1"/>
  <c r="Y472" i="1" s="1"/>
  <c r="W216" i="1"/>
  <c r="X216" i="1" s="1"/>
  <c r="Y216" i="1" s="1"/>
  <c r="W153" i="1"/>
  <c r="X153" i="1" s="1"/>
  <c r="Y153" i="1" s="1"/>
  <c r="W165" i="1"/>
  <c r="X165" i="1" s="1"/>
  <c r="Y165" i="1" s="1"/>
  <c r="W231" i="1"/>
  <c r="X231" i="1" s="1"/>
  <c r="Y231" i="1" s="1"/>
  <c r="W14" i="1"/>
  <c r="X14" i="1" s="1"/>
  <c r="Y14" i="1" s="1"/>
  <c r="W518" i="1"/>
  <c r="X518" i="1" s="1"/>
  <c r="Y518" i="1" s="1"/>
  <c r="W547" i="1"/>
  <c r="X547" i="1" s="1"/>
  <c r="Y547" i="1" s="1"/>
  <c r="W180" i="1"/>
  <c r="X180" i="1" s="1"/>
  <c r="Y180" i="1" s="1"/>
  <c r="W201" i="1"/>
  <c r="X201" i="1" s="1"/>
  <c r="Y201" i="1" s="1"/>
  <c r="W290" i="1"/>
  <c r="X290" i="1" s="1"/>
  <c r="Y290" i="1" s="1"/>
  <c r="W444" i="1"/>
  <c r="X444" i="1" s="1"/>
  <c r="Y444" i="1" s="1"/>
  <c r="W365" i="1"/>
  <c r="X365" i="1" s="1"/>
  <c r="Y365" i="1" s="1"/>
  <c r="W600" i="1"/>
  <c r="X600" i="1" s="1"/>
  <c r="Y600" i="1" s="1"/>
  <c r="W886" i="1"/>
  <c r="X886" i="1" s="1"/>
  <c r="Y886" i="1" s="1"/>
  <c r="W360" i="1"/>
  <c r="X360" i="1" s="1"/>
  <c r="Y360" i="1" s="1"/>
  <c r="W305" i="1"/>
  <c r="X305" i="1" s="1"/>
  <c r="Y305" i="1" s="1"/>
  <c r="W751" i="1"/>
  <c r="X751" i="1" s="1"/>
  <c r="Y751" i="1" s="1"/>
  <c r="W220" i="1"/>
  <c r="X220" i="1" s="1"/>
  <c r="Y220" i="1" s="1"/>
  <c r="W459" i="1"/>
  <c r="X459" i="1" s="1"/>
  <c r="Y459" i="1" s="1"/>
  <c r="W773" i="1"/>
  <c r="X773" i="1" s="1"/>
  <c r="Y773" i="1" s="1"/>
  <c r="W64" i="1"/>
  <c r="X64" i="1" s="1"/>
  <c r="Y64" i="1" s="1"/>
  <c r="W37" i="1"/>
  <c r="X37" i="1" s="1"/>
  <c r="Y37" i="1" s="1"/>
  <c r="W257" i="1"/>
  <c r="X257" i="1" s="1"/>
  <c r="Y257" i="1" s="1"/>
  <c r="W321" i="1"/>
  <c r="X321" i="1" s="1"/>
  <c r="Y321" i="1" s="1"/>
  <c r="W731" i="1"/>
  <c r="X731" i="1" s="1"/>
  <c r="Y731" i="1" s="1"/>
  <c r="W319" i="1"/>
  <c r="X319" i="1" s="1"/>
  <c r="Y319" i="1" s="1"/>
  <c r="W842" i="1"/>
  <c r="X842" i="1" s="1"/>
  <c r="Y842" i="1" s="1"/>
  <c r="W298" i="1"/>
  <c r="X298" i="1" s="1"/>
  <c r="Y298" i="1" s="1"/>
  <c r="W386" i="1"/>
  <c r="X386" i="1" s="1"/>
  <c r="Y386" i="1" s="1"/>
  <c r="W730" i="1"/>
  <c r="X730" i="1" s="1"/>
  <c r="Y730" i="1" s="1"/>
  <c r="W876" i="1"/>
  <c r="X876" i="1" s="1"/>
  <c r="Y876" i="1" s="1"/>
  <c r="W631" i="1"/>
  <c r="X631" i="1" s="1"/>
  <c r="Y631" i="1" s="1"/>
  <c r="W454" i="1"/>
  <c r="X454" i="1" s="1"/>
  <c r="Y454" i="1" s="1"/>
  <c r="W664" i="1"/>
  <c r="X664" i="1" s="1"/>
  <c r="Y664" i="1" s="1"/>
  <c r="W515" i="1"/>
  <c r="X515" i="1" s="1"/>
  <c r="Y515" i="1" s="1"/>
  <c r="W561" i="1"/>
  <c r="X561" i="1" s="1"/>
  <c r="Y561" i="1" s="1"/>
  <c r="W130" i="1"/>
  <c r="X130" i="1" s="1"/>
  <c r="Y130" i="1" s="1"/>
  <c r="W425" i="1"/>
  <c r="X425" i="1" s="1"/>
  <c r="Y425" i="1" s="1"/>
  <c r="W124" i="1"/>
  <c r="X124" i="1" s="1"/>
  <c r="Y124" i="1" s="1"/>
  <c r="W584" i="1"/>
  <c r="X584" i="1" s="1"/>
  <c r="Y584" i="1" s="1"/>
  <c r="W43" i="1"/>
  <c r="X43" i="1" s="1"/>
  <c r="Y43" i="1" s="1"/>
  <c r="W30" i="1"/>
  <c r="X30" i="1" s="1"/>
  <c r="Y30" i="1" s="1"/>
  <c r="W850" i="1"/>
  <c r="X850" i="1" s="1"/>
  <c r="Y850" i="1" s="1"/>
  <c r="W421" i="1"/>
  <c r="X421" i="1" s="1"/>
  <c r="Y421" i="1" s="1"/>
  <c r="W582" i="1"/>
  <c r="X582" i="1" s="1"/>
  <c r="Y582" i="1" s="1"/>
  <c r="W583" i="1"/>
  <c r="X583" i="1" s="1"/>
  <c r="Y583" i="1" s="1"/>
  <c r="W544" i="1"/>
  <c r="X544" i="1" s="1"/>
  <c r="Y544" i="1" s="1"/>
  <c r="W137" i="1"/>
  <c r="X137" i="1" s="1"/>
  <c r="Y137" i="1" s="1"/>
  <c r="W47" i="1"/>
  <c r="X47" i="1" s="1"/>
  <c r="Y47" i="1" s="1"/>
  <c r="W358" i="1"/>
  <c r="X358" i="1" s="1"/>
  <c r="Y358" i="1" s="1"/>
  <c r="W396" i="1"/>
  <c r="X396" i="1" s="1"/>
  <c r="Y396" i="1" s="1"/>
  <c r="W9" i="1"/>
  <c r="X9" i="1" s="1"/>
  <c r="Y9" i="1" s="1"/>
  <c r="W177" i="1"/>
  <c r="X177" i="1" s="1"/>
  <c r="Y177" i="1" s="1"/>
  <c r="W556" i="1"/>
  <c r="X556" i="1" s="1"/>
  <c r="Y556" i="1" s="1"/>
  <c r="W820" i="1"/>
  <c r="X820" i="1" s="1"/>
  <c r="Y820" i="1" s="1"/>
  <c r="W288" i="1"/>
  <c r="X288" i="1" s="1"/>
  <c r="Y288" i="1" s="1"/>
  <c r="W715" i="1"/>
  <c r="X715" i="1" s="1"/>
  <c r="Y715" i="1" s="1"/>
  <c r="W84" i="1"/>
  <c r="X84" i="1" s="1"/>
  <c r="Y84" i="1" s="1"/>
  <c r="W18" i="1"/>
  <c r="X18" i="1" s="1"/>
  <c r="Y18" i="1" s="1"/>
  <c r="W471" i="1"/>
  <c r="X471" i="1" s="1"/>
  <c r="Y471" i="1" s="1"/>
  <c r="W118" i="1"/>
  <c r="X118" i="1" s="1"/>
  <c r="Y118" i="1" s="1"/>
  <c r="W534" i="1"/>
  <c r="X534" i="1" s="1"/>
  <c r="Y534" i="1" s="1"/>
  <c r="W683" i="1"/>
  <c r="X683" i="1" s="1"/>
  <c r="Y683" i="1" s="1"/>
  <c r="W599" i="1"/>
  <c r="X599" i="1" s="1"/>
  <c r="Y599" i="1" s="1"/>
  <c r="W872" i="1"/>
  <c r="X872" i="1" s="1"/>
  <c r="Y872" i="1" s="1"/>
  <c r="W610" i="1"/>
  <c r="X610" i="1" s="1"/>
  <c r="Y610" i="1" s="1"/>
  <c r="W752" i="1"/>
  <c r="X752" i="1" s="1"/>
  <c r="Y752" i="1" s="1"/>
  <c r="W27" i="1"/>
  <c r="X27" i="1" s="1"/>
  <c r="Y27" i="1" s="1"/>
  <c r="W342" i="1"/>
  <c r="X342" i="1" s="1"/>
  <c r="Y342" i="1" s="1"/>
  <c r="W294" i="1"/>
  <c r="X294" i="1" s="1"/>
  <c r="Y294" i="1" s="1"/>
  <c r="W266" i="1"/>
  <c r="X266" i="1" s="1"/>
  <c r="Y266" i="1" s="1"/>
  <c r="W144" i="1"/>
  <c r="X144" i="1" s="1"/>
  <c r="Y144" i="1" s="1"/>
  <c r="W551" i="1"/>
  <c r="X551" i="1" s="1"/>
  <c r="Y551" i="1" s="1"/>
  <c r="W798" i="1"/>
  <c r="X798" i="1" s="1"/>
  <c r="Y798" i="1" s="1"/>
  <c r="W658" i="1"/>
  <c r="X658" i="1" s="1"/>
  <c r="Y658" i="1" s="1"/>
  <c r="W189" i="1"/>
  <c r="X189" i="1" s="1"/>
  <c r="Y189" i="1" s="1"/>
  <c r="W364" i="1"/>
  <c r="X364" i="1" s="1"/>
  <c r="Y364" i="1" s="1"/>
  <c r="W523" i="1"/>
  <c r="X523" i="1" s="1"/>
  <c r="Y523" i="1" s="1"/>
  <c r="W461" i="1"/>
  <c r="X461" i="1" s="1"/>
  <c r="Y461" i="1" s="1"/>
  <c r="W214" i="1"/>
  <c r="X214" i="1" s="1"/>
  <c r="Y214" i="1" s="1"/>
  <c r="W438" i="1"/>
  <c r="X438" i="1" s="1"/>
  <c r="Y438" i="1" s="1"/>
  <c r="W796" i="1"/>
  <c r="X796" i="1" s="1"/>
  <c r="Y796" i="1" s="1"/>
  <c r="W270" i="1"/>
  <c r="X270" i="1" s="1"/>
  <c r="Y270" i="1" s="1"/>
  <c r="W562" i="1"/>
  <c r="X562" i="1" s="1"/>
  <c r="Y562" i="1" s="1"/>
  <c r="W235" i="1"/>
  <c r="X235" i="1" s="1"/>
  <c r="Y235" i="1" s="1"/>
  <c r="W466" i="1"/>
  <c r="X466" i="1" s="1"/>
  <c r="Y466" i="1" s="1"/>
  <c r="W264" i="1"/>
  <c r="X264" i="1" s="1"/>
  <c r="Y264" i="1" s="1"/>
  <c r="W116" i="1"/>
  <c r="X116" i="1" s="1"/>
  <c r="Y116" i="1" s="1"/>
  <c r="W122" i="1"/>
  <c r="X122" i="1" s="1"/>
  <c r="Y122" i="1" s="1"/>
  <c r="W147" i="1"/>
  <c r="X147" i="1" s="1"/>
  <c r="Y147" i="1" s="1"/>
  <c r="W175" i="1"/>
  <c r="X175" i="1" s="1"/>
  <c r="Y175" i="1" s="1"/>
  <c r="W464" i="1"/>
  <c r="X464" i="1" s="1"/>
  <c r="Y464" i="1" s="1"/>
  <c r="W323" i="1"/>
  <c r="X323" i="1" s="1"/>
  <c r="Y323" i="1" s="1"/>
  <c r="W117" i="1"/>
  <c r="X117" i="1" s="1"/>
  <c r="Y117" i="1" s="1"/>
  <c r="W614" i="1"/>
  <c r="X614" i="1" s="1"/>
  <c r="Y614" i="1" s="1"/>
  <c r="W732" i="1"/>
  <c r="X732" i="1" s="1"/>
  <c r="Y732" i="1" s="1"/>
  <c r="W48" i="1"/>
  <c r="X48" i="1" s="1"/>
  <c r="Y48" i="1" s="1"/>
  <c r="W204" i="1"/>
  <c r="X204" i="1" s="1"/>
  <c r="Y204" i="1" s="1"/>
  <c r="W674" i="1"/>
  <c r="X674" i="1" s="1"/>
  <c r="Y674" i="1" s="1"/>
  <c r="W673" i="1"/>
  <c r="X673" i="1" s="1"/>
  <c r="Y673" i="1" s="1"/>
  <c r="W54" i="1"/>
  <c r="X54" i="1" s="1"/>
  <c r="Y54" i="1" s="1"/>
  <c r="W578" i="1"/>
  <c r="X578" i="1" s="1"/>
  <c r="Y578" i="1" s="1"/>
  <c r="W694" i="1"/>
  <c r="X694" i="1" s="1"/>
  <c r="Y694" i="1" s="1"/>
  <c r="W474" i="1"/>
  <c r="X474" i="1" s="1"/>
  <c r="Y474" i="1" s="1"/>
  <c r="W508" i="1"/>
  <c r="X508" i="1" s="1"/>
  <c r="Y508" i="1" s="1"/>
  <c r="W76" i="1"/>
  <c r="X76" i="1" s="1"/>
  <c r="Y76" i="1" s="1"/>
  <c r="W246" i="1"/>
  <c r="X246" i="1" s="1"/>
  <c r="Y246" i="1" s="1"/>
  <c r="W68" i="1"/>
  <c r="X68" i="1" s="1"/>
  <c r="Y68" i="1" s="1"/>
  <c r="W237" i="1"/>
  <c r="X237" i="1" s="1"/>
  <c r="Y237" i="1" s="1"/>
  <c r="W481" i="1"/>
  <c r="X481" i="1" s="1"/>
  <c r="Y481" i="1" s="1"/>
  <c r="W104" i="1"/>
  <c r="X104" i="1" s="1"/>
  <c r="Y104" i="1" s="1"/>
  <c r="W619" i="1"/>
  <c r="X619" i="1" s="1"/>
  <c r="Y619" i="1" s="1"/>
  <c r="W607" i="1"/>
  <c r="X607" i="1" s="1"/>
  <c r="Y607" i="1" s="1"/>
  <c r="W861" i="1"/>
  <c r="X861" i="1" s="1"/>
  <c r="Y861" i="1" s="1"/>
  <c r="W714" i="1"/>
  <c r="X714" i="1" s="1"/>
  <c r="Y714" i="1" s="1"/>
  <c r="W601" i="1"/>
  <c r="X601" i="1" s="1"/>
  <c r="Y601" i="1" s="1"/>
  <c r="W299" i="1"/>
  <c r="X299" i="1" s="1"/>
  <c r="Y299" i="1" s="1"/>
  <c r="W97" i="1"/>
  <c r="X97" i="1" s="1"/>
  <c r="Y97" i="1" s="1"/>
  <c r="W585" i="1"/>
  <c r="X585" i="1" s="1"/>
  <c r="Y585" i="1" s="1"/>
  <c r="W465" i="1"/>
  <c r="X465" i="1" s="1"/>
  <c r="Y465" i="1" s="1"/>
  <c r="W546" i="1"/>
  <c r="X546" i="1" s="1"/>
  <c r="Y546" i="1" s="1"/>
  <c r="W795" i="1"/>
  <c r="X795" i="1" s="1"/>
  <c r="Y795" i="1" s="1"/>
  <c r="W268" i="1"/>
  <c r="X268" i="1" s="1"/>
  <c r="Y268" i="1" s="1"/>
  <c r="W245" i="1"/>
  <c r="X245" i="1" s="1"/>
  <c r="Y245" i="1" s="1"/>
  <c r="W282" i="1"/>
  <c r="X282" i="1" s="1"/>
  <c r="Y282" i="1" s="1"/>
  <c r="W844" i="1"/>
  <c r="X844" i="1" s="1"/>
  <c r="Y844" i="1" s="1"/>
  <c r="W239" i="1"/>
  <c r="X239" i="1" s="1"/>
  <c r="Y239" i="1" s="1"/>
  <c r="W345" i="1"/>
  <c r="X345" i="1" s="1"/>
  <c r="Y345" i="1" s="1"/>
  <c r="W642" i="1"/>
  <c r="X642" i="1" s="1"/>
  <c r="Y642" i="1" s="1"/>
  <c r="W69" i="1"/>
  <c r="X69" i="1" s="1"/>
  <c r="Y69" i="1" s="1"/>
  <c r="W343" i="1"/>
  <c r="X343" i="1" s="1"/>
  <c r="Y343" i="1" s="1"/>
  <c r="W782" i="1"/>
  <c r="X782" i="1" s="1"/>
  <c r="Y782" i="1" s="1"/>
  <c r="W571" i="1"/>
  <c r="X571" i="1" s="1"/>
  <c r="Y571" i="1" s="1"/>
  <c r="W230" i="1"/>
  <c r="X230" i="1" s="1"/>
  <c r="Y230" i="1" s="1"/>
  <c r="W372" i="1"/>
  <c r="X372" i="1" s="1"/>
  <c r="Y372" i="1" s="1"/>
  <c r="W768" i="1"/>
  <c r="X768" i="1" s="1"/>
  <c r="Y768" i="1" s="1"/>
  <c r="W348" i="1"/>
  <c r="X348" i="1" s="1"/>
  <c r="Y348" i="1" s="1"/>
  <c r="W81" i="1"/>
  <c r="X81" i="1" s="1"/>
  <c r="Y81" i="1" s="1"/>
  <c r="W487" i="1"/>
  <c r="X487" i="1" s="1"/>
  <c r="Y487" i="1" s="1"/>
  <c r="W60" i="1"/>
  <c r="X60" i="1" s="1"/>
  <c r="Y60" i="1" s="1"/>
  <c r="W531" i="1"/>
  <c r="X531" i="1" s="1"/>
  <c r="Y531" i="1" s="1"/>
  <c r="W650" i="1"/>
  <c r="X650" i="1" s="1"/>
  <c r="Y650" i="1" s="1"/>
  <c r="W754" i="1"/>
  <c r="X754" i="1" s="1"/>
  <c r="Y754" i="1" s="1"/>
  <c r="W108" i="1"/>
  <c r="X108" i="1" s="1"/>
  <c r="Y108" i="1" s="1"/>
  <c r="W28" i="1"/>
  <c r="X28" i="1" s="1"/>
  <c r="Y28" i="1" s="1"/>
  <c r="W887" i="1"/>
  <c r="X887" i="1" s="1"/>
  <c r="Y887" i="1" s="1"/>
  <c r="W154" i="1"/>
  <c r="X154" i="1" s="1"/>
  <c r="Y154" i="1" s="1"/>
  <c r="W376" i="1"/>
  <c r="X376" i="1" s="1"/>
  <c r="Y376" i="1" s="1"/>
  <c r="W339" i="1"/>
  <c r="X339" i="1" s="1"/>
  <c r="Y339" i="1" s="1"/>
  <c r="W512" i="1"/>
  <c r="X512" i="1" s="1"/>
  <c r="Y512" i="1" s="1"/>
  <c r="W870" i="1"/>
  <c r="X870" i="1" s="1"/>
  <c r="Y870" i="1" s="1"/>
  <c r="W775" i="1"/>
  <c r="X775" i="1" s="1"/>
  <c r="Y775" i="1" s="1"/>
  <c r="W346" i="1"/>
  <c r="X346" i="1" s="1"/>
  <c r="Y346" i="1" s="1"/>
  <c r="W247" i="1"/>
  <c r="X247" i="1" s="1"/>
  <c r="Y247" i="1" s="1"/>
  <c r="W811" i="1"/>
  <c r="X811" i="1" s="1"/>
  <c r="Y811" i="1" s="1"/>
  <c r="W483" i="1"/>
  <c r="X483" i="1" s="1"/>
  <c r="Y483" i="1" s="1"/>
  <c r="W767" i="1"/>
  <c r="X767" i="1" s="1"/>
  <c r="Y767" i="1" s="1"/>
  <c r="W451" i="1"/>
  <c r="X451" i="1" s="1"/>
  <c r="Y451" i="1" s="1"/>
  <c r="W450" i="1"/>
  <c r="X450" i="1" s="1"/>
  <c r="Y450" i="1" s="1"/>
  <c r="W107" i="1"/>
  <c r="X107" i="1" s="1"/>
  <c r="Y107" i="1" s="1"/>
  <c r="W172" i="1"/>
  <c r="X172" i="1" s="1"/>
  <c r="Y172" i="1" s="1"/>
  <c r="W543" i="1"/>
  <c r="X543" i="1" s="1"/>
  <c r="Y543" i="1" s="1"/>
  <c r="W102" i="1"/>
  <c r="X102" i="1" s="1"/>
  <c r="Y102" i="1" s="1"/>
  <c r="W151" i="1"/>
  <c r="X151" i="1" s="1"/>
  <c r="Y151" i="1" s="1"/>
  <c r="W435" i="1"/>
  <c r="X435" i="1" s="1"/>
  <c r="Y435" i="1" s="1"/>
  <c r="W113" i="1"/>
  <c r="X113" i="1" s="1"/>
  <c r="Y113" i="1" s="1"/>
  <c r="W202" i="1"/>
  <c r="X202" i="1" s="1"/>
  <c r="Y202" i="1" s="1"/>
  <c r="W249" i="1"/>
  <c r="X249" i="1" s="1"/>
  <c r="Y249" i="1" s="1"/>
  <c r="W675" i="1"/>
  <c r="X675" i="1" s="1"/>
  <c r="Y675" i="1" s="1"/>
  <c r="W250" i="1"/>
  <c r="X250" i="1" s="1"/>
  <c r="Y250" i="1" s="1"/>
  <c r="W493" i="1"/>
  <c r="X493" i="1" s="1"/>
  <c r="Y493" i="1" s="1"/>
  <c r="W637" i="1"/>
  <c r="X637" i="1" s="1"/>
  <c r="Y637" i="1" s="1"/>
  <c r="W314" i="1"/>
  <c r="X314" i="1" s="1"/>
  <c r="Y314" i="1" s="1"/>
  <c r="W652" i="1"/>
  <c r="X652" i="1" s="1"/>
  <c r="Y652" i="1" s="1"/>
  <c r="W710" i="1"/>
  <c r="X710" i="1" s="1"/>
  <c r="Y710" i="1" s="1"/>
  <c r="W327" i="1"/>
  <c r="X327" i="1" s="1"/>
  <c r="Y327" i="1" s="1"/>
  <c r="W612" i="1"/>
  <c r="X612" i="1" s="1"/>
  <c r="Y612" i="1" s="1"/>
  <c r="W222" i="1"/>
  <c r="X222" i="1" s="1"/>
  <c r="Y222" i="1" s="1"/>
  <c r="W351" i="1"/>
  <c r="X351" i="1" s="1"/>
  <c r="Y351" i="1" s="1"/>
  <c r="W708" i="1"/>
  <c r="X708" i="1" s="1"/>
  <c r="Y708" i="1" s="1"/>
  <c r="W734" i="1"/>
  <c r="X734" i="1" s="1"/>
  <c r="Y734" i="1" s="1"/>
  <c r="W506" i="1"/>
  <c r="X506" i="1" s="1"/>
  <c r="Y506" i="1" s="1"/>
  <c r="W632" i="1"/>
  <c r="X632" i="1" s="1"/>
  <c r="Y632" i="1" s="1"/>
  <c r="W685" i="1"/>
  <c r="X685" i="1" s="1"/>
  <c r="Y685" i="1" s="1"/>
  <c r="W350" i="1"/>
  <c r="X350" i="1" s="1"/>
  <c r="Y350" i="1" s="1"/>
  <c r="W304" i="1"/>
  <c r="X304" i="1" s="1"/>
  <c r="Y304" i="1" s="1"/>
  <c r="W354" i="1"/>
  <c r="X354" i="1" s="1"/>
  <c r="Y354" i="1" s="1"/>
  <c r="W645" i="1"/>
  <c r="X645" i="1" s="1"/>
  <c r="Y645" i="1" s="1"/>
  <c r="W160" i="1"/>
  <c r="X160" i="1" s="1"/>
  <c r="Y160" i="1" s="1"/>
  <c r="W186" i="1"/>
  <c r="X186" i="1" s="1"/>
  <c r="Y186" i="1" s="1"/>
  <c r="W52" i="1"/>
  <c r="X52" i="1" s="1"/>
  <c r="Y52" i="1" s="1"/>
  <c r="W340" i="1"/>
  <c r="X340" i="1" s="1"/>
  <c r="Y340" i="1" s="1"/>
  <c r="W206" i="1"/>
  <c r="X206" i="1" s="1"/>
  <c r="Y206" i="1" s="1"/>
  <c r="W317" i="1"/>
  <c r="X317" i="1" s="1"/>
  <c r="Y317" i="1" s="1"/>
  <c r="W377" i="1"/>
  <c r="X377" i="1" s="1"/>
  <c r="Y377" i="1" s="1"/>
  <c r="W790" i="1"/>
  <c r="X790" i="1" s="1"/>
  <c r="Y790" i="1" s="1"/>
  <c r="W750" i="1"/>
  <c r="X750" i="1" s="1"/>
  <c r="Y750" i="1" s="1"/>
  <c r="W566" i="1"/>
  <c r="X566" i="1" s="1"/>
  <c r="Y566" i="1" s="1"/>
  <c r="W66" i="1"/>
  <c r="X66" i="1" s="1"/>
  <c r="Y66" i="1" s="1"/>
  <c r="W241" i="1"/>
  <c r="X241" i="1" s="1"/>
  <c r="Y241" i="1" s="1"/>
  <c r="W136" i="1"/>
  <c r="X136" i="1" s="1"/>
  <c r="Y136" i="1" s="1"/>
  <c r="W621" i="1"/>
  <c r="X621" i="1" s="1"/>
  <c r="Y621" i="1" s="1"/>
  <c r="W529" i="1"/>
  <c r="X529" i="1" s="1"/>
  <c r="Y529" i="1" s="1"/>
  <c r="W432" i="1"/>
  <c r="X432" i="1" s="1"/>
  <c r="Y432" i="1" s="1"/>
  <c r="W45" i="1"/>
  <c r="X45" i="1" s="1"/>
  <c r="Y45" i="1" s="1"/>
  <c r="W695" i="1"/>
  <c r="X695" i="1" s="1"/>
  <c r="Y695" i="1" s="1"/>
  <c r="W707" i="1"/>
  <c r="X707" i="1" s="1"/>
  <c r="Y707" i="1" s="1"/>
  <c r="W704" i="1"/>
  <c r="X704" i="1" s="1"/>
  <c r="Y704" i="1" s="1"/>
  <c r="W114" i="1"/>
  <c r="X114" i="1" s="1"/>
  <c r="Y114" i="1" s="1"/>
  <c r="W99" i="1"/>
  <c r="X99" i="1" s="1"/>
  <c r="Y99" i="1" s="1"/>
  <c r="W256" i="1"/>
  <c r="X256" i="1" s="1"/>
  <c r="Y256" i="1" s="1"/>
  <c r="W605" i="1"/>
  <c r="X605" i="1" s="1"/>
  <c r="Y605" i="1" s="1"/>
  <c r="W98" i="1"/>
  <c r="X98" i="1" s="1"/>
  <c r="Y98" i="1" s="1"/>
  <c r="W347" i="1"/>
  <c r="X347" i="1" s="1"/>
  <c r="Y347" i="1" s="1"/>
  <c r="W388" i="1"/>
  <c r="X388" i="1" s="1"/>
  <c r="Y388" i="1" s="1"/>
  <c r="W557" i="1"/>
  <c r="X557" i="1" s="1"/>
  <c r="Y557" i="1" s="1"/>
  <c r="W519" i="1"/>
  <c r="X519" i="1" s="1"/>
  <c r="Y519" i="1" s="1"/>
  <c r="W851" i="1"/>
  <c r="X851" i="1" s="1"/>
  <c r="Y851" i="1" s="1"/>
  <c r="W109" i="1"/>
  <c r="X109" i="1" s="1"/>
  <c r="Y109" i="1" s="1"/>
  <c r="W413" i="1"/>
  <c r="X413" i="1" s="1"/>
  <c r="Y413" i="1" s="1"/>
  <c r="W813" i="1"/>
  <c r="X813" i="1" s="1"/>
  <c r="Y813" i="1" s="1"/>
  <c r="W805" i="1"/>
  <c r="X805" i="1" s="1"/>
  <c r="Y805" i="1" s="1"/>
  <c r="W875" i="1"/>
  <c r="X875" i="1" s="1"/>
  <c r="Y875" i="1" s="1"/>
  <c r="W565" i="1"/>
  <c r="X565" i="1" s="1"/>
  <c r="Y565" i="1" s="1"/>
  <c r="W194" i="1"/>
  <c r="X194" i="1" s="1"/>
  <c r="Y194" i="1" s="1"/>
  <c r="W639" i="1"/>
  <c r="X639" i="1" s="1"/>
  <c r="Y639" i="1" s="1"/>
  <c r="W238" i="1"/>
  <c r="X238" i="1" s="1"/>
  <c r="Y238" i="1" s="1"/>
  <c r="W223" i="1"/>
  <c r="X223" i="1" s="1"/>
  <c r="Y223" i="1" s="1"/>
  <c r="W638" i="1"/>
  <c r="X638" i="1" s="1"/>
  <c r="Y638" i="1" s="1"/>
  <c r="W34" i="1"/>
  <c r="X34" i="1" s="1"/>
  <c r="Y34" i="1" s="1"/>
  <c r="W174" i="1"/>
  <c r="X174" i="1" s="1"/>
  <c r="Y174" i="1" s="1"/>
  <c r="W140" i="1"/>
  <c r="X140" i="1" s="1"/>
  <c r="Y140" i="1" s="1"/>
  <c r="W491" i="1"/>
  <c r="X491" i="1" s="1"/>
  <c r="Y491" i="1" s="1"/>
  <c r="W112" i="1"/>
  <c r="X112" i="1" s="1"/>
  <c r="Y112" i="1" s="1"/>
  <c r="W331" i="1"/>
  <c r="X331" i="1" s="1"/>
  <c r="Y331" i="1" s="1"/>
  <c r="W380" i="1"/>
  <c r="X380" i="1" s="1"/>
  <c r="Y380" i="1" s="1"/>
  <c r="W812" i="1"/>
  <c r="X812" i="1" s="1"/>
  <c r="Y812" i="1" s="1"/>
  <c r="W477" i="1"/>
  <c r="X477" i="1" s="1"/>
  <c r="Y477" i="1" s="1"/>
  <c r="W429" i="1"/>
  <c r="X429" i="1" s="1"/>
  <c r="Y429" i="1" s="1"/>
  <c r="W496" i="1"/>
  <c r="X496" i="1" s="1"/>
  <c r="Y496" i="1" s="1"/>
  <c r="W488" i="1"/>
  <c r="X488" i="1" s="1"/>
  <c r="Y488" i="1" s="1"/>
  <c r="W244" i="1"/>
  <c r="X244" i="1" s="1"/>
  <c r="Y244" i="1" s="1"/>
  <c r="W67" i="1"/>
  <c r="X67" i="1" s="1"/>
  <c r="Y67" i="1" s="1"/>
  <c r="W633" i="1"/>
  <c r="X633" i="1" s="1"/>
  <c r="Y633" i="1" s="1"/>
  <c r="W603" i="1"/>
  <c r="X603" i="1" s="1"/>
  <c r="Y603" i="1" s="1"/>
  <c r="W434" i="1"/>
  <c r="X434" i="1" s="1"/>
  <c r="Y434" i="1" s="1"/>
  <c r="W526" i="1"/>
  <c r="X526" i="1" s="1"/>
  <c r="Y526" i="1" s="1"/>
  <c r="W161" i="1"/>
  <c r="X161" i="1" s="1"/>
  <c r="Y161" i="1" s="1"/>
  <c r="W476" i="1"/>
  <c r="X476" i="1" s="1"/>
  <c r="Y476" i="1" s="1"/>
  <c r="W77" i="1"/>
  <c r="X77" i="1" s="1"/>
  <c r="Y77" i="1" s="1"/>
  <c r="W653" i="1"/>
  <c r="X653" i="1" s="1"/>
  <c r="Y653" i="1" s="1"/>
  <c r="W263" i="1"/>
  <c r="X263" i="1" s="1"/>
  <c r="Y263" i="1" s="1"/>
  <c r="W138" i="1"/>
  <c r="X138" i="1" s="1"/>
  <c r="Y138" i="1" s="1"/>
  <c r="W441" i="1"/>
  <c r="X441" i="1" s="1"/>
  <c r="Y441" i="1" s="1"/>
  <c r="W698" i="1"/>
  <c r="X698" i="1" s="1"/>
  <c r="Y698" i="1" s="1"/>
  <c r="W749" i="1"/>
  <c r="X749" i="1" s="1"/>
  <c r="Y749" i="1" s="1"/>
  <c r="W431" i="1"/>
  <c r="X431" i="1" s="1"/>
  <c r="Y431" i="1" s="1"/>
  <c r="W736" i="1"/>
  <c r="X736" i="1" s="1"/>
  <c r="Y736" i="1" s="1"/>
  <c r="W711" i="1"/>
  <c r="X711" i="1" s="1"/>
  <c r="Y711" i="1" s="1"/>
  <c r="W188" i="1"/>
  <c r="X188" i="1" s="1"/>
  <c r="Y188" i="1" s="1"/>
  <c r="W71" i="1"/>
  <c r="X71" i="1" s="1"/>
  <c r="Y71" i="1" s="1"/>
  <c r="W428" i="1"/>
  <c r="X428" i="1" s="1"/>
  <c r="Y428" i="1" s="1"/>
  <c r="W646" i="1"/>
  <c r="X646" i="1" s="1"/>
  <c r="Y646" i="1" s="1"/>
  <c r="W703" i="1"/>
  <c r="X703" i="1" s="1"/>
  <c r="Y703" i="1" s="1"/>
  <c r="W545" i="1"/>
  <c r="X545" i="1" s="1"/>
  <c r="Y545" i="1" s="1"/>
  <c r="W389" i="1"/>
  <c r="X389" i="1" s="1"/>
  <c r="Y389" i="1" s="1"/>
  <c r="W742" i="1"/>
  <c r="X742" i="1" s="1"/>
  <c r="Y742" i="1" s="1"/>
  <c r="W728" i="1"/>
  <c r="X728" i="1" s="1"/>
  <c r="Y728" i="1" s="1"/>
  <c r="W727" i="1"/>
  <c r="X727" i="1" s="1"/>
  <c r="Y727" i="1" s="1"/>
  <c r="W125" i="1"/>
  <c r="X125" i="1" s="1"/>
  <c r="Y125" i="1" s="1"/>
  <c r="W492" i="1"/>
  <c r="X492" i="1" s="1"/>
  <c r="Y492" i="1" s="1"/>
  <c r="W740" i="1"/>
  <c r="X740" i="1" s="1"/>
  <c r="Y740" i="1" s="1"/>
  <c r="W764" i="1"/>
  <c r="X764" i="1" s="1"/>
  <c r="Y764" i="1" s="1"/>
  <c r="W212" i="1"/>
  <c r="X212" i="1" s="1"/>
  <c r="Y212" i="1" s="1"/>
  <c r="W88" i="1"/>
  <c r="X88" i="1" s="1"/>
  <c r="Y88" i="1" s="1"/>
  <c r="W407" i="1"/>
  <c r="X407" i="1" s="1"/>
  <c r="Y407" i="1" s="1"/>
  <c r="W404" i="1"/>
  <c r="X404" i="1" s="1"/>
  <c r="Y404" i="1" s="1"/>
  <c r="W166" i="1"/>
  <c r="X166" i="1" s="1"/>
  <c r="Y166" i="1" s="1"/>
  <c r="W647" i="1"/>
  <c r="X647" i="1" s="1"/>
  <c r="Y647" i="1" s="1"/>
  <c r="W532" i="1"/>
  <c r="X532" i="1" s="1"/>
  <c r="Y532" i="1" s="1"/>
  <c r="W594" i="1"/>
  <c r="X594" i="1" s="1"/>
  <c r="Y594" i="1" s="1"/>
  <c r="W357" i="1"/>
  <c r="X357" i="1" s="1"/>
  <c r="Y357" i="1" s="1"/>
  <c r="W577" i="1"/>
  <c r="X577" i="1" s="1"/>
  <c r="Y577" i="1" s="1"/>
  <c r="W115" i="1"/>
  <c r="X115" i="1" s="1"/>
  <c r="Y115" i="1" s="1"/>
  <c r="W430" i="1"/>
  <c r="X430" i="1" s="1"/>
  <c r="Y430" i="1" s="1"/>
  <c r="W815" i="1"/>
  <c r="X815" i="1" s="1"/>
  <c r="Y815" i="1" s="1"/>
  <c r="W302" i="1"/>
  <c r="X302" i="1" s="1"/>
  <c r="Y302" i="1" s="1"/>
  <c r="W132" i="1"/>
  <c r="X132" i="1" s="1"/>
  <c r="Y132" i="1" s="1"/>
  <c r="W758" i="1"/>
  <c r="X758" i="1" s="1"/>
  <c r="Y758" i="1" s="1"/>
  <c r="W555" i="1"/>
  <c r="X555" i="1" s="1"/>
  <c r="Y555" i="1" s="1"/>
  <c r="W162" i="1"/>
  <c r="X162" i="1" s="1"/>
  <c r="Y162" i="1" s="1"/>
  <c r="W814" i="1"/>
  <c r="X814" i="1" s="1"/>
  <c r="Y814" i="1" s="1"/>
  <c r="W618" i="1"/>
  <c r="X618" i="1" s="1"/>
  <c r="Y618" i="1" s="1"/>
  <c r="W581" i="1"/>
  <c r="X581" i="1" s="1"/>
  <c r="Y581" i="1" s="1"/>
  <c r="W524" i="1"/>
  <c r="X524" i="1" s="1"/>
  <c r="Y524" i="1" s="1"/>
  <c r="W73" i="1"/>
  <c r="X73" i="1" s="1"/>
  <c r="Y73" i="1" s="1"/>
  <c r="W234" i="1"/>
  <c r="X234" i="1" s="1"/>
  <c r="Y234" i="1" s="1"/>
  <c r="W623" i="1"/>
  <c r="X623" i="1" s="1"/>
  <c r="Y623" i="1" s="1"/>
  <c r="W426" i="1"/>
  <c r="X426" i="1" s="1"/>
  <c r="Y426" i="1" s="1"/>
  <c r="W460" i="1"/>
  <c r="X460" i="1" s="1"/>
  <c r="Y460" i="1" s="1"/>
  <c r="W312" i="1"/>
  <c r="X312" i="1" s="1"/>
  <c r="Y312" i="1" s="1"/>
  <c r="W173" i="1"/>
  <c r="X173" i="1" s="1"/>
  <c r="Y173" i="1" s="1"/>
  <c r="W799" i="1"/>
  <c r="X799" i="1" s="1"/>
  <c r="Y799" i="1" s="1"/>
  <c r="W847" i="1"/>
  <c r="X847" i="1" s="1"/>
  <c r="Y847" i="1" s="1"/>
  <c r="W326" i="1"/>
  <c r="X326" i="1" s="1"/>
  <c r="Y326" i="1" s="1"/>
  <c r="W40" i="1"/>
  <c r="X40" i="1" s="1"/>
  <c r="Y40" i="1" s="1"/>
  <c r="W825" i="1"/>
  <c r="X825" i="1" s="1"/>
  <c r="Y825" i="1" s="1"/>
  <c r="W797" i="1"/>
  <c r="X797" i="1" s="1"/>
  <c r="Y797" i="1" s="1"/>
  <c r="W127" i="1"/>
  <c r="X127" i="1" s="1"/>
  <c r="Y127" i="1" s="1"/>
  <c r="W336" i="1"/>
  <c r="X336" i="1" s="1"/>
  <c r="Y336" i="1" s="1"/>
  <c r="W248" i="1"/>
  <c r="X248" i="1" s="1"/>
  <c r="Y248" i="1" s="1"/>
  <c r="W416" i="1"/>
  <c r="X416" i="1" s="1"/>
  <c r="Y416" i="1" s="1"/>
  <c r="W149" i="1"/>
  <c r="X149" i="1" s="1"/>
  <c r="Y149" i="1" s="1"/>
  <c r="W271" i="1"/>
  <c r="X271" i="1" s="1"/>
  <c r="Y271" i="1" s="1"/>
  <c r="W891" i="1"/>
  <c r="X891" i="1" s="1"/>
  <c r="Y891" i="1" s="1"/>
  <c r="W169" i="1"/>
  <c r="X169" i="1" s="1"/>
  <c r="Y169" i="1" s="1"/>
  <c r="W274" i="1"/>
  <c r="X274" i="1" s="1"/>
  <c r="Y274" i="1" s="1"/>
  <c r="W495" i="1"/>
  <c r="X495" i="1" s="1"/>
  <c r="Y495" i="1" s="1"/>
  <c r="W252" i="1"/>
  <c r="X252" i="1" s="1"/>
  <c r="Y252" i="1" s="1"/>
  <c r="W536" i="1"/>
  <c r="X536" i="1" s="1"/>
  <c r="Y536" i="1" s="1"/>
  <c r="W7" i="1"/>
  <c r="X7" i="1" s="1"/>
  <c r="Y7" i="1" s="1"/>
  <c r="W199" i="1"/>
  <c r="X199" i="1" s="1"/>
  <c r="Y199" i="1" s="1"/>
  <c r="W414" i="1"/>
  <c r="X414" i="1" s="1"/>
  <c r="Y414" i="1" s="1"/>
  <c r="W733" i="1"/>
  <c r="X733" i="1" s="1"/>
  <c r="Y733" i="1" s="1"/>
  <c r="W589" i="1"/>
  <c r="X589" i="1" s="1"/>
  <c r="Y589" i="1" s="1"/>
  <c r="W258" i="1"/>
  <c r="X258" i="1" s="1"/>
  <c r="Y258" i="1" s="1"/>
  <c r="W35" i="1"/>
  <c r="X35" i="1" s="1"/>
  <c r="Y35" i="1" s="1"/>
  <c r="W473" i="1"/>
  <c r="X473" i="1" s="1"/>
  <c r="Y473" i="1" s="1"/>
  <c r="W862" i="1"/>
  <c r="X862" i="1" s="1"/>
  <c r="Y862" i="1" s="1"/>
  <c r="W725" i="1"/>
  <c r="X725" i="1" s="1"/>
  <c r="Y725" i="1" s="1"/>
  <c r="W19" i="1"/>
  <c r="X19" i="1" s="1"/>
  <c r="Y19" i="1" s="1"/>
  <c r="W516" i="1"/>
  <c r="X516" i="1" s="1"/>
  <c r="Y516" i="1" s="1"/>
  <c r="W722" i="1"/>
  <c r="X722" i="1" s="1"/>
  <c r="Y722" i="1" s="1"/>
  <c r="W61" i="1"/>
  <c r="X61" i="1" s="1"/>
  <c r="Y61" i="1" s="1"/>
  <c r="W514" i="1"/>
  <c r="X514" i="1" s="1"/>
  <c r="Y514" i="1" s="1"/>
  <c r="W291" i="1"/>
  <c r="X291" i="1" s="1"/>
  <c r="Y291" i="1" s="1"/>
  <c r="W87" i="1"/>
  <c r="X87" i="1" s="1"/>
  <c r="Y87" i="1" s="1"/>
  <c r="W279" i="1"/>
  <c r="X279" i="1" s="1"/>
  <c r="Y279" i="1" s="1"/>
  <c r="W307" i="1"/>
  <c r="X307" i="1" s="1"/>
  <c r="Y307" i="1" s="1"/>
  <c r="W802" i="1"/>
  <c r="X802" i="1" s="1"/>
  <c r="Y802" i="1" s="1"/>
  <c r="W648" i="1"/>
  <c r="X648" i="1" s="1"/>
  <c r="Y648" i="1" s="1"/>
  <c r="W500" i="1"/>
  <c r="X500" i="1" s="1"/>
  <c r="Y500" i="1" s="1"/>
  <c r="W51" i="1"/>
  <c r="X51" i="1" s="1"/>
  <c r="Y51" i="1" s="1"/>
  <c r="W868" i="1"/>
  <c r="X868" i="1" s="1"/>
  <c r="Y868" i="1" s="1"/>
  <c r="W368" i="1"/>
  <c r="X368" i="1" s="1"/>
  <c r="Y368" i="1" s="1"/>
  <c r="W588" i="1"/>
  <c r="X588" i="1" s="1"/>
  <c r="Y588" i="1" s="1"/>
  <c r="W598" i="1"/>
  <c r="X598" i="1" s="1"/>
  <c r="Y598" i="1" s="1"/>
  <c r="W860" i="1"/>
  <c r="X860" i="1" s="1"/>
  <c r="Y860" i="1" s="1"/>
  <c r="W215" i="1"/>
  <c r="X215" i="1" s="1"/>
  <c r="Y215" i="1" s="1"/>
  <c r="W403" i="1"/>
  <c r="X403" i="1" s="1"/>
  <c r="Y403" i="1" s="1"/>
  <c r="W198" i="1"/>
  <c r="X198" i="1" s="1"/>
  <c r="Y198" i="1" s="1"/>
  <c r="W625" i="1"/>
  <c r="X625" i="1" s="1"/>
  <c r="Y625" i="1" s="1"/>
  <c r="W41" i="1"/>
  <c r="X41" i="1" s="1"/>
  <c r="Y41" i="1" s="1"/>
  <c r="W12" i="1"/>
  <c r="X12" i="1" s="1"/>
  <c r="Y12" i="1" s="1"/>
  <c r="W391" i="1"/>
  <c r="X391" i="1" s="1"/>
  <c r="Y391" i="1" s="1"/>
  <c r="W155" i="1"/>
  <c r="X155" i="1" s="1"/>
  <c r="Y155" i="1" s="1"/>
  <c r="W178" i="1"/>
  <c r="X178" i="1" s="1"/>
  <c r="Y178" i="1" s="1"/>
  <c r="W467" i="1"/>
  <c r="X467" i="1" s="1"/>
  <c r="Y467" i="1" s="1"/>
  <c r="W846" i="1"/>
  <c r="X846" i="1" s="1"/>
  <c r="Y846" i="1" s="1"/>
  <c r="W606" i="1"/>
  <c r="X606" i="1" s="1"/>
  <c r="Y606" i="1" s="1"/>
  <c r="W83" i="1"/>
  <c r="X83" i="1" s="1"/>
  <c r="Y83" i="1" s="1"/>
  <c r="W341" i="1"/>
  <c r="X341" i="1" s="1"/>
  <c r="Y341" i="1" s="1"/>
  <c r="W273" i="1"/>
  <c r="X273" i="1" s="1"/>
  <c r="Y273" i="1" s="1"/>
  <c r="W267" i="1"/>
  <c r="X267" i="1" s="1"/>
  <c r="Y267" i="1" s="1"/>
  <c r="W858" i="1"/>
  <c r="X858" i="1" s="1"/>
  <c r="Y858" i="1" s="1"/>
  <c r="W363" i="1"/>
  <c r="X363" i="1" s="1"/>
  <c r="Y363" i="1" s="1"/>
  <c r="W11" i="1"/>
  <c r="X11" i="1" s="1"/>
  <c r="Y11" i="1" s="1"/>
  <c r="W777" i="1"/>
  <c r="X777" i="1" s="1"/>
  <c r="Y777" i="1" s="1"/>
  <c r="W816" i="1"/>
  <c r="X816" i="1" s="1"/>
  <c r="Y816" i="1" s="1"/>
  <c r="W580" i="1"/>
  <c r="X580" i="1" s="1"/>
  <c r="Y580" i="1" s="1"/>
  <c r="W332" i="1"/>
  <c r="X332" i="1" s="1"/>
  <c r="Y332" i="1" s="1"/>
  <c r="W884" i="1"/>
  <c r="X884" i="1" s="1"/>
  <c r="Y884" i="1" s="1"/>
  <c r="W126" i="1"/>
  <c r="X126" i="1" s="1"/>
  <c r="Y126" i="1" s="1"/>
  <c r="W510" i="1"/>
  <c r="X510" i="1" s="1"/>
  <c r="Y510" i="1" s="1"/>
  <c r="W522" i="1"/>
  <c r="X522" i="1" s="1"/>
  <c r="Y522" i="1" s="1"/>
  <c r="W480" i="1"/>
  <c r="X480" i="1" s="1"/>
  <c r="Y480" i="1" s="1"/>
  <c r="W448" i="1"/>
  <c r="X448" i="1" s="1"/>
  <c r="Y448" i="1" s="1"/>
  <c r="W765" i="1"/>
  <c r="X765" i="1" s="1"/>
  <c r="Y765" i="1" s="1"/>
  <c r="W50" i="1"/>
  <c r="X50" i="1" s="1"/>
  <c r="Y50" i="1" s="1"/>
  <c r="W462" i="1"/>
  <c r="X462" i="1" s="1"/>
  <c r="Y462" i="1" s="1"/>
  <c r="W134" i="1"/>
  <c r="X134" i="1" s="1"/>
  <c r="Y134" i="1" s="1"/>
  <c r="W422" i="1"/>
  <c r="X422" i="1" s="1"/>
  <c r="Y422" i="1" s="1"/>
  <c r="W433" i="1"/>
  <c r="X433" i="1" s="1"/>
  <c r="Y433" i="1" s="1"/>
  <c r="W150" i="1"/>
  <c r="X150" i="1" s="1"/>
  <c r="Y150" i="1" s="1"/>
  <c r="W436" i="1"/>
  <c r="X436" i="1" s="1"/>
  <c r="Y436" i="1" s="1"/>
  <c r="W501" i="1"/>
  <c r="X501" i="1" s="1"/>
  <c r="Y501" i="1" s="1"/>
  <c r="W878" i="1"/>
  <c r="X878" i="1" s="1"/>
  <c r="Y878" i="1" s="1"/>
  <c r="W849" i="1"/>
  <c r="X849" i="1" s="1"/>
  <c r="Y849" i="1" s="1"/>
  <c r="W821" i="1"/>
  <c r="X821" i="1" s="1"/>
  <c r="Y821" i="1" s="1"/>
  <c r="W38" i="1"/>
  <c r="X38" i="1" s="1"/>
  <c r="Y38" i="1" s="1"/>
  <c r="W718" i="1"/>
  <c r="X718" i="1" s="1"/>
  <c r="Y718" i="1" s="1"/>
  <c r="W478" i="1"/>
  <c r="X478" i="1" s="1"/>
  <c r="Y478" i="1" s="1"/>
  <c r="W356" i="1"/>
  <c r="X356" i="1" s="1"/>
  <c r="Y356" i="1" s="1"/>
  <c r="W409" i="1"/>
  <c r="X409" i="1" s="1"/>
  <c r="Y409" i="1" s="1"/>
  <c r="W275" i="1"/>
  <c r="X275" i="1" s="1"/>
  <c r="Y275" i="1" s="1"/>
  <c r="W393" i="1"/>
  <c r="X393" i="1" s="1"/>
  <c r="Y393" i="1" s="1"/>
  <c r="W446" i="1"/>
  <c r="X446" i="1" s="1"/>
  <c r="Y446" i="1" s="1"/>
  <c r="W158" i="1"/>
  <c r="X158" i="1" s="1"/>
  <c r="Y158" i="1" s="1"/>
  <c r="W217" i="1"/>
  <c r="X217" i="1" s="1"/>
  <c r="Y217" i="1" s="1"/>
  <c r="W333" i="1"/>
  <c r="X333" i="1" s="1"/>
  <c r="Y333" i="1" s="1"/>
  <c r="W105" i="1"/>
  <c r="X105" i="1" s="1"/>
  <c r="Y105" i="1" s="1"/>
  <c r="W848" i="1"/>
  <c r="X848" i="1" s="1"/>
  <c r="Y848" i="1" s="1"/>
  <c r="W22" i="1"/>
  <c r="X22" i="1" s="1"/>
  <c r="Y22" i="1" s="1"/>
  <c r="W224" i="1"/>
  <c r="X224" i="1" s="1"/>
  <c r="Y224" i="1" s="1"/>
  <c r="W361" i="1"/>
  <c r="X361" i="1" s="1"/>
  <c r="Y361" i="1" s="1"/>
  <c r="W564" i="1"/>
  <c r="X564" i="1" s="1"/>
  <c r="Y564" i="1" s="1"/>
  <c r="W542" i="1"/>
  <c r="X542" i="1" s="1"/>
  <c r="Y542" i="1" s="1"/>
  <c r="W190" i="1"/>
  <c r="X190" i="1" s="1"/>
  <c r="Y190" i="1" s="1"/>
  <c r="W560" i="1"/>
  <c r="X560" i="1" s="1"/>
  <c r="Y560" i="1" s="1"/>
  <c r="W889" i="1"/>
  <c r="X889" i="1" s="1"/>
  <c r="Y889" i="1" s="1"/>
  <c r="W469" i="1"/>
  <c r="X469" i="1" s="1"/>
  <c r="Y469" i="1" s="1"/>
  <c r="W78" i="1"/>
  <c r="X78" i="1" s="1"/>
  <c r="Y78" i="1" s="1"/>
  <c r="W859" i="1"/>
  <c r="X859" i="1" s="1"/>
  <c r="Y859" i="1" s="1"/>
  <c r="W869" i="1"/>
  <c r="X869" i="1" s="1"/>
  <c r="Y869" i="1" s="1"/>
  <c r="W511" i="1"/>
  <c r="X511" i="1" s="1"/>
  <c r="Y511" i="1" s="1"/>
  <c r="W440" i="1"/>
  <c r="X440" i="1" s="1"/>
  <c r="Y440" i="1" s="1"/>
  <c r="W292" i="1"/>
  <c r="X292" i="1" s="1"/>
  <c r="Y292" i="1" s="1"/>
  <c r="W789" i="1"/>
  <c r="X789" i="1" s="1"/>
  <c r="Y789" i="1" s="1"/>
  <c r="W13" i="1"/>
  <c r="X13" i="1" s="1"/>
  <c r="Y13" i="1" s="1"/>
  <c r="W575" i="1"/>
  <c r="X575" i="1" s="1"/>
  <c r="Y575" i="1" s="1"/>
  <c r="W748" i="1"/>
  <c r="X748" i="1" s="1"/>
  <c r="Y748" i="1" s="1"/>
  <c r="W119" i="1"/>
  <c r="X119" i="1" s="1"/>
  <c r="Y119" i="1" s="1"/>
  <c r="W385" i="1"/>
  <c r="X385" i="1" s="1"/>
  <c r="Y385" i="1" s="1"/>
  <c r="W196" i="1"/>
  <c r="X196" i="1" s="1"/>
  <c r="Y196" i="1" s="1"/>
  <c r="W33" i="1"/>
  <c r="X33" i="1" s="1"/>
  <c r="Y33" i="1" s="1"/>
  <c r="W355" i="1"/>
  <c r="X355" i="1" s="1"/>
  <c r="Y355" i="1" s="1"/>
  <c r="W335" i="1"/>
  <c r="X335" i="1" s="1"/>
  <c r="Y335" i="1" s="1"/>
  <c r="W265" i="1"/>
  <c r="X265" i="1" s="1"/>
  <c r="Y265" i="1" s="1"/>
  <c r="W145" i="1"/>
  <c r="X145" i="1" s="1"/>
  <c r="Y145" i="1" s="1"/>
  <c r="W489" i="1"/>
  <c r="X489" i="1" s="1"/>
  <c r="Y489" i="1" s="1"/>
  <c r="W203" i="1"/>
  <c r="X203" i="1" s="1"/>
  <c r="Y203" i="1" s="1"/>
  <c r="W835" i="1"/>
  <c r="X835" i="1" s="1"/>
  <c r="Y835" i="1" s="1"/>
  <c r="AA893" i="1" l="1"/>
  <c r="W634" i="1"/>
  <c r="X634" i="1" s="1"/>
  <c r="Y634" i="1" l="1"/>
  <c r="Y893" i="1" s="1"/>
  <c r="D89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979EFD-47EC-41F3-B67A-41AB85B5530F}" keepAlive="1" name="Query - test" description="Connection to the 'test' query in the workbook." type="5" refreshedVersion="0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<sst xmlns="http://schemas.openxmlformats.org/spreadsheetml/2006/main" count="5247" uniqueCount="2028">
  <si>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</si>
  <si>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</si>
  <si>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</si>
  <si>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</si>
  <si>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</si>
  <si>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</si>
  <si>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</si>
  <si>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</si>
  <si>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</si>
  <si>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</si>
  <si>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</si>
  <si>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</si>
  <si>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</si>
  <si>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</si>
  <si>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</si>
  <si>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</si>
  <si>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</si>
  <si>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</si>
  <si>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</si>
  <si>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</si>
  <si>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</si>
  <si>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</si>
  <si>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</si>
  <si>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</si>
  <si>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</si>
  <si>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</si>
  <si>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</si>
  <si>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</si>
  <si>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</si>
  <si>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</si>
  <si>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</si>
  <si>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</si>
  <si>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</si>
  <si>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</si>
  <si>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</si>
  <si>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</si>
  <si>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</si>
  <si>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</si>
  <si>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</si>
  <si>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</si>
  <si>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</si>
  <si>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</si>
  <si>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</si>
  <si>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</si>
  <si>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</si>
  <si>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</si>
  <si>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</si>
  <si>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</si>
  <si>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</si>
  <si>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</si>
  <si>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</si>
  <si>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</si>
  <si>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</si>
  <si>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</si>
  <si>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</si>
  <si>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</si>
  <si>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</si>
  <si>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</si>
  <si>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</si>
  <si>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</si>
  <si>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</si>
  <si>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</si>
  <si>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</si>
  <si>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</si>
  <si>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</si>
  <si>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</si>
  <si>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</si>
  <si>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</si>
  <si>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</si>
  <si>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</si>
  <si>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</si>
  <si>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</si>
  <si>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</si>
  <si>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</si>
  <si>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</si>
  <si>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</si>
  <si>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</si>
  <si>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</si>
  <si>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</si>
  <si>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</si>
  <si>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</si>
  <si>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</si>
  <si>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</si>
  <si>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</si>
  <si>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</si>
  <si>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</si>
  <si>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</si>
  <si>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</si>
  <si>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</si>
  <si>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</si>
  <si>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</si>
  <si>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</si>
  <si>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</si>
  <si>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</si>
  <si>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</si>
  <si>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</si>
  <si>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</si>
  <si>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</si>
  <si>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</si>
  <si>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</si>
  <si>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</si>
  <si>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</si>
  <si>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</si>
  <si>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</si>
  <si>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</si>
  <si>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</si>
  <si>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</si>
  <si>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</si>
  <si>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</si>
  <si>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</si>
  <si>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</si>
  <si>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</si>
  <si>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</si>
  <si>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</si>
  <si>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</si>
  <si>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</si>
  <si>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</si>
  <si>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</si>
  <si>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</si>
  <si>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</si>
  <si>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</si>
  <si>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</si>
  <si>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</si>
  <si>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</si>
  <si>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</si>
  <si>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</si>
  <si>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</si>
  <si>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</si>
  <si>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</si>
  <si>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</si>
  <si>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</si>
  <si>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</si>
  <si>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</si>
  <si>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</si>
  <si>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</si>
  <si>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</si>
  <si>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</si>
  <si>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</si>
  <si>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</si>
  <si>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</si>
  <si>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</si>
  <si>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</si>
  <si>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</si>
  <si>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</si>
  <si>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</si>
  <si>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</si>
  <si>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</si>
  <si>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</si>
  <si>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</si>
  <si>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</si>
  <si>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</si>
  <si>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</si>
  <si>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</si>
  <si>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</si>
  <si>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</si>
  <si>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</si>
  <si>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</si>
  <si>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</si>
  <si>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</si>
  <si>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</si>
  <si>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</si>
  <si>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</si>
  <si>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</si>
  <si>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</si>
  <si>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</si>
  <si>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</si>
  <si>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</si>
  <si>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</si>
  <si>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</si>
  <si>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</si>
  <si>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</si>
  <si>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</si>
  <si>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</si>
  <si>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</si>
  <si>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</si>
  <si>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</si>
  <si>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</si>
  <si>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</si>
  <si>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</si>
  <si>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</si>
  <si>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</si>
  <si>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</si>
  <si>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</si>
  <si>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</si>
  <si>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</si>
  <si>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</si>
  <si>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</si>
  <si>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</si>
  <si>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</si>
  <si>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</si>
  <si>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</si>
  <si>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</si>
  <si>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</si>
  <si>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</si>
  <si>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</si>
  <si>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</si>
  <si>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</si>
  <si>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</si>
  <si>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</si>
  <si>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</si>
  <si>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</si>
  <si>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</si>
  <si>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</si>
  <si>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</si>
  <si>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</si>
  <si>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</si>
  <si>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</si>
  <si>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</si>
  <si>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</si>
  <si>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</si>
  <si>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</si>
  <si>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</si>
  <si>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</si>
  <si>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</si>
  <si>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</si>
  <si>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</si>
  <si>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</si>
  <si>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</si>
  <si>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</si>
  <si>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</si>
  <si>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</si>
  <si>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</si>
  <si>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</si>
  <si>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</si>
  <si>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</si>
  <si>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</si>
  <si>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</si>
  <si>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</si>
  <si>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</si>
  <si>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</si>
  <si>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</si>
  <si>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</si>
  <si>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</si>
  <si>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</si>
  <si>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</si>
  <si>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</si>
  <si>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</si>
  <si>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</si>
  <si>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</si>
  <si>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</si>
  <si>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</si>
  <si>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</si>
  <si>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</si>
  <si>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</si>
  <si>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</si>
  <si>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</si>
  <si>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</si>
  <si>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</si>
  <si>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</si>
  <si>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</si>
  <si>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</si>
  <si>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</si>
  <si>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</si>
  <si>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</si>
  <si>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</si>
  <si>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</si>
  <si>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</si>
  <si>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</si>
  <si>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</si>
  <si>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</si>
  <si>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</si>
  <si>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</si>
  <si>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</si>
  <si>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</si>
  <si>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</si>
  <si>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</si>
  <si>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</si>
  <si>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</si>
  <si>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</si>
  <si>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</si>
  <si>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</si>
  <si>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</si>
  <si>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</si>
  <si>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</si>
  <si>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</si>
  <si>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</si>
  <si>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</si>
  <si>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</si>
  <si>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</si>
  <si>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</si>
  <si>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</si>
  <si>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</si>
  <si>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</si>
  <si>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</si>
  <si>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</si>
  <si>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</si>
  <si>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</si>
  <si>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</si>
  <si>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</si>
  <si>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</si>
  <si>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</si>
  <si>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</si>
  <si>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</si>
  <si>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</si>
  <si>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</si>
  <si>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</si>
  <si>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</si>
  <si>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</si>
  <si>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</si>
  <si>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</si>
  <si>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</si>
  <si>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</si>
  <si>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</si>
  <si>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</si>
  <si>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</si>
  <si>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</si>
  <si>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</si>
  <si>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</si>
  <si>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</si>
  <si>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</si>
  <si>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</si>
  <si>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</si>
  <si>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</si>
  <si>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</si>
  <si>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</si>
  <si>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</si>
  <si>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</si>
  <si>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</si>
  <si>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</si>
  <si>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</si>
  <si>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</si>
  <si>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</si>
  <si>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</si>
  <si>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</si>
  <si>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</si>
  <si>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</si>
  <si>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</si>
  <si>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</si>
  <si>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</si>
  <si>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</si>
  <si>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</si>
  <si>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</si>
  <si>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</si>
  <si>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</si>
  <si>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</si>
  <si>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</si>
  <si>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</si>
  <si>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</si>
  <si>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</si>
  <si>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</si>
  <si>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</si>
  <si>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</si>
  <si>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</si>
  <si>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</si>
  <si>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</si>
  <si>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</si>
  <si>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</si>
  <si>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</si>
  <si>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</si>
  <si>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</si>
  <si>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</si>
  <si>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</si>
  <si>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</si>
  <si>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</si>
  <si>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</si>
  <si>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</si>
  <si>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</si>
  <si>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</si>
  <si>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</si>
  <si>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</si>
  <si>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</si>
  <si>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</si>
  <si>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</si>
  <si>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</si>
  <si>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</si>
  <si>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</si>
  <si>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</si>
  <si>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</si>
  <si>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</si>
  <si>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</si>
  <si>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</si>
  <si>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</si>
  <si>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</si>
  <si>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</si>
  <si>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</si>
  <si>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</si>
  <si>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</si>
  <si>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</si>
  <si>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</si>
  <si>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</si>
  <si>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</si>
  <si>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</si>
  <si>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</si>
  <si>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</si>
  <si>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</si>
  <si>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</si>
  <si>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</si>
  <si>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</si>
  <si>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</si>
  <si>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</si>
  <si>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</si>
  <si>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</si>
  <si>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</si>
  <si>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</si>
  <si>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</si>
  <si>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</si>
  <si>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</si>
  <si>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</si>
  <si>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</si>
  <si>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</si>
  <si>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</si>
  <si>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</si>
  <si>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</si>
  <si>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</si>
  <si>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</si>
  <si>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</si>
  <si>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</si>
  <si>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</si>
  <si>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</si>
  <si>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</si>
  <si>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</si>
  <si>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</si>
  <si>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</si>
  <si>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</si>
  <si>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</si>
  <si>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</si>
  <si>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</si>
  <si>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</si>
  <si>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</si>
  <si>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</si>
  <si>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</si>
  <si>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</si>
  <si>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</si>
  <si>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</si>
  <si>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</si>
  <si>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</si>
  <si>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</si>
  <si>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</si>
  <si>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</si>
  <si>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</si>
  <si>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</si>
  <si>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</si>
  <si>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</si>
  <si>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</si>
  <si>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</si>
  <si>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</si>
  <si>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</si>
  <si>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</si>
  <si>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</si>
  <si>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</si>
  <si>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</si>
  <si>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</si>
  <si>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</si>
  <si>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</si>
  <si>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</si>
  <si>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</si>
  <si>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</si>
  <si>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</si>
  <si>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</si>
  <si>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</si>
  <si>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</si>
  <si>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</si>
  <si>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</si>
  <si>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</si>
  <si>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</si>
  <si>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</si>
  <si>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</si>
  <si>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</si>
  <si>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</si>
  <si>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</si>
  <si>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</si>
  <si>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</si>
  <si>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</si>
  <si>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</si>
  <si>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</si>
  <si>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</si>
  <si>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</si>
  <si>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</si>
  <si>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</si>
  <si>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</si>
  <si>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</si>
  <si>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</si>
  <si>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</si>
  <si>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</si>
  <si>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</si>
  <si>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</si>
  <si>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</si>
  <si>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</si>
  <si>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</si>
  <si>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</si>
  <si>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</si>
  <si>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</si>
  <si>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</si>
  <si>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</si>
  <si>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</si>
  <si>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</si>
  <si>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</si>
  <si>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</si>
  <si>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</si>
  <si>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</si>
  <si>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</si>
  <si>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</si>
  <si>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</si>
  <si>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</si>
  <si>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</si>
  <si>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</si>
  <si>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</si>
  <si>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</si>
  <si>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</si>
  <si>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</si>
  <si>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</si>
  <si>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</si>
  <si>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</si>
  <si>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</si>
  <si>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</si>
  <si>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</si>
  <si>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</si>
  <si>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</si>
  <si>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</si>
  <si>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</si>
  <si>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</si>
  <si>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</si>
  <si>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</si>
  <si>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</si>
  <si>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</si>
  <si>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</si>
  <si>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</si>
  <si>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</si>
  <si>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</si>
  <si>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</si>
  <si>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</si>
  <si>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</si>
  <si>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</si>
  <si>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</si>
  <si>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</si>
  <si>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</si>
  <si>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</si>
  <si>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</si>
  <si>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</si>
  <si>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</si>
  <si>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</si>
  <si>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</si>
  <si>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</si>
  <si>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</si>
  <si>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</si>
  <si>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</si>
  <si>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</si>
  <si>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</si>
  <si>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</si>
  <si>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</si>
  <si>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</si>
  <si>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</si>
  <si>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</si>
  <si>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</si>
  <si>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</si>
  <si>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</si>
  <si>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</si>
  <si>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</si>
  <si>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</si>
  <si>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</si>
  <si>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</si>
  <si>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</si>
  <si>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</si>
  <si>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</si>
  <si>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</si>
  <si>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</si>
  <si>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</si>
  <si>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</si>
  <si>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</si>
  <si>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</si>
  <si>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</si>
  <si>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</si>
  <si>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</si>
  <si>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</si>
  <si>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</si>
  <si>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</si>
  <si>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</si>
  <si>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</si>
  <si>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</si>
  <si>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</si>
  <si>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</si>
  <si>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</si>
  <si>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</si>
  <si>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</si>
  <si>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</si>
  <si>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</si>
  <si>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</si>
  <si>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</si>
  <si>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</si>
  <si>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</si>
  <si>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</si>
  <si>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</si>
  <si>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</si>
  <si>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</si>
  <si>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</si>
  <si>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</si>
  <si>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</si>
  <si>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</si>
  <si>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</si>
  <si>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</si>
  <si>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</si>
  <si>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</si>
  <si>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</si>
  <si>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</si>
  <si>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</si>
  <si>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</si>
  <si>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</si>
  <si>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</si>
  <si>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</si>
  <si>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</si>
  <si>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</si>
  <si>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</si>
  <si>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</si>
  <si>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</si>
  <si>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</si>
  <si>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</si>
  <si>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</si>
  <si>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</si>
  <si>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</si>
  <si>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</si>
  <si>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</si>
  <si>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</si>
  <si>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</si>
  <si>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</si>
  <si>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</si>
  <si>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</si>
  <si>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</si>
  <si>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</si>
  <si>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</si>
  <si>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</si>
  <si>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</si>
  <si>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</si>
  <si>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</si>
  <si>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</si>
  <si>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</si>
  <si>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</si>
  <si>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</si>
  <si>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</si>
  <si>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</si>
  <si>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</si>
  <si>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</si>
  <si>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</si>
  <si>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</si>
  <si>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</si>
  <si>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</si>
  <si>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</si>
  <si>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</si>
  <si>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</si>
  <si>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</si>
  <si>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</si>
  <si>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</si>
  <si>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</si>
  <si>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</si>
  <si>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</si>
  <si>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</si>
  <si>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</si>
  <si>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</si>
  <si>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</si>
  <si>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</si>
  <si>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</si>
  <si>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</si>
  <si>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</si>
  <si>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</si>
  <si>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</si>
  <si>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</si>
  <si>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</si>
  <si>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</si>
  <si>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</si>
  <si>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</si>
  <si>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</si>
  <si>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</si>
  <si>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</si>
  <si>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</si>
  <si>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</si>
  <si>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</si>
  <si>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</si>
  <si>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</si>
  <si>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</si>
  <si>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</si>
  <si>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</si>
  <si>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</si>
  <si>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</si>
  <si>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</si>
  <si>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</si>
  <si>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</si>
  <si>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</si>
  <si>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</si>
  <si>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</si>
  <si>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</si>
  <si>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</si>
  <si>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</si>
  <si>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</si>
  <si>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</si>
  <si>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</si>
  <si>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</si>
  <si>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</si>
  <si>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</si>
  <si>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</si>
  <si>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</si>
  <si>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</si>
  <si>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</si>
  <si>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</si>
  <si>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</si>
  <si>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</si>
  <si>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</si>
  <si>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</si>
  <si>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</si>
  <si>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</si>
  <si>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</si>
  <si>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</si>
  <si>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</si>
  <si>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</si>
  <si>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</si>
  <si>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</si>
  <si>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</si>
  <si>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</si>
  <si>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</si>
  <si>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</si>
  <si>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</si>
  <si>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</si>
  <si>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</si>
  <si>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</si>
  <si>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</si>
  <si>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</si>
  <si>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</si>
  <si>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</si>
  <si>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</si>
  <si>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</si>
  <si>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</si>
  <si>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</si>
  <si>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</si>
  <si>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</si>
  <si>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</si>
  <si>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</si>
  <si>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</si>
  <si>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</si>
  <si>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</si>
  <si>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</si>
  <si>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</si>
  <si>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</si>
  <si>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</si>
  <si>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</si>
  <si>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</si>
  <si>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</si>
  <si>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</si>
  <si>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</si>
  <si>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</si>
  <si>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</si>
  <si>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</si>
  <si>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</si>
  <si>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</si>
  <si>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</si>
  <si>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</si>
  <si>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</si>
  <si>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</si>
  <si>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</si>
  <si>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</si>
  <si>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</si>
  <si>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</si>
  <si>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</si>
  <si>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</si>
  <si>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</si>
  <si>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</si>
  <si>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</si>
  <si>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</si>
  <si>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</si>
  <si>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</si>
  <si>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</si>
  <si>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</si>
  <si>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</si>
  <si>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</si>
  <si>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</si>
  <si>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</si>
  <si>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</si>
  <si>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</si>
  <si>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</si>
  <si>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</si>
  <si>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</si>
  <si>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</si>
  <si>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</si>
  <si>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</si>
  <si>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</si>
  <si>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</si>
  <si>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</si>
  <si>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</si>
  <si>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</si>
  <si>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</si>
  <si>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</si>
  <si>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</si>
  <si>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</si>
  <si>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</si>
  <si>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</si>
  <si>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</si>
  <si>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</si>
  <si>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</si>
  <si>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</si>
  <si>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</si>
  <si>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</si>
  <si>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</si>
  <si>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</si>
  <si>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</si>
  <si>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</si>
  <si>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</si>
  <si>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</si>
  <si>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</si>
  <si>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</si>
  <si>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</si>
  <si>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</si>
  <si>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</si>
  <si>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</si>
  <si>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</si>
  <si>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</si>
  <si>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</si>
  <si>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</si>
  <si>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</si>
  <si>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</si>
  <si>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</si>
  <si>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</si>
  <si>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</si>
  <si>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</si>
  <si>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</si>
  <si>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</si>
  <si>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</si>
  <si>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</si>
  <si>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</si>
  <si>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</si>
  <si>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</si>
  <si>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</si>
  <si>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</si>
  <si>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</si>
  <si>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</si>
  <si>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</si>
  <si>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</si>
  <si>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</si>
  <si>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</si>
  <si>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</si>
  <si>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</si>
  <si>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</si>
  <si>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</si>
  <si>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</si>
  <si>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</si>
  <si>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</si>
  <si>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</si>
  <si>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</si>
  <si>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</si>
  <si>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</si>
  <si>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</si>
  <si>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</si>
  <si>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</si>
  <si>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</si>
  <si>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</si>
  <si>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</si>
  <si>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</si>
  <si>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</si>
  <si>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</si>
  <si>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</si>
  <si>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</si>
  <si>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</si>
  <si>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</si>
  <si>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</si>
  <si>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</si>
  <si>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</si>
  <si>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</si>
  <si>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</si>
  <si>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</si>
  <si>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</si>
  <si>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</si>
  <si>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</si>
  <si>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</si>
  <si>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</si>
  <si>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</si>
  <si>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</si>
  <si>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</si>
  <si>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</si>
  <si>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</si>
  <si>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</si>
  <si>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</si>
  <si>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</si>
  <si>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</si>
  <si>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</si>
  <si>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</si>
  <si>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</si>
  <si>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</si>
  <si>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</si>
  <si>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</si>
  <si>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</si>
  <si>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</si>
  <si>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</si>
  <si>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</si>
  <si>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</si>
  <si>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</si>
  <si>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</si>
  <si>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</si>
  <si>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</si>
  <si>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</si>
  <si>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</si>
  <si>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</si>
  <si>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</si>
  <si>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</si>
  <si>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</si>
  <si>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</si>
  <si>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</si>
  <si>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</si>
  <si>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</si>
  <si>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</si>
  <si>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</si>
  <si>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</si>
  <si>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</si>
  <si>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</si>
  <si>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</si>
  <si>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</si>
  <si>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</si>
  <si>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</si>
  <si>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</si>
  <si>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</si>
  <si>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</si>
  <si>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</si>
  <si>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</si>
  <si>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</si>
  <si>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</si>
  <si>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</si>
  <si>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</si>
  <si>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</si>
  <si>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</si>
  <si>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</si>
  <si>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</si>
  <si>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</si>
  <si>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</si>
  <si>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</si>
  <si>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</si>
  <si>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</si>
  <si>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</si>
  <si>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</si>
  <si>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</si>
  <si>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</si>
  <si>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</si>
  <si>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</si>
  <si>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</si>
  <si>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</si>
  <si>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</si>
  <si>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</si>
  <si>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</si>
  <si>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</si>
  <si>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</si>
  <si>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</si>
  <si>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</si>
  <si>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</si>
  <si>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</si>
  <si>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</si>
  <si>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</si>
  <si>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</si>
  <si>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</si>
  <si>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</si>
  <si>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</si>
  <si>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</si>
  <si>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</si>
  <si>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</si>
  <si>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</si>
  <si>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</si>
  <si>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</si>
  <si>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</si>
  <si>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</si>
  <si>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</si>
  <si>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</si>
  <si>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</si>
  <si>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</si>
  <si>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</si>
  <si>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</si>
  <si>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</si>
  <si>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</si>
  <si>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</si>
  <si>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</si>
  <si>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</si>
  <si>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</si>
  <si>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</si>
  <si>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</si>
  <si>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</si>
  <si>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</si>
  <si>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</si>
  <si>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</si>
  <si>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</si>
  <si>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</si>
  <si>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</si>
  <si>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</si>
  <si>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</si>
  <si>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</si>
  <si>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</si>
  <si>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</si>
  <si>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</si>
  <si>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</si>
  <si>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</si>
  <si>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</si>
  <si>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</si>
  <si>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</si>
  <si>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</si>
  <si>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</si>
  <si>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</si>
  <si>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</si>
  <si>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</si>
  <si>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</si>
  <si>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</si>
  <si>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</si>
  <si>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</si>
  <si>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</si>
  <si>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</si>
  <si>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</si>
  <si>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</si>
  <si>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</si>
  <si>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</si>
  <si>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</si>
  <si>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</si>
  <si>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</si>
  <si>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</si>
  <si>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</si>
  <si>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</si>
  <si>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</si>
  <si>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</si>
  <si>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</si>
  <si>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</si>
  <si>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</si>
  <si>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</si>
  <si>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</si>
  <si>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</si>
  <si>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</si>
  <si>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</si>
  <si>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</si>
  <si>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</si>
  <si>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</si>
  <si>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</si>
  <si>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</si>
  <si>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</si>
  <si>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</si>
  <si>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</si>
  <si>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</si>
  <si>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</si>
  <si>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</si>
  <si>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</si>
  <si>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</si>
  <si>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</si>
  <si>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</si>
  <si>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</si>
  <si>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</si>
  <si>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</si>
  <si>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</si>
  <si>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</si>
  <si>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</si>
  <si>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</si>
  <si>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</si>
  <si>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</si>
  <si>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</si>
  <si>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</si>
  <si>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</si>
  <si>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</si>
  <si>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</si>
  <si>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</si>
  <si>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</si>
  <si>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</si>
  <si>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</si>
  <si>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</si>
  <si>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</si>
  <si>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</si>
  <si>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</si>
  <si>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</si>
  <si>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</si>
  <si>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</si>
  <si>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</si>
  <si>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</si>
  <si>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</si>
  <si>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</si>
  <si>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</si>
  <si>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</si>
  <si>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</si>
  <si>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</si>
  <si>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</si>
  <si>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</si>
  <si>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</si>
  <si>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</si>
  <si>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</si>
  <si>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</si>
  <si>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</si>
  <si>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</si>
  <si>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</si>
  <si>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</si>
  <si>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</si>
  <si>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</si>
  <si>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</si>
  <si>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</si>
  <si>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</si>
  <si>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</si>
  <si>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</si>
  <si>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</si>
  <si>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</si>
  <si>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</si>
  <si>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</si>
  <si>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</si>
  <si>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</si>
  <si>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</si>
  <si>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</si>
  <si>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</si>
  <si>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</si>
  <si>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</si>
  <si>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</si>
  <si>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</si>
  <si>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</si>
  <si>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</si>
  <si>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</si>
  <si>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</si>
  <si>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</si>
  <si>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</si>
  <si>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</si>
  <si>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</si>
  <si>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</si>
  <si>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</si>
  <si>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</si>
  <si>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</si>
  <si>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</si>
  <si>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</si>
  <si>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</si>
  <si>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</si>
  <si>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</si>
  <si>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</si>
  <si>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</si>
  <si>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</si>
  <si>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</si>
  <si>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</si>
  <si>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</si>
  <si>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</si>
  <si>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</si>
  <si>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</si>
  <si>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</si>
  <si>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</si>
  <si>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</si>
  <si>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</si>
  <si>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</si>
  <si>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</si>
  <si>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</si>
  <si>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</si>
  <si>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</si>
  <si>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</si>
  <si>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</si>
  <si>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</si>
  <si>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</si>
  <si>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</si>
  <si>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</si>
  <si>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</si>
  <si>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</si>
  <si>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</si>
  <si>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</si>
  <si>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</si>
  <si>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</si>
  <si>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</si>
  <si>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</si>
  <si>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</si>
  <si>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</si>
  <si>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</si>
  <si>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</si>
  <si>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</si>
  <si>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</si>
  <si>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</si>
  <si>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</si>
  <si>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</si>
  <si>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</si>
  <si>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</si>
  <si>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</si>
  <si>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</si>
  <si>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</si>
  <si>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</si>
  <si>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</si>
  <si>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</si>
  <si>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</si>
  <si>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</si>
  <si>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</si>
  <si>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</si>
  <si>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</si>
  <si>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</si>
  <si>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</si>
  <si>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</si>
  <si>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</si>
  <si>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</si>
  <si>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</si>
  <si>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</si>
  <si>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</si>
  <si>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</si>
  <si>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</si>
  <si>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</si>
  <si>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</si>
  <si>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</si>
  <si>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</si>
  <si>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</si>
  <si>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</si>
  <si>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</si>
  <si>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</si>
  <si>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</si>
  <si>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</si>
  <si>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</si>
  <si>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</si>
  <si>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</si>
  <si>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</si>
  <si>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</si>
  <si>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</si>
  <si>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</si>
  <si>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</si>
  <si>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</si>
  <si>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</si>
  <si>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</si>
  <si>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</si>
  <si>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</si>
  <si>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</si>
  <si>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</si>
  <si>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</si>
  <si>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</si>
  <si>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</si>
  <si>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</si>
  <si>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</si>
  <si>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</si>
  <si>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</si>
  <si>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</si>
  <si>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</si>
  <si>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</si>
  <si>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</si>
  <si>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</si>
  <si>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</si>
  <si>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</si>
  <si>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</si>
  <si>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</si>
  <si>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</si>
  <si>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</si>
  <si>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</si>
  <si>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</si>
  <si>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</si>
  <si>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</si>
  <si>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</si>
  <si>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intercept</t>
  </si>
  <si>
    <t>Bage</t>
  </si>
  <si>
    <t>Bsibsp</t>
  </si>
  <si>
    <t>child</t>
  </si>
  <si>
    <t>Column2</t>
  </si>
  <si>
    <t>Column3</t>
  </si>
  <si>
    <t>ageUnknown</t>
  </si>
  <si>
    <t>teen</t>
  </si>
  <si>
    <t>senior</t>
  </si>
  <si>
    <t>Bchild</t>
  </si>
  <si>
    <t>BageUnknown</t>
  </si>
  <si>
    <t>Bteen</t>
  </si>
  <si>
    <t>Bsenior</t>
  </si>
  <si>
    <t>Bparch</t>
  </si>
  <si>
    <t>Bfare</t>
  </si>
  <si>
    <t>Bembark</t>
  </si>
  <si>
    <t>Logit</t>
  </si>
  <si>
    <t>class1</t>
  </si>
  <si>
    <t>class2</t>
  </si>
  <si>
    <t>Bclass1</t>
  </si>
  <si>
    <t>Bclass2</t>
  </si>
  <si>
    <t>Bmale</t>
  </si>
  <si>
    <t>elogit</t>
  </si>
  <si>
    <t>probability</t>
  </si>
  <si>
    <t>logLikelihood</t>
  </si>
  <si>
    <t xml:space="preserve">Cutoff Prob: </t>
  </si>
  <si>
    <t>Prediction</t>
  </si>
  <si>
    <t>Correct</t>
  </si>
  <si>
    <t>330911</t>
  </si>
  <si>
    <t/>
  </si>
  <si>
    <t>Wilkes, Mrs. James (Ellen Needs)</t>
  </si>
  <si>
    <t>363272</t>
  </si>
  <si>
    <t>Myles, Mr. Thomas Francis</t>
  </si>
  <si>
    <t>240276</t>
  </si>
  <si>
    <t>Wirz, Mr. Albert</t>
  </si>
  <si>
    <t>315154</t>
  </si>
  <si>
    <t>Hirvonen, Mrs. Alexander (Helga E Lindqvist)</t>
  </si>
  <si>
    <t>3101298</t>
  </si>
  <si>
    <t>Svensson, Mr. Johan Cervin</t>
  </si>
  <si>
    <t>7538</t>
  </si>
  <si>
    <t>330972</t>
  </si>
  <si>
    <t>Caldwell, Mr. Albert Francis</t>
  </si>
  <si>
    <t>248738</t>
  </si>
  <si>
    <t>Abrahim, Mrs. Joseph (Sophie Halaut Easu)</t>
  </si>
  <si>
    <t>2657</t>
  </si>
  <si>
    <t>Davies, Mr. John Samuel</t>
  </si>
  <si>
    <t>Ilieff, Mr. Ylio</t>
  </si>
  <si>
    <t>349220</t>
  </si>
  <si>
    <t>Jones, Mr. Charles Cresson</t>
  </si>
  <si>
    <t>694</t>
  </si>
  <si>
    <t>Snyder, Mrs. John Pillsbury (Nelle Stevenson)</t>
  </si>
  <si>
    <t>21228</t>
  </si>
  <si>
    <t>B45</t>
  </si>
  <si>
    <t>Howard, Mr. Benjamin</t>
  </si>
  <si>
    <t>24065</t>
  </si>
  <si>
    <t>Chaffee, Mrs. Herbert Fuller (Carrie Constance Toogood)</t>
  </si>
  <si>
    <t>del Carlo, Mrs. Sebastiano (Argenia Genovesi)</t>
  </si>
  <si>
    <t>Keane, Mr. Daniel</t>
  </si>
  <si>
    <t>233734</t>
  </si>
  <si>
    <t>Assaf, Mr. Gerios</t>
  </si>
  <si>
    <t>2692</t>
  </si>
  <si>
    <t>Ilmakangas, Miss. Ida Livija</t>
  </si>
  <si>
    <t>STON/O2. 3101270</t>
  </si>
  <si>
    <t>Assaf Khalil, Mrs. Mariana (Miriam")"</t>
  </si>
  <si>
    <t>2696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</si>
  <si>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</si>
  <si>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</si>
  <si>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</si>
  <si>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</si>
  <si>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</si>
  <si>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</si>
  <si>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</si>
  <si>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</si>
  <si>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</si>
  <si>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113509</t>
  </si>
  <si>
    <t>B36</t>
  </si>
  <si>
    <t>Daher, Mr. Shedid</t>
  </si>
  <si>
    <t>2698</t>
  </si>
  <si>
    <t>Brady, Mr. John Bertram</t>
  </si>
  <si>
    <t>113054</t>
  </si>
  <si>
    <t>A21</t>
  </si>
  <si>
    <t>Samaan, Mr. Elias</t>
  </si>
  <si>
    <t>2662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</si>
  <si>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</si>
  <si>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</si>
  <si>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</si>
  <si>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</si>
  <si>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</si>
  <si>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</si>
  <si>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13236</t>
  </si>
  <si>
    <t>Katavelas, Mr. Vassilios (Catavelas Vassilios")"</t>
  </si>
  <si>
    <t>2682</t>
  </si>
  <si>
    <t>Roth, Miss. Sarah A</t>
  </si>
  <si>
    <t>342712</t>
  </si>
  <si>
    <t>Cacic, Miss. Manda</t>
  </si>
  <si>
    <t>315087</t>
  </si>
  <si>
    <t>Sap, Mr. Julius</t>
  </si>
  <si>
    <t>345768</t>
  </si>
  <si>
    <t>Hee, Mr. Ling</t>
  </si>
  <si>
    <t>1601</t>
  </si>
  <si>
    <t>Karun, Mr. Franz</t>
  </si>
  <si>
    <t>349256</t>
  </si>
  <si>
    <t>Franklin, Mr. Thomas Parham</t>
  </si>
  <si>
    <t>113778</t>
  </si>
  <si>
    <t>D34</t>
  </si>
  <si>
    <t>Goldsmith, Mr. Nathan</t>
  </si>
  <si>
    <t>SOTON/O.Q. 3101263</t>
  </si>
  <si>
    <t>Corbett, Mrs. Walter H (Irene Colvin)</t>
  </si>
  <si>
    <t>237249</t>
  </si>
  <si>
    <t>Kimball, Mrs. Edwin Nelson Jr (Gertrude Parsons)</t>
  </si>
  <si>
    <t>11753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</si>
  <si>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</si>
  <si>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</si>
  <si>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</si>
  <si>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</si>
  <si>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</si>
  <si>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</si>
  <si>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370374</t>
  </si>
  <si>
    <t>Bucknell, Mrs. William Robert (Emma Eliza Ward)</t>
  </si>
  <si>
    <t>11813</t>
  </si>
  <si>
    <t>Coutts, Mrs. William (Winnie Minnie" Treanor)"</t>
  </si>
  <si>
    <t>Smith, Mr. Lucien Philip</t>
  </si>
  <si>
    <t>13695</t>
  </si>
  <si>
    <t>C31</t>
  </si>
  <si>
    <t>Pulbaum, Mr. Franz</t>
  </si>
  <si>
    <t>SC/PARIS 2168</t>
  </si>
  <si>
    <t>Hocking, Miss. Ellen Nellie""</t>
  </si>
  <si>
    <t>29105</t>
  </si>
  <si>
    <t>Fortune, Miss. Ethel Flora</t>
  </si>
  <si>
    <t>19950</t>
  </si>
  <si>
    <t>Mangiavacchi, Mr. Serafino Emilio</t>
  </si>
  <si>
    <t>SC/A.3 2861</t>
  </si>
  <si>
    <t>Rice, Master. Albert</t>
  </si>
  <si>
    <t>382652</t>
  </si>
  <si>
    <t>Cor, Mr. Bartol</t>
  </si>
  <si>
    <t>349230</t>
  </si>
  <si>
    <t>Abelseth, Mr. Olaus Jorgensen</t>
  </si>
  <si>
    <t>348122</t>
  </si>
  <si>
    <t>Davison, Mr. Thomas Henry</t>
  </si>
  <si>
    <t>386525</t>
  </si>
  <si>
    <t>Chaudanson, Miss. Victorine</t>
  </si>
  <si>
    <t>B61</t>
  </si>
  <si>
    <t>Dika, Mr. Mirko</t>
  </si>
  <si>
    <t>349232</t>
  </si>
  <si>
    <t>McCrae, Mr. Arthur Gordon</t>
  </si>
  <si>
    <t>237216</t>
  </si>
  <si>
    <t>Bjorklund, Mr. Ernst Herbert</t>
  </si>
  <si>
    <t>347090</t>
  </si>
  <si>
    <t>Bradley, Miss. Bridget Delia</t>
  </si>
  <si>
    <t>334914</t>
  </si>
  <si>
    <t>Ryerson, Master. John Borie</t>
  </si>
  <si>
    <t>Corey, Mrs. Percy C (Mary Phyllis Elizabeth Miller)</t>
  </si>
  <si>
    <t>F.C.C. 13534</t>
  </si>
  <si>
    <t>Burns, Miss. Mary Delia</t>
  </si>
  <si>
    <t>330963</t>
  </si>
  <si>
    <t>Moore, Mr. Clarence Bloomfield</t>
  </si>
  <si>
    <t>113796</t>
  </si>
  <si>
    <t>Tucker, Mr. Gilbert Milligan Jr</t>
  </si>
  <si>
    <t>2543</t>
  </si>
  <si>
    <t>C53</t>
  </si>
  <si>
    <t>Fortune, Mrs. Mark (Mary McDougald)</t>
  </si>
  <si>
    <t>Mulvihill, Miss. Bertha E</t>
  </si>
  <si>
    <t>382653</t>
  </si>
  <si>
    <t>Minkoff, Mr. Lazar</t>
  </si>
  <si>
    <t>349211</t>
  </si>
  <si>
    <t>Nieminen, Miss. Manta Josefina</t>
  </si>
  <si>
    <t>3101297</t>
  </si>
  <si>
    <t>Ovies y Rodriguez, Mr. Servando</t>
  </si>
  <si>
    <t>PC 17562</t>
  </si>
  <si>
    <t>D43</t>
  </si>
  <si>
    <t>Geiger, Miss. Amalie</t>
  </si>
  <si>
    <t>113503</t>
  </si>
  <si>
    <t>C130</t>
  </si>
  <si>
    <t>Keeping, Mr. Edwin</t>
  </si>
  <si>
    <t>C132</t>
  </si>
  <si>
    <t>Miles, Mr. Frank</t>
  </si>
  <si>
    <t>359306</t>
  </si>
  <si>
    <t>Cornell, Mrs. Robert Clifford (Malvina Helen Lamson)</t>
  </si>
  <si>
    <t>11770</t>
  </si>
  <si>
    <t>Aldworth, Mr. Charles Augustus</t>
  </si>
  <si>
    <t>248744</t>
  </si>
  <si>
    <t>Doyle, Miss. Elizabeth</t>
  </si>
  <si>
    <t>368702</t>
  </si>
  <si>
    <t>Boulos, Master. Akar</t>
  </si>
  <si>
    <t>2678</t>
  </si>
  <si>
    <t>Straus, Mr. Isidor</t>
  </si>
  <si>
    <t>C55 C57</t>
  </si>
  <si>
    <t>Case, Mr. Howard Brown</t>
  </si>
  <si>
    <t>19924</t>
  </si>
  <si>
    <t>Demetri, Mr. Marinko</t>
  </si>
  <si>
    <t>349238</t>
  </si>
  <si>
    <t>Lamb, Mr. John Joseph</t>
  </si>
  <si>
    <t>240261</t>
  </si>
  <si>
    <t>Khalil, Mr. Betros</t>
  </si>
  <si>
    <t>2660</t>
  </si>
  <si>
    <t>Barry, Miss. Julia</t>
  </si>
  <si>
    <t>330844</t>
  </si>
  <si>
    <t>Badman, Miss. Emily Louisa</t>
  </si>
  <si>
    <t>A/4 31416</t>
  </si>
  <si>
    <t>O'Donoghue, Ms. Bridget</t>
  </si>
  <si>
    <t>364856</t>
  </si>
  <si>
    <t>Wells, Master. Ralph Lester</t>
  </si>
  <si>
    <t>29103</t>
  </si>
  <si>
    <t>Dyker, Mrs. Adolf Fredrik (Anna Elisabeth Judith Andersson)</t>
  </si>
  <si>
    <t>347072</t>
  </si>
  <si>
    <t>Pedersen, Mr. Olaf</t>
  </si>
  <si>
    <t>345498</t>
  </si>
  <si>
    <t>Davidson, Mrs. Thornton (Orian Hays)</t>
  </si>
  <si>
    <t>Guest, Mr. Robert</t>
  </si>
  <si>
    <t>376563</t>
  </si>
  <si>
    <t>Birnbaum, Mr. Jakob</t>
  </si>
  <si>
    <t>13905</t>
  </si>
  <si>
    <t>Tenglin, Mr. Gunnar Isidor</t>
  </si>
  <si>
    <t>350033</t>
  </si>
  <si>
    <t>Cavendish, Mrs. Tyrell William (Julia Florence Siegel)</t>
  </si>
  <si>
    <t>19877</t>
  </si>
  <si>
    <t>Makinen, Mr. Kalle Edvard</t>
  </si>
  <si>
    <t>STON/O 2. 3101268</t>
  </si>
  <si>
    <t>Braf, Miss. Elin Ester Maria</t>
  </si>
  <si>
    <t>347471</t>
  </si>
  <si>
    <t>Nancarrow, Mr. William Henry</t>
  </si>
  <si>
    <t>A./5. 3338</t>
  </si>
  <si>
    <t>Stengel, Mrs. Charles Emil Henry (Annie May Morris)</t>
  </si>
  <si>
    <t>11778</t>
  </si>
  <si>
    <t>C116</t>
  </si>
  <si>
    <t>Weisz, Mr. Leopold</t>
  </si>
  <si>
    <t>228414</t>
  </si>
  <si>
    <t>Foley, Mr. William</t>
  </si>
  <si>
    <t>365235</t>
  </si>
  <si>
    <t>Johansson Palmquist, Mr. Oskar Leander</t>
  </si>
  <si>
    <t>347070</t>
  </si>
  <si>
    <t>Thomas, Mrs. Alexander (Thamine Thelma")"</t>
  </si>
  <si>
    <t>2625</t>
  </si>
  <si>
    <t>Holthen, Mr. Johan Martin</t>
  </si>
  <si>
    <t>Buckley, Mr. Daniel</t>
  </si>
  <si>
    <t>330920</t>
  </si>
  <si>
    <t>Ryan, Mr. Edward</t>
  </si>
  <si>
    <t>383162</t>
  </si>
  <si>
    <t>Willer, Mr. Aaron (Abi Weller")"</t>
  </si>
  <si>
    <t>3410</t>
  </si>
  <si>
    <t>Swane, Mr. George</t>
  </si>
  <si>
    <t>248734</t>
  </si>
  <si>
    <t>F</t>
  </si>
  <si>
    <t>Stanton, Mr. Samuel Ward</t>
  </si>
  <si>
    <t>237734</t>
  </si>
  <si>
    <t>Shine, Miss. Ellen Natalia</t>
  </si>
  <si>
    <t>330968</t>
  </si>
  <si>
    <t>Evans, Miss. Edith Corse</t>
  </si>
  <si>
    <t>PC 17531</t>
  </si>
  <si>
    <t>A29</t>
  </si>
  <si>
    <t>Buckley, Miss. Katherine</t>
  </si>
  <si>
    <t>329944</t>
  </si>
  <si>
    <t>Straus, Mrs. Isidor (Rosalie Ida Blun)</t>
  </si>
  <si>
    <t>Chronopoulos, Mr. Demetrios</t>
  </si>
  <si>
    <t>2680</t>
  </si>
  <si>
    <t>Thomas, Mr. John</t>
  </si>
  <si>
    <t>2681</t>
  </si>
  <si>
    <t>Sandstrom, Miss. Beatrice Irene</t>
  </si>
  <si>
    <t>Beattie, Mr. Thomson</t>
  </si>
  <si>
    <t>13050</t>
  </si>
  <si>
    <t>C6</t>
  </si>
  <si>
    <t>Chapman, Mrs. John Henry (Sara Elizabeth Lawry)</t>
  </si>
  <si>
    <t>Watt, Miss. Bertha J</t>
  </si>
  <si>
    <t>Kiernan, Mr. John</t>
  </si>
  <si>
    <t>367227</t>
  </si>
  <si>
    <t>Schabert, Mrs. Paul (Emma Mock)</t>
  </si>
  <si>
    <t>C28</t>
  </si>
  <si>
    <t>Carver, Mr. Alfred John</t>
  </si>
  <si>
    <t>392095</t>
  </si>
  <si>
    <t>Kennedy, Mr. John</t>
  </si>
  <si>
    <t>368783</t>
  </si>
  <si>
    <t>Cribb, Miss. Laura Alice</t>
  </si>
  <si>
    <t>371362</t>
  </si>
  <si>
    <t>Brobeck, Mr. Karl Rudolf</t>
  </si>
  <si>
    <t>350045</t>
  </si>
  <si>
    <t>McCoy, Miss. Alicia</t>
  </si>
  <si>
    <t>367226</t>
  </si>
  <si>
    <t>Bowenur, Mr. Solomon</t>
  </si>
  <si>
    <t>211535</t>
  </si>
  <si>
    <t>Petersen, Mr. Marius</t>
  </si>
  <si>
    <t>342441</t>
  </si>
  <si>
    <t>Spinner, Mr. Henry John</t>
  </si>
  <si>
    <t>STON/OQ. 369943</t>
  </si>
  <si>
    <t>Gracie, Col. Archibald IV</t>
  </si>
  <si>
    <t>113780</t>
  </si>
  <si>
    <t>C51</t>
  </si>
  <si>
    <t>Lefebre, Mrs. Frank (Frances)</t>
  </si>
  <si>
    <t>4133</t>
  </si>
  <si>
    <t>Thomas, Mr. Charles P</t>
  </si>
  <si>
    <t>2621</t>
  </si>
  <si>
    <t>Dintcheff, Mr. Valtcho</t>
  </si>
  <si>
    <t>349226</t>
  </si>
  <si>
    <t>Carlsson, Mr. Carl Robert</t>
  </si>
  <si>
    <t>350409</t>
  </si>
  <si>
    <t>Zakarian, Mr. Mapriededer</t>
  </si>
  <si>
    <t>2656</t>
  </si>
  <si>
    <t>Schmidt, Mr. August</t>
  </si>
  <si>
    <t>248659</t>
  </si>
  <si>
    <t>Drapkin, Miss. Jennie</t>
  </si>
  <si>
    <t>SOTON/OQ 392083</t>
  </si>
  <si>
    <t>Goodwin, Mr. Charles Frederick</t>
  </si>
  <si>
    <t>Goodwin, Miss. Jessie Allis</t>
  </si>
  <si>
    <t>Daniels, Miss. Sarah</t>
  </si>
  <si>
    <t>113781</t>
  </si>
  <si>
    <t>Ryerson, Mr. Arthur Larned</t>
  </si>
  <si>
    <t>Beauchamp, Mr. Henry James</t>
  </si>
  <si>
    <t>244358</t>
  </si>
  <si>
    <t>Lindeberg-Lind, Mr. Erik Gustaf (Mr Edward Lingrey")"</t>
  </si>
  <si>
    <t>17475</t>
  </si>
  <si>
    <t>Vander Planke, Mr. Julius</t>
  </si>
  <si>
    <t>345763</t>
  </si>
  <si>
    <t>Hilliard, Mr. Herbert Henry</t>
  </si>
  <si>
    <t>17463</t>
  </si>
  <si>
    <t>Davies, Mr. Evan</t>
  </si>
  <si>
    <t>SC/A4 23568</t>
  </si>
  <si>
    <t>Crafton, Mr. John Bertram</t>
  </si>
  <si>
    <t>113791</t>
  </si>
  <si>
    <t>Lahtinen, Rev. William</t>
  </si>
  <si>
    <t>250651</t>
  </si>
  <si>
    <t>Earnshaw, Mrs. Boulton (Olive Potter)</t>
  </si>
  <si>
    <t>11767</t>
  </si>
  <si>
    <t>Matinoff, Mr. Nicola</t>
  </si>
  <si>
    <t>349255</t>
  </si>
  <si>
    <t>Storey, Mr. Thomas</t>
  </si>
  <si>
    <t>3701</t>
  </si>
  <si>
    <t>Klasen, Mrs. (Hulda Kristina Eugenia Lofqvist)</t>
  </si>
  <si>
    <t>350405</t>
  </si>
  <si>
    <t>Asplund, Master. Filip Oscar</t>
  </si>
  <si>
    <t>347077</t>
  </si>
  <si>
    <t>Duquemin, Mr. Joseph</t>
  </si>
  <si>
    <t>S.O./P.P. 752</t>
  </si>
  <si>
    <t>Bird, Miss. Ellen</t>
  </si>
  <si>
    <t>C97</t>
  </si>
  <si>
    <t>Lundin, Miss. Olga Elida</t>
  </si>
  <si>
    <t>347469</t>
  </si>
  <si>
    <t>Borebank, Mr. John James</t>
  </si>
  <si>
    <t>110489</t>
  </si>
  <si>
    <t>D22</t>
  </si>
  <si>
    <t>Peacock, Mrs. Benjamin (Edith Nile)</t>
  </si>
  <si>
    <t>SOTON/O.Q. 3101315</t>
  </si>
  <si>
    <t>Smyth, Miss. Julia</t>
  </si>
  <si>
    <t>335432</t>
  </si>
  <si>
    <t>Touma, Master. Georges Youssef</t>
  </si>
  <si>
    <t>2650</t>
  </si>
  <si>
    <t>Wright, Miss. Marion</t>
  </si>
  <si>
    <t>220844</t>
  </si>
  <si>
    <t>Pearce, Mr. Ernest</t>
  </si>
  <si>
    <t>343271</t>
  </si>
  <si>
    <t>Peruschitz, Rev. Joseph Maria</t>
  </si>
  <si>
    <t>237393</t>
  </si>
  <si>
    <t>Kink-Heilmann, Mrs. Anton (Luise Heilmann)</t>
  </si>
  <si>
    <t>315153</t>
  </si>
  <si>
    <t>Brandeis, Mr. Emil</t>
  </si>
  <si>
    <t>PC 17591</t>
  </si>
  <si>
    <t>B10</t>
  </si>
  <si>
    <t>Ford, Mr. Edward Watson</t>
  </si>
  <si>
    <t>Cassebeer, Mrs. Henry Arthur Jr (Eleanor Genevieve Fosdick)</t>
  </si>
  <si>
    <t>17770</t>
  </si>
  <si>
    <t>Hellstrom, Miss. Hilda Maria</t>
  </si>
  <si>
    <t>7548</t>
  </si>
  <si>
    <t>Lithman, Mr. Simon</t>
  </si>
  <si>
    <t>S.O./P.P. 251</t>
  </si>
  <si>
    <t>Zakarian, Mr. Ortin</t>
  </si>
  <si>
    <t>2670</t>
  </si>
  <si>
    <t>Dyker, Mr. Adolf Fredrik</t>
  </si>
  <si>
    <t>Torfa, Mr. Assad</t>
  </si>
  <si>
    <t>2673</t>
  </si>
  <si>
    <t>Asplund, Mr. Carl Oscar Vilhelm Gustafsson</t>
  </si>
  <si>
    <t>Brown, Miss. Edith Eileen</t>
  </si>
  <si>
    <t>29750</t>
  </si>
  <si>
    <t>Sincock, Miss. Maude</t>
  </si>
  <si>
    <t>Stengel, Mr. Charles Emil Henry</t>
  </si>
  <si>
    <t>Becker, Mrs. Allen Oliver (Nellie E Baumgardner)</t>
  </si>
  <si>
    <t>230136</t>
  </si>
  <si>
    <t>Compton, Mrs. Alexander Taylor (Mary Eliza Ingersoll)</t>
  </si>
  <si>
    <t>E45</t>
  </si>
  <si>
    <t>McCrie, Mr. James Matthew</t>
  </si>
  <si>
    <t>233478</t>
  </si>
  <si>
    <t>Compton, Mr. Alexander Taylor Jr</t>
  </si>
  <si>
    <t>E52</t>
  </si>
  <si>
    <t>Marvin, Mrs. Daniel Warner (Mary Graham Carmichael Farquarson)</t>
  </si>
  <si>
    <t>113773</t>
  </si>
  <si>
    <t>Lane, Mr. Patrick</t>
  </si>
  <si>
    <t>7935</t>
  </si>
  <si>
    <t>Douglas, Mrs. Frederick Charles (Mary Helene Baxter)</t>
  </si>
  <si>
    <t>Maybery, Mr. Frank Hubert</t>
  </si>
  <si>
    <t>239059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</si>
  <si>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</si>
  <si>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</si>
  <si>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</si>
  <si>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</si>
  <si>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</si>
  <si>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</si>
  <si>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28221</t>
  </si>
  <si>
    <t>Angle, Mr. William A</t>
  </si>
  <si>
    <t>226875</t>
  </si>
  <si>
    <t>Salomon, Mr. Abraham L</t>
  </si>
  <si>
    <t>111163</t>
  </si>
  <si>
    <t>van Billiard, Master. Walter John</t>
  </si>
  <si>
    <t>Lingane, Mr. John</t>
  </si>
  <si>
    <t>235509</t>
  </si>
  <si>
    <t>Drew, Master. Marshall Brines</t>
  </si>
  <si>
    <t>28220</t>
  </si>
  <si>
    <t>Karlsson, Mr. Julius Konrad Eugen</t>
  </si>
  <si>
    <t>347465</t>
  </si>
  <si>
    <t>Spedden, Master. Robert Douglas</t>
  </si>
  <si>
    <t>16966</t>
  </si>
  <si>
    <t>Nilsson, Miss. Berta Olivia</t>
  </si>
  <si>
    <t>347066</t>
  </si>
  <si>
    <t>Baimbrigge, Mr. Charles Robert</t>
  </si>
  <si>
    <t>C.A. 31030</t>
  </si>
  <si>
    <t>Rasmussen, Mrs. (Lena Jacobsen Solvang)</t>
  </si>
  <si>
    <t>65305</t>
  </si>
  <si>
    <t>Murphy, Miss. Nora</t>
  </si>
  <si>
    <t>36568</t>
  </si>
  <si>
    <t>Danbom, Master. Gilbert Sigvard Emanuel</t>
  </si>
  <si>
    <t>347080</t>
  </si>
  <si>
    <t>Astor, Col. John Jacob</t>
  </si>
  <si>
    <t>Quick, Miss. Winifred Vera</t>
  </si>
  <si>
    <t>26360</t>
  </si>
  <si>
    <t>Andrew, Mr. Frank Thomas</t>
  </si>
  <si>
    <t>C.A. 34050</t>
  </si>
  <si>
    <t>Omont, Mr. Alfred Fernand</t>
  </si>
  <si>
    <t>F.C. 12998</t>
  </si>
  <si>
    <t>McGowan, Miss. Katherine</t>
  </si>
  <si>
    <t>9232</t>
  </si>
  <si>
    <t>Collett, Mr. Sidney C Stuart</t>
  </si>
  <si>
    <t>28034</t>
  </si>
  <si>
    <t>Rosenbaum, Miss. Edith Louise</t>
  </si>
  <si>
    <t>PC 17613</t>
  </si>
  <si>
    <t>A11</t>
  </si>
  <si>
    <t>Delalic, Mr. Redjo</t>
  </si>
  <si>
    <t>349250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</si>
  <si>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</si>
  <si>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</si>
  <si>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</si>
  <si>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</si>
  <si>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</si>
  <si>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</si>
  <si>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347091</t>
  </si>
  <si>
    <t>Head, Mr. Christopher</t>
  </si>
  <si>
    <t>113038</t>
  </si>
  <si>
    <t>B11</t>
  </si>
  <si>
    <t>Mahon, Miss. Bridget Delia</t>
  </si>
  <si>
    <t>330924</t>
  </si>
  <si>
    <t>Wick, Mr. George Dennick</t>
  </si>
  <si>
    <t>36928</t>
  </si>
  <si>
    <t>Widener, Mrs. George Dunton (Eleanor Elkins)</t>
  </si>
  <si>
    <t>C80</t>
  </si>
  <si>
    <t>Thomson, Mr. Alexander Morrison</t>
  </si>
  <si>
    <t>32302</t>
  </si>
  <si>
    <t>Duran y More, Miss. Florentina</t>
  </si>
  <si>
    <t>SC/PARIS 2148</t>
  </si>
  <si>
    <t>Reynolds, Mr. Harold J</t>
  </si>
  <si>
    <t>342684</t>
  </si>
  <si>
    <t>Cook, Mrs. (Selena Rogers)</t>
  </si>
  <si>
    <t>W./C. 14266</t>
  </si>
  <si>
    <t>Karlsson, Mr. Einar Gervasius</t>
  </si>
  <si>
    <t>350053</t>
  </si>
  <si>
    <t>Candee, Mrs. Edward (Helen Churchill Hungerford)</t>
  </si>
  <si>
    <t>PC 17606</t>
  </si>
  <si>
    <t>Moubarek, Mrs. George (Omine Amenia" Alexander)"</t>
  </si>
  <si>
    <t>2661</t>
  </si>
  <si>
    <t>Asplund, Mr. Johan Charles</t>
  </si>
  <si>
    <t>350054</t>
  </si>
  <si>
    <t>McNeill, Miss. Bridget</t>
  </si>
  <si>
    <t>370368</t>
  </si>
  <si>
    <t>Everett, Mr. Thomas James</t>
  </si>
  <si>
    <t>Hocking, Mr. Samuel James Metcalfe</t>
  </si>
  <si>
    <t>242963</t>
  </si>
  <si>
    <t>Sweet, Mr. George Frederick</t>
  </si>
  <si>
    <t>220845</t>
  </si>
  <si>
    <t>Willard, Miss. Constance</t>
  </si>
  <si>
    <t>113795</t>
  </si>
  <si>
    <t>Wiklund, Mr. Karl Johan</t>
  </si>
  <si>
    <t>3101266</t>
  </si>
  <si>
    <t>Linehan, Mr. Michael</t>
  </si>
  <si>
    <t>330971</t>
  </si>
  <si>
    <t>Cumings, Mr. John Bradley</t>
  </si>
  <si>
    <t>Vendel, Mr. Olof Edvin</t>
  </si>
  <si>
    <t>350416</t>
  </si>
  <si>
    <t>Warren, Mr. Frank Manley</t>
  </si>
  <si>
    <t>110813</t>
  </si>
  <si>
    <t>Baccos, Mr. Raffull</t>
  </si>
  <si>
    <t>2679</t>
  </si>
  <si>
    <t>Hiltunen, Miss. Marta</t>
  </si>
  <si>
    <t>250650</t>
  </si>
  <si>
    <t>Douglas, Mrs. Walter Donald (Mahala Dutton)</t>
  </si>
  <si>
    <t>Lindstrom, Mrs. Carl Johan (Sigrid Posse)</t>
  </si>
  <si>
    <t>112377</t>
  </si>
  <si>
    <t>Christy, Mrs. (Alice Frances)</t>
  </si>
  <si>
    <t>237789</t>
  </si>
  <si>
    <t>Spedden, Mr. Frederic Oakley</t>
  </si>
  <si>
    <t>Hyman, Mr. Abraham</t>
  </si>
  <si>
    <t>3470</t>
  </si>
  <si>
    <t>Johnston, Master. William Arthur Willie""</t>
  </si>
  <si>
    <t>Kenyon, Mr. Frederick R</t>
  </si>
  <si>
    <t>17464</t>
  </si>
  <si>
    <t>Karnes, Mrs. J Frank (Claire Bennett)</t>
  </si>
  <si>
    <t>Drew, Mr. James Vivian</t>
  </si>
  <si>
    <t>Hold, Mrs. Stephen (Annie Margaret Hill)</t>
  </si>
  <si>
    <t>26707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</si>
  <si>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</si>
  <si>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</si>
  <si>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</si>
  <si>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</si>
  <si>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</si>
  <si>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13508</t>
  </si>
  <si>
    <t>C89</t>
  </si>
  <si>
    <t>Salander, Mr. Karl Johan</t>
  </si>
  <si>
    <t>7266</t>
  </si>
  <si>
    <t>Wenzel, Mr. Linhart</t>
  </si>
  <si>
    <t>345775</t>
  </si>
  <si>
    <t>MacKay, Mr. George William</t>
  </si>
  <si>
    <t>C.A. 42795</t>
  </si>
  <si>
    <t>Mahon, Mr. John</t>
  </si>
  <si>
    <t>AQ/4 3130</t>
  </si>
  <si>
    <t>Niklasson, Mr. Samuel</t>
  </si>
  <si>
    <t>363611</t>
  </si>
  <si>
    <t>Bentham, Miss. Lilian W</t>
  </si>
  <si>
    <t>28404</t>
  </si>
  <si>
    <t>Midtsjo, Mr. Karl Albert</t>
  </si>
  <si>
    <t>345501</t>
  </si>
  <si>
    <t>de Messemaeker, Mr. Guillaume Joseph</t>
  </si>
  <si>
    <t>345572</t>
  </si>
  <si>
    <t>Nilsson, Mr. August Ferdinand</t>
  </si>
  <si>
    <t>350410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</si>
  <si>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</si>
  <si>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</si>
  <si>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</si>
  <si>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</si>
  <si>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</si>
  <si>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349235</t>
  </si>
  <si>
    <t>Chisholm, Mr. Roderick Robert Crispin</t>
  </si>
  <si>
    <t>112051</t>
  </si>
  <si>
    <t>Warren, Mr. Charles William</t>
  </si>
  <si>
    <t>C.A. 49867</t>
  </si>
  <si>
    <t>Howard, Miss. May Elizabeth</t>
  </si>
  <si>
    <t>A. 2. 39186</t>
  </si>
  <si>
    <t>Pokrnic, Mr. Mate</t>
  </si>
  <si>
    <t>315095</t>
  </si>
  <si>
    <t>McCaffry, Mr. Thomas Francis</t>
  </si>
  <si>
    <t>Fox, Mr. Patrick</t>
  </si>
  <si>
    <t>368573</t>
  </si>
  <si>
    <t>Clark, Mrs. Walter Miller (Virginia McDowell)</t>
  </si>
  <si>
    <t>Lennon, Miss. Mary</t>
  </si>
  <si>
    <t>370371</t>
  </si>
  <si>
    <t>Saade, Mr. Jean Nassr</t>
  </si>
  <si>
    <t>2676</t>
  </si>
  <si>
    <t xml:space="preserve">Bryhl, Miss. Dagmar Jenny Ingeborg </t>
  </si>
  <si>
    <t>236853</t>
  </si>
  <si>
    <t>Parker, Mr. Clifford Richard</t>
  </si>
  <si>
    <t>SC 14888</t>
  </si>
  <si>
    <t>Faunthorpe, Mr. Harry</t>
  </si>
  <si>
    <t>2926</t>
  </si>
  <si>
    <t>Ware, Mr. John James</t>
  </si>
  <si>
    <t>CA 31352</t>
  </si>
  <si>
    <t>Oxenham, Mr. Percy Thomas</t>
  </si>
  <si>
    <t>W./C. 14260</t>
  </si>
  <si>
    <t>Oreskovic, Miss. Jelka</t>
  </si>
  <si>
    <t>315085</t>
  </si>
  <si>
    <t>Peacock, Master. Alfred Edward</t>
  </si>
  <si>
    <t>Fleming, Miss. Honora</t>
  </si>
  <si>
    <t>364859</t>
  </si>
  <si>
    <t>Touma, Miss. Maria Youssef</t>
  </si>
  <si>
    <t>Rosblom, Miss. Salli Helena</t>
  </si>
  <si>
    <t>370129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</si>
  <si>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</si>
  <si>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</si>
  <si>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</si>
  <si>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</si>
  <si>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</si>
  <si>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</si>
  <si>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2655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</si>
  <si>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</si>
  <si>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</si>
  <si>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</si>
  <si>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</si>
  <si>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</si>
  <si>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</si>
  <si>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382650</t>
  </si>
  <si>
    <t>Nasr, Mr. Mustafa</t>
  </si>
  <si>
    <t>2652</t>
  </si>
  <si>
    <t>Dodge, Dr. Washington</t>
  </si>
  <si>
    <t>33638</t>
  </si>
  <si>
    <t>Wittevrongel, Mr. Camille</t>
  </si>
  <si>
    <t>345771</t>
  </si>
  <si>
    <t>Angheloff, Mr. Minko</t>
  </si>
  <si>
    <t>349202</t>
  </si>
  <si>
    <t>Laroche, Miss. Louise</t>
  </si>
  <si>
    <t>Samaan, Mr. Hanna</t>
  </si>
  <si>
    <t>Loring, Mr. Joseph Holland</t>
  </si>
  <si>
    <t>113801</t>
  </si>
  <si>
    <t>Johansson, Mr. Nils</t>
  </si>
  <si>
    <t>347467</t>
  </si>
  <si>
    <t>Olsson, Mr. Oscar Wilhelm</t>
  </si>
  <si>
    <t>347079</t>
  </si>
  <si>
    <t>Malachard, Mr. Noel</t>
  </si>
  <si>
    <t>237735</t>
  </si>
  <si>
    <t>Phillips, Mr. Escott Robert</t>
  </si>
  <si>
    <t>Pokrnic, Mr. Tome</t>
  </si>
  <si>
    <t>315092</t>
  </si>
  <si>
    <t>McCarthy, Miss. Catherine Katie""</t>
  </si>
  <si>
    <t>383123</t>
  </si>
  <si>
    <t>Crosby, Mrs. Edward Gifford (Catherine Elizabeth Halstead)</t>
  </si>
  <si>
    <t>112901</t>
  </si>
  <si>
    <t>B26</t>
  </si>
  <si>
    <t>Allison, Mr. Hudson Joshua Creighton</t>
  </si>
  <si>
    <t>Aks, Master. Philip Frank</t>
  </si>
  <si>
    <t>392091</t>
  </si>
  <si>
    <t>Hays, Mr. Charles Melville</t>
  </si>
  <si>
    <t>12749</t>
  </si>
  <si>
    <t>Hansen, Mrs. Claus Peter (Jennie L Howard)</t>
  </si>
  <si>
    <t>350026</t>
  </si>
  <si>
    <t>Cacic, Mr. Jego Grga</t>
  </si>
  <si>
    <t>315091</t>
  </si>
  <si>
    <t>Vartanian, Mr. David</t>
  </si>
  <si>
    <t>2658</t>
  </si>
  <si>
    <t>Sadowitz, Mr. Harry</t>
  </si>
  <si>
    <t>LP 1588</t>
  </si>
  <si>
    <t>Carr, Miss. Jeannie</t>
  </si>
  <si>
    <t>368364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</si>
  <si>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</si>
  <si>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</si>
  <si>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</si>
  <si>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</si>
  <si>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</si>
  <si>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28004</t>
  </si>
  <si>
    <t>Jonsson, Mr. Nils Hilding</t>
  </si>
  <si>
    <t>350408</t>
  </si>
  <si>
    <t>Jefferys, Mr. Ernest Wilfred</t>
  </si>
  <si>
    <t>Andersson, Mr. Johan Samuel</t>
  </si>
  <si>
    <t>347075</t>
  </si>
  <si>
    <t>Krekorian, Mr. Neshan</t>
  </si>
  <si>
    <t>2654</t>
  </si>
  <si>
    <t>F E57</t>
  </si>
  <si>
    <t>Nesson, Mr. Israel</t>
  </si>
  <si>
    <t>244368</t>
  </si>
  <si>
    <t>Rowe, Mr. Alfred G</t>
  </si>
  <si>
    <t>113790</t>
  </si>
  <si>
    <t>Kreuchen, Miss. Emilie</t>
  </si>
  <si>
    <t>24160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</si>
  <si>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</si>
  <si>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</si>
  <si>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</si>
  <si>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</si>
  <si>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</si>
  <si>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2003</t>
  </si>
  <si>
    <t>Enander, Mr. Ingvar</t>
  </si>
  <si>
    <t>236854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</si>
  <si>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</si>
  <si>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</si>
  <si>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</si>
  <si>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</si>
  <si>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</si>
  <si>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2684</t>
  </si>
  <si>
    <t>Nakid, Mrs. Said (Waika Mary" Mowad)"</t>
  </si>
  <si>
    <t>2653</t>
  </si>
  <si>
    <t>Cor, Mr. Ivan</t>
  </si>
  <si>
    <t>349229</t>
  </si>
  <si>
    <t>Maguire, Mr. John Edward</t>
  </si>
  <si>
    <t>110469</t>
  </si>
  <si>
    <t>de Brito, Mr. Jose Joaquim</t>
  </si>
  <si>
    <t>244360</t>
  </si>
  <si>
    <t>Elias, Mr. Joseph</t>
  </si>
  <si>
    <t>2675</t>
  </si>
  <si>
    <t>Denbury, Mr. Herbert</t>
  </si>
  <si>
    <t>Betros, Master. Seman</t>
  </si>
  <si>
    <t>2622</t>
  </si>
  <si>
    <t>Fillbrook, Mr. Joseph Charles</t>
  </si>
  <si>
    <t>C.A. 15185</t>
  </si>
  <si>
    <t>Lundstrom, Mr. Thure Edvin</t>
  </si>
  <si>
    <t>350403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</si>
  <si>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</si>
  <si>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</si>
  <si>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</si>
  <si>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</si>
  <si>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348125</t>
  </si>
  <si>
    <t>Botsford, Mr. William Hull</t>
  </si>
  <si>
    <t>237670</t>
  </si>
  <si>
    <t>Whabee, Mrs. George Joseph (Shawneene Abi-Saab)</t>
  </si>
  <si>
    <t>2688</t>
  </si>
  <si>
    <t>Giles, Mr. Ralph</t>
  </si>
  <si>
    <t>248726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</si>
  <si>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</si>
  <si>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</si>
  <si>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</si>
  <si>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</si>
  <si>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</si>
  <si>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</si>
  <si>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</si>
  <si>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</si>
  <si>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113044</t>
  </si>
  <si>
    <t>E60</t>
  </si>
  <si>
    <t>Brown, Mrs. John Murray (Caroline Lane Lamson)</t>
  </si>
  <si>
    <t>11769</t>
  </si>
  <si>
    <t>Lockyer, Mr. Edward</t>
  </si>
  <si>
    <t>1222</t>
  </si>
  <si>
    <t>O'Keefe, Mr. Patrick</t>
  </si>
  <si>
    <t>368402</t>
  </si>
  <si>
    <t>Lindell, Mrs. Edvard Bengtsson (Elin Gerda Persson)</t>
  </si>
  <si>
    <t>349910</t>
  </si>
  <si>
    <t>Sage, Master. William Henry</t>
  </si>
  <si>
    <t>Mallet, Mrs. Albert (Antoinette Magnin)</t>
  </si>
  <si>
    <t>Ware, Mrs. John James (Florence Louise Long)</t>
  </si>
  <si>
    <t>Strilic, Mr. Ivan</t>
  </si>
  <si>
    <t>315083</t>
  </si>
  <si>
    <t>Harder, Mrs. George Achilles (Dorothy Annan)</t>
  </si>
  <si>
    <t>11765</t>
  </si>
  <si>
    <t>Sage, Mrs. John (Annie Bullen)</t>
  </si>
  <si>
    <t>Caram, Mr. Joseph</t>
  </si>
  <si>
    <t>2689</t>
  </si>
  <si>
    <t>Riihivouri, Miss. Susanna Juhantytar Sanni""</t>
  </si>
  <si>
    <t>3101295</t>
  </si>
  <si>
    <t>Gibson, Mrs. Leonard (Pauline C Boeson)</t>
  </si>
  <si>
    <t>112378</t>
  </si>
  <si>
    <t>Pallas y Castello, Mr. Emilio</t>
  </si>
  <si>
    <t>SC/PARIS 2147</t>
  </si>
  <si>
    <t>Giles, Mr. Edgar</t>
  </si>
  <si>
    <t>28133</t>
  </si>
  <si>
    <t>Wilson, Miss. Helen Alice</t>
  </si>
  <si>
    <t>E39 E41</t>
  </si>
  <si>
    <t>Ismay, Mr. Joseph Bruce</t>
  </si>
  <si>
    <t>112058</t>
  </si>
  <si>
    <t>B52 B54 B56</t>
  </si>
  <si>
    <t>Harbeck, Mr. William H</t>
  </si>
  <si>
    <t>248746</t>
  </si>
  <si>
    <t>Dodge, Mrs. Washington (Ruth Vidaver)</t>
  </si>
  <si>
    <t>Bowen, Miss. Grace Scott</t>
  </si>
  <si>
    <t>Kink, Miss. Maria</t>
  </si>
  <si>
    <t>315152</t>
  </si>
  <si>
    <t>Cotterill, Mr. Henry Harry""</t>
  </si>
  <si>
    <t>29107</t>
  </si>
  <si>
    <t>Hipkins, Mr. William Edward</t>
  </si>
  <si>
    <t>680</t>
  </si>
  <si>
    <t>C39</t>
  </si>
  <si>
    <t>Asplund, Master. Carl Edgar</t>
  </si>
  <si>
    <t>O'Connor, Mr. Patrick</t>
  </si>
  <si>
    <t>366713</t>
  </si>
  <si>
    <t>Foley, Mr. Joseph</t>
  </si>
  <si>
    <t>330910</t>
  </si>
  <si>
    <t>Risien, Mrs. Samuel (Emma)</t>
  </si>
  <si>
    <t>364498</t>
  </si>
  <si>
    <t>McNamee, Mrs. Neal (Eileen O'Leary)</t>
  </si>
  <si>
    <t>376566</t>
  </si>
  <si>
    <t>Wheeler, Mr. Edwin Frederick""</t>
  </si>
  <si>
    <t>SC/PARIS 2159</t>
  </si>
  <si>
    <t>Herman, Miss. Kate</t>
  </si>
  <si>
    <t>Aronsson, Mr. Ernst Axel Algot</t>
  </si>
  <si>
    <t>349911</t>
  </si>
  <si>
    <t>Ashby, Mr. John</t>
  </si>
  <si>
    <t>244346</t>
  </si>
  <si>
    <t>Canavan, Mr. Patrick</t>
  </si>
  <si>
    <t>364858</t>
  </si>
  <si>
    <t>Palsson, Master. Paul Folke</t>
  </si>
  <si>
    <t>349909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</si>
  <si>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</si>
  <si>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</si>
  <si>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</si>
  <si>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</si>
  <si>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</si>
  <si>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</si>
  <si>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</si>
  <si>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</si>
  <si>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</si>
  <si>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371109</t>
  </si>
  <si>
    <t>Frolicher-Stehli, Mrs. Maxmillian (Margaretha Emerentia Stehli)</t>
  </si>
  <si>
    <t>13567</t>
  </si>
  <si>
    <t>Larsson-Rondberg, Mr. Edvard A</t>
  </si>
  <si>
    <t>347065</t>
  </si>
  <si>
    <t>Conlon, Mr. Thomas Henry</t>
  </si>
  <si>
    <t>21332</t>
  </si>
  <si>
    <t>Bonnell, Miss. Caroline</t>
  </si>
  <si>
    <t>Gale, Mr. Harry</t>
  </si>
  <si>
    <t>28664</t>
  </si>
  <si>
    <t>Gibson, Miss. Dorothy Winifred</t>
  </si>
  <si>
    <t>Carrau, Mr. Jose Pedro</t>
  </si>
  <si>
    <t>113059</t>
  </si>
  <si>
    <t>Frauenthal, Mr. Isaac Gerald</t>
  </si>
  <si>
    <t>17765</t>
  </si>
  <si>
    <t>D40</t>
  </si>
  <si>
    <t>Nourney, Mr. Alfred (Baron von Drachstedt")"</t>
  </si>
  <si>
    <t>SC/PARIS 2166</t>
  </si>
  <si>
    <t>D38</t>
  </si>
  <si>
    <t>Ware, Mr. William Jeffery</t>
  </si>
  <si>
    <t>28666</t>
  </si>
  <si>
    <t>Widener, Mr. George Dunton</t>
  </si>
  <si>
    <t>Riordan, Miss. Johanna Hannah""</t>
  </si>
  <si>
    <t>334915</t>
  </si>
  <si>
    <t>Peacock, Miss. Treasteall</t>
  </si>
  <si>
    <t>Naughton, Miss. Hannah</t>
  </si>
  <si>
    <t>365237</t>
  </si>
  <si>
    <t>Minahan, Mrs. William Edward (Lillian E Thorpe)</t>
  </si>
  <si>
    <t>19928</t>
  </si>
  <si>
    <t>Henriksson, Miss. Jenny Lovisa</t>
  </si>
  <si>
    <t>347086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</si>
  <si>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</si>
  <si>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</si>
  <si>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</si>
  <si>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</si>
  <si>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</si>
  <si>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</si>
  <si>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</si>
  <si>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359309</t>
  </si>
  <si>
    <t>Peter, Master. Michael J</t>
  </si>
  <si>
    <t>2668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</si>
</sst>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42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2DB450-CC70-4097-8B4C-9904DDC084E6}" autoFormatId="16" applyNumberFormats="0" applyBorderFormats="0" applyFontFormats="0" applyPatternFormats="0" applyAlignmentFormats="0" applyWidthHeightFormats="0">
  <queryTableRefresh nextId="12">
    <queryTableFields count="11">
      <queryTableField id="1" name="PassengerId" tableColumnId="1"/>
      <queryTableField id="2" name="Pclass" tableColumnId="2"/>
      <queryTableField id="3" name="Name" tableColumnId="3"/>
      <queryTableField id="4" name="Sex" tableColumnId="4"/>
      <queryTableField id="5" name="Age" tableColumnId="5"/>
      <queryTableField id="6" name="SibSp" tableColumnId="6"/>
      <queryTableField id="7" name="Parch" tableColumnId="7"/>
      <queryTableField id="8" name="Ticket" tableColumnId="8"/>
      <queryTableField id="9" name="Fare" tableColumnId="9"/>
      <queryTableField id="10" name="Cabin" tableColumnId="10"/>
      <queryTableField id="11" name="Embarked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A893" totalsRowCount="1">
  <autoFilter ref="A1:AA892" xr:uid="{00000000-0009-0000-0100-000001000000}"/>
  <sortState xmlns:xlrd2="http://schemas.microsoft.com/office/spreadsheetml/2017/richdata2" ref="A2:AA892">
    <sortCondition ref="X1:X892"/>
  </sortState>
  <tableColumns count="27">
    <tableColumn id="1" xr3:uid="{00000000-0010-0000-0000-000001000000}" name="PassengerId" totalsRowFunction="count"/>
    <tableColumn id="2" xr3:uid="{00000000-0010-0000-0000-000002000000}" name="Survived" totalsRowFunction="sum"/>
    <tableColumn id="3" xr3:uid="{00000000-0010-0000-0000-000003000000}" name="Pclass"/>
    <tableColumn id="28" xr3:uid="{00000000-0010-0000-0000-00001C000000}" name="class1" dataDxfId="18">
      <calculatedColumnFormula>IF(Table1[[#This Row],[Pclass]]=1, 1, 0)</calculatedColumnFormula>
    </tableColumn>
    <tableColumn id="27" xr3:uid="{00000000-0010-0000-0000-00001B000000}" name="class2" dataDxfId="17">
      <calculatedColumnFormula>IF(Table1[[#This Row],[Pclass]]=2, 1, 0)</calculatedColumnFormula>
    </tableColumn>
    <tableColumn id="4" xr3:uid="{00000000-0010-0000-0000-000004000000}" name="Name"/>
    <tableColumn id="5" xr3:uid="{00000000-0010-0000-0000-000005000000}" name="Sex"/>
    <tableColumn id="13" xr3:uid="{00000000-0010-0000-0000-00000D000000}" name="male" dataDxfId="16">
      <calculatedColumnFormula>IF(Table1[[#This Row],[Sex]]="male", 1, 0)</calculatedColumnFormula>
    </tableColumn>
    <tableColumn id="6" xr3:uid="{00000000-0010-0000-0000-000006000000}" name="Age"/>
    <tableColumn id="20" xr3:uid="{00000000-0010-0000-0000-000014000000}" name="ageUnknown" dataDxfId="15">
      <calculatedColumnFormula>IF(Table1[[#This Row],[Age]], 0, 1)</calculatedColumnFormula>
    </tableColumn>
    <tableColumn id="14" xr3:uid="{00000000-0010-0000-0000-00000E000000}" name="child" dataDxfId="14">
      <calculatedColumnFormula>IF(AND(Table1[[#This Row],[Age]]&lt;&gt;"", Table1[[#This Row],[Age]]&lt;13), 1, 0)</calculatedColumnFormula>
    </tableColumn>
    <tableColumn id="24" xr3:uid="{00000000-0010-0000-0000-000018000000}" name="teen" dataDxfId="13">
      <calculatedColumnFormula>IF(AND(Table1[[#This Row],[Age]]&lt;&gt;"", Table1[[#This Row],[Age]]&gt;=13, Table1[[#This Row],[Age]]&lt;20), 1, 0)</calculatedColumnFormula>
    </tableColumn>
    <tableColumn id="23" xr3:uid="{00000000-0010-0000-0000-000017000000}" name="Column3"/>
    <tableColumn id="22" xr3:uid="{00000000-0010-0000-0000-000016000000}" name="Column2"/>
    <tableColumn id="21" xr3:uid="{00000000-0010-0000-0000-000015000000}" name="senior" dataDxfId="12">
      <calculatedColumnFormula>IF(AND(Table1[[#This Row],[Age]]&lt;&gt;"", Table1[[#This Row],[Age]]&gt;64), 1, 0)</calculatedColumnFormula>
    </tableColumn>
    <tableColumn id="7" xr3:uid="{00000000-0010-0000-0000-000007000000}" name="SibSp"/>
    <tableColumn id="8" xr3:uid="{00000000-0010-0000-0000-000008000000}" name="Parch"/>
    <tableColumn id="9" xr3:uid="{00000000-0010-0000-0000-000009000000}" name="Ticket"/>
    <tableColumn id="10" xr3:uid="{00000000-0010-0000-0000-00000A000000}" name="Fare"/>
    <tableColumn id="11" xr3:uid="{00000000-0010-0000-0000-00000B000000}" name="Cabin"/>
    <tableColumn id="12" xr3:uid="{00000000-0010-0000-0000-00000C000000}" name="Embarked"/>
    <tableColumn id="26" xr3:uid="{00000000-0010-0000-0000-00001A000000}" name="Logit" dataDxfId="11">
      <calculatedColumnFormula>Table1[[#This Row],[class1]]*Bclass1+Table1[[#This Row],[class2]]*Bclass2+Table1[[#This Row],[male]]*Bmale+Table1[[#This Row],[Fare]]*Bfare+Table1[[#This Row],[child]]*Bchild+Table1[[#This Row],[teen]]*Bteen+Table1[[#This Row],[senior]]*Bsenior</calculatedColumnFormula>
    </tableColumn>
    <tableColumn id="29" xr3:uid="{00000000-0010-0000-0000-00001D000000}" name="elogit" dataDxfId="10">
      <calculatedColumnFormula>EXP(Table1[[#This Row],[Logit]])</calculatedColumnFormula>
    </tableColumn>
    <tableColumn id="30" xr3:uid="{00000000-0010-0000-0000-00001E000000}" name="probability" dataDxfId="9">
      <calculatedColumnFormula>IF(Table1[[#This Row],[Survived]]=1, Table1[[#This Row],[elogit]]/(1+Table1[[#This Row],[elogit]]), 1-(Table1[[#This Row],[elogit]]/(1+Table1[[#This Row],[elogit]])))</calculatedColumnFormula>
    </tableColumn>
    <tableColumn id="15" xr3:uid="{A166D083-9116-4CB2-AD83-C848FD57CB96}" name="logLikelihood" totalsRowFunction="sum" dataDxfId="8">
      <calculatedColumnFormula>LN(Table1[[#This Row],[probability]])</calculatedColumnFormula>
    </tableColumn>
    <tableColumn id="16" xr3:uid="{3431BFAF-EA29-4415-B33A-A65D7B932049}" name="Prediction" dataDxfId="7">
      <calculatedColumnFormula>IF(ROW()&lt;(Table1[[#Totals],[Survived]]+1), 1, 0)</calculatedColumnFormula>
    </tableColumn>
    <tableColumn id="17" xr3:uid="{D43D151D-44A7-4C16-BA30-9B0696314F30}" name="Correct" totalsRowFunction="average" dataDxfId="6" totalsRowDxfId="5" totalsRowCellStyle="Percent">
      <calculatedColumnFormula>IF(Table1[[#This Row],[Prediction]]=Table1[[#This Row],[Survived]], 1,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CF3D54-1D27-4B23-8714-CB8B20778DA7}" name="test" displayName="test" ref="A1:K419" tableType="queryTable" totalsRowShown="0">
  <autoFilter ref="A1:K419" xr:uid="{E5CF3D54-1D27-4B23-8714-CB8B20778DA7}"/>
  <tableColumns count="11">
    <tableColumn id="1" xr3:uid="{052F6E0A-3A95-49B5-AB62-1DC83282B376}" uniqueName="1" name="PassengerId" queryTableFieldId="1"/>
    <tableColumn id="2" xr3:uid="{EE249C1F-0B66-4B9F-A5FE-05D29294C0CE}" uniqueName="2" name="Pclass" queryTableFieldId="2"/>
    <tableColumn id="3" xr3:uid="{39F1DD05-B3AA-461C-A740-4951D9385F74}" uniqueName="3" name="Name" queryTableFieldId="3" dataDxfId="4"/>
    <tableColumn id="4" xr3:uid="{19525389-5AA7-427F-8325-A0640A27A118}" uniqueName="4" name="Sex" queryTableFieldId="4" dataDxfId="3"/>
    <tableColumn id="5" xr3:uid="{7471059C-D4FC-4DC0-A644-5BD1C35B1FBF}" uniqueName="5" name="Age" queryTableFieldId="5"/>
    <tableColumn id="6" xr3:uid="{18C76DC2-12BF-4B62-9772-768B587FFCBA}" uniqueName="6" name="SibSp" queryTableFieldId="6"/>
    <tableColumn id="7" xr3:uid="{D514791D-A349-479D-A0F7-438D5EE047D3}" uniqueName="7" name="Parch" queryTableFieldId="7"/>
    <tableColumn id="8" xr3:uid="{A5B27A79-2115-4D4A-9740-50237BDB6ACB}" uniqueName="8" name="Ticket" queryTableFieldId="8" dataDxfId="2"/>
    <tableColumn id="9" xr3:uid="{D2C148BE-8771-425A-8510-348D83944264}" uniqueName="9" name="Fare" queryTableFieldId="9"/>
    <tableColumn id="10" xr3:uid="{E807D7BF-1A7A-488A-B0CB-8BAE2A3CA563}" uniqueName="10" name="Cabin" queryTableFieldId="10" dataDxfId="1"/>
    <tableColumn id="11" xr3:uid="{B4DF9CCE-CE24-4456-864E-A4CD2D80C750}" uniqueName="11" name="Embarked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96"/>
  <sheetViews>
    <sheetView tabSelected="1" topLeftCell="A866" workbookViewId="0">
      <selection activeCell="A884" sqref="A884"/>
    </sheetView>
  </sheetViews>
  <sheetFormatPr defaultRowHeight="14.4" x14ac:dyDescent="0.3"/>
  <cols>
    <col min="1" max="1" width="13" customWidth="1"/>
    <col min="2" max="2" width="10.21875" customWidth="1"/>
    <col min="11" max="12" width="8.88671875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1239</v>
      </c>
      <c r="E1" t="s">
        <v>1240</v>
      </c>
      <c r="F1" t="s">
        <v>3</v>
      </c>
      <c r="G1" t="s">
        <v>4</v>
      </c>
      <c r="H1" t="s">
        <v>13</v>
      </c>
      <c r="I1" t="s">
        <v>5</v>
      </c>
      <c r="J1" t="s">
        <v>1228</v>
      </c>
      <c r="K1" t="s">
        <v>1225</v>
      </c>
      <c r="L1" t="s">
        <v>1229</v>
      </c>
      <c r="M1" t="s">
        <v>1227</v>
      </c>
      <c r="N1" t="s">
        <v>1226</v>
      </c>
      <c r="O1" t="s">
        <v>1230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1238</v>
      </c>
      <c r="W1" t="s">
        <v>1244</v>
      </c>
      <c r="X1" t="s">
        <v>1245</v>
      </c>
      <c r="Y1" t="s">
        <v>1246</v>
      </c>
      <c r="Z1" t="s">
        <v>1248</v>
      </c>
      <c r="AA1" t="s">
        <v>1249</v>
      </c>
    </row>
    <row r="2" spans="1:30" x14ac:dyDescent="0.3">
      <c r="A2">
        <v>298</v>
      </c>
      <c r="B2">
        <v>0</v>
      </c>
      <c r="C2">
        <v>1</v>
      </c>
      <c r="D2">
        <f>IF(Table1[[#This Row],[Pclass]]=1, 1, 0)</f>
        <v>1</v>
      </c>
      <c r="E2">
        <f>IF(Table1[[#This Row],[Pclass]]=2, 1, 0)</f>
        <v>0</v>
      </c>
      <c r="F2" t="s">
        <v>448</v>
      </c>
      <c r="G2" t="s">
        <v>17</v>
      </c>
      <c r="H2">
        <f>IF(Table1[[#This Row],[Sex]]="male", 1, 0)</f>
        <v>0</v>
      </c>
      <c r="I2">
        <v>2</v>
      </c>
      <c r="J2">
        <f>IF(Table1[[#This Row],[Age]], 0, 1)</f>
        <v>0</v>
      </c>
      <c r="K2">
        <f>IF(AND(Table1[[#This Row],[Age]]&lt;&gt;"", Table1[[#This Row],[Age]]&lt;13), 1, 0)</f>
        <v>1</v>
      </c>
      <c r="L2">
        <f>IF(AND(Table1[[#This Row],[Age]]&lt;&gt;"", Table1[[#This Row],[Age]]&gt;=13, Table1[[#This Row],[Age]]&lt;20), 1, 0)</f>
        <v>0</v>
      </c>
      <c r="O2">
        <f>IF(AND(Table1[[#This Row],[Age]]&lt;&gt;"", Table1[[#This Row],[Age]]&gt;64), 1, 0)</f>
        <v>0</v>
      </c>
      <c r="P2">
        <v>1</v>
      </c>
      <c r="Q2">
        <v>2</v>
      </c>
      <c r="R2">
        <v>113781</v>
      </c>
      <c r="S2">
        <v>151.55000000000001</v>
      </c>
      <c r="T2" t="s">
        <v>449</v>
      </c>
      <c r="U2" t="s">
        <v>15</v>
      </c>
      <c r="V2">
        <f>Table1[[#This Row],[class1]]*Bclass1+Table1[[#This Row],[class2]]*Bclass2+Table1[[#This Row],[male]]*Bmale+Table1[[#This Row],[Fare]]*Bfare+Table1[[#This Row],[child]]*Bchild+Table1[[#This Row],[teen]]*Bteen+Table1[[#This Row],[senior]]*Bsenior</f>
        <v>3.6452985388612769</v>
      </c>
      <c r="W2">
        <f>EXP(Table1[[#This Row],[Logit]])</f>
        <v>38.294203453126094</v>
      </c>
      <c r="X2">
        <f>IF(Table1[[#This Row],[Survived]]=1, Table1[[#This Row],[elogit]]/(1+Table1[[#This Row],[elogit]]), 1-(Table1[[#This Row],[elogit]]/(1+Table1[[#This Row],[elogit]])))</f>
        <v>2.5449046223647076E-2</v>
      </c>
      <c r="Y2">
        <f>LN(Table1[[#This Row],[probability]])</f>
        <v>-3.6710770131653878</v>
      </c>
      <c r="Z2">
        <f>IF(ROW()&lt;(Table1[[#Totals],[Survived]]+1), 1, 0)</f>
        <v>1</v>
      </c>
      <c r="AA2">
        <f>IF(Table1[[#This Row],[Prediction]]=Table1[[#This Row],[Survived]], 1, 0)</f>
        <v>0</v>
      </c>
      <c r="AC2" t="s">
        <v>1222</v>
      </c>
      <c r="AD2">
        <v>0.01</v>
      </c>
    </row>
    <row r="3" spans="1:30" x14ac:dyDescent="0.3">
      <c r="A3">
        <v>272</v>
      </c>
      <c r="B3">
        <v>1</v>
      </c>
      <c r="C3">
        <v>3</v>
      </c>
      <c r="D3">
        <f>IF(Table1[[#This Row],[Pclass]]=1, 1, 0)</f>
        <v>0</v>
      </c>
      <c r="E3">
        <f>IF(Table1[[#This Row],[Pclass]]=2, 1, 0)</f>
        <v>0</v>
      </c>
      <c r="F3" t="s">
        <v>412</v>
      </c>
      <c r="G3" t="s">
        <v>13</v>
      </c>
      <c r="H3">
        <f>IF(Table1[[#This Row],[Sex]]="male", 1, 0)</f>
        <v>1</v>
      </c>
      <c r="I3">
        <v>25</v>
      </c>
      <c r="J3">
        <f>IF(Table1[[#This Row],[Age]], 0, 1)</f>
        <v>0</v>
      </c>
      <c r="K3">
        <f>IF(AND(Table1[[#This Row],[Age]]&lt;&gt;"", Table1[[#This Row],[Age]]&lt;13), 1, 0)</f>
        <v>0</v>
      </c>
      <c r="L3">
        <f>IF(AND(Table1[[#This Row],[Age]]&lt;&gt;"", Table1[[#This Row],[Age]]&gt;=13, Table1[[#This Row],[Age]]&lt;20), 1, 0)</f>
        <v>0</v>
      </c>
      <c r="O3">
        <f>IF(AND(Table1[[#This Row],[Age]]&lt;&gt;"", Table1[[#This Row],[Age]]&gt;64), 1, 0)</f>
        <v>0</v>
      </c>
      <c r="P3">
        <v>0</v>
      </c>
      <c r="Q3">
        <v>0</v>
      </c>
      <c r="R3" t="s">
        <v>280</v>
      </c>
      <c r="S3">
        <v>0</v>
      </c>
      <c r="U3" t="s">
        <v>15</v>
      </c>
      <c r="V3">
        <f>Table1[[#This Row],[class1]]*Bclass1+Table1[[#This Row],[class2]]*Bclass2+Table1[[#This Row],[male]]*Bmale+Table1[[#This Row],[Fare]]*Bfare+Table1[[#This Row],[child]]*Bchild+Table1[[#This Row],[teen]]*Bteen+Table1[[#This Row],[senior]]*Bsenior</f>
        <v>-2.4971387014510458</v>
      </c>
      <c r="W3">
        <f>EXP(Table1[[#This Row],[Logit]])</f>
        <v>8.2320204648210438E-2</v>
      </c>
      <c r="X3">
        <f>IF(Table1[[#This Row],[Survived]]=1, Table1[[#This Row],[elogit]]/(1+Table1[[#This Row],[elogit]]), 1-(Table1[[#This Row],[elogit]]/(1+Table1[[#This Row],[elogit]])))</f>
        <v>7.6059011274733801E-2</v>
      </c>
      <c r="Y3">
        <f>LN(Table1[[#This Row],[probability]])</f>
        <v>-2.5762457758469015</v>
      </c>
      <c r="Z3">
        <f>IF(ROW()&lt;(Table1[[#Totals],[Survived]]+1), 1, 0)</f>
        <v>1</v>
      </c>
      <c r="AA3">
        <f>IF(Table1[[#This Row],[Prediction]]=Table1[[#This Row],[Survived]], 1, 0)</f>
        <v>1</v>
      </c>
      <c r="AC3" t="s">
        <v>1241</v>
      </c>
      <c r="AD3">
        <v>2.0881419007205579</v>
      </c>
    </row>
    <row r="4" spans="1:30" x14ac:dyDescent="0.3">
      <c r="A4">
        <v>805</v>
      </c>
      <c r="B4">
        <v>1</v>
      </c>
      <c r="C4">
        <v>3</v>
      </c>
      <c r="D4">
        <f>IF(Table1[[#This Row],[Pclass]]=1, 1, 0)</f>
        <v>0</v>
      </c>
      <c r="E4">
        <f>IF(Table1[[#This Row],[Pclass]]=2, 1, 0)</f>
        <v>0</v>
      </c>
      <c r="F4" t="s">
        <v>1113</v>
      </c>
      <c r="G4" t="s">
        <v>13</v>
      </c>
      <c r="H4">
        <f>IF(Table1[[#This Row],[Sex]]="male", 1, 0)</f>
        <v>1</v>
      </c>
      <c r="I4">
        <v>27</v>
      </c>
      <c r="J4">
        <f>IF(Table1[[#This Row],[Age]], 0, 1)</f>
        <v>0</v>
      </c>
      <c r="K4">
        <f>IF(AND(Table1[[#This Row],[Age]]&lt;&gt;"", Table1[[#This Row],[Age]]&lt;13), 1, 0)</f>
        <v>0</v>
      </c>
      <c r="L4">
        <f>IF(AND(Table1[[#This Row],[Age]]&lt;&gt;"", Table1[[#This Row],[Age]]&gt;=13, Table1[[#This Row],[Age]]&lt;20), 1, 0)</f>
        <v>0</v>
      </c>
      <c r="O4">
        <f>IF(AND(Table1[[#This Row],[Age]]&lt;&gt;"", Table1[[#This Row],[Age]]&gt;64), 1, 0)</f>
        <v>0</v>
      </c>
      <c r="P4">
        <v>0</v>
      </c>
      <c r="Q4">
        <v>0</v>
      </c>
      <c r="R4">
        <v>347089</v>
      </c>
      <c r="S4">
        <v>6.9749999999999996</v>
      </c>
      <c r="U4" t="s">
        <v>15</v>
      </c>
      <c r="V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-2.4878613884216554</v>
      </c>
      <c r="W4">
        <f>EXP(Table1[[#This Row],[Logit]])</f>
        <v>8.3087468525861186E-2</v>
      </c>
      <c r="X4">
        <f>IF(Table1[[#This Row],[Survived]]=1, Table1[[#This Row],[elogit]]/(1+Table1[[#This Row],[elogit]]), 1-(Table1[[#This Row],[elogit]]/(1+Table1[[#This Row],[elogit]])))</f>
        <v>7.6713535093289917E-2</v>
      </c>
      <c r="Y4">
        <f>LN(Table1[[#This Row],[probability]])</f>
        <v>-2.5676771182076856</v>
      </c>
      <c r="Z4">
        <f>IF(ROW()&lt;(Table1[[#Totals],[Survived]]+1), 1, 0)</f>
        <v>1</v>
      </c>
      <c r="AA4">
        <f>IF(Table1[[#This Row],[Prediction]]=Table1[[#This Row],[Survived]], 1, 0)</f>
        <v>1</v>
      </c>
      <c r="AC4" t="s">
        <v>1242</v>
      </c>
      <c r="AD4">
        <v>1.2058212287693046</v>
      </c>
    </row>
    <row r="5" spans="1:30" x14ac:dyDescent="0.3">
      <c r="A5">
        <v>128</v>
      </c>
      <c r="B5">
        <v>1</v>
      </c>
      <c r="C5">
        <v>3</v>
      </c>
      <c r="D5">
        <f>IF(Table1[[#This Row],[Pclass]]=1, 1, 0)</f>
        <v>0</v>
      </c>
      <c r="E5">
        <f>IF(Table1[[#This Row],[Pclass]]=2, 1, 0)</f>
        <v>0</v>
      </c>
      <c r="F5" t="s">
        <v>199</v>
      </c>
      <c r="G5" t="s">
        <v>13</v>
      </c>
      <c r="H5">
        <f>IF(Table1[[#This Row],[Sex]]="male", 1, 0)</f>
        <v>1</v>
      </c>
      <c r="I5">
        <v>24</v>
      </c>
      <c r="J5">
        <f>IF(Table1[[#This Row],[Age]], 0, 1)</f>
        <v>0</v>
      </c>
      <c r="K5">
        <f>IF(AND(Table1[[#This Row],[Age]]&lt;&gt;"", Table1[[#This Row],[Age]]&lt;13), 1, 0)</f>
        <v>0</v>
      </c>
      <c r="L5">
        <f>IF(AND(Table1[[#This Row],[Age]]&lt;&gt;"", Table1[[#This Row],[Age]]&gt;=13, Table1[[#This Row],[Age]]&lt;20), 1, 0)</f>
        <v>0</v>
      </c>
      <c r="O5">
        <f>IF(AND(Table1[[#This Row],[Age]]&lt;&gt;"", Table1[[#This Row],[Age]]&gt;64), 1, 0)</f>
        <v>0</v>
      </c>
      <c r="P5">
        <v>0</v>
      </c>
      <c r="Q5">
        <v>0</v>
      </c>
      <c r="R5" t="s">
        <v>200</v>
      </c>
      <c r="S5">
        <v>7.1417000000000002</v>
      </c>
      <c r="U5" t="s">
        <v>15</v>
      </c>
      <c r="V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-2.4876396639654548</v>
      </c>
      <c r="W5">
        <f>EXP(Table1[[#This Row],[Logit]])</f>
        <v>8.3105893092150163E-2</v>
      </c>
      <c r="X5">
        <f>IF(Table1[[#This Row],[Survived]]=1, Table1[[#This Row],[elogit]]/(1+Table1[[#This Row],[elogit]]), 1-(Table1[[#This Row],[elogit]]/(1+Table1[[#This Row],[elogit]])))</f>
        <v>7.6729240993133024E-2</v>
      </c>
      <c r="Y5">
        <f>LN(Table1[[#This Row],[probability]])</f>
        <v>-2.5674724047594735</v>
      </c>
      <c r="Z5">
        <f>IF(ROW()&lt;(Table1[[#Totals],[Survived]]+1), 1, 0)</f>
        <v>1</v>
      </c>
      <c r="AA5">
        <f>IF(Table1[[#This Row],[Prediction]]=Table1[[#This Row],[Survived]], 1, 0)</f>
        <v>1</v>
      </c>
      <c r="AC5" t="s">
        <v>1243</v>
      </c>
      <c r="AD5">
        <v>-2.4971387014510458</v>
      </c>
    </row>
    <row r="6" spans="1:30" x14ac:dyDescent="0.3">
      <c r="A6">
        <v>554</v>
      </c>
      <c r="B6">
        <v>1</v>
      </c>
      <c r="C6">
        <v>3</v>
      </c>
      <c r="D6">
        <f>IF(Table1[[#This Row],[Pclass]]=1, 1, 0)</f>
        <v>0</v>
      </c>
      <c r="E6">
        <f>IF(Table1[[#This Row],[Pclass]]=2, 1, 0)</f>
        <v>0</v>
      </c>
      <c r="F6" t="s">
        <v>794</v>
      </c>
      <c r="G6" t="s">
        <v>13</v>
      </c>
      <c r="H6">
        <f>IF(Table1[[#This Row],[Sex]]="male", 1, 0)</f>
        <v>1</v>
      </c>
      <c r="I6">
        <v>22</v>
      </c>
      <c r="J6">
        <f>IF(Table1[[#This Row],[Age]], 0, 1)</f>
        <v>0</v>
      </c>
      <c r="K6">
        <f>IF(AND(Table1[[#This Row],[Age]]&lt;&gt;"", Table1[[#This Row],[Age]]&lt;13), 1, 0)</f>
        <v>0</v>
      </c>
      <c r="L6">
        <f>IF(AND(Table1[[#This Row],[Age]]&lt;&gt;"", Table1[[#This Row],[Age]]&gt;=13, Table1[[#This Row],[Age]]&lt;20), 1, 0)</f>
        <v>0</v>
      </c>
      <c r="O6">
        <f>IF(AND(Table1[[#This Row],[Age]]&lt;&gt;"", Table1[[#This Row],[Age]]&gt;64), 1, 0)</f>
        <v>0</v>
      </c>
      <c r="P6">
        <v>0</v>
      </c>
      <c r="Q6">
        <v>0</v>
      </c>
      <c r="R6">
        <v>2620</v>
      </c>
      <c r="S6">
        <v>7.2249999999999996</v>
      </c>
      <c r="U6" t="s">
        <v>20</v>
      </c>
      <c r="V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-2.4875288682413905</v>
      </c>
      <c r="W6">
        <f>EXP(Table1[[#This Row],[Logit]])</f>
        <v>8.3115101379859335E-2</v>
      </c>
      <c r="X6">
        <f>IF(Table1[[#This Row],[Survived]]=1, Table1[[#This Row],[elogit]]/(1+Table1[[#This Row],[elogit]]), 1-(Table1[[#This Row],[elogit]]/(1+Table1[[#This Row],[elogit]])))</f>
        <v>7.6737090336911506E-2</v>
      </c>
      <c r="Y6">
        <f>LN(Table1[[#This Row],[probability]])</f>
        <v>-2.5673701107420519</v>
      </c>
      <c r="Z6">
        <f>IF(ROW()&lt;(Table1[[#Totals],[Survived]]+1), 1, 0)</f>
        <v>1</v>
      </c>
      <c r="AA6">
        <f>IF(Table1[[#This Row],[Prediction]]=Table1[[#This Row],[Survived]], 1, 0)</f>
        <v>1</v>
      </c>
      <c r="AC6" t="s">
        <v>1223</v>
      </c>
      <c r="AD6">
        <v>0.01</v>
      </c>
    </row>
    <row r="7" spans="1:30" x14ac:dyDescent="0.3">
      <c r="A7">
        <v>37</v>
      </c>
      <c r="B7">
        <v>1</v>
      </c>
      <c r="C7">
        <v>3</v>
      </c>
      <c r="D7">
        <f>IF(Table1[[#This Row],[Pclass]]=1, 1, 0)</f>
        <v>0</v>
      </c>
      <c r="E7">
        <f>IF(Table1[[#This Row],[Pclass]]=2, 1, 0)</f>
        <v>0</v>
      </c>
      <c r="F7" t="s">
        <v>71</v>
      </c>
      <c r="G7" t="s">
        <v>13</v>
      </c>
      <c r="H7">
        <f>IF(Table1[[#This Row],[Sex]]="male", 1, 0)</f>
        <v>1</v>
      </c>
      <c r="J7">
        <f>IF(Table1[[#This Row],[Age]], 0, 1)</f>
        <v>1</v>
      </c>
      <c r="K7">
        <f>IF(AND(Table1[[#This Row],[Age]]&lt;&gt;"", Table1[[#This Row],[Age]]&lt;13), 1, 0)</f>
        <v>0</v>
      </c>
      <c r="L7">
        <f>IF(AND(Table1[[#This Row],[Age]]&lt;&gt;"", Table1[[#This Row],[Age]]&gt;=13, Table1[[#This Row],[Age]]&lt;20), 1, 0)</f>
        <v>0</v>
      </c>
      <c r="O7">
        <f>IF(AND(Table1[[#This Row],[Age]]&lt;&gt;"", Table1[[#This Row],[Age]]&gt;64), 1, 0)</f>
        <v>0</v>
      </c>
      <c r="P7">
        <v>0</v>
      </c>
      <c r="Q7">
        <v>0</v>
      </c>
      <c r="R7">
        <v>2677</v>
      </c>
      <c r="S7">
        <v>7.2291999999999996</v>
      </c>
      <c r="U7" t="s">
        <v>20</v>
      </c>
      <c r="V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-2.4875232819023623</v>
      </c>
      <c r="W7">
        <f>EXP(Table1[[#This Row],[Logit]])</f>
        <v>8.311556569029091E-2</v>
      </c>
      <c r="X7">
        <f>IF(Table1[[#This Row],[Survived]]=1, Table1[[#This Row],[elogit]]/(1+Table1[[#This Row],[elogit]]), 1-(Table1[[#This Row],[elogit]]/(1+Table1[[#This Row],[elogit]])))</f>
        <v>7.6737486121639956E-2</v>
      </c>
      <c r="Y7">
        <f>LN(Table1[[#This Row],[probability]])</f>
        <v>-2.5673649530835321</v>
      </c>
      <c r="Z7">
        <f>IF(ROW()&lt;(Table1[[#Totals],[Survived]]+1), 1, 0)</f>
        <v>1</v>
      </c>
      <c r="AA7">
        <f>IF(Table1[[#This Row],[Prediction]]=Table1[[#This Row],[Survived]], 1, 0)</f>
        <v>1</v>
      </c>
      <c r="AC7" t="s">
        <v>1232</v>
      </c>
      <c r="AD7">
        <v>0.01</v>
      </c>
    </row>
    <row r="8" spans="1:30" x14ac:dyDescent="0.3">
      <c r="A8">
        <v>763</v>
      </c>
      <c r="B8">
        <v>1</v>
      </c>
      <c r="C8">
        <v>3</v>
      </c>
      <c r="D8">
        <f>IF(Table1[[#This Row],[Pclass]]=1, 1, 0)</f>
        <v>0</v>
      </c>
      <c r="E8">
        <f>IF(Table1[[#This Row],[Pclass]]=2, 1, 0)</f>
        <v>0</v>
      </c>
      <c r="F8" t="s">
        <v>1060</v>
      </c>
      <c r="G8" t="s">
        <v>13</v>
      </c>
      <c r="H8">
        <f>IF(Table1[[#This Row],[Sex]]="male", 1, 0)</f>
        <v>1</v>
      </c>
      <c r="I8">
        <v>20</v>
      </c>
      <c r="J8">
        <f>IF(Table1[[#This Row],[Age]], 0, 1)</f>
        <v>0</v>
      </c>
      <c r="K8">
        <f>IF(AND(Table1[[#This Row],[Age]]&lt;&gt;"", Table1[[#This Row],[Age]]&lt;13), 1, 0)</f>
        <v>0</v>
      </c>
      <c r="L8">
        <f>IF(AND(Table1[[#This Row],[Age]]&lt;&gt;"", Table1[[#This Row],[Age]]&gt;=13, Table1[[#This Row],[Age]]&lt;20), 1, 0)</f>
        <v>0</v>
      </c>
      <c r="O8">
        <f>IF(AND(Table1[[#This Row],[Age]]&lt;&gt;"", Table1[[#This Row],[Age]]&gt;64), 1, 0)</f>
        <v>0</v>
      </c>
      <c r="P8">
        <v>0</v>
      </c>
      <c r="Q8">
        <v>0</v>
      </c>
      <c r="R8">
        <v>2663</v>
      </c>
      <c r="S8">
        <v>7.2291999999999996</v>
      </c>
      <c r="U8" t="s">
        <v>20</v>
      </c>
      <c r="V8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-2.4875232819023623</v>
      </c>
      <c r="W8">
        <f>EXP(Table1[[#This Row],[Logit]])</f>
        <v>8.311556569029091E-2</v>
      </c>
      <c r="X8">
        <f>IF(Table1[[#This Row],[Survived]]=1, Table1[[#This Row],[elogit]]/(1+Table1[[#This Row],[elogit]]), 1-(Table1[[#This Row],[elogit]]/(1+Table1[[#This Row],[elogit]])))</f>
        <v>7.6737486121639956E-2</v>
      </c>
      <c r="Y8">
        <f>LN(Table1[[#This Row],[probability]])</f>
        <v>-2.5673649530835321</v>
      </c>
      <c r="Z8">
        <f>IF(ROW()&lt;(Table1[[#Totals],[Survived]]+1), 1, 0)</f>
        <v>1</v>
      </c>
      <c r="AA8">
        <f>IF(Table1[[#This Row],[Prediction]]=Table1[[#This Row],[Survived]], 1, 0)</f>
        <v>1</v>
      </c>
      <c r="AC8" t="s">
        <v>1231</v>
      </c>
      <c r="AD8">
        <v>1.3555829048641439</v>
      </c>
    </row>
    <row r="9" spans="1:30" x14ac:dyDescent="0.3">
      <c r="A9">
        <v>511</v>
      </c>
      <c r="B9">
        <v>1</v>
      </c>
      <c r="C9">
        <v>3</v>
      </c>
      <c r="D9">
        <f>IF(Table1[[#This Row],[Pclass]]=1, 1, 0)</f>
        <v>0</v>
      </c>
      <c r="E9">
        <f>IF(Table1[[#This Row],[Pclass]]=2, 1, 0)</f>
        <v>0</v>
      </c>
      <c r="F9" t="s">
        <v>733</v>
      </c>
      <c r="G9" t="s">
        <v>13</v>
      </c>
      <c r="H9">
        <f>IF(Table1[[#This Row],[Sex]]="male", 1, 0)</f>
        <v>1</v>
      </c>
      <c r="I9">
        <v>29</v>
      </c>
      <c r="J9">
        <f>IF(Table1[[#This Row],[Age]], 0, 1)</f>
        <v>0</v>
      </c>
      <c r="K9">
        <f>IF(AND(Table1[[#This Row],[Age]]&lt;&gt;"", Table1[[#This Row],[Age]]&lt;13), 1, 0)</f>
        <v>0</v>
      </c>
      <c r="L9">
        <f>IF(AND(Table1[[#This Row],[Age]]&lt;&gt;"", Table1[[#This Row],[Age]]&gt;=13, Table1[[#This Row],[Age]]&lt;20), 1, 0)</f>
        <v>0</v>
      </c>
      <c r="O9">
        <f>IF(AND(Table1[[#This Row],[Age]]&lt;&gt;"", Table1[[#This Row],[Age]]&gt;64), 1, 0)</f>
        <v>0</v>
      </c>
      <c r="P9">
        <v>0</v>
      </c>
      <c r="Q9">
        <v>0</v>
      </c>
      <c r="R9">
        <v>382651</v>
      </c>
      <c r="S9">
        <v>7.75</v>
      </c>
      <c r="U9" t="s">
        <v>27</v>
      </c>
      <c r="V9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-2.4868305758628342</v>
      </c>
      <c r="W9">
        <f>EXP(Table1[[#This Row],[Logit]])</f>
        <v>8.3173160290384018E-2</v>
      </c>
      <c r="X9">
        <f>IF(Table1[[#This Row],[Survived]]=1, Table1[[#This Row],[elogit]]/(1+Table1[[#This Row],[elogit]]), 1-(Table1[[#This Row],[elogit]]/(1+Table1[[#This Row],[elogit]])))</f>
        <v>7.6786577935596581E-2</v>
      </c>
      <c r="Y9">
        <f>LN(Table1[[#This Row],[probability]])</f>
        <v>-2.5667254205655348</v>
      </c>
      <c r="Z9">
        <f>IF(ROW()&lt;(Table1[[#Totals],[Survived]]+1), 1, 0)</f>
        <v>1</v>
      </c>
      <c r="AA9">
        <f>IF(Table1[[#This Row],[Prediction]]=Table1[[#This Row],[Survived]], 1, 0)</f>
        <v>1</v>
      </c>
      <c r="AC9" t="s">
        <v>1233</v>
      </c>
      <c r="AD9">
        <v>0.22601220078124606</v>
      </c>
    </row>
    <row r="10" spans="1:30" x14ac:dyDescent="0.3">
      <c r="A10">
        <v>829</v>
      </c>
      <c r="B10">
        <v>1</v>
      </c>
      <c r="C10">
        <v>3</v>
      </c>
      <c r="D10">
        <f>IF(Table1[[#This Row],[Pclass]]=1, 1, 0)</f>
        <v>0</v>
      </c>
      <c r="E10">
        <f>IF(Table1[[#This Row],[Pclass]]=2, 1, 0)</f>
        <v>0</v>
      </c>
      <c r="F10" t="s">
        <v>1143</v>
      </c>
      <c r="G10" t="s">
        <v>13</v>
      </c>
      <c r="H10">
        <f>IF(Table1[[#This Row],[Sex]]="male", 1, 0)</f>
        <v>1</v>
      </c>
      <c r="J10">
        <f>IF(Table1[[#This Row],[Age]], 0, 1)</f>
        <v>1</v>
      </c>
      <c r="K10">
        <f>IF(AND(Table1[[#This Row],[Age]]&lt;&gt;"", Table1[[#This Row],[Age]]&lt;13), 1, 0)</f>
        <v>0</v>
      </c>
      <c r="L10">
        <f>IF(AND(Table1[[#This Row],[Age]]&lt;&gt;"", Table1[[#This Row],[Age]]&gt;=13, Table1[[#This Row],[Age]]&lt;20), 1, 0)</f>
        <v>0</v>
      </c>
      <c r="O10">
        <f>IF(AND(Table1[[#This Row],[Age]]&lt;&gt;"", Table1[[#This Row],[Age]]&gt;64), 1, 0)</f>
        <v>0</v>
      </c>
      <c r="P10">
        <v>0</v>
      </c>
      <c r="Q10">
        <v>0</v>
      </c>
      <c r="R10">
        <v>367228</v>
      </c>
      <c r="S10">
        <v>7.75</v>
      </c>
      <c r="U10" t="s">
        <v>27</v>
      </c>
      <c r="V10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-2.4868305758628342</v>
      </c>
      <c r="W10">
        <f>EXP(Table1[[#This Row],[Logit]])</f>
        <v>8.3173160290384018E-2</v>
      </c>
      <c r="X10">
        <f>IF(Table1[[#This Row],[Survived]]=1, Table1[[#This Row],[elogit]]/(1+Table1[[#This Row],[elogit]]), 1-(Table1[[#This Row],[elogit]]/(1+Table1[[#This Row],[elogit]])))</f>
        <v>7.6786577935596581E-2</v>
      </c>
      <c r="Y10">
        <f>LN(Table1[[#This Row],[probability]])</f>
        <v>-2.5667254205655348</v>
      </c>
      <c r="Z10">
        <f>IF(ROW()&lt;(Table1[[#Totals],[Survived]]+1), 1, 0)</f>
        <v>1</v>
      </c>
      <c r="AA10">
        <f>IF(Table1[[#This Row],[Prediction]]=Table1[[#This Row],[Survived]], 1, 0)</f>
        <v>1</v>
      </c>
      <c r="AC10" t="s">
        <v>1234</v>
      </c>
      <c r="AD10">
        <v>-1.4876229425782388</v>
      </c>
    </row>
    <row r="11" spans="1:30" x14ac:dyDescent="0.3">
      <c r="A11">
        <v>108</v>
      </c>
      <c r="B11">
        <v>1</v>
      </c>
      <c r="C11">
        <v>3</v>
      </c>
      <c r="D11">
        <f>IF(Table1[[#This Row],[Pclass]]=1, 1, 0)</f>
        <v>0</v>
      </c>
      <c r="E11">
        <f>IF(Table1[[#This Row],[Pclass]]=2, 1, 0)</f>
        <v>0</v>
      </c>
      <c r="F11" t="s">
        <v>173</v>
      </c>
      <c r="G11" t="s">
        <v>13</v>
      </c>
      <c r="H11">
        <f>IF(Table1[[#This Row],[Sex]]="male", 1, 0)</f>
        <v>1</v>
      </c>
      <c r="J11">
        <f>IF(Table1[[#This Row],[Age]], 0, 1)</f>
        <v>1</v>
      </c>
      <c r="K11">
        <f>IF(AND(Table1[[#This Row],[Age]]&lt;&gt;"", Table1[[#This Row],[Age]]&lt;13), 1, 0)</f>
        <v>0</v>
      </c>
      <c r="L11">
        <f>IF(AND(Table1[[#This Row],[Age]]&lt;&gt;"", Table1[[#This Row],[Age]]&gt;=13, Table1[[#This Row],[Age]]&lt;20), 1, 0)</f>
        <v>0</v>
      </c>
      <c r="O11">
        <f>IF(AND(Table1[[#This Row],[Age]]&lt;&gt;"", Table1[[#This Row],[Age]]&gt;64), 1, 0)</f>
        <v>0</v>
      </c>
      <c r="P11">
        <v>0</v>
      </c>
      <c r="Q11">
        <v>0</v>
      </c>
      <c r="R11">
        <v>312991</v>
      </c>
      <c r="S11">
        <v>7.7750000000000004</v>
      </c>
      <c r="U11" t="s">
        <v>15</v>
      </c>
      <c r="V11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-2.4867973238448076</v>
      </c>
      <c r="W11">
        <f>EXP(Table1[[#This Row],[Logit]])</f>
        <v>8.3175926011791967E-2</v>
      </c>
      <c r="X11">
        <f>IF(Table1[[#This Row],[Survived]]=1, Table1[[#This Row],[elogit]]/(1+Table1[[#This Row],[elogit]]), 1-(Table1[[#This Row],[elogit]]/(1+Table1[[#This Row],[elogit]])))</f>
        <v>7.6788935217607934E-2</v>
      </c>
      <c r="Y11">
        <f>LN(Table1[[#This Row],[probability]])</f>
        <v>-2.5666947218953737</v>
      </c>
      <c r="Z11">
        <f>IF(ROW()&lt;(Table1[[#Totals],[Survived]]+1), 1, 0)</f>
        <v>1</v>
      </c>
      <c r="AA11">
        <f>IF(Table1[[#This Row],[Prediction]]=Table1[[#This Row],[Survived]], 1, 0)</f>
        <v>1</v>
      </c>
      <c r="AC11" t="s">
        <v>1224</v>
      </c>
      <c r="AD11">
        <v>0.01</v>
      </c>
    </row>
    <row r="12" spans="1:30" x14ac:dyDescent="0.3">
      <c r="A12">
        <v>268</v>
      </c>
      <c r="B12">
        <v>1</v>
      </c>
      <c r="C12">
        <v>3</v>
      </c>
      <c r="D12">
        <f>IF(Table1[[#This Row],[Pclass]]=1, 1, 0)</f>
        <v>0</v>
      </c>
      <c r="E12">
        <f>IF(Table1[[#This Row],[Pclass]]=2, 1, 0)</f>
        <v>0</v>
      </c>
      <c r="F12" t="s">
        <v>404</v>
      </c>
      <c r="G12" t="s">
        <v>13</v>
      </c>
      <c r="H12">
        <f>IF(Table1[[#This Row],[Sex]]="male", 1, 0)</f>
        <v>1</v>
      </c>
      <c r="I12">
        <v>25</v>
      </c>
      <c r="J12">
        <f>IF(Table1[[#This Row],[Age]], 0, 1)</f>
        <v>0</v>
      </c>
      <c r="K12">
        <f>IF(AND(Table1[[#This Row],[Age]]&lt;&gt;"", Table1[[#This Row],[Age]]&lt;13), 1, 0)</f>
        <v>0</v>
      </c>
      <c r="L12">
        <f>IF(AND(Table1[[#This Row],[Age]]&lt;&gt;"", Table1[[#This Row],[Age]]&gt;=13, Table1[[#This Row],[Age]]&lt;20), 1, 0)</f>
        <v>0</v>
      </c>
      <c r="O12">
        <f>IF(AND(Table1[[#This Row],[Age]]&lt;&gt;"", Table1[[#This Row],[Age]]&gt;64), 1, 0)</f>
        <v>0</v>
      </c>
      <c r="P12">
        <v>1</v>
      </c>
      <c r="Q12">
        <v>0</v>
      </c>
      <c r="R12">
        <v>347083</v>
      </c>
      <c r="S12">
        <v>7.7750000000000004</v>
      </c>
      <c r="U12" t="s">
        <v>15</v>
      </c>
      <c r="V12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-2.4867973238448076</v>
      </c>
      <c r="W12">
        <f>EXP(Table1[[#This Row],[Logit]])</f>
        <v>8.3175926011791967E-2</v>
      </c>
      <c r="X12">
        <f>IF(Table1[[#This Row],[Survived]]=1, Table1[[#This Row],[elogit]]/(1+Table1[[#This Row],[elogit]]), 1-(Table1[[#This Row],[elogit]]/(1+Table1[[#This Row],[elogit]])))</f>
        <v>7.6788935217607934E-2</v>
      </c>
      <c r="Y12">
        <f>LN(Table1[[#This Row],[probability]])</f>
        <v>-2.5666947218953737</v>
      </c>
      <c r="Z12">
        <f>IF(ROW()&lt;(Table1[[#Totals],[Survived]]+1), 1, 0)</f>
        <v>1</v>
      </c>
      <c r="AA12">
        <f>IF(Table1[[#This Row],[Prediction]]=Table1[[#This Row],[Survived]], 1, 0)</f>
        <v>1</v>
      </c>
      <c r="AC12" t="s">
        <v>1235</v>
      </c>
      <c r="AD12">
        <v>0.01</v>
      </c>
    </row>
    <row r="13" spans="1:30" x14ac:dyDescent="0.3">
      <c r="A13">
        <v>147</v>
      </c>
      <c r="B13">
        <v>1</v>
      </c>
      <c r="C13">
        <v>3</v>
      </c>
      <c r="D13">
        <f>IF(Table1[[#This Row],[Pclass]]=1, 1, 0)</f>
        <v>0</v>
      </c>
      <c r="E13">
        <f>IF(Table1[[#This Row],[Pclass]]=2, 1, 0)</f>
        <v>0</v>
      </c>
      <c r="F13" t="s">
        <v>229</v>
      </c>
      <c r="G13" t="s">
        <v>13</v>
      </c>
      <c r="H13">
        <f>IF(Table1[[#This Row],[Sex]]="male", 1, 0)</f>
        <v>1</v>
      </c>
      <c r="I13">
        <v>27</v>
      </c>
      <c r="J13">
        <f>IF(Table1[[#This Row],[Age]], 0, 1)</f>
        <v>0</v>
      </c>
      <c r="K13">
        <f>IF(AND(Table1[[#This Row],[Age]]&lt;&gt;"", Table1[[#This Row],[Age]]&lt;13), 1, 0)</f>
        <v>0</v>
      </c>
      <c r="L13">
        <f>IF(AND(Table1[[#This Row],[Age]]&lt;&gt;"", Table1[[#This Row],[Age]]&gt;=13, Table1[[#This Row],[Age]]&lt;20), 1, 0)</f>
        <v>0</v>
      </c>
      <c r="O13">
        <f>IF(AND(Table1[[#This Row],[Age]]&lt;&gt;"", Table1[[#This Row],[Age]]&gt;64), 1, 0)</f>
        <v>0</v>
      </c>
      <c r="P13">
        <v>0</v>
      </c>
      <c r="Q13">
        <v>0</v>
      </c>
      <c r="R13">
        <v>350043</v>
      </c>
      <c r="S13">
        <v>7.7957999999999998</v>
      </c>
      <c r="U13" t="s">
        <v>15</v>
      </c>
      <c r="V13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-2.4867696581658096</v>
      </c>
      <c r="W13">
        <f>EXP(Table1[[#This Row],[Logit]])</f>
        <v>8.3178227162092666E-2</v>
      </c>
      <c r="X13">
        <f>IF(Table1[[#This Row],[Survived]]=1, Table1[[#This Row],[elogit]]/(1+Table1[[#This Row],[elogit]]), 1-(Table1[[#This Row],[elogit]]/(1+Table1[[#This Row],[elogit]])))</f>
        <v>7.6790896526805305E-2</v>
      </c>
      <c r="Y13">
        <f>LN(Table1[[#This Row],[probability]])</f>
        <v>-2.5666691806615387</v>
      </c>
      <c r="Z13">
        <f>IF(ROW()&lt;(Table1[[#Totals],[Survived]]+1), 1, 0)</f>
        <v>1</v>
      </c>
      <c r="AA13">
        <f>IF(Table1[[#This Row],[Prediction]]=Table1[[#This Row],[Survived]], 1, 0)</f>
        <v>1</v>
      </c>
      <c r="AC13" t="s">
        <v>1236</v>
      </c>
      <c r="AD13">
        <v>1.3300807210595517E-3</v>
      </c>
    </row>
    <row r="14" spans="1:30" x14ac:dyDescent="0.3">
      <c r="A14">
        <v>392</v>
      </c>
      <c r="B14">
        <v>1</v>
      </c>
      <c r="C14">
        <v>3</v>
      </c>
      <c r="D14">
        <f>IF(Table1[[#This Row],[Pclass]]=1, 1, 0)</f>
        <v>0</v>
      </c>
      <c r="E14">
        <f>IF(Table1[[#This Row],[Pclass]]=2, 1, 0)</f>
        <v>0</v>
      </c>
      <c r="F14" t="s">
        <v>579</v>
      </c>
      <c r="G14" t="s">
        <v>13</v>
      </c>
      <c r="H14">
        <f>IF(Table1[[#This Row],[Sex]]="male", 1, 0)</f>
        <v>1</v>
      </c>
      <c r="I14">
        <v>21</v>
      </c>
      <c r="J14">
        <f>IF(Table1[[#This Row],[Age]], 0, 1)</f>
        <v>0</v>
      </c>
      <c r="K14">
        <f>IF(AND(Table1[[#This Row],[Age]]&lt;&gt;"", Table1[[#This Row],[Age]]&lt;13), 1, 0)</f>
        <v>0</v>
      </c>
      <c r="L14">
        <f>IF(AND(Table1[[#This Row],[Age]]&lt;&gt;"", Table1[[#This Row],[Age]]&gt;=13, Table1[[#This Row],[Age]]&lt;20), 1, 0)</f>
        <v>0</v>
      </c>
      <c r="O14">
        <f>IF(AND(Table1[[#This Row],[Age]]&lt;&gt;"", Table1[[#This Row],[Age]]&gt;64), 1, 0)</f>
        <v>0</v>
      </c>
      <c r="P14">
        <v>0</v>
      </c>
      <c r="Q14">
        <v>0</v>
      </c>
      <c r="R14">
        <v>350034</v>
      </c>
      <c r="S14">
        <v>7.7957999999999998</v>
      </c>
      <c r="U14" t="s">
        <v>15</v>
      </c>
      <c r="V1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-2.4867696581658096</v>
      </c>
      <c r="W14">
        <f>EXP(Table1[[#This Row],[Logit]])</f>
        <v>8.3178227162092666E-2</v>
      </c>
      <c r="X14">
        <f>IF(Table1[[#This Row],[Survived]]=1, Table1[[#This Row],[elogit]]/(1+Table1[[#This Row],[elogit]]), 1-(Table1[[#This Row],[elogit]]/(1+Table1[[#This Row],[elogit]])))</f>
        <v>7.6790896526805305E-2</v>
      </c>
      <c r="Y14">
        <f>LN(Table1[[#This Row],[probability]])</f>
        <v>-2.5666691806615387</v>
      </c>
      <c r="Z14">
        <f>IF(ROW()&lt;(Table1[[#Totals],[Survived]]+1), 1, 0)</f>
        <v>1</v>
      </c>
      <c r="AA14">
        <f>IF(Table1[[#This Row],[Prediction]]=Table1[[#This Row],[Survived]], 1, 0)</f>
        <v>1</v>
      </c>
      <c r="AC14" t="s">
        <v>1237</v>
      </c>
      <c r="AD14">
        <v>0.01</v>
      </c>
    </row>
    <row r="15" spans="1:30" x14ac:dyDescent="0.3">
      <c r="A15">
        <v>570</v>
      </c>
      <c r="B15">
        <v>1</v>
      </c>
      <c r="C15">
        <v>3</v>
      </c>
      <c r="D15">
        <f>IF(Table1[[#This Row],[Pclass]]=1, 1, 0)</f>
        <v>0</v>
      </c>
      <c r="E15">
        <f>IF(Table1[[#This Row],[Pclass]]=2, 1, 0)</f>
        <v>0</v>
      </c>
      <c r="F15" t="s">
        <v>814</v>
      </c>
      <c r="G15" t="s">
        <v>13</v>
      </c>
      <c r="H15">
        <f>IF(Table1[[#This Row],[Sex]]="male", 1, 0)</f>
        <v>1</v>
      </c>
      <c r="I15">
        <v>32</v>
      </c>
      <c r="J15">
        <f>IF(Table1[[#This Row],[Age]], 0, 1)</f>
        <v>0</v>
      </c>
      <c r="K15">
        <f>IF(AND(Table1[[#This Row],[Age]]&lt;&gt;"", Table1[[#This Row],[Age]]&lt;13), 1, 0)</f>
        <v>0</v>
      </c>
      <c r="L15">
        <f>IF(AND(Table1[[#This Row],[Age]]&lt;&gt;"", Table1[[#This Row],[Age]]&gt;=13, Table1[[#This Row],[Age]]&lt;20), 1, 0)</f>
        <v>0</v>
      </c>
      <c r="O15">
        <f>IF(AND(Table1[[#This Row],[Age]]&lt;&gt;"", Table1[[#This Row],[Age]]&gt;64), 1, 0)</f>
        <v>0</v>
      </c>
      <c r="P15">
        <v>0</v>
      </c>
      <c r="Q15">
        <v>0</v>
      </c>
      <c r="R15">
        <v>350417</v>
      </c>
      <c r="S15">
        <v>7.8541999999999996</v>
      </c>
      <c r="U15" t="s">
        <v>15</v>
      </c>
      <c r="V1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-2.4866919814516999</v>
      </c>
      <c r="W15">
        <f>EXP(Table1[[#This Row],[Logit]])</f>
        <v>8.3184688424405656E-2</v>
      </c>
      <c r="X15">
        <f>IF(Table1[[#This Row],[Survived]]=1, Table1[[#This Row],[elogit]]/(1+Table1[[#This Row],[elogit]]), 1-(Table1[[#This Row],[elogit]]/(1+Table1[[#This Row],[elogit]])))</f>
        <v>7.6796403525058718E-2</v>
      </c>
      <c r="Y15">
        <f>LN(Table1[[#This Row],[probability]])</f>
        <v>-2.5665974690258251</v>
      </c>
      <c r="Z15">
        <f>IF(ROW()&lt;(Table1[[#Totals],[Survived]]+1), 1, 0)</f>
        <v>1</v>
      </c>
      <c r="AA15">
        <f>IF(Table1[[#This Row],[Prediction]]=Table1[[#This Row],[Survived]], 1, 0)</f>
        <v>1</v>
      </c>
    </row>
    <row r="16" spans="1:30" x14ac:dyDescent="0.3">
      <c r="A16">
        <v>456</v>
      </c>
      <c r="B16">
        <v>1</v>
      </c>
      <c r="C16">
        <v>3</v>
      </c>
      <c r="D16">
        <f>IF(Table1[[#This Row],[Pclass]]=1, 1, 0)</f>
        <v>0</v>
      </c>
      <c r="E16">
        <f>IF(Table1[[#This Row],[Pclass]]=2, 1, 0)</f>
        <v>0</v>
      </c>
      <c r="F16" t="s">
        <v>658</v>
      </c>
      <c r="G16" t="s">
        <v>13</v>
      </c>
      <c r="H16">
        <f>IF(Table1[[#This Row],[Sex]]="male", 1, 0)</f>
        <v>1</v>
      </c>
      <c r="I16">
        <v>29</v>
      </c>
      <c r="J16">
        <f>IF(Table1[[#This Row],[Age]], 0, 1)</f>
        <v>0</v>
      </c>
      <c r="K16">
        <f>IF(AND(Table1[[#This Row],[Age]]&lt;&gt;"", Table1[[#This Row],[Age]]&lt;13), 1, 0)</f>
        <v>0</v>
      </c>
      <c r="L16">
        <f>IF(AND(Table1[[#This Row],[Age]]&lt;&gt;"", Table1[[#This Row],[Age]]&gt;=13, Table1[[#This Row],[Age]]&lt;20), 1, 0)</f>
        <v>0</v>
      </c>
      <c r="O16">
        <f>IF(AND(Table1[[#This Row],[Age]]&lt;&gt;"", Table1[[#This Row],[Age]]&gt;64), 1, 0)</f>
        <v>0</v>
      </c>
      <c r="P16">
        <v>0</v>
      </c>
      <c r="Q16">
        <v>0</v>
      </c>
      <c r="R16">
        <v>349240</v>
      </c>
      <c r="S16">
        <v>7.8958000000000004</v>
      </c>
      <c r="U16" t="s">
        <v>20</v>
      </c>
      <c r="V1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16">
        <f>EXP(Table1[[#This Row],[Logit]])</f>
        <v>8.3189291273520455E-2</v>
      </c>
      <c r="X16">
        <f>IF(Table1[[#This Row],[Survived]]=1, Table1[[#This Row],[elogit]]/(1+Table1[[#This Row],[elogit]]), 1-(Table1[[#This Row],[elogit]]/(1+Table1[[#This Row],[elogit]])))</f>
        <v>7.6800326539153349E-2</v>
      </c>
      <c r="Y16">
        <f>LN(Table1[[#This Row],[probability]])</f>
        <v>-2.5665463870256571</v>
      </c>
      <c r="Z16">
        <f>IF(ROW()&lt;(Table1[[#Totals],[Survived]]+1), 1, 0)</f>
        <v>1</v>
      </c>
      <c r="AA16">
        <f>IF(Table1[[#This Row],[Prediction]]=Table1[[#This Row],[Survived]], 1, 0)</f>
        <v>1</v>
      </c>
    </row>
    <row r="17" spans="1:27" x14ac:dyDescent="0.3">
      <c r="A17">
        <v>401</v>
      </c>
      <c r="B17">
        <v>1</v>
      </c>
      <c r="C17">
        <v>3</v>
      </c>
      <c r="D17">
        <f>IF(Table1[[#This Row],[Pclass]]=1, 1, 0)</f>
        <v>0</v>
      </c>
      <c r="E17">
        <f>IF(Table1[[#This Row],[Pclass]]=2, 1, 0)</f>
        <v>0</v>
      </c>
      <c r="F17" t="s">
        <v>588</v>
      </c>
      <c r="G17" t="s">
        <v>13</v>
      </c>
      <c r="H17">
        <f>IF(Table1[[#This Row],[Sex]]="male", 1, 0)</f>
        <v>1</v>
      </c>
      <c r="I17">
        <v>39</v>
      </c>
      <c r="J17">
        <f>IF(Table1[[#This Row],[Age]], 0, 1)</f>
        <v>0</v>
      </c>
      <c r="K17">
        <f>IF(AND(Table1[[#This Row],[Age]]&lt;&gt;"", Table1[[#This Row],[Age]]&lt;13), 1, 0)</f>
        <v>0</v>
      </c>
      <c r="L17">
        <f>IF(AND(Table1[[#This Row],[Age]]&lt;&gt;"", Table1[[#This Row],[Age]]&gt;=13, Table1[[#This Row],[Age]]&lt;20), 1, 0)</f>
        <v>0</v>
      </c>
      <c r="O17">
        <f>IF(AND(Table1[[#This Row],[Age]]&lt;&gt;"", Table1[[#This Row],[Age]]&gt;64), 1, 0)</f>
        <v>0</v>
      </c>
      <c r="P17">
        <v>0</v>
      </c>
      <c r="Q17">
        <v>0</v>
      </c>
      <c r="R17" t="s">
        <v>589</v>
      </c>
      <c r="S17">
        <v>7.9249999999999998</v>
      </c>
      <c r="U17" t="s">
        <v>15</v>
      </c>
      <c r="V1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-2.4865978117366487</v>
      </c>
      <c r="W17">
        <f>EXP(Table1[[#This Row],[Logit]])</f>
        <v>8.319252227166099E-2</v>
      </c>
      <c r="X17">
        <f>IF(Table1[[#This Row],[Survived]]=1, Table1[[#This Row],[elogit]]/(1+Table1[[#This Row],[elogit]]), 1-(Table1[[#This Row],[elogit]]/(1+Table1[[#This Row],[elogit]])))</f>
        <v>7.6803080303019841E-2</v>
      </c>
      <c r="Y17">
        <f>LN(Table1[[#This Row],[probability]])</f>
        <v>-2.5665105315205818</v>
      </c>
      <c r="Z17">
        <f>IF(ROW()&lt;(Table1[[#Totals],[Survived]]+1), 1, 0)</f>
        <v>1</v>
      </c>
      <c r="AA17">
        <f>IF(Table1[[#This Row],[Prediction]]=Table1[[#This Row],[Survived]], 1, 0)</f>
        <v>1</v>
      </c>
    </row>
    <row r="18" spans="1:27" x14ac:dyDescent="0.3">
      <c r="A18">
        <v>415</v>
      </c>
      <c r="B18">
        <v>1</v>
      </c>
      <c r="C18">
        <v>3</v>
      </c>
      <c r="D18">
        <f>IF(Table1[[#This Row],[Pclass]]=1, 1, 0)</f>
        <v>0</v>
      </c>
      <c r="E18">
        <f>IF(Table1[[#This Row],[Pclass]]=2, 1, 0)</f>
        <v>0</v>
      </c>
      <c r="F18" t="s">
        <v>603</v>
      </c>
      <c r="G18" t="s">
        <v>13</v>
      </c>
      <c r="H18">
        <f>IF(Table1[[#This Row],[Sex]]="male", 1, 0)</f>
        <v>1</v>
      </c>
      <c r="I18">
        <v>44</v>
      </c>
      <c r="J18">
        <f>IF(Table1[[#This Row],[Age]], 0, 1)</f>
        <v>0</v>
      </c>
      <c r="K18">
        <f>IF(AND(Table1[[#This Row],[Age]]&lt;&gt;"", Table1[[#This Row],[Age]]&lt;13), 1, 0)</f>
        <v>0</v>
      </c>
      <c r="L18">
        <f>IF(AND(Table1[[#This Row],[Age]]&lt;&gt;"", Table1[[#This Row],[Age]]&gt;=13, Table1[[#This Row],[Age]]&lt;20), 1, 0)</f>
        <v>0</v>
      </c>
      <c r="O18">
        <f>IF(AND(Table1[[#This Row],[Age]]&lt;&gt;"", Table1[[#This Row],[Age]]&gt;64), 1, 0)</f>
        <v>0</v>
      </c>
      <c r="P18">
        <v>0</v>
      </c>
      <c r="Q18">
        <v>0</v>
      </c>
      <c r="R18" t="s">
        <v>604</v>
      </c>
      <c r="S18">
        <v>7.9249999999999998</v>
      </c>
      <c r="U18" t="s">
        <v>15</v>
      </c>
      <c r="V18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-2.4865978117366487</v>
      </c>
      <c r="W18">
        <f>EXP(Table1[[#This Row],[Logit]])</f>
        <v>8.319252227166099E-2</v>
      </c>
      <c r="X18">
        <f>IF(Table1[[#This Row],[Survived]]=1, Table1[[#This Row],[elogit]]/(1+Table1[[#This Row],[elogit]]), 1-(Table1[[#This Row],[elogit]]/(1+Table1[[#This Row],[elogit]])))</f>
        <v>7.6803080303019841E-2</v>
      </c>
      <c r="Y18">
        <f>LN(Table1[[#This Row],[probability]])</f>
        <v>-2.5665105315205818</v>
      </c>
      <c r="Z18">
        <f>IF(ROW()&lt;(Table1[[#Totals],[Survived]]+1), 1, 0)</f>
        <v>1</v>
      </c>
      <c r="AA18">
        <f>IF(Table1[[#This Row],[Prediction]]=Table1[[#This Row],[Survived]], 1, 0)</f>
        <v>1</v>
      </c>
    </row>
    <row r="19" spans="1:27" x14ac:dyDescent="0.3">
      <c r="A19">
        <v>580</v>
      </c>
      <c r="B19">
        <v>1</v>
      </c>
      <c r="C19">
        <v>3</v>
      </c>
      <c r="D19">
        <f>IF(Table1[[#This Row],[Pclass]]=1, 1, 0)</f>
        <v>0</v>
      </c>
      <c r="E19">
        <f>IF(Table1[[#This Row],[Pclass]]=2, 1, 0)</f>
        <v>0</v>
      </c>
      <c r="F19" t="s">
        <v>828</v>
      </c>
      <c r="G19" t="s">
        <v>13</v>
      </c>
      <c r="H19">
        <f>IF(Table1[[#This Row],[Sex]]="male", 1, 0)</f>
        <v>1</v>
      </c>
      <c r="I19">
        <v>32</v>
      </c>
      <c r="J19">
        <f>IF(Table1[[#This Row],[Age]], 0, 1)</f>
        <v>0</v>
      </c>
      <c r="K19">
        <f>IF(AND(Table1[[#This Row],[Age]]&lt;&gt;"", Table1[[#This Row],[Age]]&lt;13), 1, 0)</f>
        <v>0</v>
      </c>
      <c r="L19">
        <f>IF(AND(Table1[[#This Row],[Age]]&lt;&gt;"", Table1[[#This Row],[Age]]&gt;=13, Table1[[#This Row],[Age]]&lt;20), 1, 0)</f>
        <v>0</v>
      </c>
      <c r="O19">
        <f>IF(AND(Table1[[#This Row],[Age]]&lt;&gt;"", Table1[[#This Row],[Age]]&gt;64), 1, 0)</f>
        <v>0</v>
      </c>
      <c r="P19">
        <v>0</v>
      </c>
      <c r="Q19">
        <v>0</v>
      </c>
      <c r="R19" t="s">
        <v>829</v>
      </c>
      <c r="S19">
        <v>7.9249999999999998</v>
      </c>
      <c r="U19" t="s">
        <v>15</v>
      </c>
      <c r="V19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-2.4865978117366487</v>
      </c>
      <c r="W19">
        <f>EXP(Table1[[#This Row],[Logit]])</f>
        <v>8.319252227166099E-2</v>
      </c>
      <c r="X19">
        <f>IF(Table1[[#This Row],[Survived]]=1, Table1[[#This Row],[elogit]]/(1+Table1[[#This Row],[elogit]]), 1-(Table1[[#This Row],[elogit]]/(1+Table1[[#This Row],[elogit]])))</f>
        <v>7.6803080303019841E-2</v>
      </c>
      <c r="Y19">
        <f>LN(Table1[[#This Row],[probability]])</f>
        <v>-2.5665105315205818</v>
      </c>
      <c r="Z19">
        <f>IF(ROW()&lt;(Table1[[#Totals],[Survived]]+1), 1, 0)</f>
        <v>1</v>
      </c>
      <c r="AA19">
        <f>IF(Table1[[#This Row],[Prediction]]=Table1[[#This Row],[Survived]], 1, 0)</f>
        <v>1</v>
      </c>
    </row>
    <row r="20" spans="1:27" x14ac:dyDescent="0.3">
      <c r="A20">
        <v>665</v>
      </c>
      <c r="B20">
        <v>1</v>
      </c>
      <c r="C20">
        <v>3</v>
      </c>
      <c r="D20">
        <f>IF(Table1[[#This Row],[Pclass]]=1, 1, 0)</f>
        <v>0</v>
      </c>
      <c r="E20">
        <f>IF(Table1[[#This Row],[Pclass]]=2, 1, 0)</f>
        <v>0</v>
      </c>
      <c r="F20" t="s">
        <v>935</v>
      </c>
      <c r="G20" t="s">
        <v>13</v>
      </c>
      <c r="H20">
        <f>IF(Table1[[#This Row],[Sex]]="male", 1, 0)</f>
        <v>1</v>
      </c>
      <c r="I20">
        <v>20</v>
      </c>
      <c r="J20">
        <f>IF(Table1[[#This Row],[Age]], 0, 1)</f>
        <v>0</v>
      </c>
      <c r="K20">
        <f>IF(AND(Table1[[#This Row],[Age]]&lt;&gt;"", Table1[[#This Row],[Age]]&lt;13), 1, 0)</f>
        <v>0</v>
      </c>
      <c r="L20">
        <f>IF(AND(Table1[[#This Row],[Age]]&lt;&gt;"", Table1[[#This Row],[Age]]&gt;=13, Table1[[#This Row],[Age]]&lt;20), 1, 0)</f>
        <v>0</v>
      </c>
      <c r="O20">
        <f>IF(AND(Table1[[#This Row],[Age]]&lt;&gt;"", Table1[[#This Row],[Age]]&gt;64), 1, 0)</f>
        <v>0</v>
      </c>
      <c r="P20">
        <v>1</v>
      </c>
      <c r="Q20">
        <v>0</v>
      </c>
      <c r="R20" t="s">
        <v>936</v>
      </c>
      <c r="S20">
        <v>7.9249999999999998</v>
      </c>
      <c r="U20" t="s">
        <v>15</v>
      </c>
      <c r="V20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-2.4865978117366487</v>
      </c>
      <c r="W20">
        <f>EXP(Table1[[#This Row],[Logit]])</f>
        <v>8.319252227166099E-2</v>
      </c>
      <c r="X20">
        <f>IF(Table1[[#This Row],[Survived]]=1, Table1[[#This Row],[elogit]]/(1+Table1[[#This Row],[elogit]]), 1-(Table1[[#This Row],[elogit]]/(1+Table1[[#This Row],[elogit]])))</f>
        <v>7.6803080303019841E-2</v>
      </c>
      <c r="Y20">
        <f>LN(Table1[[#This Row],[probability]])</f>
        <v>-2.5665105315205818</v>
      </c>
      <c r="Z20">
        <f>IF(ROW()&lt;(Table1[[#Totals],[Survived]]+1), 1, 0)</f>
        <v>1</v>
      </c>
      <c r="AA20">
        <f>IF(Table1[[#This Row],[Prediction]]=Table1[[#This Row],[Survived]], 1, 0)</f>
        <v>1</v>
      </c>
    </row>
    <row r="21" spans="1:27" x14ac:dyDescent="0.3">
      <c r="A21">
        <v>745</v>
      </c>
      <c r="B21">
        <v>1</v>
      </c>
      <c r="C21">
        <v>3</v>
      </c>
      <c r="D21">
        <f>IF(Table1[[#This Row],[Pclass]]=1, 1, 0)</f>
        <v>0</v>
      </c>
      <c r="E21">
        <f>IF(Table1[[#This Row],[Pclass]]=2, 1, 0)</f>
        <v>0</v>
      </c>
      <c r="F21" t="s">
        <v>1038</v>
      </c>
      <c r="G21" t="s">
        <v>13</v>
      </c>
      <c r="H21">
        <f>IF(Table1[[#This Row],[Sex]]="male", 1, 0)</f>
        <v>1</v>
      </c>
      <c r="I21">
        <v>31</v>
      </c>
      <c r="J21">
        <f>IF(Table1[[#This Row],[Age]], 0, 1)</f>
        <v>0</v>
      </c>
      <c r="K21">
        <f>IF(AND(Table1[[#This Row],[Age]]&lt;&gt;"", Table1[[#This Row],[Age]]&lt;13), 1, 0)</f>
        <v>0</v>
      </c>
      <c r="L21">
        <f>IF(AND(Table1[[#This Row],[Age]]&lt;&gt;"", Table1[[#This Row],[Age]]&gt;=13, Table1[[#This Row],[Age]]&lt;20), 1, 0)</f>
        <v>0</v>
      </c>
      <c r="O21">
        <f>IF(AND(Table1[[#This Row],[Age]]&lt;&gt;"", Table1[[#This Row],[Age]]&gt;64), 1, 0)</f>
        <v>0</v>
      </c>
      <c r="P21">
        <v>0</v>
      </c>
      <c r="Q21">
        <v>0</v>
      </c>
      <c r="R21" t="s">
        <v>1039</v>
      </c>
      <c r="S21">
        <v>7.9249999999999998</v>
      </c>
      <c r="U21" t="s">
        <v>15</v>
      </c>
      <c r="V21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-2.4865978117366487</v>
      </c>
      <c r="W21">
        <f>EXP(Table1[[#This Row],[Logit]])</f>
        <v>8.319252227166099E-2</v>
      </c>
      <c r="X21">
        <f>IF(Table1[[#This Row],[Survived]]=1, Table1[[#This Row],[elogit]]/(1+Table1[[#This Row],[elogit]]), 1-(Table1[[#This Row],[elogit]]/(1+Table1[[#This Row],[elogit]])))</f>
        <v>7.6803080303019841E-2</v>
      </c>
      <c r="Y21">
        <f>LN(Table1[[#This Row],[probability]])</f>
        <v>-2.5665105315205818</v>
      </c>
      <c r="Z21">
        <f>IF(ROW()&lt;(Table1[[#Totals],[Survived]]+1), 1, 0)</f>
        <v>1</v>
      </c>
      <c r="AA21">
        <f>IF(Table1[[#This Row],[Prediction]]=Table1[[#This Row],[Survived]], 1, 0)</f>
        <v>1</v>
      </c>
    </row>
    <row r="22" spans="1:27" x14ac:dyDescent="0.3">
      <c r="A22">
        <v>339</v>
      </c>
      <c r="B22">
        <v>1</v>
      </c>
      <c r="C22">
        <v>3</v>
      </c>
      <c r="D22">
        <f>IF(Table1[[#This Row],[Pclass]]=1, 1, 0)</f>
        <v>0</v>
      </c>
      <c r="E22">
        <f>IF(Table1[[#This Row],[Pclass]]=2, 1, 0)</f>
        <v>0</v>
      </c>
      <c r="F22" t="s">
        <v>510</v>
      </c>
      <c r="G22" t="s">
        <v>13</v>
      </c>
      <c r="H22">
        <f>IF(Table1[[#This Row],[Sex]]="male", 1, 0)</f>
        <v>1</v>
      </c>
      <c r="I22">
        <v>45</v>
      </c>
      <c r="J22">
        <f>IF(Table1[[#This Row],[Age]], 0, 1)</f>
        <v>0</v>
      </c>
      <c r="K22">
        <f>IF(AND(Table1[[#This Row],[Age]]&lt;&gt;"", Table1[[#This Row],[Age]]&lt;13), 1, 0)</f>
        <v>0</v>
      </c>
      <c r="L22">
        <f>IF(AND(Table1[[#This Row],[Age]]&lt;&gt;"", Table1[[#This Row],[Age]]&gt;=13, Table1[[#This Row],[Age]]&lt;20), 1, 0)</f>
        <v>0</v>
      </c>
      <c r="O22">
        <f>IF(AND(Table1[[#This Row],[Age]]&lt;&gt;"", Table1[[#This Row],[Age]]&gt;64), 1, 0)</f>
        <v>0</v>
      </c>
      <c r="P22">
        <v>0</v>
      </c>
      <c r="Q22">
        <v>0</v>
      </c>
      <c r="R22">
        <v>7598</v>
      </c>
      <c r="S22">
        <v>8.0500000000000007</v>
      </c>
      <c r="U22" t="s">
        <v>15</v>
      </c>
      <c r="V22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22">
        <f>EXP(Table1[[#This Row],[Logit]])</f>
        <v>8.3206355017797148E-2</v>
      </c>
      <c r="X22">
        <f>IF(Table1[[#This Row],[Survived]]=1, Table1[[#This Row],[elogit]]/(1+Table1[[#This Row],[elogit]]), 1-(Table1[[#This Row],[elogit]]/(1+Table1[[#This Row],[elogit]])))</f>
        <v>7.6814869698978147E-2</v>
      </c>
      <c r="Y22">
        <f>LN(Table1[[#This Row],[probability]])</f>
        <v>-2.5663570416975334</v>
      </c>
      <c r="Z22">
        <f>IF(ROW()&lt;(Table1[[#Totals],[Survived]]+1), 1, 0)</f>
        <v>1</v>
      </c>
      <c r="AA22">
        <f>IF(Table1[[#This Row],[Prediction]]=Table1[[#This Row],[Survived]], 1, 0)</f>
        <v>1</v>
      </c>
    </row>
    <row r="23" spans="1:27" x14ac:dyDescent="0.3">
      <c r="A23">
        <v>430</v>
      </c>
      <c r="B23">
        <v>1</v>
      </c>
      <c r="C23">
        <v>3</v>
      </c>
      <c r="D23">
        <f>IF(Table1[[#This Row],[Pclass]]=1, 1, 0)</f>
        <v>0</v>
      </c>
      <c r="E23">
        <f>IF(Table1[[#This Row],[Pclass]]=2, 1, 0)</f>
        <v>0</v>
      </c>
      <c r="F23" t="s">
        <v>621</v>
      </c>
      <c r="G23" t="s">
        <v>13</v>
      </c>
      <c r="H23">
        <f>IF(Table1[[#This Row],[Sex]]="male", 1, 0)</f>
        <v>1</v>
      </c>
      <c r="I23">
        <v>32</v>
      </c>
      <c r="J23">
        <f>IF(Table1[[#This Row],[Age]], 0, 1)</f>
        <v>0</v>
      </c>
      <c r="K23">
        <f>IF(AND(Table1[[#This Row],[Age]]&lt;&gt;"", Table1[[#This Row],[Age]]&lt;13), 1, 0)</f>
        <v>0</v>
      </c>
      <c r="L23">
        <f>IF(AND(Table1[[#This Row],[Age]]&lt;&gt;"", Table1[[#This Row],[Age]]&gt;=13, Table1[[#This Row],[Age]]&lt;20), 1, 0)</f>
        <v>0</v>
      </c>
      <c r="O23">
        <f>IF(AND(Table1[[#This Row],[Age]]&lt;&gt;"", Table1[[#This Row],[Age]]&gt;64), 1, 0)</f>
        <v>0</v>
      </c>
      <c r="P23">
        <v>0</v>
      </c>
      <c r="Q23">
        <v>0</v>
      </c>
      <c r="R23" t="s">
        <v>622</v>
      </c>
      <c r="S23">
        <v>8.0500000000000007</v>
      </c>
      <c r="T23" t="s">
        <v>623</v>
      </c>
      <c r="U23" t="s">
        <v>15</v>
      </c>
      <c r="V23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23">
        <f>EXP(Table1[[#This Row],[Logit]])</f>
        <v>8.3206355017797148E-2</v>
      </c>
      <c r="X23">
        <f>IF(Table1[[#This Row],[Survived]]=1, Table1[[#This Row],[elogit]]/(1+Table1[[#This Row],[elogit]]), 1-(Table1[[#This Row],[elogit]]/(1+Table1[[#This Row],[elogit]])))</f>
        <v>7.6814869698978147E-2</v>
      </c>
      <c r="Y23">
        <f>LN(Table1[[#This Row],[probability]])</f>
        <v>-2.5663570416975334</v>
      </c>
      <c r="Z23">
        <f>IF(ROW()&lt;(Table1[[#Totals],[Survived]]+1), 1, 0)</f>
        <v>1</v>
      </c>
      <c r="AA23">
        <f>IF(Table1[[#This Row],[Prediction]]=Table1[[#This Row],[Survived]], 1, 0)</f>
        <v>1</v>
      </c>
    </row>
    <row r="24" spans="1:27" x14ac:dyDescent="0.3">
      <c r="A24">
        <v>445</v>
      </c>
      <c r="B24">
        <v>1</v>
      </c>
      <c r="C24">
        <v>3</v>
      </c>
      <c r="D24">
        <f>IF(Table1[[#This Row],[Pclass]]=1, 1, 0)</f>
        <v>0</v>
      </c>
      <c r="E24">
        <f>IF(Table1[[#This Row],[Pclass]]=2, 1, 0)</f>
        <v>0</v>
      </c>
      <c r="F24" t="s">
        <v>642</v>
      </c>
      <c r="G24" t="s">
        <v>13</v>
      </c>
      <c r="H24">
        <f>IF(Table1[[#This Row],[Sex]]="male", 1, 0)</f>
        <v>1</v>
      </c>
      <c r="J24">
        <f>IF(Table1[[#This Row],[Age]], 0, 1)</f>
        <v>1</v>
      </c>
      <c r="K24">
        <f>IF(AND(Table1[[#This Row],[Age]]&lt;&gt;"", Table1[[#This Row],[Age]]&lt;13), 1, 0)</f>
        <v>0</v>
      </c>
      <c r="L24">
        <f>IF(AND(Table1[[#This Row],[Age]]&lt;&gt;"", Table1[[#This Row],[Age]]&gt;=13, Table1[[#This Row],[Age]]&lt;20), 1, 0)</f>
        <v>0</v>
      </c>
      <c r="O24">
        <f>IF(AND(Table1[[#This Row],[Age]]&lt;&gt;"", Table1[[#This Row],[Age]]&gt;64), 1, 0)</f>
        <v>0</v>
      </c>
      <c r="P24">
        <v>0</v>
      </c>
      <c r="Q24">
        <v>0</v>
      </c>
      <c r="R24">
        <v>65306</v>
      </c>
      <c r="S24">
        <v>8.1125000000000007</v>
      </c>
      <c r="U24" t="s">
        <v>15</v>
      </c>
      <c r="V2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-2.4863484216014502</v>
      </c>
      <c r="W24">
        <f>EXP(Table1[[#This Row],[Logit]])</f>
        <v>8.3213272253350651E-2</v>
      </c>
      <c r="X24">
        <f>IF(Table1[[#This Row],[Survived]]=1, Table1[[#This Row],[elogit]]/(1+Table1[[#This Row],[elogit]]), 1-(Table1[[#This Row],[elogit]]/(1+Table1[[#This Row],[elogit]])))</f>
        <v>7.6820765019105175E-2</v>
      </c>
      <c r="Y24">
        <f>LN(Table1[[#This Row],[probability]])</f>
        <v>-2.5662802975210832</v>
      </c>
      <c r="Z24">
        <f>IF(ROW()&lt;(Table1[[#Totals],[Survived]]+1), 1, 0)</f>
        <v>1</v>
      </c>
      <c r="AA24">
        <f>IF(Table1[[#This Row],[Prediction]]=Table1[[#This Row],[Survived]], 1, 0)</f>
        <v>1</v>
      </c>
    </row>
    <row r="25" spans="1:27" x14ac:dyDescent="0.3">
      <c r="A25">
        <v>822</v>
      </c>
      <c r="B25">
        <v>1</v>
      </c>
      <c r="C25">
        <v>3</v>
      </c>
      <c r="D25">
        <f>IF(Table1[[#This Row],[Pclass]]=1, 1, 0)</f>
        <v>0</v>
      </c>
      <c r="E25">
        <f>IF(Table1[[#This Row],[Pclass]]=2, 1, 0)</f>
        <v>0</v>
      </c>
      <c r="F25" t="s">
        <v>1136</v>
      </c>
      <c r="G25" t="s">
        <v>13</v>
      </c>
      <c r="H25">
        <f>IF(Table1[[#This Row],[Sex]]="male", 1, 0)</f>
        <v>1</v>
      </c>
      <c r="I25">
        <v>27</v>
      </c>
      <c r="J25">
        <f>IF(Table1[[#This Row],[Age]], 0, 1)</f>
        <v>0</v>
      </c>
      <c r="K25">
        <f>IF(AND(Table1[[#This Row],[Age]]&lt;&gt;"", Table1[[#This Row],[Age]]&lt;13), 1, 0)</f>
        <v>0</v>
      </c>
      <c r="L25">
        <f>IF(AND(Table1[[#This Row],[Age]]&lt;&gt;"", Table1[[#This Row],[Age]]&gt;=13, Table1[[#This Row],[Age]]&lt;20), 1, 0)</f>
        <v>0</v>
      </c>
      <c r="O25">
        <f>IF(AND(Table1[[#This Row],[Age]]&lt;&gt;"", Table1[[#This Row],[Age]]&gt;64), 1, 0)</f>
        <v>0</v>
      </c>
      <c r="P25">
        <v>0</v>
      </c>
      <c r="Q25">
        <v>0</v>
      </c>
      <c r="R25">
        <v>315098</v>
      </c>
      <c r="S25">
        <v>8.6624999999999996</v>
      </c>
      <c r="U25" t="s">
        <v>15</v>
      </c>
      <c r="V2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-2.4856168772048672</v>
      </c>
      <c r="W25">
        <f>EXP(Table1[[#This Row],[Logit]])</f>
        <v>8.3274168727910533E-2</v>
      </c>
      <c r="X25">
        <f>IF(Table1[[#This Row],[Survived]]=1, Table1[[#This Row],[elogit]]/(1+Table1[[#This Row],[elogit]]), 1-(Table1[[#This Row],[elogit]]/(1+Table1[[#This Row],[elogit]])))</f>
        <v>7.6872661724870103E-2</v>
      </c>
      <c r="Y25">
        <f>LN(Table1[[#This Row],[probability]])</f>
        <v>-2.5656049699051042</v>
      </c>
      <c r="Z25">
        <f>IF(ROW()&lt;(Table1[[#Totals],[Survived]]+1), 1, 0)</f>
        <v>1</v>
      </c>
      <c r="AA25">
        <f>IF(Table1[[#This Row],[Prediction]]=Table1[[#This Row],[Survived]], 1, 0)</f>
        <v>1</v>
      </c>
    </row>
    <row r="26" spans="1:27" x14ac:dyDescent="0.3">
      <c r="A26">
        <v>82</v>
      </c>
      <c r="B26">
        <v>1</v>
      </c>
      <c r="C26">
        <v>3</v>
      </c>
      <c r="D26">
        <f>IF(Table1[[#This Row],[Pclass]]=1, 1, 0)</f>
        <v>0</v>
      </c>
      <c r="E26">
        <f>IF(Table1[[#This Row],[Pclass]]=2, 1, 0)</f>
        <v>0</v>
      </c>
      <c r="F26" t="s">
        <v>136</v>
      </c>
      <c r="G26" t="s">
        <v>13</v>
      </c>
      <c r="H26">
        <f>IF(Table1[[#This Row],[Sex]]="male", 1, 0)</f>
        <v>1</v>
      </c>
      <c r="I26">
        <v>29</v>
      </c>
      <c r="J26">
        <f>IF(Table1[[#This Row],[Age]], 0, 1)</f>
        <v>0</v>
      </c>
      <c r="K26">
        <f>IF(AND(Table1[[#This Row],[Age]]&lt;&gt;"", Table1[[#This Row],[Age]]&lt;13), 1, 0)</f>
        <v>0</v>
      </c>
      <c r="L26">
        <f>IF(AND(Table1[[#This Row],[Age]]&lt;&gt;"", Table1[[#This Row],[Age]]&gt;=13, Table1[[#This Row],[Age]]&lt;20), 1, 0)</f>
        <v>0</v>
      </c>
      <c r="O26">
        <f>IF(AND(Table1[[#This Row],[Age]]&lt;&gt;"", Table1[[#This Row],[Age]]&gt;64), 1, 0)</f>
        <v>0</v>
      </c>
      <c r="P26">
        <v>0</v>
      </c>
      <c r="Q26">
        <v>0</v>
      </c>
      <c r="R26">
        <v>345779</v>
      </c>
      <c r="S26">
        <v>9.5</v>
      </c>
      <c r="U26" t="s">
        <v>15</v>
      </c>
      <c r="V2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-2.4845029346009802</v>
      </c>
      <c r="W26">
        <f>EXP(Table1[[#This Row],[Logit]])</f>
        <v>8.3366983057580335E-2</v>
      </c>
      <c r="X26">
        <f>IF(Table1[[#This Row],[Survived]]=1, Table1[[#This Row],[elogit]]/(1+Table1[[#This Row],[elogit]]), 1-(Table1[[#This Row],[elogit]]/(1+Table1[[#This Row],[elogit]])))</f>
        <v>7.695174798690485E-2</v>
      </c>
      <c r="Y26">
        <f>LN(Table1[[#This Row],[probability]])</f>
        <v>-2.5645767030760451</v>
      </c>
      <c r="Z26">
        <f>IF(ROW()&lt;(Table1[[#Totals],[Survived]]+1), 1, 0)</f>
        <v>1</v>
      </c>
      <c r="AA26">
        <f>IF(Table1[[#This Row],[Prediction]]=Table1[[#This Row],[Survived]], 1, 0)</f>
        <v>1</v>
      </c>
    </row>
    <row r="27" spans="1:27" x14ac:dyDescent="0.3">
      <c r="A27">
        <v>287</v>
      </c>
      <c r="B27">
        <v>1</v>
      </c>
      <c r="C27">
        <v>3</v>
      </c>
      <c r="D27">
        <f>IF(Table1[[#This Row],[Pclass]]=1, 1, 0)</f>
        <v>0</v>
      </c>
      <c r="E27">
        <f>IF(Table1[[#This Row],[Pclass]]=2, 1, 0)</f>
        <v>0</v>
      </c>
      <c r="F27" t="s">
        <v>433</v>
      </c>
      <c r="G27" t="s">
        <v>13</v>
      </c>
      <c r="H27">
        <f>IF(Table1[[#This Row],[Sex]]="male", 1, 0)</f>
        <v>1</v>
      </c>
      <c r="I27">
        <v>30</v>
      </c>
      <c r="J27">
        <f>IF(Table1[[#This Row],[Age]], 0, 1)</f>
        <v>0</v>
      </c>
      <c r="K27">
        <f>IF(AND(Table1[[#This Row],[Age]]&lt;&gt;"", Table1[[#This Row],[Age]]&lt;13), 1, 0)</f>
        <v>0</v>
      </c>
      <c r="L27">
        <f>IF(AND(Table1[[#This Row],[Age]]&lt;&gt;"", Table1[[#This Row],[Age]]&gt;=13, Table1[[#This Row],[Age]]&lt;20), 1, 0)</f>
        <v>0</v>
      </c>
      <c r="O27">
        <f>IF(AND(Table1[[#This Row],[Age]]&lt;&gt;"", Table1[[#This Row],[Age]]&gt;64), 1, 0)</f>
        <v>0</v>
      </c>
      <c r="P27">
        <v>0</v>
      </c>
      <c r="Q27">
        <v>0</v>
      </c>
      <c r="R27">
        <v>345774</v>
      </c>
      <c r="S27">
        <v>9.5</v>
      </c>
      <c r="U27" t="s">
        <v>15</v>
      </c>
      <c r="V2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-2.4845029346009802</v>
      </c>
      <c r="W27">
        <f>EXP(Table1[[#This Row],[Logit]])</f>
        <v>8.3366983057580335E-2</v>
      </c>
      <c r="X27">
        <f>IF(Table1[[#This Row],[Survived]]=1, Table1[[#This Row],[elogit]]/(1+Table1[[#This Row],[elogit]]), 1-(Table1[[#This Row],[elogit]]/(1+Table1[[#This Row],[elogit]])))</f>
        <v>7.695174798690485E-2</v>
      </c>
      <c r="Y27">
        <f>LN(Table1[[#This Row],[probability]])</f>
        <v>-2.5645767030760451</v>
      </c>
      <c r="Z27">
        <f>IF(ROW()&lt;(Table1[[#Totals],[Survived]]+1), 1, 0)</f>
        <v>1</v>
      </c>
      <c r="AA27">
        <f>IF(Table1[[#This Row],[Prediction]]=Table1[[#This Row],[Survived]], 1, 0)</f>
        <v>1</v>
      </c>
    </row>
    <row r="28" spans="1:27" x14ac:dyDescent="0.3">
      <c r="A28">
        <v>66</v>
      </c>
      <c r="B28">
        <v>1</v>
      </c>
      <c r="C28">
        <v>3</v>
      </c>
      <c r="D28">
        <f>IF(Table1[[#This Row],[Pclass]]=1, 1, 0)</f>
        <v>0</v>
      </c>
      <c r="E28">
        <f>IF(Table1[[#This Row],[Pclass]]=2, 1, 0)</f>
        <v>0</v>
      </c>
      <c r="F28" t="s">
        <v>114</v>
      </c>
      <c r="G28" t="s">
        <v>13</v>
      </c>
      <c r="H28">
        <f>IF(Table1[[#This Row],[Sex]]="male", 1, 0)</f>
        <v>1</v>
      </c>
      <c r="J28">
        <f>IF(Table1[[#This Row],[Age]], 0, 1)</f>
        <v>1</v>
      </c>
      <c r="K28">
        <f>IF(AND(Table1[[#This Row],[Age]]&lt;&gt;"", Table1[[#This Row],[Age]]&lt;13), 1, 0)</f>
        <v>0</v>
      </c>
      <c r="L28">
        <f>IF(AND(Table1[[#This Row],[Age]]&lt;&gt;"", Table1[[#This Row],[Age]]&gt;=13, Table1[[#This Row],[Age]]&lt;20), 1, 0)</f>
        <v>0</v>
      </c>
      <c r="O28">
        <f>IF(AND(Table1[[#This Row],[Age]]&lt;&gt;"", Table1[[#This Row],[Age]]&gt;64), 1, 0)</f>
        <v>0</v>
      </c>
      <c r="P28">
        <v>1</v>
      </c>
      <c r="Q28">
        <v>1</v>
      </c>
      <c r="R28">
        <v>2661</v>
      </c>
      <c r="S28">
        <v>15.245799999999999</v>
      </c>
      <c r="U28" t="s">
        <v>20</v>
      </c>
      <c r="V28">
        <f>Table1[[#This Row],[class1]]*Bclass1+Table1[[#This Row],[class2]]*Bclass2+Table1[[#This Row],[male]]*Bmale+Table1[[#This Row],[Fare]]*Bfare+Table1[[#This Row],[child]]*Bchild+Table1[[#This Row],[teen]]*Bteen+Table1[[#This Row],[senior]]*Bsenior</f>
        <v>-2.4768605567939161</v>
      </c>
      <c r="W28">
        <f>EXP(Table1[[#This Row],[Logit]])</f>
        <v>8.4006545816004835E-2</v>
      </c>
      <c r="X28">
        <f>IF(Table1[[#This Row],[Survived]]=1, Table1[[#This Row],[elogit]]/(1+Table1[[#This Row],[elogit]]), 1-(Table1[[#This Row],[elogit]]/(1+Table1[[#This Row],[elogit]])))</f>
        <v>7.7496345515854284E-2</v>
      </c>
      <c r="Y28">
        <f>LN(Table1[[#This Row],[probability]])</f>
        <v>-2.5575244983687888</v>
      </c>
      <c r="Z28">
        <f>IF(ROW()&lt;(Table1[[#Totals],[Survived]]+1), 1, 0)</f>
        <v>1</v>
      </c>
      <c r="AA28">
        <f>IF(Table1[[#This Row],[Prediction]]=Table1[[#This Row],[Survived]], 1, 0)</f>
        <v>1</v>
      </c>
    </row>
    <row r="29" spans="1:27" x14ac:dyDescent="0.3">
      <c r="A29">
        <v>710</v>
      </c>
      <c r="B29">
        <v>1</v>
      </c>
      <c r="C29">
        <v>3</v>
      </c>
      <c r="D29">
        <f>IF(Table1[[#This Row],[Pclass]]=1, 1, 0)</f>
        <v>0</v>
      </c>
      <c r="E29">
        <f>IF(Table1[[#This Row],[Pclass]]=2, 1, 0)</f>
        <v>0</v>
      </c>
      <c r="F29" t="s">
        <v>995</v>
      </c>
      <c r="G29" t="s">
        <v>13</v>
      </c>
      <c r="H29">
        <f>IF(Table1[[#This Row],[Sex]]="male", 1, 0)</f>
        <v>1</v>
      </c>
      <c r="J29">
        <f>IF(Table1[[#This Row],[Age]], 0, 1)</f>
        <v>1</v>
      </c>
      <c r="K29">
        <f>IF(AND(Table1[[#This Row],[Age]]&lt;&gt;"", Table1[[#This Row],[Age]]&lt;13), 1, 0)</f>
        <v>0</v>
      </c>
      <c r="L29">
        <f>IF(AND(Table1[[#This Row],[Age]]&lt;&gt;"", Table1[[#This Row],[Age]]&gt;=13, Table1[[#This Row],[Age]]&lt;20), 1, 0)</f>
        <v>0</v>
      </c>
      <c r="O29">
        <f>IF(AND(Table1[[#This Row],[Age]]&lt;&gt;"", Table1[[#This Row],[Age]]&gt;64), 1, 0)</f>
        <v>0</v>
      </c>
      <c r="P29">
        <v>1</v>
      </c>
      <c r="Q29">
        <v>1</v>
      </c>
      <c r="R29">
        <v>2661</v>
      </c>
      <c r="S29">
        <v>15.245799999999999</v>
      </c>
      <c r="U29" t="s">
        <v>20</v>
      </c>
      <c r="V29">
        <f>Table1[[#This Row],[class1]]*Bclass1+Table1[[#This Row],[class2]]*Bclass2+Table1[[#This Row],[male]]*Bmale+Table1[[#This Row],[Fare]]*Bfare+Table1[[#This Row],[child]]*Bchild+Table1[[#This Row],[teen]]*Bteen+Table1[[#This Row],[senior]]*Bsenior</f>
        <v>-2.4768605567939161</v>
      </c>
      <c r="W29">
        <f>EXP(Table1[[#This Row],[Logit]])</f>
        <v>8.4006545816004835E-2</v>
      </c>
      <c r="X29">
        <f>IF(Table1[[#This Row],[Survived]]=1, Table1[[#This Row],[elogit]]/(1+Table1[[#This Row],[elogit]]), 1-(Table1[[#This Row],[elogit]]/(1+Table1[[#This Row],[elogit]])))</f>
        <v>7.7496345515854284E-2</v>
      </c>
      <c r="Y29">
        <f>LN(Table1[[#This Row],[probability]])</f>
        <v>-2.5575244983687888</v>
      </c>
      <c r="Z29">
        <f>IF(ROW()&lt;(Table1[[#Totals],[Survived]]+1), 1, 0)</f>
        <v>1</v>
      </c>
      <c r="AA29">
        <f>IF(Table1[[#This Row],[Prediction]]=Table1[[#This Row],[Survived]], 1, 0)</f>
        <v>1</v>
      </c>
    </row>
    <row r="30" spans="1:27" x14ac:dyDescent="0.3">
      <c r="A30">
        <v>623</v>
      </c>
      <c r="B30">
        <v>1</v>
      </c>
      <c r="C30">
        <v>3</v>
      </c>
      <c r="D30">
        <f>IF(Table1[[#This Row],[Pclass]]=1, 1, 0)</f>
        <v>0</v>
      </c>
      <c r="E30">
        <f>IF(Table1[[#This Row],[Pclass]]=2, 1, 0)</f>
        <v>0</v>
      </c>
      <c r="F30" t="s">
        <v>883</v>
      </c>
      <c r="G30" t="s">
        <v>13</v>
      </c>
      <c r="H30">
        <f>IF(Table1[[#This Row],[Sex]]="male", 1, 0)</f>
        <v>1</v>
      </c>
      <c r="I30">
        <v>20</v>
      </c>
      <c r="J30">
        <f>IF(Table1[[#This Row],[Age]], 0, 1)</f>
        <v>0</v>
      </c>
      <c r="K30">
        <f>IF(AND(Table1[[#This Row],[Age]]&lt;&gt;"", Table1[[#This Row],[Age]]&lt;13), 1, 0)</f>
        <v>0</v>
      </c>
      <c r="L30">
        <f>IF(AND(Table1[[#This Row],[Age]]&lt;&gt;"", Table1[[#This Row],[Age]]&gt;=13, Table1[[#This Row],[Age]]&lt;20), 1, 0)</f>
        <v>0</v>
      </c>
      <c r="O30">
        <f>IF(AND(Table1[[#This Row],[Age]]&lt;&gt;"", Table1[[#This Row],[Age]]&gt;64), 1, 0)</f>
        <v>0</v>
      </c>
      <c r="P30">
        <v>1</v>
      </c>
      <c r="Q30">
        <v>1</v>
      </c>
      <c r="R30">
        <v>2653</v>
      </c>
      <c r="S30">
        <v>15.7417</v>
      </c>
      <c r="U30" t="s">
        <v>20</v>
      </c>
      <c r="V30">
        <f>Table1[[#This Row],[class1]]*Bclass1+Table1[[#This Row],[class2]]*Bclass2+Table1[[#This Row],[male]]*Bmale+Table1[[#This Row],[Fare]]*Bfare+Table1[[#This Row],[child]]*Bchild+Table1[[#This Row],[teen]]*Bteen+Table1[[#This Row],[senior]]*Bsenior</f>
        <v>-2.4762009697643426</v>
      </c>
      <c r="W30">
        <f>EXP(Table1[[#This Row],[Logit]])</f>
        <v>8.4061973721778704E-2</v>
      </c>
      <c r="X30">
        <f>IF(Table1[[#This Row],[Survived]]=1, Table1[[#This Row],[elogit]]/(1+Table1[[#This Row],[elogit]]), 1-(Table1[[#This Row],[elogit]]/(1+Table1[[#This Row],[elogit]])))</f>
        <v>7.7543512972029549E-2</v>
      </c>
      <c r="Y30">
        <f>LN(Table1[[#This Row],[probability]])</f>
        <v>-2.5569160424776332</v>
      </c>
      <c r="Z30">
        <f>IF(ROW()&lt;(Table1[[#Totals],[Survived]]+1), 1, 0)</f>
        <v>1</v>
      </c>
      <c r="AA30">
        <f>IF(Table1[[#This Row],[Prediction]]=Table1[[#This Row],[Survived]], 1, 0)</f>
        <v>1</v>
      </c>
    </row>
    <row r="31" spans="1:27" x14ac:dyDescent="0.3">
      <c r="A31">
        <v>208</v>
      </c>
      <c r="B31">
        <v>1</v>
      </c>
      <c r="C31">
        <v>3</v>
      </c>
      <c r="D31">
        <f>IF(Table1[[#This Row],[Pclass]]=1, 1, 0)</f>
        <v>0</v>
      </c>
      <c r="E31">
        <f>IF(Table1[[#This Row],[Pclass]]=2, 1, 0)</f>
        <v>0</v>
      </c>
      <c r="F31" t="s">
        <v>315</v>
      </c>
      <c r="G31" t="s">
        <v>13</v>
      </c>
      <c r="H31">
        <f>IF(Table1[[#This Row],[Sex]]="male", 1, 0)</f>
        <v>1</v>
      </c>
      <c r="I31">
        <v>26</v>
      </c>
      <c r="J31">
        <f>IF(Table1[[#This Row],[Age]], 0, 1)</f>
        <v>0</v>
      </c>
      <c r="K31">
        <f>IF(AND(Table1[[#This Row],[Age]]&lt;&gt;"", Table1[[#This Row],[Age]]&lt;13), 1, 0)</f>
        <v>0</v>
      </c>
      <c r="L31">
        <f>IF(AND(Table1[[#This Row],[Age]]&lt;&gt;"", Table1[[#This Row],[Age]]&gt;=13, Table1[[#This Row],[Age]]&lt;20), 1, 0)</f>
        <v>0</v>
      </c>
      <c r="O31">
        <f>IF(AND(Table1[[#This Row],[Age]]&lt;&gt;"", Table1[[#This Row],[Age]]&gt;64), 1, 0)</f>
        <v>0</v>
      </c>
      <c r="P31">
        <v>0</v>
      </c>
      <c r="Q31">
        <v>0</v>
      </c>
      <c r="R31">
        <v>2699</v>
      </c>
      <c r="S31">
        <v>18.787500000000001</v>
      </c>
      <c r="U31" t="s">
        <v>20</v>
      </c>
      <c r="V31">
        <f>Table1[[#This Row],[class1]]*Bclass1+Table1[[#This Row],[class2]]*Bclass2+Table1[[#This Row],[male]]*Bmale+Table1[[#This Row],[Fare]]*Bfare+Table1[[#This Row],[child]]*Bchild+Table1[[#This Row],[teen]]*Bteen+Table1[[#This Row],[senior]]*Bsenior</f>
        <v>-2.4721498099041392</v>
      </c>
      <c r="W31">
        <f>EXP(Table1[[#This Row],[Logit]])</f>
        <v>8.440321295613587E-2</v>
      </c>
      <c r="X31">
        <f>IF(Table1[[#This Row],[Survived]]=1, Table1[[#This Row],[elogit]]/(1+Table1[[#This Row],[elogit]]), 1-(Table1[[#This Row],[elogit]]/(1+Table1[[#This Row],[elogit]])))</f>
        <v>7.7833790925470062E-2</v>
      </c>
      <c r="Y31">
        <f>LN(Table1[[#This Row],[probability]])</f>
        <v>-2.5531796114304819</v>
      </c>
      <c r="Z31">
        <f>IF(ROW()&lt;(Table1[[#Totals],[Survived]]+1), 1, 0)</f>
        <v>1</v>
      </c>
      <c r="AA31">
        <f>IF(Table1[[#This Row],[Prediction]]=Table1[[#This Row],[Survived]], 1, 0)</f>
        <v>1</v>
      </c>
    </row>
    <row r="32" spans="1:27" x14ac:dyDescent="0.3">
      <c r="A32">
        <v>302</v>
      </c>
      <c r="B32">
        <v>1</v>
      </c>
      <c r="C32">
        <v>3</v>
      </c>
      <c r="D32">
        <f>IF(Table1[[#This Row],[Pclass]]=1, 1, 0)</f>
        <v>0</v>
      </c>
      <c r="E32">
        <f>IF(Table1[[#This Row],[Pclass]]=2, 1, 0)</f>
        <v>0</v>
      </c>
      <c r="F32" t="s">
        <v>454</v>
      </c>
      <c r="G32" t="s">
        <v>13</v>
      </c>
      <c r="H32">
        <f>IF(Table1[[#This Row],[Sex]]="male", 1, 0)</f>
        <v>1</v>
      </c>
      <c r="J32">
        <f>IF(Table1[[#This Row],[Age]], 0, 1)</f>
        <v>1</v>
      </c>
      <c r="K32">
        <f>IF(AND(Table1[[#This Row],[Age]]&lt;&gt;"", Table1[[#This Row],[Age]]&lt;13), 1, 0)</f>
        <v>0</v>
      </c>
      <c r="L32">
        <f>IF(AND(Table1[[#This Row],[Age]]&lt;&gt;"", Table1[[#This Row],[Age]]&gt;=13, Table1[[#This Row],[Age]]&lt;20), 1, 0)</f>
        <v>0</v>
      </c>
      <c r="O32">
        <f>IF(AND(Table1[[#This Row],[Age]]&lt;&gt;"", Table1[[#This Row],[Age]]&gt;64), 1, 0)</f>
        <v>0</v>
      </c>
      <c r="P32">
        <v>2</v>
      </c>
      <c r="Q32">
        <v>0</v>
      </c>
      <c r="R32">
        <v>367226</v>
      </c>
      <c r="S32">
        <v>23.25</v>
      </c>
      <c r="U32" t="s">
        <v>27</v>
      </c>
      <c r="V32">
        <f>Table1[[#This Row],[class1]]*Bclass1+Table1[[#This Row],[class2]]*Bclass2+Table1[[#This Row],[male]]*Bmale+Table1[[#This Row],[Fare]]*Bfare+Table1[[#This Row],[child]]*Bchild+Table1[[#This Row],[teen]]*Bteen+Table1[[#This Row],[senior]]*Bsenior</f>
        <v>-2.466214324686411</v>
      </c>
      <c r="W32">
        <f>EXP(Table1[[#This Row],[Logit]])</f>
        <v>8.4905676686840542E-2</v>
      </c>
      <c r="X32">
        <f>IF(Table1[[#This Row],[Survived]]=1, Table1[[#This Row],[elogit]]/(1+Table1[[#This Row],[elogit]]), 1-(Table1[[#This Row],[elogit]]/(1+Table1[[#This Row],[elogit]])))</f>
        <v>7.8260883421802457E-2</v>
      </c>
      <c r="Y32">
        <f>LN(Table1[[#This Row],[probability]])</f>
        <v>-2.5477073739706815</v>
      </c>
      <c r="Z32">
        <f>IF(ROW()&lt;(Table1[[#Totals],[Survived]]+1), 1, 0)</f>
        <v>1</v>
      </c>
      <c r="AA32">
        <f>IF(Table1[[#This Row],[Prediction]]=Table1[[#This Row],[Survived]], 1, 0)</f>
        <v>1</v>
      </c>
    </row>
    <row r="33" spans="1:27" x14ac:dyDescent="0.3">
      <c r="A33">
        <v>75</v>
      </c>
      <c r="B33">
        <v>1</v>
      </c>
      <c r="C33">
        <v>3</v>
      </c>
      <c r="D33">
        <f>IF(Table1[[#This Row],[Pclass]]=1, 1, 0)</f>
        <v>0</v>
      </c>
      <c r="E33">
        <f>IF(Table1[[#This Row],[Pclass]]=2, 1, 0)</f>
        <v>0</v>
      </c>
      <c r="F33" t="s">
        <v>128</v>
      </c>
      <c r="G33" t="s">
        <v>13</v>
      </c>
      <c r="H33">
        <f>IF(Table1[[#This Row],[Sex]]="male", 1, 0)</f>
        <v>1</v>
      </c>
      <c r="I33">
        <v>32</v>
      </c>
      <c r="J33">
        <f>IF(Table1[[#This Row],[Age]], 0, 1)</f>
        <v>0</v>
      </c>
      <c r="K33">
        <f>IF(AND(Table1[[#This Row],[Age]]&lt;&gt;"", Table1[[#This Row],[Age]]&lt;13), 1, 0)</f>
        <v>0</v>
      </c>
      <c r="L33">
        <f>IF(AND(Table1[[#This Row],[Age]]&lt;&gt;"", Table1[[#This Row],[Age]]&gt;=13, Table1[[#This Row],[Age]]&lt;20), 1, 0)</f>
        <v>0</v>
      </c>
      <c r="O33">
        <f>IF(AND(Table1[[#This Row],[Age]]&lt;&gt;"", Table1[[#This Row],[Age]]&gt;64), 1, 0)</f>
        <v>0</v>
      </c>
      <c r="P33">
        <v>0</v>
      </c>
      <c r="Q33">
        <v>0</v>
      </c>
      <c r="R33">
        <v>1601</v>
      </c>
      <c r="S33">
        <v>56.495800000000003</v>
      </c>
      <c r="U33" t="s">
        <v>15</v>
      </c>
      <c r="V33">
        <f>Table1[[#This Row],[class1]]*Bclass1+Table1[[#This Row],[class2]]*Bclass2+Table1[[#This Row],[male]]*Bmale+Table1[[#This Row],[Fare]]*Bfare+Table1[[#This Row],[child]]*Bchild+Table1[[#This Row],[teen]]*Bteen+Table1[[#This Row],[senior]]*Bsenior</f>
        <v>-2.4219947270502096</v>
      </c>
      <c r="W33">
        <f>EXP(Table1[[#This Row],[Logit]])</f>
        <v>8.8744419892836129E-2</v>
      </c>
      <c r="X33">
        <f>IF(Table1[[#This Row],[Survived]]=1, Table1[[#This Row],[elogit]]/(1+Table1[[#This Row],[elogit]]), 1-(Table1[[#This Row],[elogit]]/(1+Table1[[#This Row],[elogit]])))</f>
        <v>8.1510791946535197E-2</v>
      </c>
      <c r="Y33">
        <f>LN(Table1[[#This Row],[probability]])</f>
        <v>-2.5070198509797095</v>
      </c>
      <c r="Z33">
        <f>IF(ROW()&lt;(Table1[[#Totals],[Survived]]+1), 1, 0)</f>
        <v>1</v>
      </c>
      <c r="AA33">
        <f>IF(Table1[[#This Row],[Prediction]]=Table1[[#This Row],[Survived]], 1, 0)</f>
        <v>1</v>
      </c>
    </row>
    <row r="34" spans="1:27" x14ac:dyDescent="0.3">
      <c r="A34">
        <v>510</v>
      </c>
      <c r="B34">
        <v>1</v>
      </c>
      <c r="C34">
        <v>3</v>
      </c>
      <c r="D34">
        <f>IF(Table1[[#This Row],[Pclass]]=1, 1, 0)</f>
        <v>0</v>
      </c>
      <c r="E34">
        <f>IF(Table1[[#This Row],[Pclass]]=2, 1, 0)</f>
        <v>0</v>
      </c>
      <c r="F34" t="s">
        <v>732</v>
      </c>
      <c r="G34" t="s">
        <v>13</v>
      </c>
      <c r="H34">
        <f>IF(Table1[[#This Row],[Sex]]="male", 1, 0)</f>
        <v>1</v>
      </c>
      <c r="I34">
        <v>26</v>
      </c>
      <c r="J34">
        <f>IF(Table1[[#This Row],[Age]], 0, 1)</f>
        <v>0</v>
      </c>
      <c r="K34">
        <f>IF(AND(Table1[[#This Row],[Age]]&lt;&gt;"", Table1[[#This Row],[Age]]&lt;13), 1, 0)</f>
        <v>0</v>
      </c>
      <c r="L34">
        <f>IF(AND(Table1[[#This Row],[Age]]&lt;&gt;"", Table1[[#This Row],[Age]]&gt;=13, Table1[[#This Row],[Age]]&lt;20), 1, 0)</f>
        <v>0</v>
      </c>
      <c r="O34">
        <f>IF(AND(Table1[[#This Row],[Age]]&lt;&gt;"", Table1[[#This Row],[Age]]&gt;64), 1, 0)</f>
        <v>0</v>
      </c>
      <c r="P34">
        <v>0</v>
      </c>
      <c r="Q34">
        <v>0</v>
      </c>
      <c r="R34">
        <v>1601</v>
      </c>
      <c r="S34">
        <v>56.495800000000003</v>
      </c>
      <c r="U34" t="s">
        <v>15</v>
      </c>
      <c r="V34">
        <f>Table1[[#This Row],[class1]]*Bclass1+Table1[[#This Row],[class2]]*Bclass2+Table1[[#This Row],[male]]*Bmale+Table1[[#This Row],[Fare]]*Bfare+Table1[[#This Row],[child]]*Bchild+Table1[[#This Row],[teen]]*Bteen+Table1[[#This Row],[senior]]*Bsenior</f>
        <v>-2.4219947270502096</v>
      </c>
      <c r="W34">
        <f>EXP(Table1[[#This Row],[Logit]])</f>
        <v>8.8744419892836129E-2</v>
      </c>
      <c r="X34">
        <f>IF(Table1[[#This Row],[Survived]]=1, Table1[[#This Row],[elogit]]/(1+Table1[[#This Row],[elogit]]), 1-(Table1[[#This Row],[elogit]]/(1+Table1[[#This Row],[elogit]])))</f>
        <v>8.1510791946535197E-2</v>
      </c>
      <c r="Y34">
        <f>LN(Table1[[#This Row],[probability]])</f>
        <v>-2.5070198509797095</v>
      </c>
      <c r="Z34">
        <f>IF(ROW()&lt;(Table1[[#Totals],[Survived]]+1), 1, 0)</f>
        <v>1</v>
      </c>
      <c r="AA34">
        <f>IF(Table1[[#This Row],[Prediction]]=Table1[[#This Row],[Survived]], 1, 0)</f>
        <v>1</v>
      </c>
    </row>
    <row r="35" spans="1:27" x14ac:dyDescent="0.3">
      <c r="A35">
        <v>644</v>
      </c>
      <c r="B35">
        <v>1</v>
      </c>
      <c r="C35">
        <v>3</v>
      </c>
      <c r="D35">
        <f>IF(Table1[[#This Row],[Pclass]]=1, 1, 0)</f>
        <v>0</v>
      </c>
      <c r="E35">
        <f>IF(Table1[[#This Row],[Pclass]]=2, 1, 0)</f>
        <v>0</v>
      </c>
      <c r="F35" t="s">
        <v>909</v>
      </c>
      <c r="G35" t="s">
        <v>13</v>
      </c>
      <c r="H35">
        <f>IF(Table1[[#This Row],[Sex]]="male", 1, 0)</f>
        <v>1</v>
      </c>
      <c r="J35">
        <f>IF(Table1[[#This Row],[Age]], 0, 1)</f>
        <v>1</v>
      </c>
      <c r="K35">
        <f>IF(AND(Table1[[#This Row],[Age]]&lt;&gt;"", Table1[[#This Row],[Age]]&lt;13), 1, 0)</f>
        <v>0</v>
      </c>
      <c r="L35">
        <f>IF(AND(Table1[[#This Row],[Age]]&lt;&gt;"", Table1[[#This Row],[Age]]&gt;=13, Table1[[#This Row],[Age]]&lt;20), 1, 0)</f>
        <v>0</v>
      </c>
      <c r="O35">
        <f>IF(AND(Table1[[#This Row],[Age]]&lt;&gt;"", Table1[[#This Row],[Age]]&gt;64), 1, 0)</f>
        <v>0</v>
      </c>
      <c r="P35">
        <v>0</v>
      </c>
      <c r="Q35">
        <v>0</v>
      </c>
      <c r="R35">
        <v>1601</v>
      </c>
      <c r="S35">
        <v>56.495800000000003</v>
      </c>
      <c r="U35" t="s">
        <v>15</v>
      </c>
      <c r="V35">
        <f>Table1[[#This Row],[class1]]*Bclass1+Table1[[#This Row],[class2]]*Bclass2+Table1[[#This Row],[male]]*Bmale+Table1[[#This Row],[Fare]]*Bfare+Table1[[#This Row],[child]]*Bchild+Table1[[#This Row],[teen]]*Bteen+Table1[[#This Row],[senior]]*Bsenior</f>
        <v>-2.4219947270502096</v>
      </c>
      <c r="W35">
        <f>EXP(Table1[[#This Row],[Logit]])</f>
        <v>8.8744419892836129E-2</v>
      </c>
      <c r="X35">
        <f>IF(Table1[[#This Row],[Survived]]=1, Table1[[#This Row],[elogit]]/(1+Table1[[#This Row],[elogit]]), 1-(Table1[[#This Row],[elogit]]/(1+Table1[[#This Row],[elogit]])))</f>
        <v>8.1510791946535197E-2</v>
      </c>
      <c r="Y35">
        <f>LN(Table1[[#This Row],[probability]])</f>
        <v>-2.5070198509797095</v>
      </c>
      <c r="Z35">
        <f>IF(ROW()&lt;(Table1[[#Totals],[Survived]]+1), 1, 0)</f>
        <v>1</v>
      </c>
      <c r="AA35">
        <f>IF(Table1[[#This Row],[Prediction]]=Table1[[#This Row],[Survived]], 1, 0)</f>
        <v>1</v>
      </c>
    </row>
    <row r="36" spans="1:27" x14ac:dyDescent="0.3">
      <c r="A36">
        <v>693</v>
      </c>
      <c r="B36">
        <v>1</v>
      </c>
      <c r="C36">
        <v>3</v>
      </c>
      <c r="D36">
        <f>IF(Table1[[#This Row],[Pclass]]=1, 1, 0)</f>
        <v>0</v>
      </c>
      <c r="E36">
        <f>IF(Table1[[#This Row],[Pclass]]=2, 1, 0)</f>
        <v>0</v>
      </c>
      <c r="F36" t="s">
        <v>973</v>
      </c>
      <c r="G36" t="s">
        <v>13</v>
      </c>
      <c r="H36">
        <f>IF(Table1[[#This Row],[Sex]]="male", 1, 0)</f>
        <v>1</v>
      </c>
      <c r="J36">
        <f>IF(Table1[[#This Row],[Age]], 0, 1)</f>
        <v>1</v>
      </c>
      <c r="K36">
        <f>IF(AND(Table1[[#This Row],[Age]]&lt;&gt;"", Table1[[#This Row],[Age]]&lt;13), 1, 0)</f>
        <v>0</v>
      </c>
      <c r="L36">
        <f>IF(AND(Table1[[#This Row],[Age]]&lt;&gt;"", Table1[[#This Row],[Age]]&gt;=13, Table1[[#This Row],[Age]]&lt;20), 1, 0)</f>
        <v>0</v>
      </c>
      <c r="O36">
        <f>IF(AND(Table1[[#This Row],[Age]]&lt;&gt;"", Table1[[#This Row],[Age]]&gt;64), 1, 0)</f>
        <v>0</v>
      </c>
      <c r="P36">
        <v>0</v>
      </c>
      <c r="Q36">
        <v>0</v>
      </c>
      <c r="R36">
        <v>1601</v>
      </c>
      <c r="S36">
        <v>56.495800000000003</v>
      </c>
      <c r="U36" t="s">
        <v>15</v>
      </c>
      <c r="V36">
        <f>Table1[[#This Row],[class1]]*Bclass1+Table1[[#This Row],[class2]]*Bclass2+Table1[[#This Row],[male]]*Bmale+Table1[[#This Row],[Fare]]*Bfare+Table1[[#This Row],[child]]*Bchild+Table1[[#This Row],[teen]]*Bteen+Table1[[#This Row],[senior]]*Bsenior</f>
        <v>-2.4219947270502096</v>
      </c>
      <c r="W36">
        <f>EXP(Table1[[#This Row],[Logit]])</f>
        <v>8.8744419892836129E-2</v>
      </c>
      <c r="X36">
        <f>IF(Table1[[#This Row],[Survived]]=1, Table1[[#This Row],[elogit]]/(1+Table1[[#This Row],[elogit]]), 1-(Table1[[#This Row],[elogit]]/(1+Table1[[#This Row],[elogit]])))</f>
        <v>8.1510791946535197E-2</v>
      </c>
      <c r="Y36">
        <f>LN(Table1[[#This Row],[probability]])</f>
        <v>-2.5070198509797095</v>
      </c>
      <c r="Z36">
        <f>IF(ROW()&lt;(Table1[[#Totals],[Survived]]+1), 1, 0)</f>
        <v>1</v>
      </c>
      <c r="AA36">
        <f>IF(Table1[[#This Row],[Prediction]]=Table1[[#This Row],[Survived]], 1, 0)</f>
        <v>1</v>
      </c>
    </row>
    <row r="37" spans="1:27" x14ac:dyDescent="0.3">
      <c r="A37">
        <v>839</v>
      </c>
      <c r="B37">
        <v>1</v>
      </c>
      <c r="C37">
        <v>3</v>
      </c>
      <c r="D37">
        <f>IF(Table1[[#This Row],[Pclass]]=1, 1, 0)</f>
        <v>0</v>
      </c>
      <c r="E37">
        <f>IF(Table1[[#This Row],[Pclass]]=2, 1, 0)</f>
        <v>0</v>
      </c>
      <c r="F37" t="s">
        <v>1155</v>
      </c>
      <c r="G37" t="s">
        <v>13</v>
      </c>
      <c r="H37">
        <f>IF(Table1[[#This Row],[Sex]]="male", 1, 0)</f>
        <v>1</v>
      </c>
      <c r="I37">
        <v>32</v>
      </c>
      <c r="J37">
        <f>IF(Table1[[#This Row],[Age]], 0, 1)</f>
        <v>0</v>
      </c>
      <c r="K37">
        <f>IF(AND(Table1[[#This Row],[Age]]&lt;&gt;"", Table1[[#This Row],[Age]]&lt;13), 1, 0)</f>
        <v>0</v>
      </c>
      <c r="L37">
        <f>IF(AND(Table1[[#This Row],[Age]]&lt;&gt;"", Table1[[#This Row],[Age]]&gt;=13, Table1[[#This Row],[Age]]&lt;20), 1, 0)</f>
        <v>0</v>
      </c>
      <c r="O37">
        <f>IF(AND(Table1[[#This Row],[Age]]&lt;&gt;"", Table1[[#This Row],[Age]]&gt;64), 1, 0)</f>
        <v>0</v>
      </c>
      <c r="P37">
        <v>0</v>
      </c>
      <c r="Q37">
        <v>0</v>
      </c>
      <c r="R37">
        <v>1601</v>
      </c>
      <c r="S37">
        <v>56.495800000000003</v>
      </c>
      <c r="U37" t="s">
        <v>15</v>
      </c>
      <c r="V37">
        <f>Table1[[#This Row],[class1]]*Bclass1+Table1[[#This Row],[class2]]*Bclass2+Table1[[#This Row],[male]]*Bmale+Table1[[#This Row],[Fare]]*Bfare+Table1[[#This Row],[child]]*Bchild+Table1[[#This Row],[teen]]*Bteen+Table1[[#This Row],[senior]]*Bsenior</f>
        <v>-2.4219947270502096</v>
      </c>
      <c r="W37">
        <f>EXP(Table1[[#This Row],[Logit]])</f>
        <v>8.8744419892836129E-2</v>
      </c>
      <c r="X37">
        <f>IF(Table1[[#This Row],[Survived]]=1, Table1[[#This Row],[elogit]]/(1+Table1[[#This Row],[elogit]]), 1-(Table1[[#This Row],[elogit]]/(1+Table1[[#This Row],[elogit]])))</f>
        <v>8.1510791946535197E-2</v>
      </c>
      <c r="Y37">
        <f>LN(Table1[[#This Row],[probability]])</f>
        <v>-2.5070198509797095</v>
      </c>
      <c r="Z37">
        <f>IF(ROW()&lt;(Table1[[#Totals],[Survived]]+1), 1, 0)</f>
        <v>1</v>
      </c>
      <c r="AA37">
        <f>IF(Table1[[#This Row],[Prediction]]=Table1[[#This Row],[Survived]], 1, 0)</f>
        <v>1</v>
      </c>
    </row>
    <row r="38" spans="1:27" x14ac:dyDescent="0.3">
      <c r="A38">
        <v>499</v>
      </c>
      <c r="B38">
        <v>0</v>
      </c>
      <c r="C38">
        <v>1</v>
      </c>
      <c r="D38">
        <f>IF(Table1[[#This Row],[Pclass]]=1, 1, 0)</f>
        <v>1</v>
      </c>
      <c r="E38">
        <f>IF(Table1[[#This Row],[Pclass]]=2, 1, 0)</f>
        <v>0</v>
      </c>
      <c r="F38" t="s">
        <v>719</v>
      </c>
      <c r="G38" t="s">
        <v>17</v>
      </c>
      <c r="H38">
        <f>IF(Table1[[#This Row],[Sex]]="male", 1, 0)</f>
        <v>0</v>
      </c>
      <c r="I38">
        <v>25</v>
      </c>
      <c r="J38">
        <f>IF(Table1[[#This Row],[Age]], 0, 1)</f>
        <v>0</v>
      </c>
      <c r="K38">
        <f>IF(AND(Table1[[#This Row],[Age]]&lt;&gt;"", Table1[[#This Row],[Age]]&lt;13), 1, 0)</f>
        <v>0</v>
      </c>
      <c r="L38">
        <f>IF(AND(Table1[[#This Row],[Age]]&lt;&gt;"", Table1[[#This Row],[Age]]&gt;=13, Table1[[#This Row],[Age]]&lt;20), 1, 0)</f>
        <v>0</v>
      </c>
      <c r="O38">
        <f>IF(AND(Table1[[#This Row],[Age]]&lt;&gt;"", Table1[[#This Row],[Age]]&gt;64), 1, 0)</f>
        <v>0</v>
      </c>
      <c r="P38">
        <v>1</v>
      </c>
      <c r="Q38">
        <v>2</v>
      </c>
      <c r="R38">
        <v>113781</v>
      </c>
      <c r="S38">
        <v>151.55000000000001</v>
      </c>
      <c r="T38" t="s">
        <v>449</v>
      </c>
      <c r="U38" t="s">
        <v>15</v>
      </c>
      <c r="V38">
        <f>Table1[[#This Row],[class1]]*Bclass1+Table1[[#This Row],[class2]]*Bclass2+Table1[[#This Row],[male]]*Bmale+Table1[[#This Row],[Fare]]*Bfare+Table1[[#This Row],[child]]*Bchild+Table1[[#This Row],[teen]]*Bteen+Table1[[#This Row],[senior]]*Bsenior</f>
        <v>2.2897156339971332</v>
      </c>
      <c r="W38">
        <f>EXP(Table1[[#This Row],[Logit]])</f>
        <v>9.8721299838419831</v>
      </c>
      <c r="X38">
        <f>IF(Table1[[#This Row],[Survived]]=1, Table1[[#This Row],[elogit]]/(1+Table1[[#This Row],[elogit]]), 1-(Table1[[#This Row],[elogit]]/(1+Table1[[#This Row],[elogit]])))</f>
        <v>9.1978296937783699E-2</v>
      </c>
      <c r="Y38">
        <f>LN(Table1[[#This Row],[probability]])</f>
        <v>-2.3862026326127279</v>
      </c>
      <c r="Z38">
        <f>IF(ROW()&lt;(Table1[[#Totals],[Survived]]+1), 1, 0)</f>
        <v>1</v>
      </c>
      <c r="AA38">
        <f>IF(Table1[[#This Row],[Prediction]]=Table1[[#This Row],[Survived]], 1, 0)</f>
        <v>0</v>
      </c>
    </row>
    <row r="39" spans="1:27" x14ac:dyDescent="0.3">
      <c r="A39">
        <v>205</v>
      </c>
      <c r="B39">
        <v>1</v>
      </c>
      <c r="C39">
        <v>3</v>
      </c>
      <c r="D39">
        <f>IF(Table1[[#This Row],[Pclass]]=1, 1, 0)</f>
        <v>0</v>
      </c>
      <c r="E39">
        <f>IF(Table1[[#This Row],[Pclass]]=2, 1, 0)</f>
        <v>0</v>
      </c>
      <c r="F39" t="s">
        <v>311</v>
      </c>
      <c r="G39" t="s">
        <v>13</v>
      </c>
      <c r="H39">
        <f>IF(Table1[[#This Row],[Sex]]="male", 1, 0)</f>
        <v>1</v>
      </c>
      <c r="I39">
        <v>18</v>
      </c>
      <c r="J39">
        <f>IF(Table1[[#This Row],[Age]], 0, 1)</f>
        <v>0</v>
      </c>
      <c r="K39">
        <f>IF(AND(Table1[[#This Row],[Age]]&lt;&gt;"", Table1[[#This Row],[Age]]&lt;13), 1, 0)</f>
        <v>0</v>
      </c>
      <c r="L39">
        <f>IF(AND(Table1[[#This Row],[Age]]&lt;&gt;"", Table1[[#This Row],[Age]]&gt;=13, Table1[[#This Row],[Age]]&lt;20), 1, 0)</f>
        <v>1</v>
      </c>
      <c r="O39">
        <f>IF(AND(Table1[[#This Row],[Age]]&lt;&gt;"", Table1[[#This Row],[Age]]&gt;64), 1, 0)</f>
        <v>0</v>
      </c>
      <c r="P39">
        <v>0</v>
      </c>
      <c r="Q39">
        <v>0</v>
      </c>
      <c r="R39" t="s">
        <v>312</v>
      </c>
      <c r="S39">
        <v>8.0500000000000007</v>
      </c>
      <c r="U39" t="s">
        <v>15</v>
      </c>
      <c r="V39">
        <f>Table1[[#This Row],[class1]]*Bclass1+Table1[[#This Row],[class2]]*Bclass2+Table1[[#This Row],[male]]*Bmale+Table1[[#This Row],[Fare]]*Bfare+Table1[[#This Row],[child]]*Bchild+Table1[[#This Row],[teen]]*Bteen+Table1[[#This Row],[senior]]*Bsenior</f>
        <v>-2.2604193508652703</v>
      </c>
      <c r="W39">
        <f>EXP(Table1[[#This Row],[Logit]])</f>
        <v>0.10430673446269428</v>
      </c>
      <c r="X39">
        <f>IF(Table1[[#This Row],[Survived]]=1, Table1[[#This Row],[elogit]]/(1+Table1[[#This Row],[elogit]]), 1-(Table1[[#This Row],[elogit]]/(1+Table1[[#This Row],[elogit]])))</f>
        <v>9.4454494577944623E-2</v>
      </c>
      <c r="Y39">
        <f>LN(Table1[[#This Row],[probability]])</f>
        <v>-2.3596370993172378</v>
      </c>
      <c r="Z39">
        <f>IF(ROW()&lt;(Table1[[#Totals],[Survived]]+1), 1, 0)</f>
        <v>1</v>
      </c>
      <c r="AA39">
        <f>IF(Table1[[#This Row],[Prediction]]=Table1[[#This Row],[Survived]], 1, 0)</f>
        <v>1</v>
      </c>
    </row>
    <row r="40" spans="1:27" x14ac:dyDescent="0.3">
      <c r="A40">
        <v>221</v>
      </c>
      <c r="B40">
        <v>1</v>
      </c>
      <c r="C40">
        <v>3</v>
      </c>
      <c r="D40">
        <f>IF(Table1[[#This Row],[Pclass]]=1, 1, 0)</f>
        <v>0</v>
      </c>
      <c r="E40">
        <f>IF(Table1[[#This Row],[Pclass]]=2, 1, 0)</f>
        <v>0</v>
      </c>
      <c r="F40" t="s">
        <v>336</v>
      </c>
      <c r="G40" t="s">
        <v>13</v>
      </c>
      <c r="H40">
        <f>IF(Table1[[#This Row],[Sex]]="male", 1, 0)</f>
        <v>1</v>
      </c>
      <c r="I40">
        <v>16</v>
      </c>
      <c r="J40">
        <f>IF(Table1[[#This Row],[Age]], 0, 1)</f>
        <v>0</v>
      </c>
      <c r="K40">
        <f>IF(AND(Table1[[#This Row],[Age]]&lt;&gt;"", Table1[[#This Row],[Age]]&lt;13), 1, 0)</f>
        <v>0</v>
      </c>
      <c r="L40">
        <f>IF(AND(Table1[[#This Row],[Age]]&lt;&gt;"", Table1[[#This Row],[Age]]&gt;=13, Table1[[#This Row],[Age]]&lt;20), 1, 0)</f>
        <v>1</v>
      </c>
      <c r="O40">
        <f>IF(AND(Table1[[#This Row],[Age]]&lt;&gt;"", Table1[[#This Row],[Age]]&gt;64), 1, 0)</f>
        <v>0</v>
      </c>
      <c r="P40">
        <v>0</v>
      </c>
      <c r="Q40">
        <v>0</v>
      </c>
      <c r="R40" t="s">
        <v>337</v>
      </c>
      <c r="S40">
        <v>8.0500000000000007</v>
      </c>
      <c r="U40" t="s">
        <v>15</v>
      </c>
      <c r="V40">
        <f>Table1[[#This Row],[class1]]*Bclass1+Table1[[#This Row],[class2]]*Bclass2+Table1[[#This Row],[male]]*Bmale+Table1[[#This Row],[Fare]]*Bfare+Table1[[#This Row],[child]]*Bchild+Table1[[#This Row],[teen]]*Bteen+Table1[[#This Row],[senior]]*Bsenior</f>
        <v>-2.2604193508652703</v>
      </c>
      <c r="W40">
        <f>EXP(Table1[[#This Row],[Logit]])</f>
        <v>0.10430673446269428</v>
      </c>
      <c r="X40">
        <f>IF(Table1[[#This Row],[Survived]]=1, Table1[[#This Row],[elogit]]/(1+Table1[[#This Row],[elogit]]), 1-(Table1[[#This Row],[elogit]]/(1+Table1[[#This Row],[elogit]])))</f>
        <v>9.4454494577944623E-2</v>
      </c>
      <c r="Y40">
        <f>LN(Table1[[#This Row],[probability]])</f>
        <v>-2.3596370993172378</v>
      </c>
      <c r="Z40">
        <f>IF(ROW()&lt;(Table1[[#Totals],[Survived]]+1), 1, 0)</f>
        <v>1</v>
      </c>
      <c r="AA40">
        <f>IF(Table1[[#This Row],[Prediction]]=Table1[[#This Row],[Survived]], 1, 0)</f>
        <v>1</v>
      </c>
    </row>
    <row r="41" spans="1:27" x14ac:dyDescent="0.3">
      <c r="A41">
        <v>284</v>
      </c>
      <c r="B41">
        <v>1</v>
      </c>
      <c r="C41">
        <v>3</v>
      </c>
      <c r="D41">
        <f>IF(Table1[[#This Row],[Pclass]]=1, 1, 0)</f>
        <v>0</v>
      </c>
      <c r="E41">
        <f>IF(Table1[[#This Row],[Pclass]]=2, 1, 0)</f>
        <v>0</v>
      </c>
      <c r="F41" t="s">
        <v>428</v>
      </c>
      <c r="G41" t="s">
        <v>13</v>
      </c>
      <c r="H41">
        <f>IF(Table1[[#This Row],[Sex]]="male", 1, 0)</f>
        <v>1</v>
      </c>
      <c r="I41">
        <v>19</v>
      </c>
      <c r="J41">
        <f>IF(Table1[[#This Row],[Age]], 0, 1)</f>
        <v>0</v>
      </c>
      <c r="K41">
        <f>IF(AND(Table1[[#This Row],[Age]]&lt;&gt;"", Table1[[#This Row],[Age]]&lt;13), 1, 0)</f>
        <v>0</v>
      </c>
      <c r="L41">
        <f>IF(AND(Table1[[#This Row],[Age]]&lt;&gt;"", Table1[[#This Row],[Age]]&gt;=13, Table1[[#This Row],[Age]]&lt;20), 1, 0)</f>
        <v>1</v>
      </c>
      <c r="O41">
        <f>IF(AND(Table1[[#This Row],[Age]]&lt;&gt;"", Table1[[#This Row],[Age]]&gt;64), 1, 0)</f>
        <v>0</v>
      </c>
      <c r="P41">
        <v>0</v>
      </c>
      <c r="Q41">
        <v>0</v>
      </c>
      <c r="R41" t="s">
        <v>429</v>
      </c>
      <c r="S41">
        <v>8.0500000000000007</v>
      </c>
      <c r="U41" t="s">
        <v>15</v>
      </c>
      <c r="V41">
        <f>Table1[[#This Row],[class1]]*Bclass1+Table1[[#This Row],[class2]]*Bclass2+Table1[[#This Row],[male]]*Bmale+Table1[[#This Row],[Fare]]*Bfare+Table1[[#This Row],[child]]*Bchild+Table1[[#This Row],[teen]]*Bteen+Table1[[#This Row],[senior]]*Bsenior</f>
        <v>-2.2604193508652703</v>
      </c>
      <c r="W41">
        <f>EXP(Table1[[#This Row],[Logit]])</f>
        <v>0.10430673446269428</v>
      </c>
      <c r="X41">
        <f>IF(Table1[[#This Row],[Survived]]=1, Table1[[#This Row],[elogit]]/(1+Table1[[#This Row],[elogit]]), 1-(Table1[[#This Row],[elogit]]/(1+Table1[[#This Row],[elogit]])))</f>
        <v>9.4454494577944623E-2</v>
      </c>
      <c r="Y41">
        <f>LN(Table1[[#This Row],[probability]])</f>
        <v>-2.3596370993172378</v>
      </c>
      <c r="Z41">
        <f>IF(ROW()&lt;(Table1[[#Totals],[Survived]]+1), 1, 0)</f>
        <v>1</v>
      </c>
      <c r="AA41">
        <f>IF(Table1[[#This Row],[Prediction]]=Table1[[#This Row],[Survived]], 1, 0)</f>
        <v>1</v>
      </c>
    </row>
    <row r="42" spans="1:27" x14ac:dyDescent="0.3">
      <c r="A42">
        <v>178</v>
      </c>
      <c r="B42">
        <v>0</v>
      </c>
      <c r="C42">
        <v>1</v>
      </c>
      <c r="D42">
        <f>IF(Table1[[#This Row],[Pclass]]=1, 1, 0)</f>
        <v>1</v>
      </c>
      <c r="E42">
        <f>IF(Table1[[#This Row],[Pclass]]=2, 1, 0)</f>
        <v>0</v>
      </c>
      <c r="F42" t="s">
        <v>275</v>
      </c>
      <c r="G42" t="s">
        <v>17</v>
      </c>
      <c r="H42">
        <f>IF(Table1[[#This Row],[Sex]]="male", 1, 0)</f>
        <v>0</v>
      </c>
      <c r="I42">
        <v>50</v>
      </c>
      <c r="J42">
        <f>IF(Table1[[#This Row],[Age]], 0, 1)</f>
        <v>0</v>
      </c>
      <c r="K42">
        <f>IF(AND(Table1[[#This Row],[Age]]&lt;&gt;"", Table1[[#This Row],[Age]]&lt;13), 1, 0)</f>
        <v>0</v>
      </c>
      <c r="L42">
        <f>IF(AND(Table1[[#This Row],[Age]]&lt;&gt;"", Table1[[#This Row],[Age]]&gt;=13, Table1[[#This Row],[Age]]&lt;20), 1, 0)</f>
        <v>0</v>
      </c>
      <c r="O42">
        <f>IF(AND(Table1[[#This Row],[Age]]&lt;&gt;"", Table1[[#This Row],[Age]]&gt;64), 1, 0)</f>
        <v>0</v>
      </c>
      <c r="P42">
        <v>0</v>
      </c>
      <c r="Q42">
        <v>0</v>
      </c>
      <c r="R42" t="s">
        <v>276</v>
      </c>
      <c r="S42">
        <v>28.712499999999999</v>
      </c>
      <c r="T42" t="s">
        <v>277</v>
      </c>
      <c r="U42" t="s">
        <v>20</v>
      </c>
      <c r="V42">
        <f>Table1[[#This Row],[class1]]*Bclass1+Table1[[#This Row],[class2]]*Bclass2+Table1[[#This Row],[male]]*Bmale+Table1[[#This Row],[Fare]]*Bfare+Table1[[#This Row],[child]]*Bchild+Table1[[#This Row],[teen]]*Bteen+Table1[[#This Row],[senior]]*Bsenior</f>
        <v>2.1263318434239804</v>
      </c>
      <c r="W42">
        <f>EXP(Table1[[#This Row],[Logit]])</f>
        <v>8.3840563058360154</v>
      </c>
      <c r="X42">
        <f>IF(Table1[[#This Row],[Survived]]=1, Table1[[#This Row],[elogit]]/(1+Table1[[#This Row],[elogit]]), 1-(Table1[[#This Row],[elogit]]/(1+Table1[[#This Row],[elogit]])))</f>
        <v>0.10656372547318294</v>
      </c>
      <c r="Y42">
        <f>LN(Table1[[#This Row],[probability]])</f>
        <v>-2.2390121115288268</v>
      </c>
      <c r="Z42">
        <f>IF(ROW()&lt;(Table1[[#Totals],[Survived]]+1), 1, 0)</f>
        <v>1</v>
      </c>
      <c r="AA42">
        <f>IF(Table1[[#This Row],[Prediction]]=Table1[[#This Row],[Survived]], 1, 0)</f>
        <v>0</v>
      </c>
    </row>
    <row r="43" spans="1:27" x14ac:dyDescent="0.3">
      <c r="A43">
        <v>631</v>
      </c>
      <c r="B43">
        <v>1</v>
      </c>
      <c r="C43">
        <v>1</v>
      </c>
      <c r="D43">
        <f>IF(Table1[[#This Row],[Pclass]]=1, 1, 0)</f>
        <v>1</v>
      </c>
      <c r="E43">
        <f>IF(Table1[[#This Row],[Pclass]]=2, 1, 0)</f>
        <v>0</v>
      </c>
      <c r="F43" t="s">
        <v>893</v>
      </c>
      <c r="G43" t="s">
        <v>13</v>
      </c>
      <c r="H43">
        <f>IF(Table1[[#This Row],[Sex]]="male", 1, 0)</f>
        <v>1</v>
      </c>
      <c r="I43">
        <v>80</v>
      </c>
      <c r="J43">
        <f>IF(Table1[[#This Row],[Age]], 0, 1)</f>
        <v>0</v>
      </c>
      <c r="K43">
        <f>IF(AND(Table1[[#This Row],[Age]]&lt;&gt;"", Table1[[#This Row],[Age]]&lt;13), 1, 0)</f>
        <v>0</v>
      </c>
      <c r="L43">
        <f>IF(AND(Table1[[#This Row],[Age]]&lt;&gt;"", Table1[[#This Row],[Age]]&gt;=13, Table1[[#This Row],[Age]]&lt;20), 1, 0)</f>
        <v>0</v>
      </c>
      <c r="O43">
        <f>IF(AND(Table1[[#This Row],[Age]]&lt;&gt;"", Table1[[#This Row],[Age]]&gt;64), 1, 0)</f>
        <v>1</v>
      </c>
      <c r="P43">
        <v>0</v>
      </c>
      <c r="Q43">
        <v>0</v>
      </c>
      <c r="R43">
        <v>27042</v>
      </c>
      <c r="S43">
        <v>30</v>
      </c>
      <c r="T43" t="s">
        <v>894</v>
      </c>
      <c r="U43" t="s">
        <v>15</v>
      </c>
      <c r="V43">
        <f>Table1[[#This Row],[class1]]*Bclass1+Table1[[#This Row],[class2]]*Bclass2+Table1[[#This Row],[male]]*Bmale+Table1[[#This Row],[Fare]]*Bfare+Table1[[#This Row],[child]]*Bchild+Table1[[#This Row],[teen]]*Bteen+Table1[[#This Row],[senior]]*Bsenior</f>
        <v>-1.8567173216769401</v>
      </c>
      <c r="W43">
        <f>EXP(Table1[[#This Row],[Logit]])</f>
        <v>0.15618449321808944</v>
      </c>
      <c r="X43">
        <f>IF(Table1[[#This Row],[Survived]]=1, Table1[[#This Row],[elogit]]/(1+Table1[[#This Row],[elogit]]), 1-(Table1[[#This Row],[elogit]]/(1+Table1[[#This Row],[elogit]])))</f>
        <v>0.13508613386032378</v>
      </c>
      <c r="Y43">
        <f>LN(Table1[[#This Row],[probability]])</f>
        <v>-2.0018426754024259</v>
      </c>
      <c r="Z43">
        <f>IF(ROW()&lt;(Table1[[#Totals],[Survived]]+1), 1, 0)</f>
        <v>1</v>
      </c>
      <c r="AA43">
        <f>IF(Table1[[#This Row],[Prediction]]=Table1[[#This Row],[Survived]], 1, 0)</f>
        <v>1</v>
      </c>
    </row>
    <row r="44" spans="1:27" x14ac:dyDescent="0.3">
      <c r="A44">
        <v>148</v>
      </c>
      <c r="B44">
        <v>0</v>
      </c>
      <c r="C44">
        <v>3</v>
      </c>
      <c r="D44">
        <f>IF(Table1[[#This Row],[Pclass]]=1, 1, 0)</f>
        <v>0</v>
      </c>
      <c r="E44">
        <f>IF(Table1[[#This Row],[Pclass]]=2, 1, 0)</f>
        <v>0</v>
      </c>
      <c r="F44" t="s">
        <v>230</v>
      </c>
      <c r="G44" t="s">
        <v>17</v>
      </c>
      <c r="H44">
        <f>IF(Table1[[#This Row],[Sex]]="male", 1, 0)</f>
        <v>0</v>
      </c>
      <c r="I44">
        <v>9</v>
      </c>
      <c r="J44">
        <f>IF(Table1[[#This Row],[Age]], 0, 1)</f>
        <v>0</v>
      </c>
      <c r="K44">
        <f>IF(AND(Table1[[#This Row],[Age]]&lt;&gt;"", Table1[[#This Row],[Age]]&lt;13), 1, 0)</f>
        <v>1</v>
      </c>
      <c r="L44">
        <f>IF(AND(Table1[[#This Row],[Age]]&lt;&gt;"", Table1[[#This Row],[Age]]&gt;=13, Table1[[#This Row],[Age]]&lt;20), 1, 0)</f>
        <v>0</v>
      </c>
      <c r="O44">
        <f>IF(AND(Table1[[#This Row],[Age]]&lt;&gt;"", Table1[[#This Row],[Age]]&gt;64), 1, 0)</f>
        <v>0</v>
      </c>
      <c r="P44">
        <v>2</v>
      </c>
      <c r="Q44">
        <v>2</v>
      </c>
      <c r="R44" t="s">
        <v>143</v>
      </c>
      <c r="S44">
        <v>34.375</v>
      </c>
      <c r="U44" t="s">
        <v>15</v>
      </c>
      <c r="V44">
        <f>Table1[[#This Row],[class1]]*Bclass1+Table1[[#This Row],[class2]]*Bclass2+Table1[[#This Row],[male]]*Bmale+Table1[[#This Row],[Fare]]*Bfare+Table1[[#This Row],[child]]*Bchild+Table1[[#This Row],[teen]]*Bteen+Table1[[#This Row],[senior]]*Bsenior</f>
        <v>1.4013044296505659</v>
      </c>
      <c r="W44">
        <f>EXP(Table1[[#This Row],[Logit]])</f>
        <v>4.0604931414568108</v>
      </c>
      <c r="X44">
        <f>IF(Table1[[#This Row],[Survived]]=1, Table1[[#This Row],[elogit]]/(1+Table1[[#This Row],[elogit]]), 1-(Table1[[#This Row],[elogit]]/(1+Table1[[#This Row],[elogit]])))</f>
        <v>0.19760919974532776</v>
      </c>
      <c r="Y44">
        <f>LN(Table1[[#This Row],[probability]])</f>
        <v>-1.6214639373365061</v>
      </c>
      <c r="Z44">
        <f>IF(ROW()&lt;(Table1[[#Totals],[Survived]]+1), 1, 0)</f>
        <v>1</v>
      </c>
      <c r="AA44">
        <f>IF(Table1[[#This Row],[Prediction]]=Table1[[#This Row],[Survived]], 1, 0)</f>
        <v>0</v>
      </c>
    </row>
    <row r="45" spans="1:27" x14ac:dyDescent="0.3">
      <c r="A45">
        <v>120</v>
      </c>
      <c r="B45">
        <v>0</v>
      </c>
      <c r="C45">
        <v>3</v>
      </c>
      <c r="D45">
        <f>IF(Table1[[#This Row],[Pclass]]=1, 1, 0)</f>
        <v>0</v>
      </c>
      <c r="E45">
        <f>IF(Table1[[#This Row],[Pclass]]=2, 1, 0)</f>
        <v>0</v>
      </c>
      <c r="F45" t="s">
        <v>189</v>
      </c>
      <c r="G45" t="s">
        <v>17</v>
      </c>
      <c r="H45">
        <f>IF(Table1[[#This Row],[Sex]]="male", 1, 0)</f>
        <v>0</v>
      </c>
      <c r="I45">
        <v>2</v>
      </c>
      <c r="J45">
        <f>IF(Table1[[#This Row],[Age]], 0, 1)</f>
        <v>0</v>
      </c>
      <c r="K45">
        <f>IF(AND(Table1[[#This Row],[Age]]&lt;&gt;"", Table1[[#This Row],[Age]]&lt;13), 1, 0)</f>
        <v>1</v>
      </c>
      <c r="L45">
        <f>IF(AND(Table1[[#This Row],[Age]]&lt;&gt;"", Table1[[#This Row],[Age]]&gt;=13, Table1[[#This Row],[Age]]&lt;20), 1, 0)</f>
        <v>0</v>
      </c>
      <c r="O45">
        <f>IF(AND(Table1[[#This Row],[Age]]&lt;&gt;"", Table1[[#This Row],[Age]]&gt;64), 1, 0)</f>
        <v>0</v>
      </c>
      <c r="P45">
        <v>4</v>
      </c>
      <c r="Q45">
        <v>2</v>
      </c>
      <c r="R45">
        <v>347082</v>
      </c>
      <c r="S45">
        <v>31.274999999999999</v>
      </c>
      <c r="U45" t="s">
        <v>15</v>
      </c>
      <c r="V45">
        <f>Table1[[#This Row],[class1]]*Bclass1+Table1[[#This Row],[class2]]*Bclass2+Table1[[#This Row],[male]]*Bmale+Table1[[#This Row],[Fare]]*Bfare+Table1[[#This Row],[child]]*Bchild+Table1[[#This Row],[teen]]*Bteen+Table1[[#This Row],[senior]]*Bsenior</f>
        <v>1.3971811794152813</v>
      </c>
      <c r="W45">
        <f>EXP(Table1[[#This Row],[Logit]])</f>
        <v>4.0437851813773564</v>
      </c>
      <c r="X45">
        <f>IF(Table1[[#This Row],[Survived]]=1, Table1[[#This Row],[elogit]]/(1+Table1[[#This Row],[elogit]]), 1-(Table1[[#This Row],[elogit]]/(1+Table1[[#This Row],[elogit]])))</f>
        <v>0.19826379673983663</v>
      </c>
      <c r="Y45">
        <f>LN(Table1[[#This Row],[probability]])</f>
        <v>-1.6181568282538976</v>
      </c>
      <c r="Z45">
        <f>IF(ROW()&lt;(Table1[[#Totals],[Survived]]+1), 1, 0)</f>
        <v>1</v>
      </c>
      <c r="AA45">
        <f>IF(Table1[[#This Row],[Prediction]]=Table1[[#This Row],[Survived]], 1, 0)</f>
        <v>0</v>
      </c>
    </row>
    <row r="46" spans="1:27" x14ac:dyDescent="0.3">
      <c r="A46">
        <v>542</v>
      </c>
      <c r="B46">
        <v>0</v>
      </c>
      <c r="C46">
        <v>3</v>
      </c>
      <c r="D46">
        <f>IF(Table1[[#This Row],[Pclass]]=1, 1, 0)</f>
        <v>0</v>
      </c>
      <c r="E46">
        <f>IF(Table1[[#This Row],[Pclass]]=2, 1, 0)</f>
        <v>0</v>
      </c>
      <c r="F46" t="s">
        <v>779</v>
      </c>
      <c r="G46" t="s">
        <v>17</v>
      </c>
      <c r="H46">
        <f>IF(Table1[[#This Row],[Sex]]="male", 1, 0)</f>
        <v>0</v>
      </c>
      <c r="I46">
        <v>9</v>
      </c>
      <c r="J46">
        <f>IF(Table1[[#This Row],[Age]], 0, 1)</f>
        <v>0</v>
      </c>
      <c r="K46">
        <f>IF(AND(Table1[[#This Row],[Age]]&lt;&gt;"", Table1[[#This Row],[Age]]&lt;13), 1, 0)</f>
        <v>1</v>
      </c>
      <c r="L46">
        <f>IF(AND(Table1[[#This Row],[Age]]&lt;&gt;"", Table1[[#This Row],[Age]]&gt;=13, Table1[[#This Row],[Age]]&lt;20), 1, 0)</f>
        <v>0</v>
      </c>
      <c r="O46">
        <f>IF(AND(Table1[[#This Row],[Age]]&lt;&gt;"", Table1[[#This Row],[Age]]&gt;64), 1, 0)</f>
        <v>0</v>
      </c>
      <c r="P46">
        <v>4</v>
      </c>
      <c r="Q46">
        <v>2</v>
      </c>
      <c r="R46">
        <v>347082</v>
      </c>
      <c r="S46">
        <v>31.274999999999999</v>
      </c>
      <c r="U46" t="s">
        <v>15</v>
      </c>
      <c r="V46">
        <f>Table1[[#This Row],[class1]]*Bclass1+Table1[[#This Row],[class2]]*Bclass2+Table1[[#This Row],[male]]*Bmale+Table1[[#This Row],[Fare]]*Bfare+Table1[[#This Row],[child]]*Bchild+Table1[[#This Row],[teen]]*Bteen+Table1[[#This Row],[senior]]*Bsenior</f>
        <v>1.3971811794152813</v>
      </c>
      <c r="W46">
        <f>EXP(Table1[[#This Row],[Logit]])</f>
        <v>4.0437851813773564</v>
      </c>
      <c r="X46">
        <f>IF(Table1[[#This Row],[Survived]]=1, Table1[[#This Row],[elogit]]/(1+Table1[[#This Row],[elogit]]), 1-(Table1[[#This Row],[elogit]]/(1+Table1[[#This Row],[elogit]])))</f>
        <v>0.19826379673983663</v>
      </c>
      <c r="Y46">
        <f>LN(Table1[[#This Row],[probability]])</f>
        <v>-1.6181568282538976</v>
      </c>
      <c r="Z46">
        <f>IF(ROW()&lt;(Table1[[#Totals],[Survived]]+1), 1, 0)</f>
        <v>1</v>
      </c>
      <c r="AA46">
        <f>IF(Table1[[#This Row],[Prediction]]=Table1[[#This Row],[Survived]], 1, 0)</f>
        <v>0</v>
      </c>
    </row>
    <row r="47" spans="1:27" x14ac:dyDescent="0.3">
      <c r="A47">
        <v>543</v>
      </c>
      <c r="B47">
        <v>0</v>
      </c>
      <c r="C47">
        <v>3</v>
      </c>
      <c r="D47">
        <f>IF(Table1[[#This Row],[Pclass]]=1, 1, 0)</f>
        <v>0</v>
      </c>
      <c r="E47">
        <f>IF(Table1[[#This Row],[Pclass]]=2, 1, 0)</f>
        <v>0</v>
      </c>
      <c r="F47" t="s">
        <v>780</v>
      </c>
      <c r="G47" t="s">
        <v>17</v>
      </c>
      <c r="H47">
        <f>IF(Table1[[#This Row],[Sex]]="male", 1, 0)</f>
        <v>0</v>
      </c>
      <c r="I47">
        <v>11</v>
      </c>
      <c r="J47">
        <f>IF(Table1[[#This Row],[Age]], 0, 1)</f>
        <v>0</v>
      </c>
      <c r="K47">
        <f>IF(AND(Table1[[#This Row],[Age]]&lt;&gt;"", Table1[[#This Row],[Age]]&lt;13), 1, 0)</f>
        <v>1</v>
      </c>
      <c r="L47">
        <f>IF(AND(Table1[[#This Row],[Age]]&lt;&gt;"", Table1[[#This Row],[Age]]&gt;=13, Table1[[#This Row],[Age]]&lt;20), 1, 0)</f>
        <v>0</v>
      </c>
      <c r="O47">
        <f>IF(AND(Table1[[#This Row],[Age]]&lt;&gt;"", Table1[[#This Row],[Age]]&gt;64), 1, 0)</f>
        <v>0</v>
      </c>
      <c r="P47">
        <v>4</v>
      </c>
      <c r="Q47">
        <v>2</v>
      </c>
      <c r="R47">
        <v>347082</v>
      </c>
      <c r="S47">
        <v>31.274999999999999</v>
      </c>
      <c r="U47" t="s">
        <v>15</v>
      </c>
      <c r="V47">
        <f>Table1[[#This Row],[class1]]*Bclass1+Table1[[#This Row],[class2]]*Bclass2+Table1[[#This Row],[male]]*Bmale+Table1[[#This Row],[Fare]]*Bfare+Table1[[#This Row],[child]]*Bchild+Table1[[#This Row],[teen]]*Bteen+Table1[[#This Row],[senior]]*Bsenior</f>
        <v>1.3971811794152813</v>
      </c>
      <c r="W47">
        <f>EXP(Table1[[#This Row],[Logit]])</f>
        <v>4.0437851813773564</v>
      </c>
      <c r="X47">
        <f>IF(Table1[[#This Row],[Survived]]=1, Table1[[#This Row],[elogit]]/(1+Table1[[#This Row],[elogit]]), 1-(Table1[[#This Row],[elogit]]/(1+Table1[[#This Row],[elogit]])))</f>
        <v>0.19826379673983663</v>
      </c>
      <c r="Y47">
        <f>LN(Table1[[#This Row],[probability]])</f>
        <v>-1.6181568282538976</v>
      </c>
      <c r="Z47">
        <f>IF(ROW()&lt;(Table1[[#Totals],[Survived]]+1), 1, 0)</f>
        <v>1</v>
      </c>
      <c r="AA47">
        <f>IF(Table1[[#This Row],[Prediction]]=Table1[[#This Row],[Survived]], 1, 0)</f>
        <v>0</v>
      </c>
    </row>
    <row r="48" spans="1:27" x14ac:dyDescent="0.3">
      <c r="A48">
        <v>814</v>
      </c>
      <c r="B48">
        <v>0</v>
      </c>
      <c r="C48">
        <v>3</v>
      </c>
      <c r="D48">
        <f>IF(Table1[[#This Row],[Pclass]]=1, 1, 0)</f>
        <v>0</v>
      </c>
      <c r="E48">
        <f>IF(Table1[[#This Row],[Pclass]]=2, 1, 0)</f>
        <v>0</v>
      </c>
      <c r="F48" t="s">
        <v>1123</v>
      </c>
      <c r="G48" t="s">
        <v>17</v>
      </c>
      <c r="H48">
        <f>IF(Table1[[#This Row],[Sex]]="male", 1, 0)</f>
        <v>0</v>
      </c>
      <c r="I48">
        <v>6</v>
      </c>
      <c r="J48">
        <f>IF(Table1[[#This Row],[Age]], 0, 1)</f>
        <v>0</v>
      </c>
      <c r="K48">
        <f>IF(AND(Table1[[#This Row],[Age]]&lt;&gt;"", Table1[[#This Row],[Age]]&lt;13), 1, 0)</f>
        <v>1</v>
      </c>
      <c r="L48">
        <f>IF(AND(Table1[[#This Row],[Age]]&lt;&gt;"", Table1[[#This Row],[Age]]&gt;=13, Table1[[#This Row],[Age]]&lt;20), 1, 0)</f>
        <v>0</v>
      </c>
      <c r="O48">
        <f>IF(AND(Table1[[#This Row],[Age]]&lt;&gt;"", Table1[[#This Row],[Age]]&gt;64), 1, 0)</f>
        <v>0</v>
      </c>
      <c r="P48">
        <v>4</v>
      </c>
      <c r="Q48">
        <v>2</v>
      </c>
      <c r="R48">
        <v>347082</v>
      </c>
      <c r="S48">
        <v>31.274999999999999</v>
      </c>
      <c r="U48" t="s">
        <v>15</v>
      </c>
      <c r="V48">
        <f>Table1[[#This Row],[class1]]*Bclass1+Table1[[#This Row],[class2]]*Bclass2+Table1[[#This Row],[male]]*Bmale+Table1[[#This Row],[Fare]]*Bfare+Table1[[#This Row],[child]]*Bchild+Table1[[#This Row],[teen]]*Bteen+Table1[[#This Row],[senior]]*Bsenior</f>
        <v>1.3971811794152813</v>
      </c>
      <c r="W48">
        <f>EXP(Table1[[#This Row],[Logit]])</f>
        <v>4.0437851813773564</v>
      </c>
      <c r="X48">
        <f>IF(Table1[[#This Row],[Survived]]=1, Table1[[#This Row],[elogit]]/(1+Table1[[#This Row],[elogit]]), 1-(Table1[[#This Row],[elogit]]/(1+Table1[[#This Row],[elogit]])))</f>
        <v>0.19826379673983663</v>
      </c>
      <c r="Y48">
        <f>LN(Table1[[#This Row],[probability]])</f>
        <v>-1.6181568282538976</v>
      </c>
      <c r="Z48">
        <f>IF(ROW()&lt;(Table1[[#Totals],[Survived]]+1), 1, 0)</f>
        <v>1</v>
      </c>
      <c r="AA48">
        <f>IF(Table1[[#This Row],[Prediction]]=Table1[[#This Row],[Survived]], 1, 0)</f>
        <v>0</v>
      </c>
    </row>
    <row r="49" spans="1:27" x14ac:dyDescent="0.3">
      <c r="A49">
        <v>635</v>
      </c>
      <c r="B49">
        <v>0</v>
      </c>
      <c r="C49">
        <v>3</v>
      </c>
      <c r="D49">
        <f>IF(Table1[[#This Row],[Pclass]]=1, 1, 0)</f>
        <v>0</v>
      </c>
      <c r="E49">
        <f>IF(Table1[[#This Row],[Pclass]]=2, 1, 0)</f>
        <v>0</v>
      </c>
      <c r="F49" t="s">
        <v>899</v>
      </c>
      <c r="G49" t="s">
        <v>17</v>
      </c>
      <c r="H49">
        <f>IF(Table1[[#This Row],[Sex]]="male", 1, 0)</f>
        <v>0</v>
      </c>
      <c r="I49">
        <v>9</v>
      </c>
      <c r="J49">
        <f>IF(Table1[[#This Row],[Age]], 0, 1)</f>
        <v>0</v>
      </c>
      <c r="K49">
        <f>IF(AND(Table1[[#This Row],[Age]]&lt;&gt;"", Table1[[#This Row],[Age]]&lt;13), 1, 0)</f>
        <v>1</v>
      </c>
      <c r="L49">
        <f>IF(AND(Table1[[#This Row],[Age]]&lt;&gt;"", Table1[[#This Row],[Age]]&gt;=13, Table1[[#This Row],[Age]]&lt;20), 1, 0)</f>
        <v>0</v>
      </c>
      <c r="O49">
        <f>IF(AND(Table1[[#This Row],[Age]]&lt;&gt;"", Table1[[#This Row],[Age]]&gt;64), 1, 0)</f>
        <v>0</v>
      </c>
      <c r="P49">
        <v>3</v>
      </c>
      <c r="Q49">
        <v>2</v>
      </c>
      <c r="R49">
        <v>347088</v>
      </c>
      <c r="S49">
        <v>27.9</v>
      </c>
      <c r="U49" t="s">
        <v>15</v>
      </c>
      <c r="V49">
        <f>Table1[[#This Row],[class1]]*Bclass1+Table1[[#This Row],[class2]]*Bclass2+Table1[[#This Row],[male]]*Bmale+Table1[[#This Row],[Fare]]*Bfare+Table1[[#This Row],[child]]*Bchild+Table1[[#This Row],[teen]]*Bteen+Table1[[#This Row],[senior]]*Bsenior</f>
        <v>1.3926921569817055</v>
      </c>
      <c r="W49">
        <f>EXP(Table1[[#This Row],[Logit]])</f>
        <v>4.0256732218927969</v>
      </c>
      <c r="X49">
        <f>IF(Table1[[#This Row],[Survived]]=1, Table1[[#This Row],[elogit]]/(1+Table1[[#This Row],[elogit]]), 1-(Table1[[#This Row],[elogit]]/(1+Table1[[#This Row],[elogit]])))</f>
        <v>0.19897831710263381</v>
      </c>
      <c r="Y49">
        <f>LN(Table1[[#This Row],[probability]])</f>
        <v>-1.6145594194773858</v>
      </c>
      <c r="Z49">
        <f>IF(ROW()&lt;(Table1[[#Totals],[Survived]]+1), 1, 0)</f>
        <v>1</v>
      </c>
      <c r="AA49">
        <f>IF(Table1[[#This Row],[Prediction]]=Table1[[#This Row],[Survived]], 1, 0)</f>
        <v>0</v>
      </c>
    </row>
    <row r="50" spans="1:27" x14ac:dyDescent="0.3">
      <c r="A50">
        <v>643</v>
      </c>
      <c r="B50">
        <v>0</v>
      </c>
      <c r="C50">
        <v>3</v>
      </c>
      <c r="D50">
        <f>IF(Table1[[#This Row],[Pclass]]=1, 1, 0)</f>
        <v>0</v>
      </c>
      <c r="E50">
        <f>IF(Table1[[#This Row],[Pclass]]=2, 1, 0)</f>
        <v>0</v>
      </c>
      <c r="F50" t="s">
        <v>908</v>
      </c>
      <c r="G50" t="s">
        <v>17</v>
      </c>
      <c r="H50">
        <f>IF(Table1[[#This Row],[Sex]]="male", 1, 0)</f>
        <v>0</v>
      </c>
      <c r="I50">
        <v>2</v>
      </c>
      <c r="J50">
        <f>IF(Table1[[#This Row],[Age]], 0, 1)</f>
        <v>0</v>
      </c>
      <c r="K50">
        <f>IF(AND(Table1[[#This Row],[Age]]&lt;&gt;"", Table1[[#This Row],[Age]]&lt;13), 1, 0)</f>
        <v>1</v>
      </c>
      <c r="L50">
        <f>IF(AND(Table1[[#This Row],[Age]]&lt;&gt;"", Table1[[#This Row],[Age]]&gt;=13, Table1[[#This Row],[Age]]&lt;20), 1, 0)</f>
        <v>0</v>
      </c>
      <c r="O50">
        <f>IF(AND(Table1[[#This Row],[Age]]&lt;&gt;"", Table1[[#This Row],[Age]]&gt;64), 1, 0)</f>
        <v>0</v>
      </c>
      <c r="P50">
        <v>3</v>
      </c>
      <c r="Q50">
        <v>2</v>
      </c>
      <c r="R50">
        <v>347088</v>
      </c>
      <c r="S50">
        <v>27.9</v>
      </c>
      <c r="U50" t="s">
        <v>15</v>
      </c>
      <c r="V50">
        <f>Table1[[#This Row],[class1]]*Bclass1+Table1[[#This Row],[class2]]*Bclass2+Table1[[#This Row],[male]]*Bmale+Table1[[#This Row],[Fare]]*Bfare+Table1[[#This Row],[child]]*Bchild+Table1[[#This Row],[teen]]*Bteen+Table1[[#This Row],[senior]]*Bsenior</f>
        <v>1.3926921569817055</v>
      </c>
      <c r="W50">
        <f>EXP(Table1[[#This Row],[Logit]])</f>
        <v>4.0256732218927969</v>
      </c>
      <c r="X50">
        <f>IF(Table1[[#This Row],[Survived]]=1, Table1[[#This Row],[elogit]]/(1+Table1[[#This Row],[elogit]]), 1-(Table1[[#This Row],[elogit]]/(1+Table1[[#This Row],[elogit]])))</f>
        <v>0.19897831710263381</v>
      </c>
      <c r="Y50">
        <f>LN(Table1[[#This Row],[probability]])</f>
        <v>-1.6145594194773858</v>
      </c>
      <c r="Z50">
        <f>IF(ROW()&lt;(Table1[[#Totals],[Survived]]+1), 1, 0)</f>
        <v>1</v>
      </c>
      <c r="AA50">
        <f>IF(Table1[[#This Row],[Prediction]]=Table1[[#This Row],[Survived]], 1, 0)</f>
        <v>0</v>
      </c>
    </row>
    <row r="51" spans="1:27" x14ac:dyDescent="0.3">
      <c r="A51">
        <v>420</v>
      </c>
      <c r="B51">
        <v>0</v>
      </c>
      <c r="C51">
        <v>3</v>
      </c>
      <c r="D51">
        <f>IF(Table1[[#This Row],[Pclass]]=1, 1, 0)</f>
        <v>0</v>
      </c>
      <c r="E51">
        <f>IF(Table1[[#This Row],[Pclass]]=2, 1, 0)</f>
        <v>0</v>
      </c>
      <c r="F51" t="s">
        <v>609</v>
      </c>
      <c r="G51" t="s">
        <v>17</v>
      </c>
      <c r="H51">
        <f>IF(Table1[[#This Row],[Sex]]="male", 1, 0)</f>
        <v>0</v>
      </c>
      <c r="I51">
        <v>10</v>
      </c>
      <c r="J51">
        <f>IF(Table1[[#This Row],[Age]], 0, 1)</f>
        <v>0</v>
      </c>
      <c r="K51">
        <f>IF(AND(Table1[[#This Row],[Age]]&lt;&gt;"", Table1[[#This Row],[Age]]&lt;13), 1, 0)</f>
        <v>1</v>
      </c>
      <c r="L51">
        <f>IF(AND(Table1[[#This Row],[Age]]&lt;&gt;"", Table1[[#This Row],[Age]]&gt;=13, Table1[[#This Row],[Age]]&lt;20), 1, 0)</f>
        <v>0</v>
      </c>
      <c r="O51">
        <f>IF(AND(Table1[[#This Row],[Age]]&lt;&gt;"", Table1[[#This Row],[Age]]&gt;64), 1, 0)</f>
        <v>0</v>
      </c>
      <c r="P51">
        <v>0</v>
      </c>
      <c r="Q51">
        <v>2</v>
      </c>
      <c r="R51">
        <v>345773</v>
      </c>
      <c r="S51">
        <v>24.15</v>
      </c>
      <c r="U51" t="s">
        <v>15</v>
      </c>
      <c r="V51">
        <f>Table1[[#This Row],[class1]]*Bclass1+Table1[[#This Row],[class2]]*Bclass2+Table1[[#This Row],[male]]*Bmale+Table1[[#This Row],[Fare]]*Bfare+Table1[[#This Row],[child]]*Bchild+Table1[[#This Row],[teen]]*Bteen+Table1[[#This Row],[senior]]*Bsenior</f>
        <v>1.3877043542777321</v>
      </c>
      <c r="W51">
        <f>EXP(Table1[[#This Row],[Logit]])</f>
        <v>4.0056439506622219</v>
      </c>
      <c r="X51">
        <f>IF(Table1[[#This Row],[Survived]]=1, Table1[[#This Row],[elogit]]/(1+Table1[[#This Row],[elogit]]), 1-(Table1[[#This Row],[elogit]]/(1+Table1[[#This Row],[elogit]])))</f>
        <v>0.19977449651961465</v>
      </c>
      <c r="Y51">
        <f>LN(Table1[[#This Row],[probability]])</f>
        <v>-1.61056606596198</v>
      </c>
      <c r="Z51">
        <f>IF(ROW()&lt;(Table1[[#Totals],[Survived]]+1), 1, 0)</f>
        <v>1</v>
      </c>
      <c r="AA51">
        <f>IF(Table1[[#This Row],[Prediction]]=Table1[[#This Row],[Survived]], 1, 0)</f>
        <v>0</v>
      </c>
    </row>
    <row r="52" spans="1:27" x14ac:dyDescent="0.3">
      <c r="A52">
        <v>25</v>
      </c>
      <c r="B52">
        <v>0</v>
      </c>
      <c r="C52">
        <v>3</v>
      </c>
      <c r="D52">
        <f>IF(Table1[[#This Row],[Pclass]]=1, 1, 0)</f>
        <v>0</v>
      </c>
      <c r="E52">
        <f>IF(Table1[[#This Row],[Pclass]]=2, 1, 0)</f>
        <v>0</v>
      </c>
      <c r="F52" t="s">
        <v>53</v>
      </c>
      <c r="G52" t="s">
        <v>17</v>
      </c>
      <c r="H52">
        <f>IF(Table1[[#This Row],[Sex]]="male", 1, 0)</f>
        <v>0</v>
      </c>
      <c r="I52">
        <v>8</v>
      </c>
      <c r="J52">
        <f>IF(Table1[[#This Row],[Age]], 0, 1)</f>
        <v>0</v>
      </c>
      <c r="K52">
        <f>IF(AND(Table1[[#This Row],[Age]]&lt;&gt;"", Table1[[#This Row],[Age]]&lt;13), 1, 0)</f>
        <v>1</v>
      </c>
      <c r="L52">
        <f>IF(AND(Table1[[#This Row],[Age]]&lt;&gt;"", Table1[[#This Row],[Age]]&gt;=13, Table1[[#This Row],[Age]]&lt;20), 1, 0)</f>
        <v>0</v>
      </c>
      <c r="O52">
        <f>IF(AND(Table1[[#This Row],[Age]]&lt;&gt;"", Table1[[#This Row],[Age]]&gt;64), 1, 0)</f>
        <v>0</v>
      </c>
      <c r="P52">
        <v>3</v>
      </c>
      <c r="Q52">
        <v>1</v>
      </c>
      <c r="R52">
        <v>349909</v>
      </c>
      <c r="S52">
        <v>21.074999999999999</v>
      </c>
      <c r="U52" t="s">
        <v>15</v>
      </c>
      <c r="V52">
        <f>Table1[[#This Row],[class1]]*Bclass1+Table1[[#This Row],[class2]]*Bclass2+Table1[[#This Row],[male]]*Bmale+Table1[[#This Row],[Fare]]*Bfare+Table1[[#This Row],[child]]*Bchild+Table1[[#This Row],[teen]]*Bteen+Table1[[#This Row],[senior]]*Bsenior</f>
        <v>1.3836143560604739</v>
      </c>
      <c r="W52">
        <f>EXP(Table1[[#This Row],[Logit]])</f>
        <v>3.9892943317925362</v>
      </c>
      <c r="X52">
        <f>IF(Table1[[#This Row],[Survived]]=1, Table1[[#This Row],[elogit]]/(1+Table1[[#This Row],[elogit]]), 1-(Table1[[#This Row],[elogit]]/(1+Table1[[#This Row],[elogit]])))</f>
        <v>0.2004291455863505</v>
      </c>
      <c r="Y52">
        <f>LN(Table1[[#This Row],[probability]])</f>
        <v>-1.6072944832887337</v>
      </c>
      <c r="Z52">
        <f>IF(ROW()&lt;(Table1[[#Totals],[Survived]]+1), 1, 0)</f>
        <v>1</v>
      </c>
      <c r="AA52">
        <f>IF(Table1[[#This Row],[Prediction]]=Table1[[#This Row],[Survived]], 1, 0)</f>
        <v>0</v>
      </c>
    </row>
    <row r="53" spans="1:27" x14ac:dyDescent="0.3">
      <c r="A53">
        <v>375</v>
      </c>
      <c r="B53">
        <v>0</v>
      </c>
      <c r="C53">
        <v>3</v>
      </c>
      <c r="D53">
        <f>IF(Table1[[#This Row],[Pclass]]=1, 1, 0)</f>
        <v>0</v>
      </c>
      <c r="E53">
        <f>IF(Table1[[#This Row],[Pclass]]=2, 1, 0)</f>
        <v>0</v>
      </c>
      <c r="F53" t="s">
        <v>556</v>
      </c>
      <c r="G53" t="s">
        <v>17</v>
      </c>
      <c r="H53">
        <f>IF(Table1[[#This Row],[Sex]]="male", 1, 0)</f>
        <v>0</v>
      </c>
      <c r="I53">
        <v>3</v>
      </c>
      <c r="J53">
        <f>IF(Table1[[#This Row],[Age]], 0, 1)</f>
        <v>0</v>
      </c>
      <c r="K53">
        <f>IF(AND(Table1[[#This Row],[Age]]&lt;&gt;"", Table1[[#This Row],[Age]]&lt;13), 1, 0)</f>
        <v>1</v>
      </c>
      <c r="L53">
        <f>IF(AND(Table1[[#This Row],[Age]]&lt;&gt;"", Table1[[#This Row],[Age]]&gt;=13, Table1[[#This Row],[Age]]&lt;20), 1, 0)</f>
        <v>0</v>
      </c>
      <c r="O53">
        <f>IF(AND(Table1[[#This Row],[Age]]&lt;&gt;"", Table1[[#This Row],[Age]]&gt;64), 1, 0)</f>
        <v>0</v>
      </c>
      <c r="P53">
        <v>3</v>
      </c>
      <c r="Q53">
        <v>1</v>
      </c>
      <c r="R53">
        <v>349909</v>
      </c>
      <c r="S53">
        <v>21.074999999999999</v>
      </c>
      <c r="U53" t="s">
        <v>15</v>
      </c>
      <c r="V53">
        <f>Table1[[#This Row],[class1]]*Bclass1+Table1[[#This Row],[class2]]*Bclass2+Table1[[#This Row],[male]]*Bmale+Table1[[#This Row],[Fare]]*Bfare+Table1[[#This Row],[child]]*Bchild+Table1[[#This Row],[teen]]*Bteen+Table1[[#This Row],[senior]]*Bsenior</f>
        <v>1.3836143560604739</v>
      </c>
      <c r="W53">
        <f>EXP(Table1[[#This Row],[Logit]])</f>
        <v>3.9892943317925362</v>
      </c>
      <c r="X53">
        <f>IF(Table1[[#This Row],[Survived]]=1, Table1[[#This Row],[elogit]]/(1+Table1[[#This Row],[elogit]]), 1-(Table1[[#This Row],[elogit]]/(1+Table1[[#This Row],[elogit]])))</f>
        <v>0.2004291455863505</v>
      </c>
      <c r="Y53">
        <f>LN(Table1[[#This Row],[probability]])</f>
        <v>-1.6072944832887337</v>
      </c>
      <c r="Z53">
        <f>IF(ROW()&lt;(Table1[[#Totals],[Survived]]+1), 1, 0)</f>
        <v>1</v>
      </c>
      <c r="AA53">
        <f>IF(Table1[[#This Row],[Prediction]]=Table1[[#This Row],[Survived]], 1, 0)</f>
        <v>0</v>
      </c>
    </row>
    <row r="54" spans="1:27" x14ac:dyDescent="0.3">
      <c r="A54">
        <v>853</v>
      </c>
      <c r="B54">
        <v>0</v>
      </c>
      <c r="C54">
        <v>3</v>
      </c>
      <c r="D54">
        <f>IF(Table1[[#This Row],[Pclass]]=1, 1, 0)</f>
        <v>0</v>
      </c>
      <c r="E54">
        <f>IF(Table1[[#This Row],[Pclass]]=2, 1, 0)</f>
        <v>0</v>
      </c>
      <c r="F54" t="s">
        <v>1172</v>
      </c>
      <c r="G54" t="s">
        <v>17</v>
      </c>
      <c r="H54">
        <f>IF(Table1[[#This Row],[Sex]]="male", 1, 0)</f>
        <v>0</v>
      </c>
      <c r="I54">
        <v>9</v>
      </c>
      <c r="J54">
        <f>IF(Table1[[#This Row],[Age]], 0, 1)</f>
        <v>0</v>
      </c>
      <c r="K54">
        <f>IF(AND(Table1[[#This Row],[Age]]&lt;&gt;"", Table1[[#This Row],[Age]]&lt;13), 1, 0)</f>
        <v>1</v>
      </c>
      <c r="L54">
        <f>IF(AND(Table1[[#This Row],[Age]]&lt;&gt;"", Table1[[#This Row],[Age]]&gt;=13, Table1[[#This Row],[Age]]&lt;20), 1, 0)</f>
        <v>0</v>
      </c>
      <c r="O54">
        <f>IF(AND(Table1[[#This Row],[Age]]&lt;&gt;"", Table1[[#This Row],[Age]]&gt;64), 1, 0)</f>
        <v>0</v>
      </c>
      <c r="P54">
        <v>1</v>
      </c>
      <c r="Q54">
        <v>1</v>
      </c>
      <c r="R54">
        <v>2678</v>
      </c>
      <c r="S54">
        <v>15.245799999999999</v>
      </c>
      <c r="U54" t="s">
        <v>20</v>
      </c>
      <c r="V54">
        <f>Table1[[#This Row],[class1]]*Bclass1+Table1[[#This Row],[class2]]*Bclass2+Table1[[#This Row],[male]]*Bmale+Table1[[#This Row],[Fare]]*Bfare+Table1[[#This Row],[child]]*Bchild+Table1[[#This Row],[teen]]*Bteen+Table1[[#This Row],[senior]]*Bsenior</f>
        <v>1.3758610495212735</v>
      </c>
      <c r="W54">
        <f>EXP(Table1[[#This Row],[Logit]])</f>
        <v>3.9584837064197069</v>
      </c>
      <c r="X54">
        <f>IF(Table1[[#This Row],[Survived]]=1, Table1[[#This Row],[elogit]]/(1+Table1[[#This Row],[elogit]]), 1-(Table1[[#This Row],[elogit]]/(1+Table1[[#This Row],[elogit]])))</f>
        <v>0.20167455601503914</v>
      </c>
      <c r="Y54">
        <f>LN(Table1[[#This Row],[probability]])</f>
        <v>-1.60109998964887</v>
      </c>
      <c r="Z54">
        <f>IF(ROW()&lt;(Table1[[#Totals],[Survived]]+1), 1, 0)</f>
        <v>1</v>
      </c>
      <c r="AA54">
        <f>IF(Table1[[#This Row],[Prediction]]=Table1[[#This Row],[Survived]], 1, 0)</f>
        <v>0</v>
      </c>
    </row>
    <row r="55" spans="1:27" x14ac:dyDescent="0.3">
      <c r="A55">
        <v>206</v>
      </c>
      <c r="B55">
        <v>0</v>
      </c>
      <c r="C55">
        <v>3</v>
      </c>
      <c r="D55">
        <f>IF(Table1[[#This Row],[Pclass]]=1, 1, 0)</f>
        <v>0</v>
      </c>
      <c r="E55">
        <f>IF(Table1[[#This Row],[Pclass]]=2, 1, 0)</f>
        <v>0</v>
      </c>
      <c r="F55" t="s">
        <v>313</v>
      </c>
      <c r="G55" t="s">
        <v>17</v>
      </c>
      <c r="H55">
        <f>IF(Table1[[#This Row],[Sex]]="male", 1, 0)</f>
        <v>0</v>
      </c>
      <c r="I55">
        <v>2</v>
      </c>
      <c r="J55">
        <f>IF(Table1[[#This Row],[Age]], 0, 1)</f>
        <v>0</v>
      </c>
      <c r="K55">
        <f>IF(AND(Table1[[#This Row],[Age]]&lt;&gt;"", Table1[[#This Row],[Age]]&lt;13), 1, 0)</f>
        <v>1</v>
      </c>
      <c r="L55">
        <f>IF(AND(Table1[[#This Row],[Age]]&lt;&gt;"", Table1[[#This Row],[Age]]&gt;=13, Table1[[#This Row],[Age]]&lt;20), 1, 0)</f>
        <v>0</v>
      </c>
      <c r="O55">
        <f>IF(AND(Table1[[#This Row],[Age]]&lt;&gt;"", Table1[[#This Row],[Age]]&gt;64), 1, 0)</f>
        <v>0</v>
      </c>
      <c r="P55">
        <v>0</v>
      </c>
      <c r="Q55">
        <v>1</v>
      </c>
      <c r="R55">
        <v>347054</v>
      </c>
      <c r="S55">
        <v>10.4625</v>
      </c>
      <c r="T55" t="s">
        <v>35</v>
      </c>
      <c r="U55" t="s">
        <v>15</v>
      </c>
      <c r="V55">
        <f>Table1[[#This Row],[class1]]*Bclass1+Table1[[#This Row],[class2]]*Bclass2+Table1[[#This Row],[male]]*Bmale+Table1[[#This Row],[Fare]]*Bfare+Table1[[#This Row],[child]]*Bchild+Table1[[#This Row],[teen]]*Bteen+Table1[[#This Row],[senior]]*Bsenior</f>
        <v>1.3694988744082295</v>
      </c>
      <c r="W55">
        <f>EXP(Table1[[#This Row],[Logit]])</f>
        <v>3.9333790845779788</v>
      </c>
      <c r="X55">
        <f>IF(Table1[[#This Row],[Survived]]=1, Table1[[#This Row],[elogit]]/(1+Table1[[#This Row],[elogit]]), 1-(Table1[[#This Row],[elogit]]/(1+Table1[[#This Row],[elogit]])))</f>
        <v>0.20270082287535052</v>
      </c>
      <c r="Y55">
        <f>LN(Table1[[#This Row],[probability]])</f>
        <v>-1.5960241659598993</v>
      </c>
      <c r="Z55">
        <f>IF(ROW()&lt;(Table1[[#Totals],[Survived]]+1), 1, 0)</f>
        <v>1</v>
      </c>
      <c r="AA55">
        <f>IF(Table1[[#This Row],[Prediction]]=Table1[[#This Row],[Survived]], 1, 0)</f>
        <v>0</v>
      </c>
    </row>
    <row r="56" spans="1:27" x14ac:dyDescent="0.3">
      <c r="A56">
        <v>571</v>
      </c>
      <c r="B56">
        <v>1</v>
      </c>
      <c r="C56">
        <v>2</v>
      </c>
      <c r="D56">
        <f>IF(Table1[[#This Row],[Pclass]]=1, 1, 0)</f>
        <v>0</v>
      </c>
      <c r="E56">
        <f>IF(Table1[[#This Row],[Pclass]]=2, 1, 0)</f>
        <v>1</v>
      </c>
      <c r="F56" t="s">
        <v>815</v>
      </c>
      <c r="G56" t="s">
        <v>13</v>
      </c>
      <c r="H56">
        <f>IF(Table1[[#This Row],[Sex]]="male", 1, 0)</f>
        <v>1</v>
      </c>
      <c r="I56">
        <v>62</v>
      </c>
      <c r="J56">
        <f>IF(Table1[[#This Row],[Age]], 0, 1)</f>
        <v>0</v>
      </c>
      <c r="K56">
        <f>IF(AND(Table1[[#This Row],[Age]]&lt;&gt;"", Table1[[#This Row],[Age]]&lt;13), 1, 0)</f>
        <v>0</v>
      </c>
      <c r="L56">
        <f>IF(AND(Table1[[#This Row],[Age]]&lt;&gt;"", Table1[[#This Row],[Age]]&gt;=13, Table1[[#This Row],[Age]]&lt;20), 1, 0)</f>
        <v>0</v>
      </c>
      <c r="O56">
        <f>IF(AND(Table1[[#This Row],[Age]]&lt;&gt;"", Table1[[#This Row],[Age]]&gt;64), 1, 0)</f>
        <v>0</v>
      </c>
      <c r="P56">
        <v>0</v>
      </c>
      <c r="Q56">
        <v>0</v>
      </c>
      <c r="R56" t="s">
        <v>816</v>
      </c>
      <c r="S56">
        <v>10.5</v>
      </c>
      <c r="U56" t="s">
        <v>15</v>
      </c>
      <c r="V56">
        <f>Table1[[#This Row],[class1]]*Bclass1+Table1[[#This Row],[class2]]*Bclass2+Table1[[#This Row],[male]]*Bmale+Table1[[#This Row],[Fare]]*Bfare+Table1[[#This Row],[child]]*Bchild+Table1[[#This Row],[teen]]*Bteen+Table1[[#This Row],[senior]]*Bsenior</f>
        <v>-1.2773516251106158</v>
      </c>
      <c r="W56">
        <f>EXP(Table1[[#This Row],[Logit]])</f>
        <v>0.27877462338083159</v>
      </c>
      <c r="X56">
        <f>IF(Table1[[#This Row],[Survived]]=1, Table1[[#This Row],[elogit]]/(1+Table1[[#This Row],[elogit]]), 1-(Table1[[#This Row],[elogit]]/(1+Table1[[#This Row],[elogit]])))</f>
        <v>0.21800137278592974</v>
      </c>
      <c r="Y56">
        <f>LN(Table1[[#This Row],[probability]])</f>
        <v>-1.5232539190297112</v>
      </c>
      <c r="Z56">
        <f>IF(ROW()&lt;(Table1[[#Totals],[Survived]]+1), 1, 0)</f>
        <v>1</v>
      </c>
      <c r="AA56">
        <f>IF(Table1[[#This Row],[Prediction]]=Table1[[#This Row],[Survived]], 1, 0)</f>
        <v>1</v>
      </c>
    </row>
    <row r="57" spans="1:27" x14ac:dyDescent="0.3">
      <c r="A57">
        <v>18</v>
      </c>
      <c r="B57">
        <v>1</v>
      </c>
      <c r="C57">
        <v>2</v>
      </c>
      <c r="D57">
        <f>IF(Table1[[#This Row],[Pclass]]=1, 1, 0)</f>
        <v>0</v>
      </c>
      <c r="E57">
        <f>IF(Table1[[#This Row],[Pclass]]=2, 1, 0)</f>
        <v>1</v>
      </c>
      <c r="F57" t="s">
        <v>44</v>
      </c>
      <c r="G57" t="s">
        <v>13</v>
      </c>
      <c r="H57">
        <f>IF(Table1[[#This Row],[Sex]]="male", 1, 0)</f>
        <v>1</v>
      </c>
      <c r="J57">
        <f>IF(Table1[[#This Row],[Age]], 0, 1)</f>
        <v>1</v>
      </c>
      <c r="K57">
        <f>IF(AND(Table1[[#This Row],[Age]]&lt;&gt;"", Table1[[#This Row],[Age]]&lt;13), 1, 0)</f>
        <v>0</v>
      </c>
      <c r="L57">
        <f>IF(AND(Table1[[#This Row],[Age]]&lt;&gt;"", Table1[[#This Row],[Age]]&gt;=13, Table1[[#This Row],[Age]]&lt;20), 1, 0)</f>
        <v>0</v>
      </c>
      <c r="O57">
        <f>IF(AND(Table1[[#This Row],[Age]]&lt;&gt;"", Table1[[#This Row],[Age]]&gt;64), 1, 0)</f>
        <v>0</v>
      </c>
      <c r="P57">
        <v>0</v>
      </c>
      <c r="Q57">
        <v>0</v>
      </c>
      <c r="R57">
        <v>244373</v>
      </c>
      <c r="S57">
        <v>13</v>
      </c>
      <c r="U57" t="s">
        <v>15</v>
      </c>
      <c r="V57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57">
        <f>EXP(Table1[[#This Row],[Logit]])</f>
        <v>0.27970314817162883</v>
      </c>
      <c r="X57">
        <f>IF(Table1[[#This Row],[Survived]]=1, Table1[[#This Row],[elogit]]/(1+Table1[[#This Row],[elogit]]), 1-(Table1[[#This Row],[elogit]]/(1+Table1[[#This Row],[elogit]])))</f>
        <v>0.21856877399360444</v>
      </c>
      <c r="Y57">
        <f>LN(Table1[[#This Row],[probability]])</f>
        <v>-1.5206545588520217</v>
      </c>
      <c r="Z57">
        <f>IF(ROW()&lt;(Table1[[#Totals],[Survived]]+1), 1, 0)</f>
        <v>1</v>
      </c>
      <c r="AA57">
        <f>IF(Table1[[#This Row],[Prediction]]=Table1[[#This Row],[Survived]], 1, 0)</f>
        <v>1</v>
      </c>
    </row>
    <row r="58" spans="1:27" x14ac:dyDescent="0.3">
      <c r="A58">
        <v>22</v>
      </c>
      <c r="B58">
        <v>1</v>
      </c>
      <c r="C58">
        <v>2</v>
      </c>
      <c r="D58">
        <f>IF(Table1[[#This Row],[Pclass]]=1, 1, 0)</f>
        <v>0</v>
      </c>
      <c r="E58">
        <f>IF(Table1[[#This Row],[Pclass]]=2, 1, 0)</f>
        <v>1</v>
      </c>
      <c r="F58" t="s">
        <v>48</v>
      </c>
      <c r="G58" t="s">
        <v>13</v>
      </c>
      <c r="H58">
        <f>IF(Table1[[#This Row],[Sex]]="male", 1, 0)</f>
        <v>1</v>
      </c>
      <c r="I58">
        <v>34</v>
      </c>
      <c r="J58">
        <f>IF(Table1[[#This Row],[Age]], 0, 1)</f>
        <v>0</v>
      </c>
      <c r="K58">
        <f>IF(AND(Table1[[#This Row],[Age]]&lt;&gt;"", Table1[[#This Row],[Age]]&lt;13), 1, 0)</f>
        <v>0</v>
      </c>
      <c r="L58">
        <f>IF(AND(Table1[[#This Row],[Age]]&lt;&gt;"", Table1[[#This Row],[Age]]&gt;=13, Table1[[#This Row],[Age]]&lt;20), 1, 0)</f>
        <v>0</v>
      </c>
      <c r="O58">
        <f>IF(AND(Table1[[#This Row],[Age]]&lt;&gt;"", Table1[[#This Row],[Age]]&gt;64), 1, 0)</f>
        <v>0</v>
      </c>
      <c r="P58">
        <v>0</v>
      </c>
      <c r="Q58">
        <v>0</v>
      </c>
      <c r="R58">
        <v>248698</v>
      </c>
      <c r="S58">
        <v>13</v>
      </c>
      <c r="T58" t="s">
        <v>49</v>
      </c>
      <c r="U58" t="s">
        <v>15</v>
      </c>
      <c r="V58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58">
        <f>EXP(Table1[[#This Row],[Logit]])</f>
        <v>0.27970314817162883</v>
      </c>
      <c r="X58">
        <f>IF(Table1[[#This Row],[Survived]]=1, Table1[[#This Row],[elogit]]/(1+Table1[[#This Row],[elogit]]), 1-(Table1[[#This Row],[elogit]]/(1+Table1[[#This Row],[elogit]])))</f>
        <v>0.21856877399360444</v>
      </c>
      <c r="Y58">
        <f>LN(Table1[[#This Row],[probability]])</f>
        <v>-1.5206545588520217</v>
      </c>
      <c r="Z58">
        <f>IF(ROW()&lt;(Table1[[#Totals],[Survived]]+1), 1, 0)</f>
        <v>1</v>
      </c>
      <c r="AA58">
        <f>IF(Table1[[#This Row],[Prediction]]=Table1[[#This Row],[Survived]], 1, 0)</f>
        <v>1</v>
      </c>
    </row>
    <row r="59" spans="1:27" x14ac:dyDescent="0.3">
      <c r="A59">
        <v>289</v>
      </c>
      <c r="B59">
        <v>1</v>
      </c>
      <c r="C59">
        <v>2</v>
      </c>
      <c r="D59">
        <f>IF(Table1[[#This Row],[Pclass]]=1, 1, 0)</f>
        <v>0</v>
      </c>
      <c r="E59">
        <f>IF(Table1[[#This Row],[Pclass]]=2, 1, 0)</f>
        <v>1</v>
      </c>
      <c r="F59" t="s">
        <v>435</v>
      </c>
      <c r="G59" t="s">
        <v>13</v>
      </c>
      <c r="H59">
        <f>IF(Table1[[#This Row],[Sex]]="male", 1, 0)</f>
        <v>1</v>
      </c>
      <c r="I59">
        <v>42</v>
      </c>
      <c r="J59">
        <f>IF(Table1[[#This Row],[Age]], 0, 1)</f>
        <v>0</v>
      </c>
      <c r="K59">
        <f>IF(AND(Table1[[#This Row],[Age]]&lt;&gt;"", Table1[[#This Row],[Age]]&lt;13), 1, 0)</f>
        <v>0</v>
      </c>
      <c r="L59">
        <f>IF(AND(Table1[[#This Row],[Age]]&lt;&gt;"", Table1[[#This Row],[Age]]&gt;=13, Table1[[#This Row],[Age]]&lt;20), 1, 0)</f>
        <v>0</v>
      </c>
      <c r="O59">
        <f>IF(AND(Table1[[#This Row],[Age]]&lt;&gt;"", Table1[[#This Row],[Age]]&gt;64), 1, 0)</f>
        <v>0</v>
      </c>
      <c r="P59">
        <v>0</v>
      </c>
      <c r="Q59">
        <v>0</v>
      </c>
      <c r="R59">
        <v>237798</v>
      </c>
      <c r="S59">
        <v>13</v>
      </c>
      <c r="U59" t="s">
        <v>15</v>
      </c>
      <c r="V59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59">
        <f>EXP(Table1[[#This Row],[Logit]])</f>
        <v>0.27970314817162883</v>
      </c>
      <c r="X59">
        <f>IF(Table1[[#This Row],[Survived]]=1, Table1[[#This Row],[elogit]]/(1+Table1[[#This Row],[elogit]]), 1-(Table1[[#This Row],[elogit]]/(1+Table1[[#This Row],[elogit]])))</f>
        <v>0.21856877399360444</v>
      </c>
      <c r="Y59">
        <f>LN(Table1[[#This Row],[probability]])</f>
        <v>-1.5206545588520217</v>
      </c>
      <c r="Z59">
        <f>IF(ROW()&lt;(Table1[[#Totals],[Survived]]+1), 1, 0)</f>
        <v>1</v>
      </c>
      <c r="AA59">
        <f>IF(Table1[[#This Row],[Prediction]]=Table1[[#This Row],[Survived]], 1, 0)</f>
        <v>1</v>
      </c>
    </row>
    <row r="60" spans="1:27" x14ac:dyDescent="0.3">
      <c r="A60">
        <v>674</v>
      </c>
      <c r="B60">
        <v>1</v>
      </c>
      <c r="C60">
        <v>2</v>
      </c>
      <c r="D60">
        <f>IF(Table1[[#This Row],[Pclass]]=1, 1, 0)</f>
        <v>0</v>
      </c>
      <c r="E60">
        <f>IF(Table1[[#This Row],[Pclass]]=2, 1, 0)</f>
        <v>1</v>
      </c>
      <c r="F60" t="s">
        <v>950</v>
      </c>
      <c r="G60" t="s">
        <v>13</v>
      </c>
      <c r="H60">
        <f>IF(Table1[[#This Row],[Sex]]="male", 1, 0)</f>
        <v>1</v>
      </c>
      <c r="I60">
        <v>31</v>
      </c>
      <c r="J60">
        <f>IF(Table1[[#This Row],[Age]], 0, 1)</f>
        <v>0</v>
      </c>
      <c r="K60">
        <f>IF(AND(Table1[[#This Row],[Age]]&lt;&gt;"", Table1[[#This Row],[Age]]&lt;13), 1, 0)</f>
        <v>0</v>
      </c>
      <c r="L60">
        <f>IF(AND(Table1[[#This Row],[Age]]&lt;&gt;"", Table1[[#This Row],[Age]]&gt;=13, Table1[[#This Row],[Age]]&lt;20), 1, 0)</f>
        <v>0</v>
      </c>
      <c r="O60">
        <f>IF(AND(Table1[[#This Row],[Age]]&lt;&gt;"", Table1[[#This Row],[Age]]&gt;64), 1, 0)</f>
        <v>0</v>
      </c>
      <c r="P60">
        <v>0</v>
      </c>
      <c r="Q60">
        <v>0</v>
      </c>
      <c r="R60">
        <v>244270</v>
      </c>
      <c r="S60">
        <v>13</v>
      </c>
      <c r="U60" t="s">
        <v>15</v>
      </c>
      <c r="V60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60">
        <f>EXP(Table1[[#This Row],[Logit]])</f>
        <v>0.27970314817162883</v>
      </c>
      <c r="X60">
        <f>IF(Table1[[#This Row],[Survived]]=1, Table1[[#This Row],[elogit]]/(1+Table1[[#This Row],[elogit]]), 1-(Table1[[#This Row],[elogit]]/(1+Table1[[#This Row],[elogit]])))</f>
        <v>0.21856877399360444</v>
      </c>
      <c r="Y60">
        <f>LN(Table1[[#This Row],[probability]])</f>
        <v>-1.5206545588520217</v>
      </c>
      <c r="Z60">
        <f>IF(ROW()&lt;(Table1[[#Totals],[Survived]]+1), 1, 0)</f>
        <v>1</v>
      </c>
      <c r="AA60">
        <f>IF(Table1[[#This Row],[Prediction]]=Table1[[#This Row],[Survived]], 1, 0)</f>
        <v>1</v>
      </c>
    </row>
    <row r="61" spans="1:27" x14ac:dyDescent="0.3">
      <c r="A61">
        <v>548</v>
      </c>
      <c r="B61">
        <v>1</v>
      </c>
      <c r="C61">
        <v>2</v>
      </c>
      <c r="D61">
        <f>IF(Table1[[#This Row],[Pclass]]=1, 1, 0)</f>
        <v>0</v>
      </c>
      <c r="E61">
        <f>IF(Table1[[#This Row],[Pclass]]=2, 1, 0)</f>
        <v>1</v>
      </c>
      <c r="F61" t="s">
        <v>786</v>
      </c>
      <c r="G61" t="s">
        <v>13</v>
      </c>
      <c r="H61">
        <f>IF(Table1[[#This Row],[Sex]]="male", 1, 0)</f>
        <v>1</v>
      </c>
      <c r="J61">
        <f>IF(Table1[[#This Row],[Age]], 0, 1)</f>
        <v>1</v>
      </c>
      <c r="K61">
        <f>IF(AND(Table1[[#This Row],[Age]]&lt;&gt;"", Table1[[#This Row],[Age]]&lt;13), 1, 0)</f>
        <v>0</v>
      </c>
      <c r="L61">
        <f>IF(AND(Table1[[#This Row],[Age]]&lt;&gt;"", Table1[[#This Row],[Age]]&gt;=13, Table1[[#This Row],[Age]]&lt;20), 1, 0)</f>
        <v>0</v>
      </c>
      <c r="O61">
        <f>IF(AND(Table1[[#This Row],[Age]]&lt;&gt;"", Table1[[#This Row],[Age]]&gt;64), 1, 0)</f>
        <v>0</v>
      </c>
      <c r="P61">
        <v>0</v>
      </c>
      <c r="Q61">
        <v>0</v>
      </c>
      <c r="R61" t="s">
        <v>787</v>
      </c>
      <c r="S61">
        <v>13.862500000000001</v>
      </c>
      <c r="U61" t="s">
        <v>20</v>
      </c>
      <c r="V61">
        <f>Table1[[#This Row],[class1]]*Bclass1+Table1[[#This Row],[class2]]*Bclass2+Table1[[#This Row],[male]]*Bmale+Table1[[#This Row],[Fare]]*Bfare+Table1[[#This Row],[child]]*Bchild+Table1[[#This Row],[teen]]*Bteen+Table1[[#This Row],[senior]]*Bsenior</f>
        <v>-1.2728792286860531</v>
      </c>
      <c r="W61">
        <f>EXP(Table1[[#This Row],[Logit]])</f>
        <v>0.28002420624177859</v>
      </c>
      <c r="X61">
        <f>IF(Table1[[#This Row],[Survived]]=1, Table1[[#This Row],[elogit]]/(1+Table1[[#This Row],[elogit]]), 1-(Table1[[#This Row],[elogit]]/(1+Table1[[#This Row],[elogit]])))</f>
        <v>0.2187647740380981</v>
      </c>
      <c r="Y61">
        <f>LN(Table1[[#This Row],[probability]])</f>
        <v>-1.5197582175651554</v>
      </c>
      <c r="Z61">
        <f>IF(ROW()&lt;(Table1[[#Totals],[Survived]]+1), 1, 0)</f>
        <v>1</v>
      </c>
      <c r="AA61">
        <f>IF(Table1[[#This Row],[Prediction]]=Table1[[#This Row],[Survived]], 1, 0)</f>
        <v>1</v>
      </c>
    </row>
    <row r="62" spans="1:27" x14ac:dyDescent="0.3">
      <c r="A62">
        <v>544</v>
      </c>
      <c r="B62">
        <v>1</v>
      </c>
      <c r="C62">
        <v>2</v>
      </c>
      <c r="D62">
        <f>IF(Table1[[#This Row],[Pclass]]=1, 1, 0)</f>
        <v>0</v>
      </c>
      <c r="E62">
        <f>IF(Table1[[#This Row],[Pclass]]=2, 1, 0)</f>
        <v>1</v>
      </c>
      <c r="F62" t="s">
        <v>781</v>
      </c>
      <c r="G62" t="s">
        <v>13</v>
      </c>
      <c r="H62">
        <f>IF(Table1[[#This Row],[Sex]]="male", 1, 0)</f>
        <v>1</v>
      </c>
      <c r="I62">
        <v>32</v>
      </c>
      <c r="J62">
        <f>IF(Table1[[#This Row],[Age]], 0, 1)</f>
        <v>0</v>
      </c>
      <c r="K62">
        <f>IF(AND(Table1[[#This Row],[Age]]&lt;&gt;"", Table1[[#This Row],[Age]]&lt;13), 1, 0)</f>
        <v>0</v>
      </c>
      <c r="L62">
        <f>IF(AND(Table1[[#This Row],[Age]]&lt;&gt;"", Table1[[#This Row],[Age]]&gt;=13, Table1[[#This Row],[Age]]&lt;20), 1, 0)</f>
        <v>0</v>
      </c>
      <c r="O62">
        <f>IF(AND(Table1[[#This Row],[Age]]&lt;&gt;"", Table1[[#This Row],[Age]]&gt;64), 1, 0)</f>
        <v>0</v>
      </c>
      <c r="P62">
        <v>1</v>
      </c>
      <c r="Q62">
        <v>0</v>
      </c>
      <c r="R62">
        <v>2908</v>
      </c>
      <c r="S62">
        <v>26</v>
      </c>
      <c r="U62" t="s">
        <v>15</v>
      </c>
      <c r="V62">
        <f>Table1[[#This Row],[class1]]*Bclass1+Table1[[#This Row],[class2]]*Bclass2+Table1[[#This Row],[male]]*Bmale+Table1[[#This Row],[Fare]]*Bfare+Table1[[#This Row],[child]]*Bchild+Table1[[#This Row],[teen]]*Bteen+Table1[[#This Row],[senior]]*Bsenior</f>
        <v>-1.2567353739341929</v>
      </c>
      <c r="W62">
        <f>EXP(Table1[[#This Row],[Logit]])</f>
        <v>0.2845815640361708</v>
      </c>
      <c r="X62">
        <f>IF(Table1[[#This Row],[Survived]]=1, Table1[[#This Row],[elogit]]/(1+Table1[[#This Row],[elogit]]), 1-(Table1[[#This Row],[elogit]]/(1+Table1[[#This Row],[elogit]])))</f>
        <v>0.22153639130707439</v>
      </c>
      <c r="Y62">
        <f>LN(Table1[[#This Row],[probability]])</f>
        <v>-1.5071684081518009</v>
      </c>
      <c r="Z62">
        <f>IF(ROW()&lt;(Table1[[#Totals],[Survived]]+1), 1, 0)</f>
        <v>1</v>
      </c>
      <c r="AA62">
        <f>IF(Table1[[#This Row],[Prediction]]=Table1[[#This Row],[Survived]], 1, 0)</f>
        <v>1</v>
      </c>
    </row>
    <row r="63" spans="1:27" x14ac:dyDescent="0.3">
      <c r="A63">
        <v>313</v>
      </c>
      <c r="B63">
        <v>0</v>
      </c>
      <c r="C63">
        <v>2</v>
      </c>
      <c r="D63">
        <f>IF(Table1[[#This Row],[Pclass]]=1, 1, 0)</f>
        <v>0</v>
      </c>
      <c r="E63">
        <f>IF(Table1[[#This Row],[Pclass]]=2, 1, 0)</f>
        <v>1</v>
      </c>
      <c r="F63" t="s">
        <v>474</v>
      </c>
      <c r="G63" t="s">
        <v>17</v>
      </c>
      <c r="H63">
        <f>IF(Table1[[#This Row],[Sex]]="male", 1, 0)</f>
        <v>0</v>
      </c>
      <c r="I63">
        <v>26</v>
      </c>
      <c r="J63">
        <f>IF(Table1[[#This Row],[Age]], 0, 1)</f>
        <v>0</v>
      </c>
      <c r="K63">
        <f>IF(AND(Table1[[#This Row],[Age]]&lt;&gt;"", Table1[[#This Row],[Age]]&lt;13), 1, 0)</f>
        <v>0</v>
      </c>
      <c r="L63">
        <f>IF(AND(Table1[[#This Row],[Age]]&lt;&gt;"", Table1[[#This Row],[Age]]&gt;=13, Table1[[#This Row],[Age]]&lt;20), 1, 0)</f>
        <v>0</v>
      </c>
      <c r="O63">
        <f>IF(AND(Table1[[#This Row],[Age]]&lt;&gt;"", Table1[[#This Row],[Age]]&gt;64), 1, 0)</f>
        <v>0</v>
      </c>
      <c r="P63">
        <v>1</v>
      </c>
      <c r="Q63">
        <v>1</v>
      </c>
      <c r="R63">
        <v>250651</v>
      </c>
      <c r="S63">
        <v>26</v>
      </c>
      <c r="U63" t="s">
        <v>15</v>
      </c>
      <c r="V63">
        <f>Table1[[#This Row],[class1]]*Bclass1+Table1[[#This Row],[class2]]*Bclass2+Table1[[#This Row],[male]]*Bmale+Table1[[#This Row],[Fare]]*Bfare+Table1[[#This Row],[child]]*Bchild+Table1[[#This Row],[teen]]*Bteen+Table1[[#This Row],[senior]]*Bsenior</f>
        <v>1.2404033275168529</v>
      </c>
      <c r="W63">
        <f>EXP(Table1[[#This Row],[Logit]])</f>
        <v>3.4570074898660659</v>
      </c>
      <c r="X63">
        <f>IF(Table1[[#This Row],[Survived]]=1, Table1[[#This Row],[elogit]]/(1+Table1[[#This Row],[elogit]]), 1-(Table1[[#This Row],[elogit]]/(1+Table1[[#This Row],[elogit]])))</f>
        <v>0.22436578854168587</v>
      </c>
      <c r="Y63">
        <f>LN(Table1[[#This Row],[probability]])</f>
        <v>-1.4944775744355367</v>
      </c>
      <c r="Z63">
        <f>IF(ROW()&lt;(Table1[[#Totals],[Survived]]+1), 1, 0)</f>
        <v>1</v>
      </c>
      <c r="AA63">
        <f>IF(Table1[[#This Row],[Prediction]]=Table1[[#This Row],[Survived]], 1, 0)</f>
        <v>0</v>
      </c>
    </row>
    <row r="64" spans="1:27" x14ac:dyDescent="0.3">
      <c r="A64">
        <v>855</v>
      </c>
      <c r="B64">
        <v>0</v>
      </c>
      <c r="C64">
        <v>2</v>
      </c>
      <c r="D64">
        <f>IF(Table1[[#This Row],[Pclass]]=1, 1, 0)</f>
        <v>0</v>
      </c>
      <c r="E64">
        <f>IF(Table1[[#This Row],[Pclass]]=2, 1, 0)</f>
        <v>1</v>
      </c>
      <c r="F64" t="s">
        <v>1176</v>
      </c>
      <c r="G64" t="s">
        <v>17</v>
      </c>
      <c r="H64">
        <f>IF(Table1[[#This Row],[Sex]]="male", 1, 0)</f>
        <v>0</v>
      </c>
      <c r="I64">
        <v>44</v>
      </c>
      <c r="J64">
        <f>IF(Table1[[#This Row],[Age]], 0, 1)</f>
        <v>0</v>
      </c>
      <c r="K64">
        <f>IF(AND(Table1[[#This Row],[Age]]&lt;&gt;"", Table1[[#This Row],[Age]]&lt;13), 1, 0)</f>
        <v>0</v>
      </c>
      <c r="L64">
        <f>IF(AND(Table1[[#This Row],[Age]]&lt;&gt;"", Table1[[#This Row],[Age]]&gt;=13, Table1[[#This Row],[Age]]&lt;20), 1, 0)</f>
        <v>0</v>
      </c>
      <c r="O64">
        <f>IF(AND(Table1[[#This Row],[Age]]&lt;&gt;"", Table1[[#This Row],[Age]]&gt;64), 1, 0)</f>
        <v>0</v>
      </c>
      <c r="P64">
        <v>1</v>
      </c>
      <c r="Q64">
        <v>0</v>
      </c>
      <c r="R64">
        <v>244252</v>
      </c>
      <c r="S64">
        <v>26</v>
      </c>
      <c r="U64" t="s">
        <v>15</v>
      </c>
      <c r="V64">
        <f>Table1[[#This Row],[class1]]*Bclass1+Table1[[#This Row],[class2]]*Bclass2+Table1[[#This Row],[male]]*Bmale+Table1[[#This Row],[Fare]]*Bfare+Table1[[#This Row],[child]]*Bchild+Table1[[#This Row],[teen]]*Bteen+Table1[[#This Row],[senior]]*Bsenior</f>
        <v>1.2404033275168529</v>
      </c>
      <c r="W64">
        <f>EXP(Table1[[#This Row],[Logit]])</f>
        <v>3.4570074898660659</v>
      </c>
      <c r="X64">
        <f>IF(Table1[[#This Row],[Survived]]=1, Table1[[#This Row],[elogit]]/(1+Table1[[#This Row],[elogit]]), 1-(Table1[[#This Row],[elogit]]/(1+Table1[[#This Row],[elogit]])))</f>
        <v>0.22436578854168587</v>
      </c>
      <c r="Y64">
        <f>LN(Table1[[#This Row],[probability]])</f>
        <v>-1.4944775744355367</v>
      </c>
      <c r="Z64">
        <f>IF(ROW()&lt;(Table1[[#Totals],[Survived]]+1), 1, 0)</f>
        <v>1</v>
      </c>
      <c r="AA64">
        <f>IF(Table1[[#This Row],[Prediction]]=Table1[[#This Row],[Survived]], 1, 0)</f>
        <v>0</v>
      </c>
    </row>
    <row r="65" spans="1:27" x14ac:dyDescent="0.3">
      <c r="A65">
        <v>42</v>
      </c>
      <c r="B65">
        <v>0</v>
      </c>
      <c r="C65">
        <v>2</v>
      </c>
      <c r="D65">
        <f>IF(Table1[[#This Row],[Pclass]]=1, 1, 0)</f>
        <v>0</v>
      </c>
      <c r="E65">
        <f>IF(Table1[[#This Row],[Pclass]]=2, 1, 0)</f>
        <v>1</v>
      </c>
      <c r="F65" t="s">
        <v>77</v>
      </c>
      <c r="G65" t="s">
        <v>17</v>
      </c>
      <c r="H65">
        <f>IF(Table1[[#This Row],[Sex]]="male", 1, 0)</f>
        <v>0</v>
      </c>
      <c r="I65">
        <v>27</v>
      </c>
      <c r="J65">
        <f>IF(Table1[[#This Row],[Age]], 0, 1)</f>
        <v>0</v>
      </c>
      <c r="K65">
        <f>IF(AND(Table1[[#This Row],[Age]]&lt;&gt;"", Table1[[#This Row],[Age]]&lt;13), 1, 0)</f>
        <v>0</v>
      </c>
      <c r="L65">
        <f>IF(AND(Table1[[#This Row],[Age]]&lt;&gt;"", Table1[[#This Row],[Age]]&gt;=13, Table1[[#This Row],[Age]]&lt;20), 1, 0)</f>
        <v>0</v>
      </c>
      <c r="O65">
        <f>IF(AND(Table1[[#This Row],[Age]]&lt;&gt;"", Table1[[#This Row],[Age]]&gt;64), 1, 0)</f>
        <v>0</v>
      </c>
      <c r="P65">
        <v>1</v>
      </c>
      <c r="Q65">
        <v>0</v>
      </c>
      <c r="R65">
        <v>11668</v>
      </c>
      <c r="S65">
        <v>21</v>
      </c>
      <c r="U65" t="s">
        <v>15</v>
      </c>
      <c r="V65">
        <f>Table1[[#This Row],[class1]]*Bclass1+Table1[[#This Row],[class2]]*Bclass2+Table1[[#This Row],[male]]*Bmale+Table1[[#This Row],[Fare]]*Bfare+Table1[[#This Row],[child]]*Bchild+Table1[[#This Row],[teen]]*Bteen+Table1[[#This Row],[senior]]*Bsenior</f>
        <v>1.2337529239115552</v>
      </c>
      <c r="W65">
        <f>EXP(Table1[[#This Row],[Logit]])</f>
        <v>3.4340932736388732</v>
      </c>
      <c r="X65">
        <f>IF(Table1[[#This Row],[Survived]]=1, Table1[[#This Row],[elogit]]/(1+Table1[[#This Row],[elogit]]), 1-(Table1[[#This Row],[elogit]]/(1+Table1[[#This Row],[elogit]])))</f>
        <v>0.22552525133945645</v>
      </c>
      <c r="Y65">
        <f>LN(Table1[[#This Row],[probability]])</f>
        <v>-1.4893231469762203</v>
      </c>
      <c r="Z65">
        <f>IF(ROW()&lt;(Table1[[#Totals],[Survived]]+1), 1, 0)</f>
        <v>1</v>
      </c>
      <c r="AA65">
        <f>IF(Table1[[#This Row],[Prediction]]=Table1[[#This Row],[Survived]], 1, 0)</f>
        <v>0</v>
      </c>
    </row>
    <row r="66" spans="1:27" x14ac:dyDescent="0.3">
      <c r="A66">
        <v>200</v>
      </c>
      <c r="B66">
        <v>0</v>
      </c>
      <c r="C66">
        <v>2</v>
      </c>
      <c r="D66">
        <f>IF(Table1[[#This Row],[Pclass]]=1, 1, 0)</f>
        <v>0</v>
      </c>
      <c r="E66">
        <f>IF(Table1[[#This Row],[Pclass]]=2, 1, 0)</f>
        <v>1</v>
      </c>
      <c r="F66" t="s">
        <v>306</v>
      </c>
      <c r="G66" t="s">
        <v>17</v>
      </c>
      <c r="H66">
        <f>IF(Table1[[#This Row],[Sex]]="male", 1, 0)</f>
        <v>0</v>
      </c>
      <c r="I66">
        <v>24</v>
      </c>
      <c r="J66">
        <f>IF(Table1[[#This Row],[Age]], 0, 1)</f>
        <v>0</v>
      </c>
      <c r="K66">
        <f>IF(AND(Table1[[#This Row],[Age]]&lt;&gt;"", Table1[[#This Row],[Age]]&lt;13), 1, 0)</f>
        <v>0</v>
      </c>
      <c r="L66">
        <f>IF(AND(Table1[[#This Row],[Age]]&lt;&gt;"", Table1[[#This Row],[Age]]&gt;=13, Table1[[#This Row],[Age]]&lt;20), 1, 0)</f>
        <v>0</v>
      </c>
      <c r="O66">
        <f>IF(AND(Table1[[#This Row],[Age]]&lt;&gt;"", Table1[[#This Row],[Age]]&gt;64), 1, 0)</f>
        <v>0</v>
      </c>
      <c r="P66">
        <v>0</v>
      </c>
      <c r="Q66">
        <v>0</v>
      </c>
      <c r="R66">
        <v>248747</v>
      </c>
      <c r="S66">
        <v>13</v>
      </c>
      <c r="U66" t="s">
        <v>15</v>
      </c>
      <c r="V66">
        <f>Table1[[#This Row],[class1]]*Bclass1+Table1[[#This Row],[class2]]*Bclass2+Table1[[#This Row],[male]]*Bmale+Table1[[#This Row],[Fare]]*Bfare+Table1[[#This Row],[child]]*Bchild+Table1[[#This Row],[teen]]*Bteen+Table1[[#This Row],[senior]]*Bsenior</f>
        <v>1.2231122781430788</v>
      </c>
      <c r="W66">
        <f>EXP(Table1[[#This Row],[Logit]])</f>
        <v>3.3977460256193535</v>
      </c>
      <c r="X66">
        <f>IF(Table1[[#This Row],[Survived]]=1, Table1[[#This Row],[elogit]]/(1+Table1[[#This Row],[elogit]]), 1-(Table1[[#This Row],[elogit]]/(1+Table1[[#This Row],[elogit]])))</f>
        <v>0.22738921124012967</v>
      </c>
      <c r="Y66">
        <f>LN(Table1[[#This Row],[probability]])</f>
        <v>-1.481092142766006</v>
      </c>
      <c r="Z66">
        <f>IF(ROW()&lt;(Table1[[#Totals],[Survived]]+1), 1, 0)</f>
        <v>1</v>
      </c>
      <c r="AA66">
        <f>IF(Table1[[#This Row],[Prediction]]=Table1[[#This Row],[Survived]], 1, 0)</f>
        <v>0</v>
      </c>
    </row>
    <row r="67" spans="1:27" x14ac:dyDescent="0.3">
      <c r="A67">
        <v>358</v>
      </c>
      <c r="B67">
        <v>0</v>
      </c>
      <c r="C67">
        <v>2</v>
      </c>
      <c r="D67">
        <f>IF(Table1[[#This Row],[Pclass]]=1, 1, 0)</f>
        <v>0</v>
      </c>
      <c r="E67">
        <f>IF(Table1[[#This Row],[Pclass]]=2, 1, 0)</f>
        <v>1</v>
      </c>
      <c r="F67" t="s">
        <v>532</v>
      </c>
      <c r="G67" t="s">
        <v>17</v>
      </c>
      <c r="H67">
        <f>IF(Table1[[#This Row],[Sex]]="male", 1, 0)</f>
        <v>0</v>
      </c>
      <c r="I67">
        <v>38</v>
      </c>
      <c r="J67">
        <f>IF(Table1[[#This Row],[Age]], 0, 1)</f>
        <v>0</v>
      </c>
      <c r="K67">
        <f>IF(AND(Table1[[#This Row],[Age]]&lt;&gt;"", Table1[[#This Row],[Age]]&lt;13), 1, 0)</f>
        <v>0</v>
      </c>
      <c r="L67">
        <f>IF(AND(Table1[[#This Row],[Age]]&lt;&gt;"", Table1[[#This Row],[Age]]&gt;=13, Table1[[#This Row],[Age]]&lt;20), 1, 0)</f>
        <v>0</v>
      </c>
      <c r="O67">
        <f>IF(AND(Table1[[#This Row],[Age]]&lt;&gt;"", Table1[[#This Row],[Age]]&gt;64), 1, 0)</f>
        <v>0</v>
      </c>
      <c r="P67">
        <v>0</v>
      </c>
      <c r="Q67">
        <v>0</v>
      </c>
      <c r="R67">
        <v>237671</v>
      </c>
      <c r="S67">
        <v>13</v>
      </c>
      <c r="U67" t="s">
        <v>15</v>
      </c>
      <c r="V67">
        <f>Table1[[#This Row],[class1]]*Bclass1+Table1[[#This Row],[class2]]*Bclass2+Table1[[#This Row],[male]]*Bmale+Table1[[#This Row],[Fare]]*Bfare+Table1[[#This Row],[child]]*Bchild+Table1[[#This Row],[teen]]*Bteen+Table1[[#This Row],[senior]]*Bsenior</f>
        <v>1.2231122781430788</v>
      </c>
      <c r="W67">
        <f>EXP(Table1[[#This Row],[Logit]])</f>
        <v>3.3977460256193535</v>
      </c>
      <c r="X67">
        <f>IF(Table1[[#This Row],[Survived]]=1, Table1[[#This Row],[elogit]]/(1+Table1[[#This Row],[elogit]]), 1-(Table1[[#This Row],[elogit]]/(1+Table1[[#This Row],[elogit]])))</f>
        <v>0.22738921124012967</v>
      </c>
      <c r="Y67">
        <f>LN(Table1[[#This Row],[probability]])</f>
        <v>-1.481092142766006</v>
      </c>
      <c r="Z67">
        <f>IF(ROW()&lt;(Table1[[#Totals],[Survived]]+1), 1, 0)</f>
        <v>1</v>
      </c>
      <c r="AA67">
        <f>IF(Table1[[#This Row],[Prediction]]=Table1[[#This Row],[Survived]], 1, 0)</f>
        <v>0</v>
      </c>
    </row>
    <row r="68" spans="1:27" x14ac:dyDescent="0.3">
      <c r="A68">
        <v>773</v>
      </c>
      <c r="B68">
        <v>0</v>
      </c>
      <c r="C68">
        <v>2</v>
      </c>
      <c r="D68">
        <f>IF(Table1[[#This Row],[Pclass]]=1, 1, 0)</f>
        <v>0</v>
      </c>
      <c r="E68">
        <f>IF(Table1[[#This Row],[Pclass]]=2, 1, 0)</f>
        <v>1</v>
      </c>
      <c r="F68" t="s">
        <v>1071</v>
      </c>
      <c r="G68" t="s">
        <v>17</v>
      </c>
      <c r="H68">
        <f>IF(Table1[[#This Row],[Sex]]="male", 1, 0)</f>
        <v>0</v>
      </c>
      <c r="I68">
        <v>57</v>
      </c>
      <c r="J68">
        <f>IF(Table1[[#This Row],[Age]], 0, 1)</f>
        <v>0</v>
      </c>
      <c r="K68">
        <f>IF(AND(Table1[[#This Row],[Age]]&lt;&gt;"", Table1[[#This Row],[Age]]&lt;13), 1, 0)</f>
        <v>0</v>
      </c>
      <c r="L68">
        <f>IF(AND(Table1[[#This Row],[Age]]&lt;&gt;"", Table1[[#This Row],[Age]]&gt;=13, Table1[[#This Row],[Age]]&lt;20), 1, 0)</f>
        <v>0</v>
      </c>
      <c r="O68">
        <f>IF(AND(Table1[[#This Row],[Age]]&lt;&gt;"", Table1[[#This Row],[Age]]&gt;64), 1, 0)</f>
        <v>0</v>
      </c>
      <c r="P68">
        <v>0</v>
      </c>
      <c r="Q68">
        <v>0</v>
      </c>
      <c r="R68" t="s">
        <v>1072</v>
      </c>
      <c r="S68">
        <v>10.5</v>
      </c>
      <c r="T68" t="s">
        <v>1073</v>
      </c>
      <c r="U68" t="s">
        <v>15</v>
      </c>
      <c r="V68">
        <f>Table1[[#This Row],[class1]]*Bclass1+Table1[[#This Row],[class2]]*Bclass2+Table1[[#This Row],[male]]*Bmale+Table1[[#This Row],[Fare]]*Bfare+Table1[[#This Row],[child]]*Bchild+Table1[[#This Row],[teen]]*Bteen+Table1[[#This Row],[senior]]*Bsenior</f>
        <v>1.2197870763404299</v>
      </c>
      <c r="W68">
        <f>EXP(Table1[[#This Row],[Logit]])</f>
        <v>3.3864665979895845</v>
      </c>
      <c r="X68">
        <f>IF(Table1[[#This Row],[Survived]]=1, Table1[[#This Row],[elogit]]/(1+Table1[[#This Row],[elogit]]), 1-(Table1[[#This Row],[elogit]]/(1+Table1[[#This Row],[elogit]])))</f>
        <v>0.22797392335286959</v>
      </c>
      <c r="Y68">
        <f>LN(Table1[[#This Row],[probability]])</f>
        <v>-1.4785240278279315</v>
      </c>
      <c r="Z68">
        <f>IF(ROW()&lt;(Table1[[#Totals],[Survived]]+1), 1, 0)</f>
        <v>1</v>
      </c>
      <c r="AA68">
        <f>IF(Table1[[#This Row],[Prediction]]=Table1[[#This Row],[Survived]], 1, 0)</f>
        <v>0</v>
      </c>
    </row>
    <row r="69" spans="1:27" x14ac:dyDescent="0.3">
      <c r="A69">
        <v>804</v>
      </c>
      <c r="B69">
        <v>1</v>
      </c>
      <c r="C69">
        <v>3</v>
      </c>
      <c r="D69">
        <f>IF(Table1[[#This Row],[Pclass]]=1, 1, 0)</f>
        <v>0</v>
      </c>
      <c r="E69">
        <f>IF(Table1[[#This Row],[Pclass]]=2, 1, 0)</f>
        <v>0</v>
      </c>
      <c r="F69" t="s">
        <v>1112</v>
      </c>
      <c r="G69" t="s">
        <v>13</v>
      </c>
      <c r="H69">
        <f>IF(Table1[[#This Row],[Sex]]="male", 1, 0)</f>
        <v>1</v>
      </c>
      <c r="I69">
        <v>0.42</v>
      </c>
      <c r="J69">
        <f>IF(Table1[[#This Row],[Age]], 0, 1)</f>
        <v>0</v>
      </c>
      <c r="K69">
        <f>IF(AND(Table1[[#This Row],[Age]]&lt;&gt;"", Table1[[#This Row],[Age]]&lt;13), 1, 0)</f>
        <v>1</v>
      </c>
      <c r="L69">
        <f>IF(AND(Table1[[#This Row],[Age]]&lt;&gt;"", Table1[[#This Row],[Age]]&gt;=13, Table1[[#This Row],[Age]]&lt;20), 1, 0)</f>
        <v>0</v>
      </c>
      <c r="O69">
        <f>IF(AND(Table1[[#This Row],[Age]]&lt;&gt;"", Table1[[#This Row],[Age]]&gt;64), 1, 0)</f>
        <v>0</v>
      </c>
      <c r="P69">
        <v>0</v>
      </c>
      <c r="Q69">
        <v>1</v>
      </c>
      <c r="R69">
        <v>2625</v>
      </c>
      <c r="S69">
        <v>8.5167000000000002</v>
      </c>
      <c r="U69" t="s">
        <v>20</v>
      </c>
      <c r="V69">
        <f>Table1[[#This Row],[class1]]*Bclass1+Table1[[#This Row],[class2]]*Bclass2+Table1[[#This Row],[male]]*Bmale+Table1[[#This Row],[Fare]]*Bfare+Table1[[#This Row],[child]]*Bchild+Table1[[#This Row],[teen]]*Bteen+Table1[[#This Row],[senior]]*Bsenior</f>
        <v>-1.1302278981098539</v>
      </c>
      <c r="W69">
        <f>EXP(Table1[[#This Row],[Logit]])</f>
        <v>0.32295964614183481</v>
      </c>
      <c r="X69">
        <f>IF(Table1[[#This Row],[Survived]]=1, Table1[[#This Row],[elogit]]/(1+Table1[[#This Row],[elogit]]), 1-(Table1[[#This Row],[elogit]]/(1+Table1[[#This Row],[elogit]])))</f>
        <v>0.2441190455685375</v>
      </c>
      <c r="Y69">
        <f>LN(Table1[[#This Row],[probability]])</f>
        <v>-1.4100992809950459</v>
      </c>
      <c r="Z69">
        <f>IF(ROW()&lt;(Table1[[#Totals],[Survived]]+1), 1, 0)</f>
        <v>1</v>
      </c>
      <c r="AA69">
        <f>IF(Table1[[#This Row],[Prediction]]=Table1[[#This Row],[Survived]], 1, 0)</f>
        <v>1</v>
      </c>
    </row>
    <row r="70" spans="1:27" x14ac:dyDescent="0.3">
      <c r="A70">
        <v>870</v>
      </c>
      <c r="B70">
        <v>1</v>
      </c>
      <c r="C70">
        <v>3</v>
      </c>
      <c r="D70">
        <f>IF(Table1[[#This Row],[Pclass]]=1, 1, 0)</f>
        <v>0</v>
      </c>
      <c r="E70">
        <f>IF(Table1[[#This Row],[Pclass]]=2, 1, 0)</f>
        <v>0</v>
      </c>
      <c r="F70" t="s">
        <v>1195</v>
      </c>
      <c r="G70" t="s">
        <v>13</v>
      </c>
      <c r="H70">
        <f>IF(Table1[[#This Row],[Sex]]="male", 1, 0)</f>
        <v>1</v>
      </c>
      <c r="I70">
        <v>4</v>
      </c>
      <c r="J70">
        <f>IF(Table1[[#This Row],[Age]], 0, 1)</f>
        <v>0</v>
      </c>
      <c r="K70">
        <f>IF(AND(Table1[[#This Row],[Age]]&lt;&gt;"", Table1[[#This Row],[Age]]&lt;13), 1, 0)</f>
        <v>1</v>
      </c>
      <c r="L70">
        <f>IF(AND(Table1[[#This Row],[Age]]&lt;&gt;"", Table1[[#This Row],[Age]]&gt;=13, Table1[[#This Row],[Age]]&lt;20), 1, 0)</f>
        <v>0</v>
      </c>
      <c r="O70">
        <f>IF(AND(Table1[[#This Row],[Age]]&lt;&gt;"", Table1[[#This Row],[Age]]&gt;64), 1, 0)</f>
        <v>0</v>
      </c>
      <c r="P70">
        <v>1</v>
      </c>
      <c r="Q70">
        <v>1</v>
      </c>
      <c r="R70">
        <v>347742</v>
      </c>
      <c r="S70">
        <v>11.1333</v>
      </c>
      <c r="U70" t="s">
        <v>15</v>
      </c>
      <c r="V70">
        <f>Table1[[#This Row],[class1]]*Bclass1+Table1[[#This Row],[class2]]*Bclass2+Table1[[#This Row],[male]]*Bmale+Table1[[#This Row],[Fare]]*Bfare+Table1[[#This Row],[child]]*Bchild+Table1[[#This Row],[teen]]*Bteen+Table1[[#This Row],[senior]]*Bsenior</f>
        <v>-1.1267476088951296</v>
      </c>
      <c r="W70">
        <f>EXP(Table1[[#This Row],[Logit]])</f>
        <v>0.32408559729642472</v>
      </c>
      <c r="X70">
        <f>IF(Table1[[#This Row],[Survived]]=1, Table1[[#This Row],[elogit]]/(1+Table1[[#This Row],[elogit]]), 1-(Table1[[#This Row],[elogit]]/(1+Table1[[#This Row],[elogit]])))</f>
        <v>0.24476181748231135</v>
      </c>
      <c r="Y70">
        <f>LN(Table1[[#This Row],[probability]])</f>
        <v>-1.4074697148461914</v>
      </c>
      <c r="Z70">
        <f>IF(ROW()&lt;(Table1[[#Totals],[Survived]]+1), 1, 0)</f>
        <v>1</v>
      </c>
      <c r="AA70">
        <f>IF(Table1[[#This Row],[Prediction]]=Table1[[#This Row],[Survived]], 1, 0)</f>
        <v>1</v>
      </c>
    </row>
    <row r="71" spans="1:27" x14ac:dyDescent="0.3">
      <c r="A71">
        <v>126</v>
      </c>
      <c r="B71">
        <v>1</v>
      </c>
      <c r="C71">
        <v>3</v>
      </c>
      <c r="D71">
        <f>IF(Table1[[#This Row],[Pclass]]=1, 1, 0)</f>
        <v>0</v>
      </c>
      <c r="E71">
        <f>IF(Table1[[#This Row],[Pclass]]=2, 1, 0)</f>
        <v>0</v>
      </c>
      <c r="F71" t="s">
        <v>197</v>
      </c>
      <c r="G71" t="s">
        <v>13</v>
      </c>
      <c r="H71">
        <f>IF(Table1[[#This Row],[Sex]]="male", 1, 0)</f>
        <v>1</v>
      </c>
      <c r="I71">
        <v>12</v>
      </c>
      <c r="J71">
        <f>IF(Table1[[#This Row],[Age]], 0, 1)</f>
        <v>0</v>
      </c>
      <c r="K71">
        <f>IF(AND(Table1[[#This Row],[Age]]&lt;&gt;"", Table1[[#This Row],[Age]]&lt;13), 1, 0)</f>
        <v>1</v>
      </c>
      <c r="L71">
        <f>IF(AND(Table1[[#This Row],[Age]]&lt;&gt;"", Table1[[#This Row],[Age]]&gt;=13, Table1[[#This Row],[Age]]&lt;20), 1, 0)</f>
        <v>0</v>
      </c>
      <c r="O71">
        <f>IF(AND(Table1[[#This Row],[Age]]&lt;&gt;"", Table1[[#This Row],[Age]]&gt;64), 1, 0)</f>
        <v>0</v>
      </c>
      <c r="P71">
        <v>1</v>
      </c>
      <c r="Q71">
        <v>0</v>
      </c>
      <c r="R71">
        <v>2651</v>
      </c>
      <c r="S71">
        <v>11.2417</v>
      </c>
      <c r="U71" t="s">
        <v>20</v>
      </c>
      <c r="V71">
        <f>Table1[[#This Row],[class1]]*Bclass1+Table1[[#This Row],[class2]]*Bclass2+Table1[[#This Row],[male]]*Bmale+Table1[[#This Row],[Fare]]*Bfare+Table1[[#This Row],[child]]*Bchild+Table1[[#This Row],[teen]]*Bteen+Table1[[#This Row],[senior]]*Bsenior</f>
        <v>-1.1266034281449666</v>
      </c>
      <c r="W71">
        <f>EXP(Table1[[#This Row],[Logit]])</f>
        <v>0.32413232756968191</v>
      </c>
      <c r="X71">
        <f>IF(Table1[[#This Row],[Survived]]=1, Table1[[#This Row],[elogit]]/(1+Table1[[#This Row],[elogit]]), 1-(Table1[[#This Row],[elogit]]/(1+Table1[[#This Row],[elogit]])))</f>
        <v>0.24478847077511939</v>
      </c>
      <c r="Y71">
        <f>LN(Table1[[#This Row],[probability]])</f>
        <v>-1.4073608259599066</v>
      </c>
      <c r="Z71">
        <f>IF(ROW()&lt;(Table1[[#Totals],[Survived]]+1), 1, 0)</f>
        <v>1</v>
      </c>
      <c r="AA71">
        <f>IF(Table1[[#This Row],[Prediction]]=Table1[[#This Row],[Survived]], 1, 0)</f>
        <v>1</v>
      </c>
    </row>
    <row r="72" spans="1:27" x14ac:dyDescent="0.3">
      <c r="A72">
        <v>752</v>
      </c>
      <c r="B72">
        <v>1</v>
      </c>
      <c r="C72">
        <v>3</v>
      </c>
      <c r="D72">
        <f>IF(Table1[[#This Row],[Pclass]]=1, 1, 0)</f>
        <v>0</v>
      </c>
      <c r="E72">
        <f>IF(Table1[[#This Row],[Pclass]]=2, 1, 0)</f>
        <v>0</v>
      </c>
      <c r="F72" t="s">
        <v>1047</v>
      </c>
      <c r="G72" t="s">
        <v>13</v>
      </c>
      <c r="H72">
        <f>IF(Table1[[#This Row],[Sex]]="male", 1, 0)</f>
        <v>1</v>
      </c>
      <c r="I72">
        <v>6</v>
      </c>
      <c r="J72">
        <f>IF(Table1[[#This Row],[Age]], 0, 1)</f>
        <v>0</v>
      </c>
      <c r="K72">
        <f>IF(AND(Table1[[#This Row],[Age]]&lt;&gt;"", Table1[[#This Row],[Age]]&lt;13), 1, 0)</f>
        <v>1</v>
      </c>
      <c r="L72">
        <f>IF(AND(Table1[[#This Row],[Age]]&lt;&gt;"", Table1[[#This Row],[Age]]&gt;=13, Table1[[#This Row],[Age]]&lt;20), 1, 0)</f>
        <v>0</v>
      </c>
      <c r="O72">
        <f>IF(AND(Table1[[#This Row],[Age]]&lt;&gt;"", Table1[[#This Row],[Age]]&gt;64), 1, 0)</f>
        <v>0</v>
      </c>
      <c r="P72">
        <v>0</v>
      </c>
      <c r="Q72">
        <v>1</v>
      </c>
      <c r="R72">
        <v>392096</v>
      </c>
      <c r="S72">
        <v>12.475</v>
      </c>
      <c r="T72" t="s">
        <v>1048</v>
      </c>
      <c r="U72" t="s">
        <v>15</v>
      </c>
      <c r="V72">
        <f>Table1[[#This Row],[class1]]*Bclass1+Table1[[#This Row],[class2]]*Bclass2+Table1[[#This Row],[male]]*Bmale+Table1[[#This Row],[Fare]]*Bfare+Table1[[#This Row],[child]]*Bchild+Table1[[#This Row],[teen]]*Bteen+Table1[[#This Row],[senior]]*Bsenior</f>
        <v>-1.1249630395916841</v>
      </c>
      <c r="W72">
        <f>EXP(Table1[[#This Row],[Logit]])</f>
        <v>0.32466446686785611</v>
      </c>
      <c r="X72">
        <f>IF(Table1[[#This Row],[Survived]]=1, Table1[[#This Row],[elogit]]/(1+Table1[[#This Row],[elogit]]), 1-(Table1[[#This Row],[elogit]]/(1+Table1[[#This Row],[elogit]])))</f>
        <v>0.24509185155054322</v>
      </c>
      <c r="Y72">
        <f>LN(Table1[[#This Row],[probability]])</f>
        <v>-1.4061222344085313</v>
      </c>
      <c r="Z72">
        <f>IF(ROW()&lt;(Table1[[#Totals],[Survived]]+1), 1, 0)</f>
        <v>1</v>
      </c>
      <c r="AA72">
        <f>IF(Table1[[#This Row],[Prediction]]=Table1[[#This Row],[Survived]], 1, 0)</f>
        <v>1</v>
      </c>
    </row>
    <row r="73" spans="1:27" x14ac:dyDescent="0.3">
      <c r="A73">
        <v>349</v>
      </c>
      <c r="B73">
        <v>1</v>
      </c>
      <c r="C73">
        <v>3</v>
      </c>
      <c r="D73">
        <f>IF(Table1[[#This Row],[Pclass]]=1, 1, 0)</f>
        <v>0</v>
      </c>
      <c r="E73">
        <f>IF(Table1[[#This Row],[Pclass]]=2, 1, 0)</f>
        <v>0</v>
      </c>
      <c r="F73" t="s">
        <v>521</v>
      </c>
      <c r="G73" t="s">
        <v>13</v>
      </c>
      <c r="H73">
        <f>IF(Table1[[#This Row],[Sex]]="male", 1, 0)</f>
        <v>1</v>
      </c>
      <c r="I73">
        <v>3</v>
      </c>
      <c r="J73">
        <f>IF(Table1[[#This Row],[Age]], 0, 1)</f>
        <v>0</v>
      </c>
      <c r="K73">
        <f>IF(AND(Table1[[#This Row],[Age]]&lt;&gt;"", Table1[[#This Row],[Age]]&lt;13), 1, 0)</f>
        <v>1</v>
      </c>
      <c r="L73">
        <f>IF(AND(Table1[[#This Row],[Age]]&lt;&gt;"", Table1[[#This Row],[Age]]&gt;=13, Table1[[#This Row],[Age]]&lt;20), 1, 0)</f>
        <v>0</v>
      </c>
      <c r="O73">
        <f>IF(AND(Table1[[#This Row],[Age]]&lt;&gt;"", Table1[[#This Row],[Age]]&gt;64), 1, 0)</f>
        <v>0</v>
      </c>
      <c r="P73">
        <v>1</v>
      </c>
      <c r="Q73">
        <v>1</v>
      </c>
      <c r="R73" t="s">
        <v>522</v>
      </c>
      <c r="S73">
        <v>15.9</v>
      </c>
      <c r="U73" t="s">
        <v>15</v>
      </c>
      <c r="V73">
        <f>Table1[[#This Row],[class1]]*Bclass1+Table1[[#This Row],[class2]]*Bclass2+Table1[[#This Row],[male]]*Bmale+Table1[[#This Row],[Fare]]*Bfare+Table1[[#This Row],[child]]*Bchild+Table1[[#This Row],[teen]]*Bteen+Table1[[#This Row],[senior]]*Bsenior</f>
        <v>-1.120407513122055</v>
      </c>
      <c r="W73">
        <f>EXP(Table1[[#This Row],[Logit]])</f>
        <v>0.3261468584137337</v>
      </c>
      <c r="X73">
        <f>IF(Table1[[#This Row],[Survived]]=1, Table1[[#This Row],[elogit]]/(1+Table1[[#This Row],[elogit]]), 1-(Table1[[#This Row],[elogit]]/(1+Table1[[#This Row],[elogit]])))</f>
        <v>0.24593570187532113</v>
      </c>
      <c r="Y73">
        <f>LN(Table1[[#This Row],[probability]])</f>
        <v>-1.4026851517046042</v>
      </c>
      <c r="Z73">
        <f>IF(ROW()&lt;(Table1[[#Totals],[Survived]]+1), 1, 0)</f>
        <v>1</v>
      </c>
      <c r="AA73">
        <f>IF(Table1[[#This Row],[Prediction]]=Table1[[#This Row],[Survived]], 1, 0)</f>
        <v>1</v>
      </c>
    </row>
    <row r="74" spans="1:27" x14ac:dyDescent="0.3">
      <c r="A74">
        <v>490</v>
      </c>
      <c r="B74">
        <v>1</v>
      </c>
      <c r="C74">
        <v>3</v>
      </c>
      <c r="D74">
        <f>IF(Table1[[#This Row],[Pclass]]=1, 1, 0)</f>
        <v>0</v>
      </c>
      <c r="E74">
        <f>IF(Table1[[#This Row],[Pclass]]=2, 1, 0)</f>
        <v>0</v>
      </c>
      <c r="F74" t="s">
        <v>704</v>
      </c>
      <c r="G74" t="s">
        <v>13</v>
      </c>
      <c r="H74">
        <f>IF(Table1[[#This Row],[Sex]]="male", 1, 0)</f>
        <v>1</v>
      </c>
      <c r="I74">
        <v>9</v>
      </c>
      <c r="J74">
        <f>IF(Table1[[#This Row],[Age]], 0, 1)</f>
        <v>0</v>
      </c>
      <c r="K74">
        <f>IF(AND(Table1[[#This Row],[Age]]&lt;&gt;"", Table1[[#This Row],[Age]]&lt;13), 1, 0)</f>
        <v>1</v>
      </c>
      <c r="L74">
        <f>IF(AND(Table1[[#This Row],[Age]]&lt;&gt;"", Table1[[#This Row],[Age]]&gt;=13, Table1[[#This Row],[Age]]&lt;20), 1, 0)</f>
        <v>0</v>
      </c>
      <c r="O74">
        <f>IF(AND(Table1[[#This Row],[Age]]&lt;&gt;"", Table1[[#This Row],[Age]]&gt;64), 1, 0)</f>
        <v>0</v>
      </c>
      <c r="P74">
        <v>1</v>
      </c>
      <c r="Q74">
        <v>1</v>
      </c>
      <c r="R74" t="s">
        <v>522</v>
      </c>
      <c r="S74">
        <v>15.9</v>
      </c>
      <c r="U74" t="s">
        <v>15</v>
      </c>
      <c r="V74">
        <f>Table1[[#This Row],[class1]]*Bclass1+Table1[[#This Row],[class2]]*Bclass2+Table1[[#This Row],[male]]*Bmale+Table1[[#This Row],[Fare]]*Bfare+Table1[[#This Row],[child]]*Bchild+Table1[[#This Row],[teen]]*Bteen+Table1[[#This Row],[senior]]*Bsenior</f>
        <v>-1.120407513122055</v>
      </c>
      <c r="W74">
        <f>EXP(Table1[[#This Row],[Logit]])</f>
        <v>0.3261468584137337</v>
      </c>
      <c r="X74">
        <f>IF(Table1[[#This Row],[Survived]]=1, Table1[[#This Row],[elogit]]/(1+Table1[[#This Row],[elogit]]), 1-(Table1[[#This Row],[elogit]]/(1+Table1[[#This Row],[elogit]])))</f>
        <v>0.24593570187532113</v>
      </c>
      <c r="Y74">
        <f>LN(Table1[[#This Row],[probability]])</f>
        <v>-1.4026851517046042</v>
      </c>
      <c r="Z74">
        <f>IF(ROW()&lt;(Table1[[#Totals],[Survived]]+1), 1, 0)</f>
        <v>1</v>
      </c>
      <c r="AA74">
        <f>IF(Table1[[#This Row],[Prediction]]=Table1[[#This Row],[Survived]], 1, 0)</f>
        <v>1</v>
      </c>
    </row>
    <row r="75" spans="1:27" x14ac:dyDescent="0.3">
      <c r="A75">
        <v>166</v>
      </c>
      <c r="B75">
        <v>1</v>
      </c>
      <c r="C75">
        <v>3</v>
      </c>
      <c r="D75">
        <f>IF(Table1[[#This Row],[Pclass]]=1, 1, 0)</f>
        <v>0</v>
      </c>
      <c r="E75">
        <f>IF(Table1[[#This Row],[Pclass]]=2, 1, 0)</f>
        <v>0</v>
      </c>
      <c r="F75" t="s">
        <v>258</v>
      </c>
      <c r="G75" t="s">
        <v>13</v>
      </c>
      <c r="H75">
        <f>IF(Table1[[#This Row],[Sex]]="male", 1, 0)</f>
        <v>1</v>
      </c>
      <c r="I75">
        <v>9</v>
      </c>
      <c r="J75">
        <f>IF(Table1[[#This Row],[Age]], 0, 1)</f>
        <v>0</v>
      </c>
      <c r="K75">
        <f>IF(AND(Table1[[#This Row],[Age]]&lt;&gt;"", Table1[[#This Row],[Age]]&lt;13), 1, 0)</f>
        <v>1</v>
      </c>
      <c r="L75">
        <f>IF(AND(Table1[[#This Row],[Age]]&lt;&gt;"", Table1[[#This Row],[Age]]&gt;=13, Table1[[#This Row],[Age]]&lt;20), 1, 0)</f>
        <v>0</v>
      </c>
      <c r="O75">
        <f>IF(AND(Table1[[#This Row],[Age]]&lt;&gt;"", Table1[[#This Row],[Age]]&gt;64), 1, 0)</f>
        <v>0</v>
      </c>
      <c r="P75">
        <v>0</v>
      </c>
      <c r="Q75">
        <v>2</v>
      </c>
      <c r="R75">
        <v>363291</v>
      </c>
      <c r="S75">
        <v>20.524999999999999</v>
      </c>
      <c r="U75" t="s">
        <v>15</v>
      </c>
      <c r="V75">
        <f>Table1[[#This Row],[class1]]*Bclass1+Table1[[#This Row],[class2]]*Bclass2+Table1[[#This Row],[male]]*Bmale+Table1[[#This Row],[Fare]]*Bfare+Table1[[#This Row],[child]]*Bchild+Table1[[#This Row],[teen]]*Bteen+Table1[[#This Row],[senior]]*Bsenior</f>
        <v>-1.1142558897871544</v>
      </c>
      <c r="W75">
        <f>EXP(Table1[[#This Row],[Logit]])</f>
        <v>0.32815937481343405</v>
      </c>
      <c r="X75">
        <f>IF(Table1[[#This Row],[Survived]]=1, Table1[[#This Row],[elogit]]/(1+Table1[[#This Row],[elogit]]), 1-(Table1[[#This Row],[elogit]]/(1+Table1[[#This Row],[elogit]])))</f>
        <v>0.2470783108085432</v>
      </c>
      <c r="Y75">
        <f>LN(Table1[[#This Row],[probability]])</f>
        <v>-1.3980499447953283</v>
      </c>
      <c r="Z75">
        <f>IF(ROW()&lt;(Table1[[#Totals],[Survived]]+1), 1, 0)</f>
        <v>1</v>
      </c>
      <c r="AA75">
        <f>IF(Table1[[#This Row],[Prediction]]=Table1[[#This Row],[Survived]], 1, 0)</f>
        <v>1</v>
      </c>
    </row>
    <row r="76" spans="1:27" x14ac:dyDescent="0.3">
      <c r="A76">
        <v>789</v>
      </c>
      <c r="B76">
        <v>1</v>
      </c>
      <c r="C76">
        <v>3</v>
      </c>
      <c r="D76">
        <f>IF(Table1[[#This Row],[Pclass]]=1, 1, 0)</f>
        <v>0</v>
      </c>
      <c r="E76">
        <f>IF(Table1[[#This Row],[Pclass]]=2, 1, 0)</f>
        <v>0</v>
      </c>
      <c r="F76" t="s">
        <v>1094</v>
      </c>
      <c r="G76" t="s">
        <v>13</v>
      </c>
      <c r="H76">
        <f>IF(Table1[[#This Row],[Sex]]="male", 1, 0)</f>
        <v>1</v>
      </c>
      <c r="I76">
        <v>1</v>
      </c>
      <c r="J76">
        <f>IF(Table1[[#This Row],[Age]], 0, 1)</f>
        <v>0</v>
      </c>
      <c r="K76">
        <f>IF(AND(Table1[[#This Row],[Age]]&lt;&gt;"", Table1[[#This Row],[Age]]&lt;13), 1, 0)</f>
        <v>1</v>
      </c>
      <c r="L76">
        <f>IF(AND(Table1[[#This Row],[Age]]&lt;&gt;"", Table1[[#This Row],[Age]]&gt;=13, Table1[[#This Row],[Age]]&lt;20), 1, 0)</f>
        <v>0</v>
      </c>
      <c r="O76">
        <f>IF(AND(Table1[[#This Row],[Age]]&lt;&gt;"", Table1[[#This Row],[Age]]&gt;64), 1, 0)</f>
        <v>0</v>
      </c>
      <c r="P76">
        <v>1</v>
      </c>
      <c r="Q76">
        <v>2</v>
      </c>
      <c r="R76" t="s">
        <v>154</v>
      </c>
      <c r="S76">
        <v>20.574999999999999</v>
      </c>
      <c r="U76" t="s">
        <v>15</v>
      </c>
      <c r="V76">
        <f>Table1[[#This Row],[class1]]*Bclass1+Table1[[#This Row],[class2]]*Bclass2+Table1[[#This Row],[male]]*Bmale+Table1[[#This Row],[Fare]]*Bfare+Table1[[#This Row],[child]]*Bchild+Table1[[#This Row],[teen]]*Bteen+Table1[[#This Row],[senior]]*Bsenior</f>
        <v>-1.1141893857511016</v>
      </c>
      <c r="W76">
        <f>EXP(Table1[[#This Row],[Logit]])</f>
        <v>0.32818119946203328</v>
      </c>
      <c r="X76">
        <f>IF(Table1[[#This Row],[Survived]]=1, Table1[[#This Row],[elogit]]/(1+Table1[[#This Row],[elogit]]), 1-(Table1[[#This Row],[elogit]]/(1+Table1[[#This Row],[elogit]])))</f>
        <v>0.24709068280364141</v>
      </c>
      <c r="Y76">
        <f>LN(Table1[[#This Row],[probability]])</f>
        <v>-1.3979998728755569</v>
      </c>
      <c r="Z76">
        <f>IF(ROW()&lt;(Table1[[#Totals],[Survived]]+1), 1, 0)</f>
        <v>1</v>
      </c>
      <c r="AA76">
        <f>IF(Table1[[#This Row],[Prediction]]=Table1[[#This Row],[Survived]], 1, 0)</f>
        <v>1</v>
      </c>
    </row>
    <row r="77" spans="1:27" x14ac:dyDescent="0.3">
      <c r="A77">
        <v>262</v>
      </c>
      <c r="B77">
        <v>1</v>
      </c>
      <c r="C77">
        <v>3</v>
      </c>
      <c r="D77">
        <f>IF(Table1[[#This Row],[Pclass]]=1, 1, 0)</f>
        <v>0</v>
      </c>
      <c r="E77">
        <f>IF(Table1[[#This Row],[Pclass]]=2, 1, 0)</f>
        <v>0</v>
      </c>
      <c r="F77" t="s">
        <v>395</v>
      </c>
      <c r="G77" t="s">
        <v>13</v>
      </c>
      <c r="H77">
        <f>IF(Table1[[#This Row],[Sex]]="male", 1, 0)</f>
        <v>1</v>
      </c>
      <c r="I77">
        <v>3</v>
      </c>
      <c r="J77">
        <f>IF(Table1[[#This Row],[Age]], 0, 1)</f>
        <v>0</v>
      </c>
      <c r="K77">
        <f>IF(AND(Table1[[#This Row],[Age]]&lt;&gt;"", Table1[[#This Row],[Age]]&lt;13), 1, 0)</f>
        <v>1</v>
      </c>
      <c r="L77">
        <f>IF(AND(Table1[[#This Row],[Age]]&lt;&gt;"", Table1[[#This Row],[Age]]&gt;=13, Table1[[#This Row],[Age]]&lt;20), 1, 0)</f>
        <v>0</v>
      </c>
      <c r="O77">
        <f>IF(AND(Table1[[#This Row],[Age]]&lt;&gt;"", Table1[[#This Row],[Age]]&gt;64), 1, 0)</f>
        <v>0</v>
      </c>
      <c r="P77">
        <v>4</v>
      </c>
      <c r="Q77">
        <v>2</v>
      </c>
      <c r="R77">
        <v>347077</v>
      </c>
      <c r="S77">
        <v>31.387499999999999</v>
      </c>
      <c r="U77" t="s">
        <v>15</v>
      </c>
      <c r="V77">
        <f>Table1[[#This Row],[class1]]*Bclass1+Table1[[#This Row],[class2]]*Bclass2+Table1[[#This Row],[male]]*Bmale+Table1[[#This Row],[Fare]]*Bfare+Table1[[#This Row],[child]]*Bchild+Table1[[#This Row],[teen]]*Bteen+Table1[[#This Row],[senior]]*Bsenior</f>
        <v>-1.0998078879546453</v>
      </c>
      <c r="W77">
        <f>EXP(Table1[[#This Row],[Logit]])</f>
        <v>0.33293503838584443</v>
      </c>
      <c r="X77">
        <f>IF(Table1[[#This Row],[Survived]]=1, Table1[[#This Row],[elogit]]/(1+Table1[[#This Row],[elogit]]), 1-(Table1[[#This Row],[elogit]]/(1+Table1[[#This Row],[elogit]])))</f>
        <v>0.24977589214626811</v>
      </c>
      <c r="Y77">
        <f>LN(Table1[[#This Row],[probability]])</f>
        <v>-1.3871911945697415</v>
      </c>
      <c r="Z77">
        <f>IF(ROW()&lt;(Table1[[#Totals],[Survived]]+1), 1, 0)</f>
        <v>1</v>
      </c>
      <c r="AA77">
        <f>IF(Table1[[#This Row],[Prediction]]=Table1[[#This Row],[Survived]], 1, 0)</f>
        <v>1</v>
      </c>
    </row>
    <row r="78" spans="1:27" x14ac:dyDescent="0.3">
      <c r="A78">
        <v>227</v>
      </c>
      <c r="B78">
        <v>1</v>
      </c>
      <c r="C78">
        <v>2</v>
      </c>
      <c r="D78">
        <f>IF(Table1[[#This Row],[Pclass]]=1, 1, 0)</f>
        <v>0</v>
      </c>
      <c r="E78">
        <f>IF(Table1[[#This Row],[Pclass]]=2, 1, 0)</f>
        <v>1</v>
      </c>
      <c r="F78" t="s">
        <v>345</v>
      </c>
      <c r="G78" t="s">
        <v>13</v>
      </c>
      <c r="H78">
        <f>IF(Table1[[#This Row],[Sex]]="male", 1, 0)</f>
        <v>1</v>
      </c>
      <c r="I78">
        <v>19</v>
      </c>
      <c r="J78">
        <f>IF(Table1[[#This Row],[Age]], 0, 1)</f>
        <v>0</v>
      </c>
      <c r="K78">
        <f>IF(AND(Table1[[#This Row],[Age]]&lt;&gt;"", Table1[[#This Row],[Age]]&lt;13), 1, 0)</f>
        <v>0</v>
      </c>
      <c r="L78">
        <f>IF(AND(Table1[[#This Row],[Age]]&lt;&gt;"", Table1[[#This Row],[Age]]&gt;=13, Table1[[#This Row],[Age]]&lt;20), 1, 0)</f>
        <v>1</v>
      </c>
      <c r="O78">
        <f>IF(AND(Table1[[#This Row],[Age]]&lt;&gt;"", Table1[[#This Row],[Age]]&gt;64), 1, 0)</f>
        <v>0</v>
      </c>
      <c r="P78">
        <v>0</v>
      </c>
      <c r="Q78">
        <v>0</v>
      </c>
      <c r="R78" t="s">
        <v>346</v>
      </c>
      <c r="S78">
        <v>10.5</v>
      </c>
      <c r="U78" t="s">
        <v>15</v>
      </c>
      <c r="V78">
        <f>Table1[[#This Row],[class1]]*Bclass1+Table1[[#This Row],[class2]]*Bclass2+Table1[[#This Row],[male]]*Bmale+Table1[[#This Row],[Fare]]*Bfare+Table1[[#This Row],[child]]*Bchild+Table1[[#This Row],[teen]]*Bteen+Table1[[#This Row],[senior]]*Bsenior</f>
        <v>-1.0513394243293699</v>
      </c>
      <c r="W78">
        <f>EXP(Table1[[#This Row],[Logit]])</f>
        <v>0.34946934774035515</v>
      </c>
      <c r="X78">
        <f>IF(Table1[[#This Row],[Survived]]=1, Table1[[#This Row],[elogit]]/(1+Table1[[#This Row],[elogit]]), 1-(Table1[[#This Row],[elogit]]/(1+Table1[[#This Row],[elogit]])))</f>
        <v>0.25896797754282513</v>
      </c>
      <c r="Y78">
        <f>LN(Table1[[#This Row],[probability]])</f>
        <v>-1.3510508637573007</v>
      </c>
      <c r="Z78">
        <f>IF(ROW()&lt;(Table1[[#Totals],[Survived]]+1), 1, 0)</f>
        <v>1</v>
      </c>
      <c r="AA78">
        <f>IF(Table1[[#This Row],[Prediction]]=Table1[[#This Row],[Survived]], 1, 0)</f>
        <v>1</v>
      </c>
    </row>
    <row r="79" spans="1:27" x14ac:dyDescent="0.3">
      <c r="A79">
        <v>513</v>
      </c>
      <c r="B79">
        <v>1</v>
      </c>
      <c r="C79">
        <v>1</v>
      </c>
      <c r="D79">
        <f>IF(Table1[[#This Row],[Pclass]]=1, 1, 0)</f>
        <v>1</v>
      </c>
      <c r="E79">
        <f>IF(Table1[[#This Row],[Pclass]]=2, 1, 0)</f>
        <v>0</v>
      </c>
      <c r="F79" t="s">
        <v>736</v>
      </c>
      <c r="G79" t="s">
        <v>13</v>
      </c>
      <c r="H79">
        <f>IF(Table1[[#This Row],[Sex]]="male", 1, 0)</f>
        <v>1</v>
      </c>
      <c r="I79">
        <v>36</v>
      </c>
      <c r="J79">
        <f>IF(Table1[[#This Row],[Age]], 0, 1)</f>
        <v>0</v>
      </c>
      <c r="K79">
        <f>IF(AND(Table1[[#This Row],[Age]]&lt;&gt;"", Table1[[#This Row],[Age]]&lt;13), 1, 0)</f>
        <v>0</v>
      </c>
      <c r="L79">
        <f>IF(AND(Table1[[#This Row],[Age]]&lt;&gt;"", Table1[[#This Row],[Age]]&gt;=13, Table1[[#This Row],[Age]]&lt;20), 1, 0)</f>
        <v>0</v>
      </c>
      <c r="O79">
        <f>IF(AND(Table1[[#This Row],[Age]]&lt;&gt;"", Table1[[#This Row],[Age]]&gt;64), 1, 0)</f>
        <v>0</v>
      </c>
      <c r="P79">
        <v>0</v>
      </c>
      <c r="Q79">
        <v>0</v>
      </c>
      <c r="R79" t="s">
        <v>737</v>
      </c>
      <c r="S79">
        <v>26.287500000000001</v>
      </c>
      <c r="T79" t="s">
        <v>738</v>
      </c>
      <c r="U79" t="s">
        <v>15</v>
      </c>
      <c r="V79">
        <f>Table1[[#This Row],[class1]]*Bclass1+Table1[[#This Row],[class2]]*Bclass2+Table1[[#This Row],[male]]*Bmale+Table1[[#This Row],[Fare]]*Bfare+Table1[[#This Row],[child]]*Bchild+Table1[[#This Row],[teen]]*Bteen+Table1[[#This Row],[senior]]*Bsenior</f>
        <v>-0.37403230377563484</v>
      </c>
      <c r="W79">
        <f>EXP(Table1[[#This Row],[Logit]])</f>
        <v>0.68795468793613745</v>
      </c>
      <c r="X79">
        <f>IF(Table1[[#This Row],[Survived]]=1, Table1[[#This Row],[elogit]]/(1+Table1[[#This Row],[elogit]]), 1-(Table1[[#This Row],[elogit]]/(1+Table1[[#This Row],[elogit]])))</f>
        <v>0.40756703533155847</v>
      </c>
      <c r="Y79">
        <f>LN(Table1[[#This Row],[probability]])</f>
        <v>-0.89754985594937431</v>
      </c>
      <c r="Z79">
        <f>IF(ROW()&lt;(Table1[[#Totals],[Survived]]+1), 1, 0)</f>
        <v>1</v>
      </c>
      <c r="AA79">
        <f>IF(Table1[[#This Row],[Prediction]]=Table1[[#This Row],[Survived]], 1, 0)</f>
        <v>1</v>
      </c>
    </row>
    <row r="80" spans="1:27" x14ac:dyDescent="0.3">
      <c r="A80">
        <v>702</v>
      </c>
      <c r="B80">
        <v>1</v>
      </c>
      <c r="C80">
        <v>1</v>
      </c>
      <c r="D80">
        <f>IF(Table1[[#This Row],[Pclass]]=1, 1, 0)</f>
        <v>1</v>
      </c>
      <c r="E80">
        <f>IF(Table1[[#This Row],[Pclass]]=2, 1, 0)</f>
        <v>0</v>
      </c>
      <c r="F80" t="s">
        <v>984</v>
      </c>
      <c r="G80" t="s">
        <v>13</v>
      </c>
      <c r="H80">
        <f>IF(Table1[[#This Row],[Sex]]="male", 1, 0)</f>
        <v>1</v>
      </c>
      <c r="I80">
        <v>35</v>
      </c>
      <c r="J80">
        <f>IF(Table1[[#This Row],[Age]], 0, 1)</f>
        <v>0</v>
      </c>
      <c r="K80">
        <f>IF(AND(Table1[[#This Row],[Age]]&lt;&gt;"", Table1[[#This Row],[Age]]&lt;13), 1, 0)</f>
        <v>0</v>
      </c>
      <c r="L80">
        <f>IF(AND(Table1[[#This Row],[Age]]&lt;&gt;"", Table1[[#This Row],[Age]]&gt;=13, Table1[[#This Row],[Age]]&lt;20), 1, 0)</f>
        <v>0</v>
      </c>
      <c r="O80">
        <f>IF(AND(Table1[[#This Row],[Age]]&lt;&gt;"", Table1[[#This Row],[Age]]&gt;64), 1, 0)</f>
        <v>0</v>
      </c>
      <c r="P80">
        <v>0</v>
      </c>
      <c r="Q80">
        <v>0</v>
      </c>
      <c r="R80" t="s">
        <v>985</v>
      </c>
      <c r="S80">
        <v>26.287500000000001</v>
      </c>
      <c r="T80" t="s">
        <v>986</v>
      </c>
      <c r="U80" t="s">
        <v>15</v>
      </c>
      <c r="V80">
        <f>Table1[[#This Row],[class1]]*Bclass1+Table1[[#This Row],[class2]]*Bclass2+Table1[[#This Row],[male]]*Bmale+Table1[[#This Row],[Fare]]*Bfare+Table1[[#This Row],[child]]*Bchild+Table1[[#This Row],[teen]]*Bteen+Table1[[#This Row],[senior]]*Bsenior</f>
        <v>-0.37403230377563484</v>
      </c>
      <c r="W80">
        <f>EXP(Table1[[#This Row],[Logit]])</f>
        <v>0.68795468793613745</v>
      </c>
      <c r="X80">
        <f>IF(Table1[[#This Row],[Survived]]=1, Table1[[#This Row],[elogit]]/(1+Table1[[#This Row],[elogit]]), 1-(Table1[[#This Row],[elogit]]/(1+Table1[[#This Row],[elogit]])))</f>
        <v>0.40756703533155847</v>
      </c>
      <c r="Y80">
        <f>LN(Table1[[#This Row],[probability]])</f>
        <v>-0.89754985594937431</v>
      </c>
      <c r="Z80">
        <f>IF(ROW()&lt;(Table1[[#Totals],[Survived]]+1), 1, 0)</f>
        <v>1</v>
      </c>
      <c r="AA80">
        <f>IF(Table1[[#This Row],[Prediction]]=Table1[[#This Row],[Survived]], 1, 0)</f>
        <v>1</v>
      </c>
    </row>
    <row r="81" spans="1:27" x14ac:dyDescent="0.3">
      <c r="A81">
        <v>708</v>
      </c>
      <c r="B81">
        <v>1</v>
      </c>
      <c r="C81">
        <v>1</v>
      </c>
      <c r="D81">
        <f>IF(Table1[[#This Row],[Pclass]]=1, 1, 0)</f>
        <v>1</v>
      </c>
      <c r="E81">
        <f>IF(Table1[[#This Row],[Pclass]]=2, 1, 0)</f>
        <v>0</v>
      </c>
      <c r="F81" t="s">
        <v>992</v>
      </c>
      <c r="G81" t="s">
        <v>13</v>
      </c>
      <c r="H81">
        <f>IF(Table1[[#This Row],[Sex]]="male", 1, 0)</f>
        <v>1</v>
      </c>
      <c r="I81">
        <v>42</v>
      </c>
      <c r="J81">
        <f>IF(Table1[[#This Row],[Age]], 0, 1)</f>
        <v>0</v>
      </c>
      <c r="K81">
        <f>IF(AND(Table1[[#This Row],[Age]]&lt;&gt;"", Table1[[#This Row],[Age]]&lt;13), 1, 0)</f>
        <v>0</v>
      </c>
      <c r="L81">
        <f>IF(AND(Table1[[#This Row],[Age]]&lt;&gt;"", Table1[[#This Row],[Age]]&gt;=13, Table1[[#This Row],[Age]]&lt;20), 1, 0)</f>
        <v>0</v>
      </c>
      <c r="O81">
        <f>IF(AND(Table1[[#This Row],[Age]]&lt;&gt;"", Table1[[#This Row],[Age]]&gt;64), 1, 0)</f>
        <v>0</v>
      </c>
      <c r="P81">
        <v>0</v>
      </c>
      <c r="Q81">
        <v>0</v>
      </c>
      <c r="R81" t="s">
        <v>993</v>
      </c>
      <c r="S81">
        <v>26.287500000000001</v>
      </c>
      <c r="T81" t="s">
        <v>986</v>
      </c>
      <c r="U81" t="s">
        <v>15</v>
      </c>
      <c r="V81">
        <f>Table1[[#This Row],[class1]]*Bclass1+Table1[[#This Row],[class2]]*Bclass2+Table1[[#This Row],[male]]*Bmale+Table1[[#This Row],[Fare]]*Bfare+Table1[[#This Row],[child]]*Bchild+Table1[[#This Row],[teen]]*Bteen+Table1[[#This Row],[senior]]*Bsenior</f>
        <v>-0.37403230377563484</v>
      </c>
      <c r="W81">
        <f>EXP(Table1[[#This Row],[Logit]])</f>
        <v>0.68795468793613745</v>
      </c>
      <c r="X81">
        <f>IF(Table1[[#This Row],[Survived]]=1, Table1[[#This Row],[elogit]]/(1+Table1[[#This Row],[elogit]]), 1-(Table1[[#This Row],[elogit]]/(1+Table1[[#This Row],[elogit]])))</f>
        <v>0.40756703533155847</v>
      </c>
      <c r="Y81">
        <f>LN(Table1[[#This Row],[probability]])</f>
        <v>-0.89754985594937431</v>
      </c>
      <c r="Z81">
        <f>IF(ROW()&lt;(Table1[[#Totals],[Survived]]+1), 1, 0)</f>
        <v>1</v>
      </c>
      <c r="AA81">
        <f>IF(Table1[[#This Row],[Prediction]]=Table1[[#This Row],[Survived]], 1, 0)</f>
        <v>1</v>
      </c>
    </row>
    <row r="82" spans="1:27" x14ac:dyDescent="0.3">
      <c r="A82">
        <v>573</v>
      </c>
      <c r="B82">
        <v>1</v>
      </c>
      <c r="C82">
        <v>1</v>
      </c>
      <c r="D82">
        <f>IF(Table1[[#This Row],[Pclass]]=1, 1, 0)</f>
        <v>1</v>
      </c>
      <c r="E82">
        <f>IF(Table1[[#This Row],[Pclass]]=2, 1, 0)</f>
        <v>0</v>
      </c>
      <c r="F82" t="s">
        <v>819</v>
      </c>
      <c r="G82" t="s">
        <v>13</v>
      </c>
      <c r="H82">
        <f>IF(Table1[[#This Row],[Sex]]="male", 1, 0)</f>
        <v>1</v>
      </c>
      <c r="I82">
        <v>36</v>
      </c>
      <c r="J82">
        <f>IF(Table1[[#This Row],[Age]], 0, 1)</f>
        <v>0</v>
      </c>
      <c r="K82">
        <f>IF(AND(Table1[[#This Row],[Age]]&lt;&gt;"", Table1[[#This Row],[Age]]&lt;13), 1, 0)</f>
        <v>0</v>
      </c>
      <c r="L82">
        <f>IF(AND(Table1[[#This Row],[Age]]&lt;&gt;"", Table1[[#This Row],[Age]]&gt;=13, Table1[[#This Row],[Age]]&lt;20), 1, 0)</f>
        <v>0</v>
      </c>
      <c r="O82">
        <f>IF(AND(Table1[[#This Row],[Age]]&lt;&gt;"", Table1[[#This Row],[Age]]&gt;64), 1, 0)</f>
        <v>0</v>
      </c>
      <c r="P82">
        <v>0</v>
      </c>
      <c r="Q82">
        <v>0</v>
      </c>
      <c r="R82" t="s">
        <v>820</v>
      </c>
      <c r="S82">
        <v>26.387499999999999</v>
      </c>
      <c r="T82" t="s">
        <v>738</v>
      </c>
      <c r="U82" t="s">
        <v>15</v>
      </c>
      <c r="V82">
        <f>Table1[[#This Row],[class1]]*Bclass1+Table1[[#This Row],[class2]]*Bclass2+Table1[[#This Row],[male]]*Bmale+Table1[[#This Row],[Fare]]*Bfare+Table1[[#This Row],[child]]*Bchild+Table1[[#This Row],[teen]]*Bteen+Table1[[#This Row],[senior]]*Bsenior</f>
        <v>-0.37389929570352892</v>
      </c>
      <c r="W82">
        <f>EXP(Table1[[#This Row],[Logit]])</f>
        <v>0.68804619754849972</v>
      </c>
      <c r="X82">
        <f>IF(Table1[[#This Row],[Survived]]=1, Table1[[#This Row],[elogit]]/(1+Table1[[#This Row],[elogit]]), 1-(Table1[[#This Row],[elogit]]/(1+Table1[[#This Row],[elogit]])))</f>
        <v>0.4075991513429722</v>
      </c>
      <c r="Y82">
        <f>LN(Table1[[#This Row],[probability]])</f>
        <v>-0.89747105971872754</v>
      </c>
      <c r="Z82">
        <f>IF(ROW()&lt;(Table1[[#Totals],[Survived]]+1), 1, 0)</f>
        <v>1</v>
      </c>
      <c r="AA82">
        <f>IF(Table1[[#This Row],[Prediction]]=Table1[[#This Row],[Survived]], 1, 0)</f>
        <v>1</v>
      </c>
    </row>
    <row r="83" spans="1:27" x14ac:dyDescent="0.3">
      <c r="A83">
        <v>188</v>
      </c>
      <c r="B83">
        <v>1</v>
      </c>
      <c r="C83">
        <v>1</v>
      </c>
      <c r="D83">
        <f>IF(Table1[[#This Row],[Pclass]]=1, 1, 0)</f>
        <v>1</v>
      </c>
      <c r="E83">
        <f>IF(Table1[[#This Row],[Pclass]]=2, 1, 0)</f>
        <v>0</v>
      </c>
      <c r="F83" t="s">
        <v>291</v>
      </c>
      <c r="G83" t="s">
        <v>13</v>
      </c>
      <c r="H83">
        <f>IF(Table1[[#This Row],[Sex]]="male", 1, 0)</f>
        <v>1</v>
      </c>
      <c r="I83">
        <v>45</v>
      </c>
      <c r="J83">
        <f>IF(Table1[[#This Row],[Age]], 0, 1)</f>
        <v>0</v>
      </c>
      <c r="K83">
        <f>IF(AND(Table1[[#This Row],[Age]]&lt;&gt;"", Table1[[#This Row],[Age]]&lt;13), 1, 0)</f>
        <v>0</v>
      </c>
      <c r="L83">
        <f>IF(AND(Table1[[#This Row],[Age]]&lt;&gt;"", Table1[[#This Row],[Age]]&gt;=13, Table1[[#This Row],[Age]]&lt;20), 1, 0)</f>
        <v>0</v>
      </c>
      <c r="O83">
        <f>IF(AND(Table1[[#This Row],[Age]]&lt;&gt;"", Table1[[#This Row],[Age]]&gt;64), 1, 0)</f>
        <v>0</v>
      </c>
      <c r="P83">
        <v>0</v>
      </c>
      <c r="Q83">
        <v>0</v>
      </c>
      <c r="R83">
        <v>111428</v>
      </c>
      <c r="S83">
        <v>26.55</v>
      </c>
      <c r="U83" t="s">
        <v>15</v>
      </c>
      <c r="V83">
        <f>Table1[[#This Row],[class1]]*Bclass1+Table1[[#This Row],[class2]]*Bclass2+Table1[[#This Row],[male]]*Bmale+Table1[[#This Row],[Fare]]*Bfare+Table1[[#This Row],[child]]*Bchild+Table1[[#This Row],[teen]]*Bteen+Table1[[#This Row],[senior]]*Bsenior</f>
        <v>-0.37368315758635673</v>
      </c>
      <c r="W83">
        <f>EXP(Table1[[#This Row],[Logit]])</f>
        <v>0.68819492663059822</v>
      </c>
      <c r="X83">
        <f>IF(Table1[[#This Row],[Survived]]=1, Table1[[#This Row],[elogit]]/(1+Table1[[#This Row],[elogit]]), 1-(Table1[[#This Row],[elogit]]/(1+Table1[[#This Row],[elogit]])))</f>
        <v>0.40765134154510191</v>
      </c>
      <c r="Y83">
        <f>LN(Table1[[#This Row],[probability]])</f>
        <v>-0.8973430249547959</v>
      </c>
      <c r="Z83">
        <f>IF(ROW()&lt;(Table1[[#Totals],[Survived]]+1), 1, 0)</f>
        <v>1</v>
      </c>
      <c r="AA83">
        <f>IF(Table1[[#This Row],[Prediction]]=Table1[[#This Row],[Survived]], 1, 0)</f>
        <v>1</v>
      </c>
    </row>
    <row r="84" spans="1:27" x14ac:dyDescent="0.3">
      <c r="A84">
        <v>431</v>
      </c>
      <c r="B84">
        <v>1</v>
      </c>
      <c r="C84">
        <v>1</v>
      </c>
      <c r="D84">
        <f>IF(Table1[[#This Row],[Pclass]]=1, 1, 0)</f>
        <v>1</v>
      </c>
      <c r="E84">
        <f>IF(Table1[[#This Row],[Pclass]]=2, 1, 0)</f>
        <v>0</v>
      </c>
      <c r="F84" t="s">
        <v>624</v>
      </c>
      <c r="G84" t="s">
        <v>13</v>
      </c>
      <c r="H84">
        <f>IF(Table1[[#This Row],[Sex]]="male", 1, 0)</f>
        <v>1</v>
      </c>
      <c r="I84">
        <v>28</v>
      </c>
      <c r="J84">
        <f>IF(Table1[[#This Row],[Age]], 0, 1)</f>
        <v>0</v>
      </c>
      <c r="K84">
        <f>IF(AND(Table1[[#This Row],[Age]]&lt;&gt;"", Table1[[#This Row],[Age]]&lt;13), 1, 0)</f>
        <v>0</v>
      </c>
      <c r="L84">
        <f>IF(AND(Table1[[#This Row],[Age]]&lt;&gt;"", Table1[[#This Row],[Age]]&gt;=13, Table1[[#This Row],[Age]]&lt;20), 1, 0)</f>
        <v>0</v>
      </c>
      <c r="O84">
        <f>IF(AND(Table1[[#This Row],[Age]]&lt;&gt;"", Table1[[#This Row],[Age]]&gt;64), 1, 0)</f>
        <v>0</v>
      </c>
      <c r="P84">
        <v>0</v>
      </c>
      <c r="Q84">
        <v>0</v>
      </c>
      <c r="R84">
        <v>110564</v>
      </c>
      <c r="S84">
        <v>26.55</v>
      </c>
      <c r="T84" t="s">
        <v>98</v>
      </c>
      <c r="U84" t="s">
        <v>15</v>
      </c>
      <c r="V84">
        <f>Table1[[#This Row],[class1]]*Bclass1+Table1[[#This Row],[class2]]*Bclass2+Table1[[#This Row],[male]]*Bmale+Table1[[#This Row],[Fare]]*Bfare+Table1[[#This Row],[child]]*Bchild+Table1[[#This Row],[teen]]*Bteen+Table1[[#This Row],[senior]]*Bsenior</f>
        <v>-0.37368315758635673</v>
      </c>
      <c r="W84">
        <f>EXP(Table1[[#This Row],[Logit]])</f>
        <v>0.68819492663059822</v>
      </c>
      <c r="X84">
        <f>IF(Table1[[#This Row],[Survived]]=1, Table1[[#This Row],[elogit]]/(1+Table1[[#This Row],[elogit]]), 1-(Table1[[#This Row],[elogit]]/(1+Table1[[#This Row],[elogit]])))</f>
        <v>0.40765134154510191</v>
      </c>
      <c r="Y84">
        <f>LN(Table1[[#This Row],[probability]])</f>
        <v>-0.8973430249547959</v>
      </c>
      <c r="Z84">
        <f>IF(ROW()&lt;(Table1[[#Totals],[Survived]]+1), 1, 0)</f>
        <v>1</v>
      </c>
      <c r="AA84">
        <f>IF(Table1[[#This Row],[Prediction]]=Table1[[#This Row],[Survived]], 1, 0)</f>
        <v>1</v>
      </c>
    </row>
    <row r="85" spans="1:27" x14ac:dyDescent="0.3">
      <c r="A85">
        <v>448</v>
      </c>
      <c r="B85">
        <v>1</v>
      </c>
      <c r="C85">
        <v>1</v>
      </c>
      <c r="D85">
        <f>IF(Table1[[#This Row],[Pclass]]=1, 1, 0)</f>
        <v>1</v>
      </c>
      <c r="E85">
        <f>IF(Table1[[#This Row],[Pclass]]=2, 1, 0)</f>
        <v>0</v>
      </c>
      <c r="F85" t="s">
        <v>646</v>
      </c>
      <c r="G85" t="s">
        <v>13</v>
      </c>
      <c r="H85">
        <f>IF(Table1[[#This Row],[Sex]]="male", 1, 0)</f>
        <v>1</v>
      </c>
      <c r="I85">
        <v>34</v>
      </c>
      <c r="J85">
        <f>IF(Table1[[#This Row],[Age]], 0, 1)</f>
        <v>0</v>
      </c>
      <c r="K85">
        <f>IF(AND(Table1[[#This Row],[Age]]&lt;&gt;"", Table1[[#This Row],[Age]]&lt;13), 1, 0)</f>
        <v>0</v>
      </c>
      <c r="L85">
        <f>IF(AND(Table1[[#This Row],[Age]]&lt;&gt;"", Table1[[#This Row],[Age]]&gt;=13, Table1[[#This Row],[Age]]&lt;20), 1, 0)</f>
        <v>0</v>
      </c>
      <c r="O85">
        <f>IF(AND(Table1[[#This Row],[Age]]&lt;&gt;"", Table1[[#This Row],[Age]]&gt;64), 1, 0)</f>
        <v>0</v>
      </c>
      <c r="P85">
        <v>0</v>
      </c>
      <c r="Q85">
        <v>0</v>
      </c>
      <c r="R85">
        <v>113794</v>
      </c>
      <c r="S85">
        <v>26.55</v>
      </c>
      <c r="U85" t="s">
        <v>15</v>
      </c>
      <c r="V85">
        <f>Table1[[#This Row],[class1]]*Bclass1+Table1[[#This Row],[class2]]*Bclass2+Table1[[#This Row],[male]]*Bmale+Table1[[#This Row],[Fare]]*Bfare+Table1[[#This Row],[child]]*Bchild+Table1[[#This Row],[teen]]*Bteen+Table1[[#This Row],[senior]]*Bsenior</f>
        <v>-0.37368315758635673</v>
      </c>
      <c r="W85">
        <f>EXP(Table1[[#This Row],[Logit]])</f>
        <v>0.68819492663059822</v>
      </c>
      <c r="X85">
        <f>IF(Table1[[#This Row],[Survived]]=1, Table1[[#This Row],[elogit]]/(1+Table1[[#This Row],[elogit]]), 1-(Table1[[#This Row],[elogit]]/(1+Table1[[#This Row],[elogit]])))</f>
        <v>0.40765134154510191</v>
      </c>
      <c r="Y85">
        <f>LN(Table1[[#This Row],[probability]])</f>
        <v>-0.8973430249547959</v>
      </c>
      <c r="Z85">
        <f>IF(ROW()&lt;(Table1[[#Totals],[Survived]]+1), 1, 0)</f>
        <v>1</v>
      </c>
      <c r="AA85">
        <f>IF(Table1[[#This Row],[Prediction]]=Table1[[#This Row],[Survived]], 1, 0)</f>
        <v>1</v>
      </c>
    </row>
    <row r="86" spans="1:27" x14ac:dyDescent="0.3">
      <c r="A86">
        <v>461</v>
      </c>
      <c r="B86">
        <v>1</v>
      </c>
      <c r="C86">
        <v>1</v>
      </c>
      <c r="D86">
        <f>IF(Table1[[#This Row],[Pclass]]=1, 1, 0)</f>
        <v>1</v>
      </c>
      <c r="E86">
        <f>IF(Table1[[#This Row],[Pclass]]=2, 1, 0)</f>
        <v>0</v>
      </c>
      <c r="F86" t="s">
        <v>666</v>
      </c>
      <c r="G86" t="s">
        <v>13</v>
      </c>
      <c r="H86">
        <f>IF(Table1[[#This Row],[Sex]]="male", 1, 0)</f>
        <v>1</v>
      </c>
      <c r="I86">
        <v>48</v>
      </c>
      <c r="J86">
        <f>IF(Table1[[#This Row],[Age]], 0, 1)</f>
        <v>0</v>
      </c>
      <c r="K86">
        <f>IF(AND(Table1[[#This Row],[Age]]&lt;&gt;"", Table1[[#This Row],[Age]]&lt;13), 1, 0)</f>
        <v>0</v>
      </c>
      <c r="L86">
        <f>IF(AND(Table1[[#This Row],[Age]]&lt;&gt;"", Table1[[#This Row],[Age]]&gt;=13, Table1[[#This Row],[Age]]&lt;20), 1, 0)</f>
        <v>0</v>
      </c>
      <c r="O86">
        <f>IF(AND(Table1[[#This Row],[Age]]&lt;&gt;"", Table1[[#This Row],[Age]]&gt;64), 1, 0)</f>
        <v>0</v>
      </c>
      <c r="P86">
        <v>0</v>
      </c>
      <c r="Q86">
        <v>0</v>
      </c>
      <c r="R86">
        <v>19952</v>
      </c>
      <c r="S86">
        <v>26.55</v>
      </c>
      <c r="T86" t="s">
        <v>667</v>
      </c>
      <c r="U86" t="s">
        <v>15</v>
      </c>
      <c r="V86">
        <f>Table1[[#This Row],[class1]]*Bclass1+Table1[[#This Row],[class2]]*Bclass2+Table1[[#This Row],[male]]*Bmale+Table1[[#This Row],[Fare]]*Bfare+Table1[[#This Row],[child]]*Bchild+Table1[[#This Row],[teen]]*Bteen+Table1[[#This Row],[senior]]*Bsenior</f>
        <v>-0.37368315758635673</v>
      </c>
      <c r="W86">
        <f>EXP(Table1[[#This Row],[Logit]])</f>
        <v>0.68819492663059822</v>
      </c>
      <c r="X86">
        <f>IF(Table1[[#This Row],[Survived]]=1, Table1[[#This Row],[elogit]]/(1+Table1[[#This Row],[elogit]]), 1-(Table1[[#This Row],[elogit]]/(1+Table1[[#This Row],[elogit]])))</f>
        <v>0.40765134154510191</v>
      </c>
      <c r="Y86">
        <f>LN(Table1[[#This Row],[probability]])</f>
        <v>-0.8973430249547959</v>
      </c>
      <c r="Z86">
        <f>IF(ROW()&lt;(Table1[[#Totals],[Survived]]+1), 1, 0)</f>
        <v>1</v>
      </c>
      <c r="AA86">
        <f>IF(Table1[[#This Row],[Prediction]]=Table1[[#This Row],[Survived]], 1, 0)</f>
        <v>1</v>
      </c>
    </row>
    <row r="87" spans="1:27" x14ac:dyDescent="0.3">
      <c r="A87">
        <v>508</v>
      </c>
      <c r="B87">
        <v>1</v>
      </c>
      <c r="C87">
        <v>1</v>
      </c>
      <c r="D87">
        <f>IF(Table1[[#This Row],[Pclass]]=1, 1, 0)</f>
        <v>1</v>
      </c>
      <c r="E87">
        <f>IF(Table1[[#This Row],[Pclass]]=2, 1, 0)</f>
        <v>0</v>
      </c>
      <c r="F87" t="s">
        <v>729</v>
      </c>
      <c r="G87" t="s">
        <v>13</v>
      </c>
      <c r="H87">
        <f>IF(Table1[[#This Row],[Sex]]="male", 1, 0)</f>
        <v>1</v>
      </c>
      <c r="J87">
        <f>IF(Table1[[#This Row],[Age]], 0, 1)</f>
        <v>1</v>
      </c>
      <c r="K87">
        <f>IF(AND(Table1[[#This Row],[Age]]&lt;&gt;"", Table1[[#This Row],[Age]]&lt;13), 1, 0)</f>
        <v>0</v>
      </c>
      <c r="L87">
        <f>IF(AND(Table1[[#This Row],[Age]]&lt;&gt;"", Table1[[#This Row],[Age]]&gt;=13, Table1[[#This Row],[Age]]&lt;20), 1, 0)</f>
        <v>0</v>
      </c>
      <c r="O87">
        <f>IF(AND(Table1[[#This Row],[Age]]&lt;&gt;"", Table1[[#This Row],[Age]]&gt;64), 1, 0)</f>
        <v>0</v>
      </c>
      <c r="P87">
        <v>0</v>
      </c>
      <c r="Q87">
        <v>0</v>
      </c>
      <c r="R87">
        <v>111427</v>
      </c>
      <c r="S87">
        <v>26.55</v>
      </c>
      <c r="U87" t="s">
        <v>15</v>
      </c>
      <c r="V87">
        <f>Table1[[#This Row],[class1]]*Bclass1+Table1[[#This Row],[class2]]*Bclass2+Table1[[#This Row],[male]]*Bmale+Table1[[#This Row],[Fare]]*Bfare+Table1[[#This Row],[child]]*Bchild+Table1[[#This Row],[teen]]*Bteen+Table1[[#This Row],[senior]]*Bsenior</f>
        <v>-0.37368315758635673</v>
      </c>
      <c r="W87">
        <f>EXP(Table1[[#This Row],[Logit]])</f>
        <v>0.68819492663059822</v>
      </c>
      <c r="X87">
        <f>IF(Table1[[#This Row],[Survived]]=1, Table1[[#This Row],[elogit]]/(1+Table1[[#This Row],[elogit]]), 1-(Table1[[#This Row],[elogit]]/(1+Table1[[#This Row],[elogit]])))</f>
        <v>0.40765134154510191</v>
      </c>
      <c r="Y87">
        <f>LN(Table1[[#This Row],[probability]])</f>
        <v>-0.8973430249547959</v>
      </c>
      <c r="Z87">
        <f>IF(ROW()&lt;(Table1[[#Totals],[Survived]]+1), 1, 0)</f>
        <v>1</v>
      </c>
      <c r="AA87">
        <f>IF(Table1[[#This Row],[Prediction]]=Table1[[#This Row],[Survived]], 1, 0)</f>
        <v>1</v>
      </c>
    </row>
    <row r="88" spans="1:27" x14ac:dyDescent="0.3">
      <c r="A88">
        <v>605</v>
      </c>
      <c r="B88">
        <v>1</v>
      </c>
      <c r="C88">
        <v>1</v>
      </c>
      <c r="D88">
        <f>IF(Table1[[#This Row],[Pclass]]=1, 1, 0)</f>
        <v>1</v>
      </c>
      <c r="E88">
        <f>IF(Table1[[#This Row],[Pclass]]=2, 1, 0)</f>
        <v>0</v>
      </c>
      <c r="F88" t="s">
        <v>863</v>
      </c>
      <c r="G88" t="s">
        <v>13</v>
      </c>
      <c r="H88">
        <f>IF(Table1[[#This Row],[Sex]]="male", 1, 0)</f>
        <v>1</v>
      </c>
      <c r="I88">
        <v>35</v>
      </c>
      <c r="J88">
        <f>IF(Table1[[#This Row],[Age]], 0, 1)</f>
        <v>0</v>
      </c>
      <c r="K88">
        <f>IF(AND(Table1[[#This Row],[Age]]&lt;&gt;"", Table1[[#This Row],[Age]]&lt;13), 1, 0)</f>
        <v>0</v>
      </c>
      <c r="L88">
        <f>IF(AND(Table1[[#This Row],[Age]]&lt;&gt;"", Table1[[#This Row],[Age]]&gt;=13, Table1[[#This Row],[Age]]&lt;20), 1, 0)</f>
        <v>0</v>
      </c>
      <c r="O88">
        <f>IF(AND(Table1[[#This Row],[Age]]&lt;&gt;"", Table1[[#This Row],[Age]]&gt;64), 1, 0)</f>
        <v>0</v>
      </c>
      <c r="P88">
        <v>0</v>
      </c>
      <c r="Q88">
        <v>0</v>
      </c>
      <c r="R88">
        <v>111426</v>
      </c>
      <c r="S88">
        <v>26.55</v>
      </c>
      <c r="U88" t="s">
        <v>20</v>
      </c>
      <c r="V88">
        <f>Table1[[#This Row],[class1]]*Bclass1+Table1[[#This Row],[class2]]*Bclass2+Table1[[#This Row],[male]]*Bmale+Table1[[#This Row],[Fare]]*Bfare+Table1[[#This Row],[child]]*Bchild+Table1[[#This Row],[teen]]*Bteen+Table1[[#This Row],[senior]]*Bsenior</f>
        <v>-0.37368315758635673</v>
      </c>
      <c r="W88">
        <f>EXP(Table1[[#This Row],[Logit]])</f>
        <v>0.68819492663059822</v>
      </c>
      <c r="X88">
        <f>IF(Table1[[#This Row],[Survived]]=1, Table1[[#This Row],[elogit]]/(1+Table1[[#This Row],[elogit]]), 1-(Table1[[#This Row],[elogit]]/(1+Table1[[#This Row],[elogit]])))</f>
        <v>0.40765134154510191</v>
      </c>
      <c r="Y88">
        <f>LN(Table1[[#This Row],[probability]])</f>
        <v>-0.8973430249547959</v>
      </c>
      <c r="Z88">
        <f>IF(ROW()&lt;(Table1[[#Totals],[Survived]]+1), 1, 0)</f>
        <v>1</v>
      </c>
      <c r="AA88">
        <f>IF(Table1[[#This Row],[Prediction]]=Table1[[#This Row],[Survived]], 1, 0)</f>
        <v>1</v>
      </c>
    </row>
    <row r="89" spans="1:27" x14ac:dyDescent="0.3">
      <c r="A89">
        <v>858</v>
      </c>
      <c r="B89">
        <v>1</v>
      </c>
      <c r="C89">
        <v>1</v>
      </c>
      <c r="D89">
        <f>IF(Table1[[#This Row],[Pclass]]=1, 1, 0)</f>
        <v>1</v>
      </c>
      <c r="E89">
        <f>IF(Table1[[#This Row],[Pclass]]=2, 1, 0)</f>
        <v>0</v>
      </c>
      <c r="F89" t="s">
        <v>1179</v>
      </c>
      <c r="G89" t="s">
        <v>13</v>
      </c>
      <c r="H89">
        <f>IF(Table1[[#This Row],[Sex]]="male", 1, 0)</f>
        <v>1</v>
      </c>
      <c r="I89">
        <v>51</v>
      </c>
      <c r="J89">
        <f>IF(Table1[[#This Row],[Age]], 0, 1)</f>
        <v>0</v>
      </c>
      <c r="K89">
        <f>IF(AND(Table1[[#This Row],[Age]]&lt;&gt;"", Table1[[#This Row],[Age]]&lt;13), 1, 0)</f>
        <v>0</v>
      </c>
      <c r="L89">
        <f>IF(AND(Table1[[#This Row],[Age]]&lt;&gt;"", Table1[[#This Row],[Age]]&gt;=13, Table1[[#This Row],[Age]]&lt;20), 1, 0)</f>
        <v>0</v>
      </c>
      <c r="O89">
        <f>IF(AND(Table1[[#This Row],[Age]]&lt;&gt;"", Table1[[#This Row],[Age]]&gt;64), 1, 0)</f>
        <v>0</v>
      </c>
      <c r="P89">
        <v>0</v>
      </c>
      <c r="Q89">
        <v>0</v>
      </c>
      <c r="R89">
        <v>113055</v>
      </c>
      <c r="S89">
        <v>26.55</v>
      </c>
      <c r="T89" t="s">
        <v>1180</v>
      </c>
      <c r="U89" t="s">
        <v>15</v>
      </c>
      <c r="V89">
        <f>Table1[[#This Row],[class1]]*Bclass1+Table1[[#This Row],[class2]]*Bclass2+Table1[[#This Row],[male]]*Bmale+Table1[[#This Row],[Fare]]*Bfare+Table1[[#This Row],[child]]*Bchild+Table1[[#This Row],[teen]]*Bteen+Table1[[#This Row],[senior]]*Bsenior</f>
        <v>-0.37368315758635673</v>
      </c>
      <c r="W89">
        <f>EXP(Table1[[#This Row],[Logit]])</f>
        <v>0.68819492663059822</v>
      </c>
      <c r="X89">
        <f>IF(Table1[[#This Row],[Survived]]=1, Table1[[#This Row],[elogit]]/(1+Table1[[#This Row],[elogit]]), 1-(Table1[[#This Row],[elogit]]/(1+Table1[[#This Row],[elogit]])))</f>
        <v>0.40765134154510191</v>
      </c>
      <c r="Y89">
        <f>LN(Table1[[#This Row],[probability]])</f>
        <v>-0.8973430249547959</v>
      </c>
      <c r="Z89">
        <f>IF(ROW()&lt;(Table1[[#Totals],[Survived]]+1), 1, 0)</f>
        <v>1</v>
      </c>
      <c r="AA89">
        <f>IF(Table1[[#This Row],[Prediction]]=Table1[[#This Row],[Survived]], 1, 0)</f>
        <v>1</v>
      </c>
    </row>
    <row r="90" spans="1:27" x14ac:dyDescent="0.3">
      <c r="A90">
        <v>840</v>
      </c>
      <c r="B90">
        <v>1</v>
      </c>
      <c r="C90">
        <v>1</v>
      </c>
      <c r="D90">
        <f>IF(Table1[[#This Row],[Pclass]]=1, 1, 0)</f>
        <v>1</v>
      </c>
      <c r="E90">
        <f>IF(Table1[[#This Row],[Pclass]]=2, 1, 0)</f>
        <v>0</v>
      </c>
      <c r="F90" t="s">
        <v>1156</v>
      </c>
      <c r="G90" t="s">
        <v>13</v>
      </c>
      <c r="H90">
        <f>IF(Table1[[#This Row],[Sex]]="male", 1, 0)</f>
        <v>1</v>
      </c>
      <c r="J90">
        <f>IF(Table1[[#This Row],[Age]], 0, 1)</f>
        <v>1</v>
      </c>
      <c r="K90">
        <f>IF(AND(Table1[[#This Row],[Age]]&lt;&gt;"", Table1[[#This Row],[Age]]&lt;13), 1, 0)</f>
        <v>0</v>
      </c>
      <c r="L90">
        <f>IF(AND(Table1[[#This Row],[Age]]&lt;&gt;"", Table1[[#This Row],[Age]]&gt;=13, Table1[[#This Row],[Age]]&lt;20), 1, 0)</f>
        <v>0</v>
      </c>
      <c r="O90">
        <f>IF(AND(Table1[[#This Row],[Age]]&lt;&gt;"", Table1[[#This Row],[Age]]&gt;64), 1, 0)</f>
        <v>0</v>
      </c>
      <c r="P90">
        <v>0</v>
      </c>
      <c r="Q90">
        <v>0</v>
      </c>
      <c r="R90">
        <v>11774</v>
      </c>
      <c r="S90">
        <v>29.7</v>
      </c>
      <c r="T90" t="s">
        <v>1157</v>
      </c>
      <c r="U90" t="s">
        <v>20</v>
      </c>
      <c r="V90">
        <f>Table1[[#This Row],[class1]]*Bclass1+Table1[[#This Row],[class2]]*Bclass2+Table1[[#This Row],[male]]*Bmale+Table1[[#This Row],[Fare]]*Bfare+Table1[[#This Row],[child]]*Bchild+Table1[[#This Row],[teen]]*Bteen+Table1[[#This Row],[senior]]*Bsenior</f>
        <v>-0.36949340331501912</v>
      </c>
      <c r="W90">
        <f>EXP(Table1[[#This Row],[Logit]])</f>
        <v>0.69108434300952615</v>
      </c>
      <c r="X90">
        <f>IF(Table1[[#This Row],[Survived]]=1, Table1[[#This Row],[elogit]]/(1+Table1[[#This Row],[elogit]]), 1-(Table1[[#This Row],[elogit]]/(1+Table1[[#This Row],[elogit]])))</f>
        <v>0.40866343885583073</v>
      </c>
      <c r="Y90">
        <f>LN(Table1[[#This Row],[probability]])</f>
        <v>-0.89486334958047653</v>
      </c>
      <c r="Z90">
        <f>IF(ROW()&lt;(Table1[[#Totals],[Survived]]+1), 1, 0)</f>
        <v>1</v>
      </c>
      <c r="AA90">
        <f>IF(Table1[[#This Row],[Prediction]]=Table1[[#This Row],[Survived]], 1, 0)</f>
        <v>1</v>
      </c>
    </row>
    <row r="91" spans="1:27" x14ac:dyDescent="0.3">
      <c r="A91">
        <v>741</v>
      </c>
      <c r="B91">
        <v>1</v>
      </c>
      <c r="C91">
        <v>1</v>
      </c>
      <c r="D91">
        <f>IF(Table1[[#This Row],[Pclass]]=1, 1, 0)</f>
        <v>1</v>
      </c>
      <c r="E91">
        <f>IF(Table1[[#This Row],[Pclass]]=2, 1, 0)</f>
        <v>0</v>
      </c>
      <c r="F91" t="s">
        <v>1032</v>
      </c>
      <c r="G91" t="s">
        <v>13</v>
      </c>
      <c r="H91">
        <f>IF(Table1[[#This Row],[Sex]]="male", 1, 0)</f>
        <v>1</v>
      </c>
      <c r="J91">
        <f>IF(Table1[[#This Row],[Age]], 0, 1)</f>
        <v>1</v>
      </c>
      <c r="K91">
        <f>IF(AND(Table1[[#This Row],[Age]]&lt;&gt;"", Table1[[#This Row],[Age]]&lt;13), 1, 0)</f>
        <v>0</v>
      </c>
      <c r="L91">
        <f>IF(AND(Table1[[#This Row],[Age]]&lt;&gt;"", Table1[[#This Row],[Age]]&gt;=13, Table1[[#This Row],[Age]]&lt;20), 1, 0)</f>
        <v>0</v>
      </c>
      <c r="O91">
        <f>IF(AND(Table1[[#This Row],[Age]]&lt;&gt;"", Table1[[#This Row],[Age]]&gt;64), 1, 0)</f>
        <v>0</v>
      </c>
      <c r="P91">
        <v>0</v>
      </c>
      <c r="Q91">
        <v>0</v>
      </c>
      <c r="R91">
        <v>16988</v>
      </c>
      <c r="S91">
        <v>30</v>
      </c>
      <c r="T91" t="s">
        <v>1033</v>
      </c>
      <c r="U91" t="s">
        <v>15</v>
      </c>
      <c r="V91">
        <f>Table1[[#This Row],[class1]]*Bclass1+Table1[[#This Row],[class2]]*Bclass2+Table1[[#This Row],[male]]*Bmale+Table1[[#This Row],[Fare]]*Bfare+Table1[[#This Row],[child]]*Bchild+Table1[[#This Row],[teen]]*Bteen+Table1[[#This Row],[senior]]*Bsenior</f>
        <v>-0.3690943790987013</v>
      </c>
      <c r="W91">
        <f>EXP(Table1[[#This Row],[Logit]])</f>
        <v>0.69136015742256041</v>
      </c>
      <c r="X91">
        <f>IF(Table1[[#This Row],[Survived]]=1, Table1[[#This Row],[elogit]]/(1+Table1[[#This Row],[elogit]]), 1-(Table1[[#This Row],[elogit]]/(1+Table1[[#This Row],[elogit]])))</f>
        <v>0.40875986961648331</v>
      </c>
      <c r="Y91">
        <f>LN(Table1[[#This Row],[probability]])</f>
        <v>-0.89462741121145661</v>
      </c>
      <c r="Z91">
        <f>IF(ROW()&lt;(Table1[[#Totals],[Survived]]+1), 1, 0)</f>
        <v>1</v>
      </c>
      <c r="AA91">
        <f>IF(Table1[[#This Row],[Prediction]]=Table1[[#This Row],[Survived]], 1, 0)</f>
        <v>1</v>
      </c>
    </row>
    <row r="92" spans="1:27" x14ac:dyDescent="0.3">
      <c r="A92">
        <v>890</v>
      </c>
      <c r="B92">
        <v>1</v>
      </c>
      <c r="C92">
        <v>1</v>
      </c>
      <c r="D92">
        <f>IF(Table1[[#This Row],[Pclass]]=1, 1, 0)</f>
        <v>1</v>
      </c>
      <c r="E92">
        <f>IF(Table1[[#This Row],[Pclass]]=2, 1, 0)</f>
        <v>0</v>
      </c>
      <c r="F92" t="s">
        <v>1219</v>
      </c>
      <c r="G92" t="s">
        <v>13</v>
      </c>
      <c r="H92">
        <f>IF(Table1[[#This Row],[Sex]]="male", 1, 0)</f>
        <v>1</v>
      </c>
      <c r="I92">
        <v>26</v>
      </c>
      <c r="J92">
        <f>IF(Table1[[#This Row],[Age]], 0, 1)</f>
        <v>0</v>
      </c>
      <c r="K92">
        <f>IF(AND(Table1[[#This Row],[Age]]&lt;&gt;"", Table1[[#This Row],[Age]]&lt;13), 1, 0)</f>
        <v>0</v>
      </c>
      <c r="L92">
        <f>IF(AND(Table1[[#This Row],[Age]]&lt;&gt;"", Table1[[#This Row],[Age]]&gt;=13, Table1[[#This Row],[Age]]&lt;20), 1, 0)</f>
        <v>0</v>
      </c>
      <c r="O92">
        <f>IF(AND(Table1[[#This Row],[Age]]&lt;&gt;"", Table1[[#This Row],[Age]]&gt;64), 1, 0)</f>
        <v>0</v>
      </c>
      <c r="P92">
        <v>0</v>
      </c>
      <c r="Q92">
        <v>0</v>
      </c>
      <c r="R92">
        <v>111369</v>
      </c>
      <c r="S92">
        <v>30</v>
      </c>
      <c r="T92" t="s">
        <v>1220</v>
      </c>
      <c r="U92" t="s">
        <v>20</v>
      </c>
      <c r="V92">
        <f>Table1[[#This Row],[class1]]*Bclass1+Table1[[#This Row],[class2]]*Bclass2+Table1[[#This Row],[male]]*Bmale+Table1[[#This Row],[Fare]]*Bfare+Table1[[#This Row],[child]]*Bchild+Table1[[#This Row],[teen]]*Bteen+Table1[[#This Row],[senior]]*Bsenior</f>
        <v>-0.3690943790987013</v>
      </c>
      <c r="W92">
        <f>EXP(Table1[[#This Row],[Logit]])</f>
        <v>0.69136015742256041</v>
      </c>
      <c r="X92">
        <f>IF(Table1[[#This Row],[Survived]]=1, Table1[[#This Row],[elogit]]/(1+Table1[[#This Row],[elogit]]), 1-(Table1[[#This Row],[elogit]]/(1+Table1[[#This Row],[elogit]])))</f>
        <v>0.40875986961648331</v>
      </c>
      <c r="Y92">
        <f>LN(Table1[[#This Row],[probability]])</f>
        <v>-0.89462741121145661</v>
      </c>
      <c r="Z92">
        <f>IF(ROW()&lt;(Table1[[#Totals],[Survived]]+1), 1, 0)</f>
        <v>1</v>
      </c>
      <c r="AA92">
        <f>IF(Table1[[#This Row],[Prediction]]=Table1[[#This Row],[Survived]], 1, 0)</f>
        <v>1</v>
      </c>
    </row>
    <row r="93" spans="1:27" x14ac:dyDescent="0.3">
      <c r="A93">
        <v>299</v>
      </c>
      <c r="B93">
        <v>1</v>
      </c>
      <c r="C93">
        <v>1</v>
      </c>
      <c r="D93">
        <f>IF(Table1[[#This Row],[Pclass]]=1, 1, 0)</f>
        <v>1</v>
      </c>
      <c r="E93">
        <f>IF(Table1[[#This Row],[Pclass]]=2, 1, 0)</f>
        <v>0</v>
      </c>
      <c r="F93" t="s">
        <v>450</v>
      </c>
      <c r="G93" t="s">
        <v>13</v>
      </c>
      <c r="H93">
        <f>IF(Table1[[#This Row],[Sex]]="male", 1, 0)</f>
        <v>1</v>
      </c>
      <c r="J93">
        <f>IF(Table1[[#This Row],[Age]], 0, 1)</f>
        <v>1</v>
      </c>
      <c r="K93">
        <f>IF(AND(Table1[[#This Row],[Age]]&lt;&gt;"", Table1[[#This Row],[Age]]&lt;13), 1, 0)</f>
        <v>0</v>
      </c>
      <c r="L93">
        <f>IF(AND(Table1[[#This Row],[Age]]&lt;&gt;"", Table1[[#This Row],[Age]]&gt;=13, Table1[[#This Row],[Age]]&lt;20), 1, 0)</f>
        <v>0</v>
      </c>
      <c r="O93">
        <f>IF(AND(Table1[[#This Row],[Age]]&lt;&gt;"", Table1[[#This Row],[Age]]&gt;64), 1, 0)</f>
        <v>0</v>
      </c>
      <c r="P93">
        <v>0</v>
      </c>
      <c r="Q93">
        <v>0</v>
      </c>
      <c r="R93">
        <v>19988</v>
      </c>
      <c r="S93">
        <v>30.5</v>
      </c>
      <c r="T93" t="s">
        <v>451</v>
      </c>
      <c r="U93" t="s">
        <v>15</v>
      </c>
      <c r="V93">
        <f>Table1[[#This Row],[class1]]*Bclass1+Table1[[#This Row],[class2]]*Bclass2+Table1[[#This Row],[male]]*Bmale+Table1[[#This Row],[Fare]]*Bfare+Table1[[#This Row],[child]]*Bchild+Table1[[#This Row],[teen]]*Bteen+Table1[[#This Row],[senior]]*Bsenior</f>
        <v>-0.36842933873817152</v>
      </c>
      <c r="W93">
        <f>EXP(Table1[[#This Row],[Logit]])</f>
        <v>0.69182009275173562</v>
      </c>
      <c r="X93">
        <f>IF(Table1[[#This Row],[Survived]]=1, Table1[[#This Row],[elogit]]/(1+Table1[[#This Row],[elogit]]), 1-(Table1[[#This Row],[elogit]]/(1+Table1[[#This Row],[elogit]])))</f>
        <v>0.4089206031514227</v>
      </c>
      <c r="Y93">
        <f>LN(Table1[[#This Row],[probability]])</f>
        <v>-0.89423426610805068</v>
      </c>
      <c r="Z93">
        <f>IF(ROW()&lt;(Table1[[#Totals],[Survived]]+1), 1, 0)</f>
        <v>1</v>
      </c>
      <c r="AA93">
        <f>IF(Table1[[#This Row],[Prediction]]=Table1[[#This Row],[Survived]], 1, 0)</f>
        <v>1</v>
      </c>
    </row>
    <row r="94" spans="1:27" x14ac:dyDescent="0.3">
      <c r="A94">
        <v>450</v>
      </c>
      <c r="B94">
        <v>1</v>
      </c>
      <c r="C94">
        <v>1</v>
      </c>
      <c r="D94">
        <f>IF(Table1[[#This Row],[Pclass]]=1, 1, 0)</f>
        <v>1</v>
      </c>
      <c r="E94">
        <f>IF(Table1[[#This Row],[Pclass]]=2, 1, 0)</f>
        <v>0</v>
      </c>
      <c r="F94" t="s">
        <v>648</v>
      </c>
      <c r="G94" t="s">
        <v>13</v>
      </c>
      <c r="H94">
        <f>IF(Table1[[#This Row],[Sex]]="male", 1, 0)</f>
        <v>1</v>
      </c>
      <c r="I94">
        <v>52</v>
      </c>
      <c r="J94">
        <f>IF(Table1[[#This Row],[Age]], 0, 1)</f>
        <v>0</v>
      </c>
      <c r="K94">
        <f>IF(AND(Table1[[#This Row],[Age]]&lt;&gt;"", Table1[[#This Row],[Age]]&lt;13), 1, 0)</f>
        <v>0</v>
      </c>
      <c r="L94">
        <f>IF(AND(Table1[[#This Row],[Age]]&lt;&gt;"", Table1[[#This Row],[Age]]&gt;=13, Table1[[#This Row],[Age]]&lt;20), 1, 0)</f>
        <v>0</v>
      </c>
      <c r="O94">
        <f>IF(AND(Table1[[#This Row],[Age]]&lt;&gt;"", Table1[[#This Row],[Age]]&gt;64), 1, 0)</f>
        <v>0</v>
      </c>
      <c r="P94">
        <v>0</v>
      </c>
      <c r="Q94">
        <v>0</v>
      </c>
      <c r="R94">
        <v>113786</v>
      </c>
      <c r="S94">
        <v>30.5</v>
      </c>
      <c r="T94" t="s">
        <v>649</v>
      </c>
      <c r="U94" t="s">
        <v>15</v>
      </c>
      <c r="V94">
        <f>Table1[[#This Row],[class1]]*Bclass1+Table1[[#This Row],[class2]]*Bclass2+Table1[[#This Row],[male]]*Bmale+Table1[[#This Row],[Fare]]*Bfare+Table1[[#This Row],[child]]*Bchild+Table1[[#This Row],[teen]]*Bteen+Table1[[#This Row],[senior]]*Bsenior</f>
        <v>-0.36842933873817152</v>
      </c>
      <c r="W94">
        <f>EXP(Table1[[#This Row],[Logit]])</f>
        <v>0.69182009275173562</v>
      </c>
      <c r="X94">
        <f>IF(Table1[[#This Row],[Survived]]=1, Table1[[#This Row],[elogit]]/(1+Table1[[#This Row],[elogit]]), 1-(Table1[[#This Row],[elogit]]/(1+Table1[[#This Row],[elogit]])))</f>
        <v>0.4089206031514227</v>
      </c>
      <c r="Y94">
        <f>LN(Table1[[#This Row],[probability]])</f>
        <v>-0.89423426610805068</v>
      </c>
      <c r="Z94">
        <f>IF(ROW()&lt;(Table1[[#Totals],[Survived]]+1), 1, 0)</f>
        <v>1</v>
      </c>
      <c r="AA94">
        <f>IF(Table1[[#This Row],[Prediction]]=Table1[[#This Row],[Survived]], 1, 0)</f>
        <v>1</v>
      </c>
    </row>
    <row r="95" spans="1:27" x14ac:dyDescent="0.3">
      <c r="A95">
        <v>608</v>
      </c>
      <c r="B95">
        <v>1</v>
      </c>
      <c r="C95">
        <v>1</v>
      </c>
      <c r="D95">
        <f>IF(Table1[[#This Row],[Pclass]]=1, 1, 0)</f>
        <v>1</v>
      </c>
      <c r="E95">
        <f>IF(Table1[[#This Row],[Pclass]]=2, 1, 0)</f>
        <v>0</v>
      </c>
      <c r="F95" t="s">
        <v>866</v>
      </c>
      <c r="G95" t="s">
        <v>13</v>
      </c>
      <c r="H95">
        <f>IF(Table1[[#This Row],[Sex]]="male", 1, 0)</f>
        <v>1</v>
      </c>
      <c r="I95">
        <v>27</v>
      </c>
      <c r="J95">
        <f>IF(Table1[[#This Row],[Age]], 0, 1)</f>
        <v>0</v>
      </c>
      <c r="K95">
        <f>IF(AND(Table1[[#This Row],[Age]]&lt;&gt;"", Table1[[#This Row],[Age]]&lt;13), 1, 0)</f>
        <v>0</v>
      </c>
      <c r="L95">
        <f>IF(AND(Table1[[#This Row],[Age]]&lt;&gt;"", Table1[[#This Row],[Age]]&gt;=13, Table1[[#This Row],[Age]]&lt;20), 1, 0)</f>
        <v>0</v>
      </c>
      <c r="O95">
        <f>IF(AND(Table1[[#This Row],[Age]]&lt;&gt;"", Table1[[#This Row],[Age]]&gt;64), 1, 0)</f>
        <v>0</v>
      </c>
      <c r="P95">
        <v>0</v>
      </c>
      <c r="Q95">
        <v>0</v>
      </c>
      <c r="R95">
        <v>113804</v>
      </c>
      <c r="S95">
        <v>30.5</v>
      </c>
      <c r="U95" t="s">
        <v>15</v>
      </c>
      <c r="V95">
        <f>Table1[[#This Row],[class1]]*Bclass1+Table1[[#This Row],[class2]]*Bclass2+Table1[[#This Row],[male]]*Bmale+Table1[[#This Row],[Fare]]*Bfare+Table1[[#This Row],[child]]*Bchild+Table1[[#This Row],[teen]]*Bteen+Table1[[#This Row],[senior]]*Bsenior</f>
        <v>-0.36842933873817152</v>
      </c>
      <c r="W95">
        <f>EXP(Table1[[#This Row],[Logit]])</f>
        <v>0.69182009275173562</v>
      </c>
      <c r="X95">
        <f>IF(Table1[[#This Row],[Survived]]=1, Table1[[#This Row],[elogit]]/(1+Table1[[#This Row],[elogit]]), 1-(Table1[[#This Row],[elogit]]/(1+Table1[[#This Row],[elogit]])))</f>
        <v>0.4089206031514227</v>
      </c>
      <c r="Y95">
        <f>LN(Table1[[#This Row],[probability]])</f>
        <v>-0.89423426610805068</v>
      </c>
      <c r="Z95">
        <f>IF(ROW()&lt;(Table1[[#Totals],[Survived]]+1), 1, 0)</f>
        <v>1</v>
      </c>
      <c r="AA95">
        <f>IF(Table1[[#This Row],[Prediction]]=Table1[[#This Row],[Survived]], 1, 0)</f>
        <v>1</v>
      </c>
    </row>
    <row r="96" spans="1:27" x14ac:dyDescent="0.3">
      <c r="A96">
        <v>633</v>
      </c>
      <c r="B96">
        <v>1</v>
      </c>
      <c r="C96">
        <v>1</v>
      </c>
      <c r="D96">
        <f>IF(Table1[[#This Row],[Pclass]]=1, 1, 0)</f>
        <v>1</v>
      </c>
      <c r="E96">
        <f>IF(Table1[[#This Row],[Pclass]]=2, 1, 0)</f>
        <v>0</v>
      </c>
      <c r="F96" t="s">
        <v>896</v>
      </c>
      <c r="G96" t="s">
        <v>13</v>
      </c>
      <c r="H96">
        <f>IF(Table1[[#This Row],[Sex]]="male", 1, 0)</f>
        <v>1</v>
      </c>
      <c r="I96">
        <v>32</v>
      </c>
      <c r="J96">
        <f>IF(Table1[[#This Row],[Age]], 0, 1)</f>
        <v>0</v>
      </c>
      <c r="K96">
        <f>IF(AND(Table1[[#This Row],[Age]]&lt;&gt;"", Table1[[#This Row],[Age]]&lt;13), 1, 0)</f>
        <v>0</v>
      </c>
      <c r="L96">
        <f>IF(AND(Table1[[#This Row],[Age]]&lt;&gt;"", Table1[[#This Row],[Age]]&gt;=13, Table1[[#This Row],[Age]]&lt;20), 1, 0)</f>
        <v>0</v>
      </c>
      <c r="O96">
        <f>IF(AND(Table1[[#This Row],[Age]]&lt;&gt;"", Table1[[#This Row],[Age]]&gt;64), 1, 0)</f>
        <v>0</v>
      </c>
      <c r="P96">
        <v>0</v>
      </c>
      <c r="Q96">
        <v>0</v>
      </c>
      <c r="R96">
        <v>13214</v>
      </c>
      <c r="S96">
        <v>30.5</v>
      </c>
      <c r="T96" t="s">
        <v>897</v>
      </c>
      <c r="U96" t="s">
        <v>20</v>
      </c>
      <c r="V96">
        <f>Table1[[#This Row],[class1]]*Bclass1+Table1[[#This Row],[class2]]*Bclass2+Table1[[#This Row],[male]]*Bmale+Table1[[#This Row],[Fare]]*Bfare+Table1[[#This Row],[child]]*Bchild+Table1[[#This Row],[teen]]*Bteen+Table1[[#This Row],[senior]]*Bsenior</f>
        <v>-0.36842933873817152</v>
      </c>
      <c r="W96">
        <f>EXP(Table1[[#This Row],[Logit]])</f>
        <v>0.69182009275173562</v>
      </c>
      <c r="X96">
        <f>IF(Table1[[#This Row],[Survived]]=1, Table1[[#This Row],[elogit]]/(1+Table1[[#This Row],[elogit]]), 1-(Table1[[#This Row],[elogit]]/(1+Table1[[#This Row],[elogit]])))</f>
        <v>0.4089206031514227</v>
      </c>
      <c r="Y96">
        <f>LN(Table1[[#This Row],[probability]])</f>
        <v>-0.89423426610805068</v>
      </c>
      <c r="Z96">
        <f>IF(ROW()&lt;(Table1[[#Totals],[Survived]]+1), 1, 0)</f>
        <v>1</v>
      </c>
      <c r="AA96">
        <f>IF(Table1[[#This Row],[Prediction]]=Table1[[#This Row],[Survived]], 1, 0)</f>
        <v>1</v>
      </c>
    </row>
    <row r="97" spans="1:27" x14ac:dyDescent="0.3">
      <c r="A97">
        <v>210</v>
      </c>
      <c r="B97">
        <v>1</v>
      </c>
      <c r="C97">
        <v>1</v>
      </c>
      <c r="D97">
        <f>IF(Table1[[#This Row],[Pclass]]=1, 1, 0)</f>
        <v>1</v>
      </c>
      <c r="E97">
        <f>IF(Table1[[#This Row],[Pclass]]=2, 1, 0)</f>
        <v>0</v>
      </c>
      <c r="F97" t="s">
        <v>317</v>
      </c>
      <c r="G97" t="s">
        <v>13</v>
      </c>
      <c r="H97">
        <f>IF(Table1[[#This Row],[Sex]]="male", 1, 0)</f>
        <v>1</v>
      </c>
      <c r="I97">
        <v>40</v>
      </c>
      <c r="J97">
        <f>IF(Table1[[#This Row],[Age]], 0, 1)</f>
        <v>0</v>
      </c>
      <c r="K97">
        <f>IF(AND(Table1[[#This Row],[Age]]&lt;&gt;"", Table1[[#This Row],[Age]]&lt;13), 1, 0)</f>
        <v>0</v>
      </c>
      <c r="L97">
        <f>IF(AND(Table1[[#This Row],[Age]]&lt;&gt;"", Table1[[#This Row],[Age]]&gt;=13, Table1[[#This Row],[Age]]&lt;20), 1, 0)</f>
        <v>0</v>
      </c>
      <c r="O97">
        <f>IF(AND(Table1[[#This Row],[Age]]&lt;&gt;"", Table1[[#This Row],[Age]]&gt;64), 1, 0)</f>
        <v>0</v>
      </c>
      <c r="P97">
        <v>0</v>
      </c>
      <c r="Q97">
        <v>0</v>
      </c>
      <c r="R97">
        <v>112277</v>
      </c>
      <c r="S97">
        <v>31</v>
      </c>
      <c r="T97" t="s">
        <v>318</v>
      </c>
      <c r="U97" t="s">
        <v>20</v>
      </c>
      <c r="V97">
        <f>Table1[[#This Row],[class1]]*Bclass1+Table1[[#This Row],[class2]]*Bclass2+Table1[[#This Row],[male]]*Bmale+Table1[[#This Row],[Fare]]*Bfare+Table1[[#This Row],[child]]*Bchild+Table1[[#This Row],[teen]]*Bteen+Table1[[#This Row],[senior]]*Bsenior</f>
        <v>-0.36776429837764174</v>
      </c>
      <c r="W97">
        <f>EXP(Table1[[#This Row],[Logit]])</f>
        <v>0.69228033405820022</v>
      </c>
      <c r="X97">
        <f>IF(Table1[[#This Row],[Survived]]=1, Table1[[#This Row],[elogit]]/(1+Table1[[#This Row],[elogit]]), 1-(Table1[[#This Row],[elogit]]/(1+Table1[[#This Row],[elogit]])))</f>
        <v>0.40908135615927543</v>
      </c>
      <c r="Y97">
        <f>LN(Table1[[#This Row],[probability]])</f>
        <v>-0.89384122790540965</v>
      </c>
      <c r="Z97">
        <f>IF(ROW()&lt;(Table1[[#Totals],[Survived]]+1), 1, 0)</f>
        <v>1</v>
      </c>
      <c r="AA97">
        <f>IF(Table1[[#This Row],[Prediction]]=Table1[[#This Row],[Survived]], 1, 0)</f>
        <v>1</v>
      </c>
    </row>
    <row r="98" spans="1:27" x14ac:dyDescent="0.3">
      <c r="A98">
        <v>24</v>
      </c>
      <c r="B98">
        <v>1</v>
      </c>
      <c r="C98">
        <v>1</v>
      </c>
      <c r="D98">
        <f>IF(Table1[[#This Row],[Pclass]]=1, 1, 0)</f>
        <v>1</v>
      </c>
      <c r="E98">
        <f>IF(Table1[[#This Row],[Pclass]]=2, 1, 0)</f>
        <v>0</v>
      </c>
      <c r="F98" t="s">
        <v>51</v>
      </c>
      <c r="G98" t="s">
        <v>13</v>
      </c>
      <c r="H98">
        <f>IF(Table1[[#This Row],[Sex]]="male", 1, 0)</f>
        <v>1</v>
      </c>
      <c r="I98">
        <v>28</v>
      </c>
      <c r="J98">
        <f>IF(Table1[[#This Row],[Age]], 0, 1)</f>
        <v>0</v>
      </c>
      <c r="K98">
        <f>IF(AND(Table1[[#This Row],[Age]]&lt;&gt;"", Table1[[#This Row],[Age]]&lt;13), 1, 0)</f>
        <v>0</v>
      </c>
      <c r="L98">
        <f>IF(AND(Table1[[#This Row],[Age]]&lt;&gt;"", Table1[[#This Row],[Age]]&gt;=13, Table1[[#This Row],[Age]]&lt;20), 1, 0)</f>
        <v>0</v>
      </c>
      <c r="O98">
        <f>IF(AND(Table1[[#This Row],[Age]]&lt;&gt;"", Table1[[#This Row],[Age]]&gt;64), 1, 0)</f>
        <v>0</v>
      </c>
      <c r="P98">
        <v>0</v>
      </c>
      <c r="Q98">
        <v>0</v>
      </c>
      <c r="R98">
        <v>113788</v>
      </c>
      <c r="S98">
        <v>35.5</v>
      </c>
      <c r="T98" t="s">
        <v>52</v>
      </c>
      <c r="U98" t="s">
        <v>15</v>
      </c>
      <c r="V98">
        <f>Table1[[#This Row],[class1]]*Bclass1+Table1[[#This Row],[class2]]*Bclass2+Table1[[#This Row],[male]]*Bmale+Table1[[#This Row],[Fare]]*Bfare+Table1[[#This Row],[child]]*Bchild+Table1[[#This Row],[teen]]*Bteen+Table1[[#This Row],[senior]]*Bsenior</f>
        <v>-0.36177893513287374</v>
      </c>
      <c r="W98">
        <f>EXP(Table1[[#This Row],[Logit]])</f>
        <v>0.6964363084257007</v>
      </c>
      <c r="X98">
        <f>IF(Table1[[#This Row],[Survived]]=1, Table1[[#This Row],[elogit]]/(1+Table1[[#This Row],[elogit]]), 1-(Table1[[#This Row],[elogit]]/(1+Table1[[#This Row],[elogit]])))</f>
        <v>0.41052900422297384</v>
      </c>
      <c r="Y98">
        <f>LN(Table1[[#This Row],[probability]])</f>
        <v>-0.89030869674406776</v>
      </c>
      <c r="Z98">
        <f>IF(ROW()&lt;(Table1[[#Totals],[Survived]]+1), 1, 0)</f>
        <v>1</v>
      </c>
      <c r="AA98">
        <f>IF(Table1[[#This Row],[Prediction]]=Table1[[#This Row],[Survived]], 1, 0)</f>
        <v>1</v>
      </c>
    </row>
    <row r="99" spans="1:27" x14ac:dyDescent="0.3">
      <c r="A99">
        <v>56</v>
      </c>
      <c r="B99">
        <v>1</v>
      </c>
      <c r="C99">
        <v>1</v>
      </c>
      <c r="D99">
        <f>IF(Table1[[#This Row],[Pclass]]=1, 1, 0)</f>
        <v>1</v>
      </c>
      <c r="E99">
        <f>IF(Table1[[#This Row],[Pclass]]=2, 1, 0)</f>
        <v>0</v>
      </c>
      <c r="F99" t="s">
        <v>97</v>
      </c>
      <c r="G99" t="s">
        <v>13</v>
      </c>
      <c r="H99">
        <f>IF(Table1[[#This Row],[Sex]]="male", 1, 0)</f>
        <v>1</v>
      </c>
      <c r="J99">
        <f>IF(Table1[[#This Row],[Age]], 0, 1)</f>
        <v>1</v>
      </c>
      <c r="K99">
        <f>IF(AND(Table1[[#This Row],[Age]]&lt;&gt;"", Table1[[#This Row],[Age]]&lt;13), 1, 0)</f>
        <v>0</v>
      </c>
      <c r="L99">
        <f>IF(AND(Table1[[#This Row],[Age]]&lt;&gt;"", Table1[[#This Row],[Age]]&gt;=13, Table1[[#This Row],[Age]]&lt;20), 1, 0)</f>
        <v>0</v>
      </c>
      <c r="O99">
        <f>IF(AND(Table1[[#This Row],[Age]]&lt;&gt;"", Table1[[#This Row],[Age]]&gt;64), 1, 0)</f>
        <v>0</v>
      </c>
      <c r="P99">
        <v>0</v>
      </c>
      <c r="Q99">
        <v>0</v>
      </c>
      <c r="R99">
        <v>19947</v>
      </c>
      <c r="S99">
        <v>35.5</v>
      </c>
      <c r="T99" t="s">
        <v>98</v>
      </c>
      <c r="U99" t="s">
        <v>15</v>
      </c>
      <c r="V99">
        <f>Table1[[#This Row],[class1]]*Bclass1+Table1[[#This Row],[class2]]*Bclass2+Table1[[#This Row],[male]]*Bmale+Table1[[#This Row],[Fare]]*Bfare+Table1[[#This Row],[child]]*Bchild+Table1[[#This Row],[teen]]*Bteen+Table1[[#This Row],[senior]]*Bsenior</f>
        <v>-0.36177893513287374</v>
      </c>
      <c r="W99">
        <f>EXP(Table1[[#This Row],[Logit]])</f>
        <v>0.6964363084257007</v>
      </c>
      <c r="X99">
        <f>IF(Table1[[#This Row],[Survived]]=1, Table1[[#This Row],[elogit]]/(1+Table1[[#This Row],[elogit]]), 1-(Table1[[#This Row],[elogit]]/(1+Table1[[#This Row],[elogit]])))</f>
        <v>0.41052900422297384</v>
      </c>
      <c r="Y99">
        <f>LN(Table1[[#This Row],[probability]])</f>
        <v>-0.89030869674406776</v>
      </c>
      <c r="Z99">
        <f>IF(ROW()&lt;(Table1[[#Totals],[Survived]]+1), 1, 0)</f>
        <v>1</v>
      </c>
      <c r="AA99">
        <f>IF(Table1[[#This Row],[Prediction]]=Table1[[#This Row],[Survived]], 1, 0)</f>
        <v>1</v>
      </c>
    </row>
    <row r="100" spans="1:27" x14ac:dyDescent="0.3">
      <c r="A100">
        <v>648</v>
      </c>
      <c r="B100">
        <v>1</v>
      </c>
      <c r="C100">
        <v>1</v>
      </c>
      <c r="D100">
        <f>IF(Table1[[#This Row],[Pclass]]=1, 1, 0)</f>
        <v>1</v>
      </c>
      <c r="E100">
        <f>IF(Table1[[#This Row],[Pclass]]=2, 1, 0)</f>
        <v>0</v>
      </c>
      <c r="F100" t="s">
        <v>913</v>
      </c>
      <c r="G100" t="s">
        <v>13</v>
      </c>
      <c r="H100">
        <f>IF(Table1[[#This Row],[Sex]]="male", 1, 0)</f>
        <v>1</v>
      </c>
      <c r="I100">
        <v>56</v>
      </c>
      <c r="J100">
        <f>IF(Table1[[#This Row],[Age]], 0, 1)</f>
        <v>0</v>
      </c>
      <c r="K100">
        <f>IF(AND(Table1[[#This Row],[Age]]&lt;&gt;"", Table1[[#This Row],[Age]]&lt;13), 1, 0)</f>
        <v>0</v>
      </c>
      <c r="L100">
        <f>IF(AND(Table1[[#This Row],[Age]]&lt;&gt;"", Table1[[#This Row],[Age]]&gt;=13, Table1[[#This Row],[Age]]&lt;20), 1, 0)</f>
        <v>0</v>
      </c>
      <c r="O100">
        <f>IF(AND(Table1[[#This Row],[Age]]&lt;&gt;"", Table1[[#This Row],[Age]]&gt;64), 1, 0)</f>
        <v>0</v>
      </c>
      <c r="P100">
        <v>0</v>
      </c>
      <c r="Q100">
        <v>0</v>
      </c>
      <c r="R100">
        <v>13213</v>
      </c>
      <c r="S100">
        <v>35.5</v>
      </c>
      <c r="T100" t="s">
        <v>914</v>
      </c>
      <c r="U100" t="s">
        <v>20</v>
      </c>
      <c r="V100">
        <f>Table1[[#This Row],[class1]]*Bclass1+Table1[[#This Row],[class2]]*Bclass2+Table1[[#This Row],[male]]*Bmale+Table1[[#This Row],[Fare]]*Bfare+Table1[[#This Row],[child]]*Bchild+Table1[[#This Row],[teen]]*Bteen+Table1[[#This Row],[senior]]*Bsenior</f>
        <v>-0.36177893513287374</v>
      </c>
      <c r="W100">
        <f>EXP(Table1[[#This Row],[Logit]])</f>
        <v>0.6964363084257007</v>
      </c>
      <c r="X100">
        <f>IF(Table1[[#This Row],[Survived]]=1, Table1[[#This Row],[elogit]]/(1+Table1[[#This Row],[elogit]]), 1-(Table1[[#This Row],[elogit]]/(1+Table1[[#This Row],[elogit]])))</f>
        <v>0.41052900422297384</v>
      </c>
      <c r="Y100">
        <f>LN(Table1[[#This Row],[probability]])</f>
        <v>-0.89030869674406776</v>
      </c>
      <c r="Z100">
        <f>IF(ROW()&lt;(Table1[[#Totals],[Survived]]+1), 1, 0)</f>
        <v>1</v>
      </c>
      <c r="AA100">
        <f>IF(Table1[[#This Row],[Prediction]]=Table1[[#This Row],[Survived]], 1, 0)</f>
        <v>1</v>
      </c>
    </row>
    <row r="101" spans="1:27" x14ac:dyDescent="0.3">
      <c r="A101">
        <v>713</v>
      </c>
      <c r="B101">
        <v>1</v>
      </c>
      <c r="C101">
        <v>1</v>
      </c>
      <c r="D101">
        <f>IF(Table1[[#This Row],[Pclass]]=1, 1, 0)</f>
        <v>1</v>
      </c>
      <c r="E101">
        <f>IF(Table1[[#This Row],[Pclass]]=2, 1, 0)</f>
        <v>0</v>
      </c>
      <c r="F101" t="s">
        <v>1000</v>
      </c>
      <c r="G101" t="s">
        <v>13</v>
      </c>
      <c r="H101">
        <f>IF(Table1[[#This Row],[Sex]]="male", 1, 0)</f>
        <v>1</v>
      </c>
      <c r="I101">
        <v>48</v>
      </c>
      <c r="J101">
        <f>IF(Table1[[#This Row],[Age]], 0, 1)</f>
        <v>0</v>
      </c>
      <c r="K101">
        <f>IF(AND(Table1[[#This Row],[Age]]&lt;&gt;"", Table1[[#This Row],[Age]]&lt;13), 1, 0)</f>
        <v>0</v>
      </c>
      <c r="L101">
        <f>IF(AND(Table1[[#This Row],[Age]]&lt;&gt;"", Table1[[#This Row],[Age]]&gt;=13, Table1[[#This Row],[Age]]&lt;20), 1, 0)</f>
        <v>0</v>
      </c>
      <c r="O101">
        <f>IF(AND(Table1[[#This Row],[Age]]&lt;&gt;"", Table1[[#This Row],[Age]]&gt;64), 1, 0)</f>
        <v>0</v>
      </c>
      <c r="P101">
        <v>1</v>
      </c>
      <c r="Q101">
        <v>0</v>
      </c>
      <c r="R101">
        <v>19996</v>
      </c>
      <c r="S101">
        <v>52</v>
      </c>
      <c r="T101" t="s">
        <v>943</v>
      </c>
      <c r="U101" t="s">
        <v>15</v>
      </c>
      <c r="V101">
        <f>Table1[[#This Row],[class1]]*Bclass1+Table1[[#This Row],[class2]]*Bclass2+Table1[[#This Row],[male]]*Bmale+Table1[[#This Row],[Fare]]*Bfare+Table1[[#This Row],[child]]*Bchild+Table1[[#This Row],[teen]]*Bteen+Table1[[#This Row],[senior]]*Bsenior</f>
        <v>-0.33983260323539116</v>
      </c>
      <c r="W101">
        <f>EXP(Table1[[#This Row],[Logit]])</f>
        <v>0.71188948078484027</v>
      </c>
      <c r="X101">
        <f>IF(Table1[[#This Row],[Survived]]=1, Table1[[#This Row],[elogit]]/(1+Table1[[#This Row],[elogit]]), 1-(Table1[[#This Row],[elogit]]/(1+Table1[[#This Row],[elogit]])))</f>
        <v>0.41585014031306761</v>
      </c>
      <c r="Y101">
        <f>LN(Table1[[#This Row],[probability]])</f>
        <v>-0.8774303232548063</v>
      </c>
      <c r="Z101">
        <f>IF(ROW()&lt;(Table1[[#Totals],[Survived]]+1), 1, 0)</f>
        <v>1</v>
      </c>
      <c r="AA101">
        <f>IF(Table1[[#This Row],[Prediction]]=Table1[[#This Row],[Survived]], 1, 0)</f>
        <v>1</v>
      </c>
    </row>
    <row r="102" spans="1:27" x14ac:dyDescent="0.3">
      <c r="A102">
        <v>249</v>
      </c>
      <c r="B102">
        <v>1</v>
      </c>
      <c r="C102">
        <v>1</v>
      </c>
      <c r="D102">
        <f>IF(Table1[[#This Row],[Pclass]]=1, 1, 0)</f>
        <v>1</v>
      </c>
      <c r="E102">
        <f>IF(Table1[[#This Row],[Pclass]]=2, 1, 0)</f>
        <v>0</v>
      </c>
      <c r="F102" t="s">
        <v>376</v>
      </c>
      <c r="G102" t="s">
        <v>13</v>
      </c>
      <c r="H102">
        <f>IF(Table1[[#This Row],[Sex]]="male", 1, 0)</f>
        <v>1</v>
      </c>
      <c r="I102">
        <v>37</v>
      </c>
      <c r="J102">
        <f>IF(Table1[[#This Row],[Age]], 0, 1)</f>
        <v>0</v>
      </c>
      <c r="K102">
        <f>IF(AND(Table1[[#This Row],[Age]]&lt;&gt;"", Table1[[#This Row],[Age]]&lt;13), 1, 0)</f>
        <v>0</v>
      </c>
      <c r="L102">
        <f>IF(AND(Table1[[#This Row],[Age]]&lt;&gt;"", Table1[[#This Row],[Age]]&gt;=13, Table1[[#This Row],[Age]]&lt;20), 1, 0)</f>
        <v>0</v>
      </c>
      <c r="O102">
        <f>IF(AND(Table1[[#This Row],[Age]]&lt;&gt;"", Table1[[#This Row],[Age]]&gt;64), 1, 0)</f>
        <v>0</v>
      </c>
      <c r="P102">
        <v>1</v>
      </c>
      <c r="Q102">
        <v>1</v>
      </c>
      <c r="R102">
        <v>11751</v>
      </c>
      <c r="S102">
        <v>52.554200000000002</v>
      </c>
      <c r="T102" t="s">
        <v>377</v>
      </c>
      <c r="U102" t="s">
        <v>15</v>
      </c>
      <c r="V102">
        <f>Table1[[#This Row],[class1]]*Bclass1+Table1[[#This Row],[class2]]*Bclass2+Table1[[#This Row],[male]]*Bmale+Table1[[#This Row],[Fare]]*Bfare+Table1[[#This Row],[child]]*Bchild+Table1[[#This Row],[teen]]*Bteen+Table1[[#This Row],[senior]]*Bsenior</f>
        <v>-0.33909547249977995</v>
      </c>
      <c r="W102">
        <f>EXP(Table1[[#This Row],[Logit]])</f>
        <v>0.71241442985576264</v>
      </c>
      <c r="X102">
        <f>IF(Table1[[#This Row],[Survived]]=1, Table1[[#This Row],[elogit]]/(1+Table1[[#This Row],[elogit]]), 1-(Table1[[#This Row],[elogit]]/(1+Table1[[#This Row],[elogit]])))</f>
        <v>0.41602921432738077</v>
      </c>
      <c r="Y102">
        <f>LN(Table1[[#This Row],[probability]])</f>
        <v>-0.87699979443814502</v>
      </c>
      <c r="Z102">
        <f>IF(ROW()&lt;(Table1[[#Totals],[Survived]]+1), 1, 0)</f>
        <v>1</v>
      </c>
      <c r="AA102">
        <f>IF(Table1[[#This Row],[Prediction]]=Table1[[#This Row],[Survived]], 1, 0)</f>
        <v>1</v>
      </c>
    </row>
    <row r="103" spans="1:27" x14ac:dyDescent="0.3">
      <c r="A103">
        <v>622</v>
      </c>
      <c r="B103">
        <v>1</v>
      </c>
      <c r="C103">
        <v>1</v>
      </c>
      <c r="D103">
        <f>IF(Table1[[#This Row],[Pclass]]=1, 1, 0)</f>
        <v>1</v>
      </c>
      <c r="E103">
        <f>IF(Table1[[#This Row],[Pclass]]=2, 1, 0)</f>
        <v>0</v>
      </c>
      <c r="F103" t="s">
        <v>881</v>
      </c>
      <c r="G103" t="s">
        <v>13</v>
      </c>
      <c r="H103">
        <f>IF(Table1[[#This Row],[Sex]]="male", 1, 0)</f>
        <v>1</v>
      </c>
      <c r="I103">
        <v>42</v>
      </c>
      <c r="J103">
        <f>IF(Table1[[#This Row],[Age]], 0, 1)</f>
        <v>0</v>
      </c>
      <c r="K103">
        <f>IF(AND(Table1[[#This Row],[Age]]&lt;&gt;"", Table1[[#This Row],[Age]]&lt;13), 1, 0)</f>
        <v>0</v>
      </c>
      <c r="L103">
        <f>IF(AND(Table1[[#This Row],[Age]]&lt;&gt;"", Table1[[#This Row],[Age]]&gt;=13, Table1[[#This Row],[Age]]&lt;20), 1, 0)</f>
        <v>0</v>
      </c>
      <c r="O103">
        <f>IF(AND(Table1[[#This Row],[Age]]&lt;&gt;"", Table1[[#This Row],[Age]]&gt;64), 1, 0)</f>
        <v>0</v>
      </c>
      <c r="P103">
        <v>1</v>
      </c>
      <c r="Q103">
        <v>0</v>
      </c>
      <c r="R103">
        <v>11753</v>
      </c>
      <c r="S103">
        <v>52.554200000000002</v>
      </c>
      <c r="T103" t="s">
        <v>882</v>
      </c>
      <c r="U103" t="s">
        <v>15</v>
      </c>
      <c r="V103">
        <f>Table1[[#This Row],[class1]]*Bclass1+Table1[[#This Row],[class2]]*Bclass2+Table1[[#This Row],[male]]*Bmale+Table1[[#This Row],[Fare]]*Bfare+Table1[[#This Row],[child]]*Bchild+Table1[[#This Row],[teen]]*Bteen+Table1[[#This Row],[senior]]*Bsenior</f>
        <v>-0.33909547249977995</v>
      </c>
      <c r="W103">
        <f>EXP(Table1[[#This Row],[Logit]])</f>
        <v>0.71241442985576264</v>
      </c>
      <c r="X103">
        <f>IF(Table1[[#This Row],[Survived]]=1, Table1[[#This Row],[elogit]]/(1+Table1[[#This Row],[elogit]]), 1-(Table1[[#This Row],[elogit]]/(1+Table1[[#This Row],[elogit]])))</f>
        <v>0.41602921432738077</v>
      </c>
      <c r="Y103">
        <f>LN(Table1[[#This Row],[probability]])</f>
        <v>-0.87699979443814502</v>
      </c>
      <c r="Z103">
        <f>IF(ROW()&lt;(Table1[[#Totals],[Survived]]+1), 1, 0)</f>
        <v>1</v>
      </c>
      <c r="AA103">
        <f>IF(Table1[[#This Row],[Prediction]]=Table1[[#This Row],[Survived]], 1, 0)</f>
        <v>1</v>
      </c>
    </row>
    <row r="104" spans="1:27" x14ac:dyDescent="0.3">
      <c r="A104">
        <v>725</v>
      </c>
      <c r="B104">
        <v>1</v>
      </c>
      <c r="C104">
        <v>1</v>
      </c>
      <c r="D104">
        <f>IF(Table1[[#This Row],[Pclass]]=1, 1, 0)</f>
        <v>1</v>
      </c>
      <c r="E104">
        <f>IF(Table1[[#This Row],[Pclass]]=2, 1, 0)</f>
        <v>0</v>
      </c>
      <c r="F104" t="s">
        <v>1013</v>
      </c>
      <c r="G104" t="s">
        <v>13</v>
      </c>
      <c r="H104">
        <f>IF(Table1[[#This Row],[Sex]]="male", 1, 0)</f>
        <v>1</v>
      </c>
      <c r="I104">
        <v>27</v>
      </c>
      <c r="J104">
        <f>IF(Table1[[#This Row],[Age]], 0, 1)</f>
        <v>0</v>
      </c>
      <c r="K104">
        <f>IF(AND(Table1[[#This Row],[Age]]&lt;&gt;"", Table1[[#This Row],[Age]]&lt;13), 1, 0)</f>
        <v>0</v>
      </c>
      <c r="L104">
        <f>IF(AND(Table1[[#This Row],[Age]]&lt;&gt;"", Table1[[#This Row],[Age]]&gt;=13, Table1[[#This Row],[Age]]&lt;20), 1, 0)</f>
        <v>0</v>
      </c>
      <c r="O104">
        <f>IF(AND(Table1[[#This Row],[Age]]&lt;&gt;"", Table1[[#This Row],[Age]]&gt;64), 1, 0)</f>
        <v>0</v>
      </c>
      <c r="P104">
        <v>1</v>
      </c>
      <c r="Q104">
        <v>0</v>
      </c>
      <c r="R104">
        <v>113806</v>
      </c>
      <c r="S104">
        <v>53.1</v>
      </c>
      <c r="T104" t="s">
        <v>1014</v>
      </c>
      <c r="U104" t="s">
        <v>15</v>
      </c>
      <c r="V104">
        <f>Table1[[#This Row],[class1]]*Bclass1+Table1[[#This Row],[class2]]*Bclass2+Table1[[#This Row],[male]]*Bmale+Table1[[#This Row],[Fare]]*Bfare+Table1[[#This Row],[child]]*Bchild+Table1[[#This Row],[teen]]*Bteen+Table1[[#This Row],[senior]]*Bsenior</f>
        <v>-0.33836951444222563</v>
      </c>
      <c r="W104">
        <f>EXP(Table1[[#This Row],[Logit]])</f>
        <v>0.71293180062345129</v>
      </c>
      <c r="X104">
        <f>IF(Table1[[#This Row],[Survived]]=1, Table1[[#This Row],[elogit]]/(1+Table1[[#This Row],[elogit]]), 1-(Table1[[#This Row],[elogit]]/(1+Table1[[#This Row],[elogit]])))</f>
        <v>0.41620559578844141</v>
      </c>
      <c r="Y104">
        <f>LN(Table1[[#This Row],[probability]])</f>
        <v>-0.87657592016238151</v>
      </c>
      <c r="Z104">
        <f>IF(ROW()&lt;(Table1[[#Totals],[Survived]]+1), 1, 0)</f>
        <v>1</v>
      </c>
      <c r="AA104">
        <f>IF(Table1[[#This Row],[Prediction]]=Table1[[#This Row],[Survived]], 1, 0)</f>
        <v>1</v>
      </c>
    </row>
    <row r="105" spans="1:27" x14ac:dyDescent="0.3">
      <c r="A105">
        <v>371</v>
      </c>
      <c r="B105">
        <v>1</v>
      </c>
      <c r="C105">
        <v>1</v>
      </c>
      <c r="D105">
        <f>IF(Table1[[#This Row],[Pclass]]=1, 1, 0)</f>
        <v>1</v>
      </c>
      <c r="E105">
        <f>IF(Table1[[#This Row],[Pclass]]=2, 1, 0)</f>
        <v>0</v>
      </c>
      <c r="F105" t="s">
        <v>551</v>
      </c>
      <c r="G105" t="s">
        <v>13</v>
      </c>
      <c r="H105">
        <f>IF(Table1[[#This Row],[Sex]]="male", 1, 0)</f>
        <v>1</v>
      </c>
      <c r="I105">
        <v>25</v>
      </c>
      <c r="J105">
        <f>IF(Table1[[#This Row],[Age]], 0, 1)</f>
        <v>0</v>
      </c>
      <c r="K105">
        <f>IF(AND(Table1[[#This Row],[Age]]&lt;&gt;"", Table1[[#This Row],[Age]]&lt;13), 1, 0)</f>
        <v>0</v>
      </c>
      <c r="L105">
        <f>IF(AND(Table1[[#This Row],[Age]]&lt;&gt;"", Table1[[#This Row],[Age]]&gt;=13, Table1[[#This Row],[Age]]&lt;20), 1, 0)</f>
        <v>0</v>
      </c>
      <c r="O105">
        <f>IF(AND(Table1[[#This Row],[Age]]&lt;&gt;"", Table1[[#This Row],[Age]]&gt;64), 1, 0)</f>
        <v>0</v>
      </c>
      <c r="P105">
        <v>1</v>
      </c>
      <c r="Q105">
        <v>0</v>
      </c>
      <c r="R105">
        <v>11765</v>
      </c>
      <c r="S105">
        <v>55.441699999999997</v>
      </c>
      <c r="T105" t="s">
        <v>552</v>
      </c>
      <c r="U105" t="s">
        <v>20</v>
      </c>
      <c r="V105">
        <f>Table1[[#This Row],[class1]]*Bclass1+Table1[[#This Row],[class2]]*Bclass2+Table1[[#This Row],[male]]*Bmale+Table1[[#This Row],[Fare]]*Bfare+Table1[[#This Row],[child]]*Bchild+Table1[[#This Row],[teen]]*Bteen+Table1[[#This Row],[senior]]*Bsenior</f>
        <v>-0.33525486441772046</v>
      </c>
      <c r="W105">
        <f>EXP(Table1[[#This Row],[Logit]])</f>
        <v>0.71515579535843921</v>
      </c>
      <c r="X105">
        <f>IF(Table1[[#This Row],[Survived]]=1, Table1[[#This Row],[elogit]]/(1+Table1[[#This Row],[elogit]]), 1-(Table1[[#This Row],[elogit]]/(1+Table1[[#This Row],[elogit]])))</f>
        <v>0.41696258572766182</v>
      </c>
      <c r="Y105">
        <f>LN(Table1[[#This Row],[probability]])</f>
        <v>-0.87475878368426885</v>
      </c>
      <c r="Z105">
        <f>IF(ROW()&lt;(Table1[[#Totals],[Survived]]+1), 1, 0)</f>
        <v>1</v>
      </c>
      <c r="AA105">
        <f>IF(Table1[[#This Row],[Prediction]]=Table1[[#This Row],[Survived]], 1, 0)</f>
        <v>1</v>
      </c>
    </row>
    <row r="106" spans="1:27" x14ac:dyDescent="0.3">
      <c r="A106">
        <v>600</v>
      </c>
      <c r="B106">
        <v>1</v>
      </c>
      <c r="C106">
        <v>1</v>
      </c>
      <c r="D106">
        <f>IF(Table1[[#This Row],[Pclass]]=1, 1, 0)</f>
        <v>1</v>
      </c>
      <c r="E106">
        <f>IF(Table1[[#This Row],[Pclass]]=2, 1, 0)</f>
        <v>0</v>
      </c>
      <c r="F106" t="s">
        <v>857</v>
      </c>
      <c r="G106" t="s">
        <v>13</v>
      </c>
      <c r="H106">
        <f>IF(Table1[[#This Row],[Sex]]="male", 1, 0)</f>
        <v>1</v>
      </c>
      <c r="I106">
        <v>49</v>
      </c>
      <c r="J106">
        <f>IF(Table1[[#This Row],[Age]], 0, 1)</f>
        <v>0</v>
      </c>
      <c r="K106">
        <f>IF(AND(Table1[[#This Row],[Age]]&lt;&gt;"", Table1[[#This Row],[Age]]&lt;13), 1, 0)</f>
        <v>0</v>
      </c>
      <c r="L106">
        <f>IF(AND(Table1[[#This Row],[Age]]&lt;&gt;"", Table1[[#This Row],[Age]]&gt;=13, Table1[[#This Row],[Age]]&lt;20), 1, 0)</f>
        <v>0</v>
      </c>
      <c r="O106">
        <f>IF(AND(Table1[[#This Row],[Age]]&lt;&gt;"", Table1[[#This Row],[Age]]&gt;64), 1, 0)</f>
        <v>0</v>
      </c>
      <c r="P106">
        <v>1</v>
      </c>
      <c r="Q106">
        <v>0</v>
      </c>
      <c r="R106" t="s">
        <v>467</v>
      </c>
      <c r="S106">
        <v>56.929200000000002</v>
      </c>
      <c r="T106" t="s">
        <v>858</v>
      </c>
      <c r="U106" t="s">
        <v>20</v>
      </c>
      <c r="V106">
        <f>Table1[[#This Row],[class1]]*Bclass1+Table1[[#This Row],[class2]]*Bclass2+Table1[[#This Row],[male]]*Bmale+Table1[[#This Row],[Fare]]*Bfare+Table1[[#This Row],[child]]*Bchild+Table1[[#This Row],[teen]]*Bteen+Table1[[#This Row],[senior]]*Bsenior</f>
        <v>-0.33327636934514437</v>
      </c>
      <c r="W106">
        <f>EXP(Table1[[#This Row],[Logit]])</f>
        <v>0.71657212821745864</v>
      </c>
      <c r="X106">
        <f>IF(Table1[[#This Row],[Survived]]=1, Table1[[#This Row],[elogit]]/(1+Table1[[#This Row],[elogit]]), 1-(Table1[[#This Row],[elogit]]/(1+Table1[[#This Row],[elogit]])))</f>
        <v>0.41744364622858532</v>
      </c>
      <c r="Y106">
        <f>LN(Table1[[#This Row],[probability]])</f>
        <v>-0.87360572289493332</v>
      </c>
      <c r="Z106">
        <f>IF(ROW()&lt;(Table1[[#Totals],[Survived]]+1), 1, 0)</f>
        <v>1</v>
      </c>
      <c r="AA106">
        <f>IF(Table1[[#This Row],[Prediction]]=Table1[[#This Row],[Survived]], 1, 0)</f>
        <v>1</v>
      </c>
    </row>
    <row r="107" spans="1:27" x14ac:dyDescent="0.3">
      <c r="A107">
        <v>691</v>
      </c>
      <c r="B107">
        <v>1</v>
      </c>
      <c r="C107">
        <v>1</v>
      </c>
      <c r="D107">
        <f>IF(Table1[[#This Row],[Pclass]]=1, 1, 0)</f>
        <v>1</v>
      </c>
      <c r="E107">
        <f>IF(Table1[[#This Row],[Pclass]]=2, 1, 0)</f>
        <v>0</v>
      </c>
      <c r="F107" t="s">
        <v>970</v>
      </c>
      <c r="G107" t="s">
        <v>13</v>
      </c>
      <c r="H107">
        <f>IF(Table1[[#This Row],[Sex]]="male", 1, 0)</f>
        <v>1</v>
      </c>
      <c r="I107">
        <v>31</v>
      </c>
      <c r="J107">
        <f>IF(Table1[[#This Row],[Age]], 0, 1)</f>
        <v>0</v>
      </c>
      <c r="K107">
        <f>IF(AND(Table1[[#This Row],[Age]]&lt;&gt;"", Table1[[#This Row],[Age]]&lt;13), 1, 0)</f>
        <v>0</v>
      </c>
      <c r="L107">
        <f>IF(AND(Table1[[#This Row],[Age]]&lt;&gt;"", Table1[[#This Row],[Age]]&gt;=13, Table1[[#This Row],[Age]]&lt;20), 1, 0)</f>
        <v>0</v>
      </c>
      <c r="O107">
        <f>IF(AND(Table1[[#This Row],[Age]]&lt;&gt;"", Table1[[#This Row],[Age]]&gt;64), 1, 0)</f>
        <v>0</v>
      </c>
      <c r="P107">
        <v>1</v>
      </c>
      <c r="Q107">
        <v>0</v>
      </c>
      <c r="R107">
        <v>17474</v>
      </c>
      <c r="S107">
        <v>57</v>
      </c>
      <c r="T107" t="s">
        <v>971</v>
      </c>
      <c r="U107" t="s">
        <v>15</v>
      </c>
      <c r="V107">
        <f>Table1[[#This Row],[class1]]*Bclass1+Table1[[#This Row],[class2]]*Bclass2+Table1[[#This Row],[male]]*Bmale+Table1[[#This Row],[Fare]]*Bfare+Table1[[#This Row],[child]]*Bchild+Table1[[#This Row],[teen]]*Bteen+Table1[[#This Row],[senior]]*Bsenior</f>
        <v>-0.33318219963009338</v>
      </c>
      <c r="W107">
        <f>EXP(Table1[[#This Row],[Logit]])</f>
        <v>0.71663961078794369</v>
      </c>
      <c r="X107">
        <f>IF(Table1[[#This Row],[Survived]]=1, Table1[[#This Row],[elogit]]/(1+Table1[[#This Row],[elogit]]), 1-(Table1[[#This Row],[elogit]]/(1+Table1[[#This Row],[elogit]])))</f>
        <v>0.41746654701682179</v>
      </c>
      <c r="Y107">
        <f>LN(Table1[[#This Row],[probability]])</f>
        <v>-0.87355086480737498</v>
      </c>
      <c r="Z107">
        <f>IF(ROW()&lt;(Table1[[#Totals],[Survived]]+1), 1, 0)</f>
        <v>1</v>
      </c>
      <c r="AA107">
        <f>IF(Table1[[#This Row],[Prediction]]=Table1[[#This Row],[Survived]], 1, 0)</f>
        <v>1</v>
      </c>
    </row>
    <row r="108" spans="1:27" x14ac:dyDescent="0.3">
      <c r="A108">
        <v>98</v>
      </c>
      <c r="B108">
        <v>1</v>
      </c>
      <c r="C108">
        <v>1</v>
      </c>
      <c r="D108">
        <f>IF(Table1[[#This Row],[Pclass]]=1, 1, 0)</f>
        <v>1</v>
      </c>
      <c r="E108">
        <f>IF(Table1[[#This Row],[Pclass]]=2, 1, 0)</f>
        <v>0</v>
      </c>
      <c r="F108" t="s">
        <v>160</v>
      </c>
      <c r="G108" t="s">
        <v>13</v>
      </c>
      <c r="H108">
        <f>IF(Table1[[#This Row],[Sex]]="male", 1, 0)</f>
        <v>1</v>
      </c>
      <c r="I108">
        <v>23</v>
      </c>
      <c r="J108">
        <f>IF(Table1[[#This Row],[Age]], 0, 1)</f>
        <v>0</v>
      </c>
      <c r="K108">
        <f>IF(AND(Table1[[#This Row],[Age]]&lt;&gt;"", Table1[[#This Row],[Age]]&lt;13), 1, 0)</f>
        <v>0</v>
      </c>
      <c r="L108">
        <f>IF(AND(Table1[[#This Row],[Age]]&lt;&gt;"", Table1[[#This Row],[Age]]&gt;=13, Table1[[#This Row],[Age]]&lt;20), 1, 0)</f>
        <v>0</v>
      </c>
      <c r="O108">
        <f>IF(AND(Table1[[#This Row],[Age]]&lt;&gt;"", Table1[[#This Row],[Age]]&gt;64), 1, 0)</f>
        <v>0</v>
      </c>
      <c r="P108">
        <v>0</v>
      </c>
      <c r="Q108">
        <v>1</v>
      </c>
      <c r="R108" t="s">
        <v>161</v>
      </c>
      <c r="S108">
        <v>63.3583</v>
      </c>
      <c r="T108" t="s">
        <v>162</v>
      </c>
      <c r="U108" t="s">
        <v>20</v>
      </c>
      <c r="V108">
        <f>Table1[[#This Row],[class1]]*Bclass1+Table1[[#This Row],[class2]]*Bclass2+Table1[[#This Row],[male]]*Bmale+Table1[[#This Row],[Fare]]*Bfare+Table1[[#This Row],[child]]*Bchild+Table1[[#This Row],[teen]]*Bteen+Table1[[#This Row],[senior]]*Bsenior</f>
        <v>-0.32472514738138042</v>
      </c>
      <c r="W108">
        <f>EXP(Table1[[#This Row],[Logit]])</f>
        <v>0.72272596947103496</v>
      </c>
      <c r="X108">
        <f>IF(Table1[[#This Row],[Survived]]=1, Table1[[#This Row],[elogit]]/(1+Table1[[#This Row],[elogit]]), 1-(Table1[[#This Row],[elogit]]/(1+Table1[[#This Row],[elogit]])))</f>
        <v>0.41952462682904162</v>
      </c>
      <c r="Y108">
        <f>LN(Table1[[#This Row],[probability]])</f>
        <v>-0.86863304960358056</v>
      </c>
      <c r="Z108">
        <f>IF(ROW()&lt;(Table1[[#Totals],[Survived]]+1), 1, 0)</f>
        <v>1</v>
      </c>
      <c r="AA108">
        <f>IF(Table1[[#This Row],[Prediction]]=Table1[[#This Row],[Survived]], 1, 0)</f>
        <v>1</v>
      </c>
    </row>
    <row r="109" spans="1:27" x14ac:dyDescent="0.3">
      <c r="A109">
        <v>646</v>
      </c>
      <c r="B109">
        <v>1</v>
      </c>
      <c r="C109">
        <v>1</v>
      </c>
      <c r="D109">
        <f>IF(Table1[[#This Row],[Pclass]]=1, 1, 0)</f>
        <v>1</v>
      </c>
      <c r="E109">
        <f>IF(Table1[[#This Row],[Pclass]]=2, 1, 0)</f>
        <v>0</v>
      </c>
      <c r="F109" t="s">
        <v>911</v>
      </c>
      <c r="G109" t="s">
        <v>13</v>
      </c>
      <c r="H109">
        <f>IF(Table1[[#This Row],[Sex]]="male", 1, 0)</f>
        <v>1</v>
      </c>
      <c r="I109">
        <v>48</v>
      </c>
      <c r="J109">
        <f>IF(Table1[[#This Row],[Age]], 0, 1)</f>
        <v>0</v>
      </c>
      <c r="K109">
        <f>IF(AND(Table1[[#This Row],[Age]]&lt;&gt;"", Table1[[#This Row],[Age]]&lt;13), 1, 0)</f>
        <v>0</v>
      </c>
      <c r="L109">
        <f>IF(AND(Table1[[#This Row],[Age]]&lt;&gt;"", Table1[[#This Row],[Age]]&gt;=13, Table1[[#This Row],[Age]]&lt;20), 1, 0)</f>
        <v>0</v>
      </c>
      <c r="O109">
        <f>IF(AND(Table1[[#This Row],[Age]]&lt;&gt;"", Table1[[#This Row],[Age]]&gt;64), 1, 0)</f>
        <v>0</v>
      </c>
      <c r="P109">
        <v>1</v>
      </c>
      <c r="Q109">
        <v>0</v>
      </c>
      <c r="R109" t="s">
        <v>92</v>
      </c>
      <c r="S109">
        <v>76.729200000000006</v>
      </c>
      <c r="T109" t="s">
        <v>93</v>
      </c>
      <c r="U109" t="s">
        <v>20</v>
      </c>
      <c r="V109">
        <f>Table1[[#This Row],[class1]]*Bclass1+Table1[[#This Row],[class2]]*Bclass2+Table1[[#This Row],[male]]*Bmale+Table1[[#This Row],[Fare]]*Bfare+Table1[[#This Row],[child]]*Bchild+Table1[[#This Row],[teen]]*Bteen+Table1[[#This Row],[senior]]*Bsenior</f>
        <v>-0.30694077106816525</v>
      </c>
      <c r="W109">
        <f>EXP(Table1[[#This Row],[Logit]])</f>
        <v>0.73569417399692971</v>
      </c>
      <c r="X109">
        <f>IF(Table1[[#This Row],[Survived]]=1, Table1[[#This Row],[elogit]]/(1+Table1[[#This Row],[elogit]]), 1-(Table1[[#This Row],[elogit]]/(1+Table1[[#This Row],[elogit]])))</f>
        <v>0.42386163704334184</v>
      </c>
      <c r="Y109">
        <f>LN(Table1[[#This Row],[probability]])</f>
        <v>-0.85834820473462603</v>
      </c>
      <c r="Z109">
        <f>IF(ROW()&lt;(Table1[[#Totals],[Survived]]+1), 1, 0)</f>
        <v>1</v>
      </c>
      <c r="AA109">
        <f>IF(Table1[[#This Row],[Prediction]]=Table1[[#This Row],[Survived]], 1, 0)</f>
        <v>1</v>
      </c>
    </row>
    <row r="110" spans="1:27" x14ac:dyDescent="0.3">
      <c r="A110">
        <v>682</v>
      </c>
      <c r="B110">
        <v>1</v>
      </c>
      <c r="C110">
        <v>1</v>
      </c>
      <c r="D110">
        <f>IF(Table1[[#This Row],[Pclass]]=1, 1, 0)</f>
        <v>1</v>
      </c>
      <c r="E110">
        <f>IF(Table1[[#This Row],[Pclass]]=2, 1, 0)</f>
        <v>0</v>
      </c>
      <c r="F110" t="s">
        <v>959</v>
      </c>
      <c r="G110" t="s">
        <v>13</v>
      </c>
      <c r="H110">
        <f>IF(Table1[[#This Row],[Sex]]="male", 1, 0)</f>
        <v>1</v>
      </c>
      <c r="I110">
        <v>27</v>
      </c>
      <c r="J110">
        <f>IF(Table1[[#This Row],[Age]], 0, 1)</f>
        <v>0</v>
      </c>
      <c r="K110">
        <f>IF(AND(Table1[[#This Row],[Age]]&lt;&gt;"", Table1[[#This Row],[Age]]&lt;13), 1, 0)</f>
        <v>0</v>
      </c>
      <c r="L110">
        <f>IF(AND(Table1[[#This Row],[Age]]&lt;&gt;"", Table1[[#This Row],[Age]]&gt;=13, Table1[[#This Row],[Age]]&lt;20), 1, 0)</f>
        <v>0</v>
      </c>
      <c r="O110">
        <f>IF(AND(Table1[[#This Row],[Age]]&lt;&gt;"", Table1[[#This Row],[Age]]&gt;64), 1, 0)</f>
        <v>0</v>
      </c>
      <c r="P110">
        <v>0</v>
      </c>
      <c r="Q110">
        <v>0</v>
      </c>
      <c r="R110" t="s">
        <v>92</v>
      </c>
      <c r="S110">
        <v>76.729200000000006</v>
      </c>
      <c r="T110" t="s">
        <v>960</v>
      </c>
      <c r="U110" t="s">
        <v>20</v>
      </c>
      <c r="V110">
        <f>Table1[[#This Row],[class1]]*Bclass1+Table1[[#This Row],[class2]]*Bclass2+Table1[[#This Row],[male]]*Bmale+Table1[[#This Row],[Fare]]*Bfare+Table1[[#This Row],[child]]*Bchild+Table1[[#This Row],[teen]]*Bteen+Table1[[#This Row],[senior]]*Bsenior</f>
        <v>-0.30694077106816525</v>
      </c>
      <c r="W110">
        <f>EXP(Table1[[#This Row],[Logit]])</f>
        <v>0.73569417399692971</v>
      </c>
      <c r="X110">
        <f>IF(Table1[[#This Row],[Survived]]=1, Table1[[#This Row],[elogit]]/(1+Table1[[#This Row],[elogit]]), 1-(Table1[[#This Row],[elogit]]/(1+Table1[[#This Row],[elogit]])))</f>
        <v>0.42386163704334184</v>
      </c>
      <c r="Y110">
        <f>LN(Table1[[#This Row],[probability]])</f>
        <v>-0.85834820473462603</v>
      </c>
      <c r="Z110">
        <f>IF(ROW()&lt;(Table1[[#Totals],[Survived]]+1), 1, 0)</f>
        <v>1</v>
      </c>
      <c r="AA110">
        <f>IF(Table1[[#This Row],[Prediction]]=Table1[[#This Row],[Survived]], 1, 0)</f>
        <v>1</v>
      </c>
    </row>
    <row r="111" spans="1:27" x14ac:dyDescent="0.3">
      <c r="A111">
        <v>588</v>
      </c>
      <c r="B111">
        <v>1</v>
      </c>
      <c r="C111">
        <v>1</v>
      </c>
      <c r="D111">
        <f>IF(Table1[[#This Row],[Pclass]]=1, 1, 0)</f>
        <v>1</v>
      </c>
      <c r="E111">
        <f>IF(Table1[[#This Row],[Pclass]]=2, 1, 0)</f>
        <v>0</v>
      </c>
      <c r="F111" t="s">
        <v>840</v>
      </c>
      <c r="G111" t="s">
        <v>13</v>
      </c>
      <c r="H111">
        <f>IF(Table1[[#This Row],[Sex]]="male", 1, 0)</f>
        <v>1</v>
      </c>
      <c r="I111">
        <v>60</v>
      </c>
      <c r="J111">
        <f>IF(Table1[[#This Row],[Age]], 0, 1)</f>
        <v>0</v>
      </c>
      <c r="K111">
        <f>IF(AND(Table1[[#This Row],[Age]]&lt;&gt;"", Table1[[#This Row],[Age]]&lt;13), 1, 0)</f>
        <v>0</v>
      </c>
      <c r="L111">
        <f>IF(AND(Table1[[#This Row],[Age]]&lt;&gt;"", Table1[[#This Row],[Age]]&gt;=13, Table1[[#This Row],[Age]]&lt;20), 1, 0)</f>
        <v>0</v>
      </c>
      <c r="O111">
        <f>IF(AND(Table1[[#This Row],[Age]]&lt;&gt;"", Table1[[#This Row],[Age]]&gt;64), 1, 0)</f>
        <v>0</v>
      </c>
      <c r="P111">
        <v>1</v>
      </c>
      <c r="Q111">
        <v>1</v>
      </c>
      <c r="R111">
        <v>13567</v>
      </c>
      <c r="S111">
        <v>79.2</v>
      </c>
      <c r="T111" t="s">
        <v>841</v>
      </c>
      <c r="U111" t="s">
        <v>20</v>
      </c>
      <c r="V111">
        <f>Table1[[#This Row],[class1]]*Bclass1+Table1[[#This Row],[class2]]*Bclass2+Table1[[#This Row],[male]]*Bmale+Table1[[#This Row],[Fare]]*Bfare+Table1[[#This Row],[child]]*Bchild+Table1[[#This Row],[teen]]*Bteen+Table1[[#This Row],[senior]]*Bsenior</f>
        <v>-0.30365440762257134</v>
      </c>
      <c r="W111">
        <f>EXP(Table1[[#This Row],[Logit]])</f>
        <v>0.73811590960958684</v>
      </c>
      <c r="X111">
        <f>IF(Table1[[#This Row],[Survived]]=1, Table1[[#This Row],[elogit]]/(1+Table1[[#This Row],[elogit]]), 1-(Table1[[#This Row],[elogit]]/(1+Table1[[#This Row],[elogit]])))</f>
        <v>0.42466437682822972</v>
      </c>
      <c r="Y111">
        <f>LN(Table1[[#This Row],[probability]])</f>
        <v>-0.85645612361690682</v>
      </c>
      <c r="Z111">
        <f>IF(ROW()&lt;(Table1[[#Totals],[Survived]]+1), 1, 0)</f>
        <v>1</v>
      </c>
      <c r="AA111">
        <f>IF(Table1[[#This Row],[Prediction]]=Table1[[#This Row],[Survived]], 1, 0)</f>
        <v>1</v>
      </c>
    </row>
    <row r="112" spans="1:27" x14ac:dyDescent="0.3">
      <c r="A112">
        <v>454</v>
      </c>
      <c r="B112">
        <v>1</v>
      </c>
      <c r="C112">
        <v>1</v>
      </c>
      <c r="D112">
        <f>IF(Table1[[#This Row],[Pclass]]=1, 1, 0)</f>
        <v>1</v>
      </c>
      <c r="E112">
        <f>IF(Table1[[#This Row],[Pclass]]=2, 1, 0)</f>
        <v>0</v>
      </c>
      <c r="F112" t="s">
        <v>654</v>
      </c>
      <c r="G112" t="s">
        <v>13</v>
      </c>
      <c r="H112">
        <f>IF(Table1[[#This Row],[Sex]]="male", 1, 0)</f>
        <v>1</v>
      </c>
      <c r="I112">
        <v>49</v>
      </c>
      <c r="J112">
        <f>IF(Table1[[#This Row],[Age]], 0, 1)</f>
        <v>0</v>
      </c>
      <c r="K112">
        <f>IF(AND(Table1[[#This Row],[Age]]&lt;&gt;"", Table1[[#This Row],[Age]]&lt;13), 1, 0)</f>
        <v>0</v>
      </c>
      <c r="L112">
        <f>IF(AND(Table1[[#This Row],[Age]]&lt;&gt;"", Table1[[#This Row],[Age]]&gt;=13, Table1[[#This Row],[Age]]&lt;20), 1, 0)</f>
        <v>0</v>
      </c>
      <c r="O112">
        <f>IF(AND(Table1[[#This Row],[Age]]&lt;&gt;"", Table1[[#This Row],[Age]]&gt;64), 1, 0)</f>
        <v>0</v>
      </c>
      <c r="P112">
        <v>1</v>
      </c>
      <c r="Q112">
        <v>0</v>
      </c>
      <c r="R112">
        <v>17453</v>
      </c>
      <c r="S112">
        <v>89.104200000000006</v>
      </c>
      <c r="T112" t="s">
        <v>655</v>
      </c>
      <c r="U112" t="s">
        <v>20</v>
      </c>
      <c r="V112">
        <f>Table1[[#This Row],[class1]]*Bclass1+Table1[[#This Row],[class2]]*Bclass2+Table1[[#This Row],[male]]*Bmale+Table1[[#This Row],[Fare]]*Bfare+Table1[[#This Row],[child]]*Bchild+Table1[[#This Row],[teen]]*Bteen+Table1[[#This Row],[senior]]*Bsenior</f>
        <v>-0.29048102214505334</v>
      </c>
      <c r="W112">
        <f>EXP(Table1[[#This Row],[Logit]])</f>
        <v>0.74790372278581885</v>
      </c>
      <c r="X112">
        <f>IF(Table1[[#This Row],[Survived]]=1, Table1[[#This Row],[elogit]]/(1+Table1[[#This Row],[elogit]]), 1-(Table1[[#This Row],[elogit]]/(1+Table1[[#This Row],[elogit]])))</f>
        <v>0.42788610896360224</v>
      </c>
      <c r="Y112">
        <f>LN(Table1[[#This Row],[probability]])</f>
        <v>-0.84889821936370546</v>
      </c>
      <c r="Z112">
        <f>IF(ROW()&lt;(Table1[[#Totals],[Survived]]+1), 1, 0)</f>
        <v>1</v>
      </c>
      <c r="AA112">
        <f>IF(Table1[[#This Row],[Prediction]]=Table1[[#This Row],[Survived]], 1, 0)</f>
        <v>1</v>
      </c>
    </row>
    <row r="113" spans="1:27" x14ac:dyDescent="0.3">
      <c r="A113">
        <v>225</v>
      </c>
      <c r="B113">
        <v>1</v>
      </c>
      <c r="C113">
        <v>1</v>
      </c>
      <c r="D113">
        <f>IF(Table1[[#This Row],[Pclass]]=1, 1, 0)</f>
        <v>1</v>
      </c>
      <c r="E113">
        <f>IF(Table1[[#This Row],[Pclass]]=2, 1, 0)</f>
        <v>0</v>
      </c>
      <c r="F113" t="s">
        <v>341</v>
      </c>
      <c r="G113" t="s">
        <v>13</v>
      </c>
      <c r="H113">
        <f>IF(Table1[[#This Row],[Sex]]="male", 1, 0)</f>
        <v>1</v>
      </c>
      <c r="I113">
        <v>38</v>
      </c>
      <c r="J113">
        <f>IF(Table1[[#This Row],[Age]], 0, 1)</f>
        <v>0</v>
      </c>
      <c r="K113">
        <f>IF(AND(Table1[[#This Row],[Age]]&lt;&gt;"", Table1[[#This Row],[Age]]&lt;13), 1, 0)</f>
        <v>0</v>
      </c>
      <c r="L113">
        <f>IF(AND(Table1[[#This Row],[Age]]&lt;&gt;"", Table1[[#This Row],[Age]]&gt;=13, Table1[[#This Row],[Age]]&lt;20), 1, 0)</f>
        <v>0</v>
      </c>
      <c r="O113">
        <f>IF(AND(Table1[[#This Row],[Age]]&lt;&gt;"", Table1[[#This Row],[Age]]&gt;64), 1, 0)</f>
        <v>0</v>
      </c>
      <c r="P113">
        <v>1</v>
      </c>
      <c r="Q113">
        <v>0</v>
      </c>
      <c r="R113">
        <v>19943</v>
      </c>
      <c r="S113">
        <v>90</v>
      </c>
      <c r="T113" t="s">
        <v>342</v>
      </c>
      <c r="U113" t="s">
        <v>15</v>
      </c>
      <c r="V113">
        <f>Table1[[#This Row],[class1]]*Bclass1+Table1[[#This Row],[class2]]*Bclass2+Table1[[#This Row],[male]]*Bmale+Table1[[#This Row],[Fare]]*Bfare+Table1[[#This Row],[child]]*Bchild+Table1[[#This Row],[teen]]*Bteen+Table1[[#This Row],[senior]]*Bsenior</f>
        <v>-0.28928953583512818</v>
      </c>
      <c r="W113">
        <f>EXP(Table1[[#This Row],[Logit]])</f>
        <v>0.74879537092044812</v>
      </c>
      <c r="X113">
        <f>IF(Table1[[#This Row],[Survived]]=1, Table1[[#This Row],[elogit]]/(1+Table1[[#This Row],[elogit]]), 1-(Table1[[#This Row],[elogit]]/(1+Table1[[#This Row],[elogit]])))</f>
        <v>0.4281778093490336</v>
      </c>
      <c r="Y113">
        <f>LN(Table1[[#This Row],[probability]])</f>
        <v>-0.84821672726835851</v>
      </c>
      <c r="Z113">
        <f>IF(ROW()&lt;(Table1[[#Totals],[Survived]]+1), 1, 0)</f>
        <v>1</v>
      </c>
      <c r="AA113">
        <f>IF(Table1[[#This Row],[Prediction]]=Table1[[#This Row],[Survived]], 1, 0)</f>
        <v>1</v>
      </c>
    </row>
    <row r="114" spans="1:27" x14ac:dyDescent="0.3">
      <c r="A114">
        <v>72</v>
      </c>
      <c r="B114">
        <v>0</v>
      </c>
      <c r="C114">
        <v>3</v>
      </c>
      <c r="D114">
        <f>IF(Table1[[#This Row],[Pclass]]=1, 1, 0)</f>
        <v>0</v>
      </c>
      <c r="E114">
        <f>IF(Table1[[#This Row],[Pclass]]=2, 1, 0)</f>
        <v>0</v>
      </c>
      <c r="F114" t="s">
        <v>124</v>
      </c>
      <c r="G114" t="s">
        <v>17</v>
      </c>
      <c r="H114">
        <f>IF(Table1[[#This Row],[Sex]]="male", 1, 0)</f>
        <v>0</v>
      </c>
      <c r="I114">
        <v>16</v>
      </c>
      <c r="J114">
        <f>IF(Table1[[#This Row],[Age]], 0, 1)</f>
        <v>0</v>
      </c>
      <c r="K114">
        <f>IF(AND(Table1[[#This Row],[Age]]&lt;&gt;"", Table1[[#This Row],[Age]]&lt;13), 1, 0)</f>
        <v>0</v>
      </c>
      <c r="L114">
        <f>IF(AND(Table1[[#This Row],[Age]]&lt;&gt;"", Table1[[#This Row],[Age]]&gt;=13, Table1[[#This Row],[Age]]&lt;20), 1, 0)</f>
        <v>1</v>
      </c>
      <c r="O114">
        <f>IF(AND(Table1[[#This Row],[Age]]&lt;&gt;"", Table1[[#This Row],[Age]]&gt;64), 1, 0)</f>
        <v>0</v>
      </c>
      <c r="P114">
        <v>5</v>
      </c>
      <c r="Q114">
        <v>2</v>
      </c>
      <c r="R114" t="s">
        <v>105</v>
      </c>
      <c r="S114">
        <v>46.9</v>
      </c>
      <c r="U114" t="s">
        <v>15</v>
      </c>
      <c r="V114">
        <f>Table1[[#This Row],[class1]]*Bclass1+Table1[[#This Row],[class2]]*Bclass2+Table1[[#This Row],[male]]*Bmale+Table1[[#This Row],[Fare]]*Bfare+Table1[[#This Row],[child]]*Bchild+Table1[[#This Row],[teen]]*Bteen+Table1[[#This Row],[senior]]*Bsenior</f>
        <v>0.28839298659893903</v>
      </c>
      <c r="W114">
        <f>EXP(Table1[[#This Row],[Logit]])</f>
        <v>1.3342815558753516</v>
      </c>
      <c r="X114">
        <f>IF(Table1[[#This Row],[Survived]]=1, Table1[[#This Row],[elogit]]/(1+Table1[[#This Row],[elogit]]), 1-(Table1[[#This Row],[elogit]]/(1+Table1[[#This Row],[elogit]])))</f>
        <v>0.42839733599531515</v>
      </c>
      <c r="Y114">
        <f>LN(Table1[[#This Row],[probability]])</f>
        <v>-0.84770415892620898</v>
      </c>
      <c r="Z114">
        <f>IF(ROW()&lt;(Table1[[#Totals],[Survived]]+1), 1, 0)</f>
        <v>1</v>
      </c>
      <c r="AA114">
        <f>IF(Table1[[#This Row],[Prediction]]=Table1[[#This Row],[Survived]], 1, 0)</f>
        <v>0</v>
      </c>
    </row>
    <row r="115" spans="1:27" x14ac:dyDescent="0.3">
      <c r="A115">
        <v>485</v>
      </c>
      <c r="B115">
        <v>1</v>
      </c>
      <c r="C115">
        <v>1</v>
      </c>
      <c r="D115">
        <f>IF(Table1[[#This Row],[Pclass]]=1, 1, 0)</f>
        <v>1</v>
      </c>
      <c r="E115">
        <f>IF(Table1[[#This Row],[Pclass]]=2, 1, 0)</f>
        <v>0</v>
      </c>
      <c r="F115" t="s">
        <v>697</v>
      </c>
      <c r="G115" t="s">
        <v>13</v>
      </c>
      <c r="H115">
        <f>IF(Table1[[#This Row],[Sex]]="male", 1, 0)</f>
        <v>1</v>
      </c>
      <c r="I115">
        <v>25</v>
      </c>
      <c r="J115">
        <f>IF(Table1[[#This Row],[Age]], 0, 1)</f>
        <v>0</v>
      </c>
      <c r="K115">
        <f>IF(AND(Table1[[#This Row],[Age]]&lt;&gt;"", Table1[[#This Row],[Age]]&lt;13), 1, 0)</f>
        <v>0</v>
      </c>
      <c r="L115">
        <f>IF(AND(Table1[[#This Row],[Age]]&lt;&gt;"", Table1[[#This Row],[Age]]&gt;=13, Table1[[#This Row],[Age]]&lt;20), 1, 0)</f>
        <v>0</v>
      </c>
      <c r="O115">
        <f>IF(AND(Table1[[#This Row],[Age]]&lt;&gt;"", Table1[[#This Row],[Age]]&gt;64), 1, 0)</f>
        <v>0</v>
      </c>
      <c r="P115">
        <v>1</v>
      </c>
      <c r="Q115">
        <v>0</v>
      </c>
      <c r="R115">
        <v>11967</v>
      </c>
      <c r="S115">
        <v>91.0792</v>
      </c>
      <c r="T115" t="s">
        <v>439</v>
      </c>
      <c r="U115" t="s">
        <v>20</v>
      </c>
      <c r="V115">
        <f>Table1[[#This Row],[class1]]*Bclass1+Table1[[#This Row],[class2]]*Bclass2+Table1[[#This Row],[male]]*Bmale+Table1[[#This Row],[Fare]]*Bfare+Table1[[#This Row],[child]]*Bchild+Table1[[#This Row],[teen]]*Bteen+Table1[[#This Row],[senior]]*Bsenior</f>
        <v>-0.28785411272096073</v>
      </c>
      <c r="W115">
        <f>EXP(Table1[[#This Row],[Logit]])</f>
        <v>0.74987098089667403</v>
      </c>
      <c r="X115">
        <f>IF(Table1[[#This Row],[Survived]]=1, Table1[[#This Row],[elogit]]/(1+Table1[[#This Row],[elogit]]), 1-(Table1[[#This Row],[elogit]]/(1+Table1[[#This Row],[elogit]])))</f>
        <v>0.42852929677845331</v>
      </c>
      <c r="Y115">
        <f>LN(Table1[[#This Row],[probability]])</f>
        <v>-0.84739617273664658</v>
      </c>
      <c r="Z115">
        <f>IF(ROW()&lt;(Table1[[#Totals],[Survived]]+1), 1, 0)</f>
        <v>1</v>
      </c>
      <c r="AA115">
        <f>IF(Table1[[#This Row],[Prediction]]=Table1[[#This Row],[Survived]], 1, 0)</f>
        <v>1</v>
      </c>
    </row>
    <row r="116" spans="1:27" x14ac:dyDescent="0.3">
      <c r="A116">
        <v>39</v>
      </c>
      <c r="B116">
        <v>0</v>
      </c>
      <c r="C116">
        <v>3</v>
      </c>
      <c r="D116">
        <f>IF(Table1[[#This Row],[Pclass]]=1, 1, 0)</f>
        <v>0</v>
      </c>
      <c r="E116">
        <f>IF(Table1[[#This Row],[Pclass]]=2, 1, 0)</f>
        <v>0</v>
      </c>
      <c r="F116" t="s">
        <v>74</v>
      </c>
      <c r="G116" t="s">
        <v>17</v>
      </c>
      <c r="H116">
        <f>IF(Table1[[#This Row],[Sex]]="male", 1, 0)</f>
        <v>0</v>
      </c>
      <c r="I116">
        <v>18</v>
      </c>
      <c r="J116">
        <f>IF(Table1[[#This Row],[Age]], 0, 1)</f>
        <v>0</v>
      </c>
      <c r="K116">
        <f>IF(AND(Table1[[#This Row],[Age]]&lt;&gt;"", Table1[[#This Row],[Age]]&lt;13), 1, 0)</f>
        <v>0</v>
      </c>
      <c r="L116">
        <f>IF(AND(Table1[[#This Row],[Age]]&lt;&gt;"", Table1[[#This Row],[Age]]&gt;=13, Table1[[#This Row],[Age]]&lt;20), 1, 0)</f>
        <v>1</v>
      </c>
      <c r="O116">
        <f>IF(AND(Table1[[#This Row],[Age]]&lt;&gt;"", Table1[[#This Row],[Age]]&gt;64), 1, 0)</f>
        <v>0</v>
      </c>
      <c r="P116">
        <v>2</v>
      </c>
      <c r="Q116">
        <v>0</v>
      </c>
      <c r="R116">
        <v>345764</v>
      </c>
      <c r="S116">
        <v>18</v>
      </c>
      <c r="U116" t="s">
        <v>15</v>
      </c>
      <c r="V116">
        <f>Table1[[#This Row],[class1]]*Bclass1+Table1[[#This Row],[class2]]*Bclass2+Table1[[#This Row],[male]]*Bmale+Table1[[#This Row],[Fare]]*Bfare+Table1[[#This Row],[child]]*Bchild+Table1[[#This Row],[teen]]*Bteen+Table1[[#This Row],[senior]]*Bsenior</f>
        <v>0.249953653760318</v>
      </c>
      <c r="W116">
        <f>EXP(Table1[[#This Row],[Logit]])</f>
        <v>1.2839659083170272</v>
      </c>
      <c r="X116">
        <f>IF(Table1[[#This Row],[Survived]]=1, Table1[[#This Row],[elogit]]/(1+Table1[[#This Row],[elogit]]), 1-(Table1[[#This Row],[elogit]]/(1+Table1[[#This Row],[elogit]])))</f>
        <v>0.43783490653626445</v>
      </c>
      <c r="Y116">
        <f>LN(Table1[[#This Row],[probability]])</f>
        <v>-0.82591336537633531</v>
      </c>
      <c r="Z116">
        <f>IF(ROW()&lt;(Table1[[#Totals],[Survived]]+1), 1, 0)</f>
        <v>1</v>
      </c>
      <c r="AA116">
        <f>IF(Table1[[#This Row],[Prediction]]=Table1[[#This Row],[Survived]], 1, 0)</f>
        <v>0</v>
      </c>
    </row>
    <row r="117" spans="1:27" x14ac:dyDescent="0.3">
      <c r="A117">
        <v>50</v>
      </c>
      <c r="B117">
        <v>0</v>
      </c>
      <c r="C117">
        <v>3</v>
      </c>
      <c r="D117">
        <f>IF(Table1[[#This Row],[Pclass]]=1, 1, 0)</f>
        <v>0</v>
      </c>
      <c r="E117">
        <f>IF(Table1[[#This Row],[Pclass]]=2, 1, 0)</f>
        <v>0</v>
      </c>
      <c r="F117" t="s">
        <v>87</v>
      </c>
      <c r="G117" t="s">
        <v>17</v>
      </c>
      <c r="H117">
        <f>IF(Table1[[#This Row],[Sex]]="male", 1, 0)</f>
        <v>0</v>
      </c>
      <c r="I117">
        <v>18</v>
      </c>
      <c r="J117">
        <f>IF(Table1[[#This Row],[Age]], 0, 1)</f>
        <v>0</v>
      </c>
      <c r="K117">
        <f>IF(AND(Table1[[#This Row],[Age]]&lt;&gt;"", Table1[[#This Row],[Age]]&lt;13), 1, 0)</f>
        <v>0</v>
      </c>
      <c r="L117">
        <f>IF(AND(Table1[[#This Row],[Age]]&lt;&gt;"", Table1[[#This Row],[Age]]&gt;=13, Table1[[#This Row],[Age]]&lt;20), 1, 0)</f>
        <v>1</v>
      </c>
      <c r="O117">
        <f>IF(AND(Table1[[#This Row],[Age]]&lt;&gt;"", Table1[[#This Row],[Age]]&gt;64), 1, 0)</f>
        <v>0</v>
      </c>
      <c r="P117">
        <v>1</v>
      </c>
      <c r="Q117">
        <v>0</v>
      </c>
      <c r="R117">
        <v>349237</v>
      </c>
      <c r="S117">
        <v>17.8</v>
      </c>
      <c r="U117" t="s">
        <v>15</v>
      </c>
      <c r="V117">
        <f>Table1[[#This Row],[class1]]*Bclass1+Table1[[#This Row],[class2]]*Bclass2+Table1[[#This Row],[male]]*Bmale+Table1[[#This Row],[Fare]]*Bfare+Table1[[#This Row],[child]]*Bchild+Table1[[#This Row],[teen]]*Bteen+Table1[[#This Row],[senior]]*Bsenior</f>
        <v>0.24968763761610607</v>
      </c>
      <c r="W117">
        <f>EXP(Table1[[#This Row],[Logit]])</f>
        <v>1.2836243980824289</v>
      </c>
      <c r="X117">
        <f>IF(Table1[[#This Row],[Survived]]=1, Table1[[#This Row],[elogit]]/(1+Table1[[#This Row],[elogit]]), 1-(Table1[[#This Row],[elogit]]/(1+Table1[[#This Row],[elogit]])))</f>
        <v>0.43790038363563866</v>
      </c>
      <c r="Y117">
        <f>LN(Table1[[#This Row],[probability]])</f>
        <v>-0.82576382909469626</v>
      </c>
      <c r="Z117">
        <f>IF(ROW()&lt;(Table1[[#Totals],[Survived]]+1), 1, 0)</f>
        <v>1</v>
      </c>
      <c r="AA117">
        <f>IF(Table1[[#This Row],[Prediction]]=Table1[[#This Row],[Survived]], 1, 0)</f>
        <v>0</v>
      </c>
    </row>
    <row r="118" spans="1:27" x14ac:dyDescent="0.3">
      <c r="A118">
        <v>391</v>
      </c>
      <c r="B118">
        <v>1</v>
      </c>
      <c r="C118">
        <v>1</v>
      </c>
      <c r="D118">
        <f>IF(Table1[[#This Row],[Pclass]]=1, 1, 0)</f>
        <v>1</v>
      </c>
      <c r="E118">
        <f>IF(Table1[[#This Row],[Pclass]]=2, 1, 0)</f>
        <v>0</v>
      </c>
      <c r="F118" t="s">
        <v>577</v>
      </c>
      <c r="G118" t="s">
        <v>13</v>
      </c>
      <c r="H118">
        <f>IF(Table1[[#This Row],[Sex]]="male", 1, 0)</f>
        <v>1</v>
      </c>
      <c r="I118">
        <v>36</v>
      </c>
      <c r="J118">
        <f>IF(Table1[[#This Row],[Age]], 0, 1)</f>
        <v>0</v>
      </c>
      <c r="K118">
        <f>IF(AND(Table1[[#This Row],[Age]]&lt;&gt;"", Table1[[#This Row],[Age]]&lt;13), 1, 0)</f>
        <v>0</v>
      </c>
      <c r="L118">
        <f>IF(AND(Table1[[#This Row],[Age]]&lt;&gt;"", Table1[[#This Row],[Age]]&gt;=13, Table1[[#This Row],[Age]]&lt;20), 1, 0)</f>
        <v>0</v>
      </c>
      <c r="O118">
        <f>IF(AND(Table1[[#This Row],[Age]]&lt;&gt;"", Table1[[#This Row],[Age]]&gt;64), 1, 0)</f>
        <v>0</v>
      </c>
      <c r="P118">
        <v>1</v>
      </c>
      <c r="Q118">
        <v>2</v>
      </c>
      <c r="R118">
        <v>113760</v>
      </c>
      <c r="S118">
        <v>120</v>
      </c>
      <c r="T118" t="s">
        <v>578</v>
      </c>
      <c r="U118" t="s">
        <v>15</v>
      </c>
      <c r="V118">
        <f>Table1[[#This Row],[class1]]*Bclass1+Table1[[#This Row],[class2]]*Bclass2+Table1[[#This Row],[male]]*Bmale+Table1[[#This Row],[Fare]]*Bfare+Table1[[#This Row],[child]]*Bchild+Table1[[#This Row],[teen]]*Bteen+Table1[[#This Row],[senior]]*Bsenior</f>
        <v>-0.24938711420334164</v>
      </c>
      <c r="W118">
        <f>EXP(Table1[[#This Row],[Logit]])</f>
        <v>0.77927824530974221</v>
      </c>
      <c r="X118">
        <f>IF(Table1[[#This Row],[Survived]]=1, Table1[[#This Row],[elogit]]/(1+Table1[[#This Row],[elogit]]), 1-(Table1[[#This Row],[elogit]]/(1+Table1[[#This Row],[elogit]])))</f>
        <v>0.43797435694161657</v>
      </c>
      <c r="Y118">
        <f>LN(Table1[[#This Row],[probability]])</f>
        <v>-0.82559491611495883</v>
      </c>
      <c r="Z118">
        <f>IF(ROW()&lt;(Table1[[#Totals],[Survived]]+1), 1, 0)</f>
        <v>1</v>
      </c>
      <c r="AA118">
        <f>IF(Table1[[#This Row],[Prediction]]=Table1[[#This Row],[Survived]], 1, 0)</f>
        <v>1</v>
      </c>
    </row>
    <row r="119" spans="1:27" x14ac:dyDescent="0.3">
      <c r="A119">
        <v>115</v>
      </c>
      <c r="B119">
        <v>0</v>
      </c>
      <c r="C119">
        <v>3</v>
      </c>
      <c r="D119">
        <f>IF(Table1[[#This Row],[Pclass]]=1, 1, 0)</f>
        <v>0</v>
      </c>
      <c r="E119">
        <f>IF(Table1[[#This Row],[Pclass]]=2, 1, 0)</f>
        <v>0</v>
      </c>
      <c r="F119" t="s">
        <v>181</v>
      </c>
      <c r="G119" t="s">
        <v>17</v>
      </c>
      <c r="H119">
        <f>IF(Table1[[#This Row],[Sex]]="male", 1, 0)</f>
        <v>0</v>
      </c>
      <c r="I119">
        <v>17</v>
      </c>
      <c r="J119">
        <f>IF(Table1[[#This Row],[Age]], 0, 1)</f>
        <v>0</v>
      </c>
      <c r="K119">
        <f>IF(AND(Table1[[#This Row],[Age]]&lt;&gt;"", Table1[[#This Row],[Age]]&lt;13), 1, 0)</f>
        <v>0</v>
      </c>
      <c r="L119">
        <f>IF(AND(Table1[[#This Row],[Age]]&lt;&gt;"", Table1[[#This Row],[Age]]&gt;=13, Table1[[#This Row],[Age]]&lt;20), 1, 0)</f>
        <v>1</v>
      </c>
      <c r="O119">
        <f>IF(AND(Table1[[#This Row],[Age]]&lt;&gt;"", Table1[[#This Row],[Age]]&gt;64), 1, 0)</f>
        <v>0</v>
      </c>
      <c r="P119">
        <v>0</v>
      </c>
      <c r="Q119">
        <v>0</v>
      </c>
      <c r="R119">
        <v>2627</v>
      </c>
      <c r="S119">
        <v>14.458299999999999</v>
      </c>
      <c r="U119" t="s">
        <v>20</v>
      </c>
      <c r="V119">
        <f>Table1[[#This Row],[class1]]*Bclass1+Table1[[#This Row],[class2]]*Bclass2+Table1[[#This Row],[male]]*Bmale+Table1[[#This Row],[Fare]]*Bfare+Table1[[#This Row],[child]]*Bchild+Table1[[#This Row],[teen]]*Bteen+Table1[[#This Row],[senior]]*Bsenior</f>
        <v>0.24524290687054137</v>
      </c>
      <c r="W119">
        <f>EXP(Table1[[#This Row],[Logit]])</f>
        <v>1.2779316938950891</v>
      </c>
      <c r="X119">
        <f>IF(Table1[[#This Row],[Survived]]=1, Table1[[#This Row],[elogit]]/(1+Table1[[#This Row],[elogit]]), 1-(Table1[[#This Row],[elogit]]/(1+Table1[[#This Row],[elogit]])))</f>
        <v>0.43899472608420331</v>
      </c>
      <c r="Y119">
        <f>LN(Table1[[#This Row],[probability]])</f>
        <v>-0.823267879454747</v>
      </c>
      <c r="Z119">
        <f>IF(ROW()&lt;(Table1[[#Totals],[Survived]]+1), 1, 0)</f>
        <v>1</v>
      </c>
      <c r="AA119">
        <f>IF(Table1[[#This Row],[Prediction]]=Table1[[#This Row],[Survived]], 1, 0)</f>
        <v>0</v>
      </c>
    </row>
    <row r="120" spans="1:27" x14ac:dyDescent="0.3">
      <c r="A120">
        <v>112</v>
      </c>
      <c r="B120">
        <v>0</v>
      </c>
      <c r="C120">
        <v>3</v>
      </c>
      <c r="D120">
        <f>IF(Table1[[#This Row],[Pclass]]=1, 1, 0)</f>
        <v>0</v>
      </c>
      <c r="E120">
        <f>IF(Table1[[#This Row],[Pclass]]=2, 1, 0)</f>
        <v>0</v>
      </c>
      <c r="F120" t="s">
        <v>178</v>
      </c>
      <c r="G120" t="s">
        <v>17</v>
      </c>
      <c r="H120">
        <f>IF(Table1[[#This Row],[Sex]]="male", 1, 0)</f>
        <v>0</v>
      </c>
      <c r="I120">
        <v>14.5</v>
      </c>
      <c r="J120">
        <f>IF(Table1[[#This Row],[Age]], 0, 1)</f>
        <v>0</v>
      </c>
      <c r="K120">
        <f>IF(AND(Table1[[#This Row],[Age]]&lt;&gt;"", Table1[[#This Row],[Age]]&lt;13), 1, 0)</f>
        <v>0</v>
      </c>
      <c r="L120">
        <f>IF(AND(Table1[[#This Row],[Age]]&lt;&gt;"", Table1[[#This Row],[Age]]&gt;=13, Table1[[#This Row],[Age]]&lt;20), 1, 0)</f>
        <v>1</v>
      </c>
      <c r="O120">
        <f>IF(AND(Table1[[#This Row],[Age]]&lt;&gt;"", Table1[[#This Row],[Age]]&gt;64), 1, 0)</f>
        <v>0</v>
      </c>
      <c r="P120">
        <v>1</v>
      </c>
      <c r="Q120">
        <v>0</v>
      </c>
      <c r="R120">
        <v>2665</v>
      </c>
      <c r="S120">
        <v>14.4542</v>
      </c>
      <c r="U120" t="s">
        <v>20</v>
      </c>
      <c r="V120">
        <f>Table1[[#This Row],[class1]]*Bclass1+Table1[[#This Row],[class2]]*Bclass2+Table1[[#This Row],[male]]*Bmale+Table1[[#This Row],[Fare]]*Bfare+Table1[[#This Row],[child]]*Bchild+Table1[[#This Row],[teen]]*Bteen+Table1[[#This Row],[senior]]*Bsenior</f>
        <v>0.24523745353958504</v>
      </c>
      <c r="W120">
        <f>EXP(Table1[[#This Row],[Logit]])</f>
        <v>1.2779247249296248</v>
      </c>
      <c r="X120">
        <f>IF(Table1[[#This Row],[Survived]]=1, Table1[[#This Row],[elogit]]/(1+Table1[[#This Row],[elogit]]), 1-(Table1[[#This Row],[elogit]]/(1+Table1[[#This Row],[elogit]])))</f>
        <v>0.43899606912203581</v>
      </c>
      <c r="Y120">
        <f>LN(Table1[[#This Row],[probability]])</f>
        <v>-0.82326482011098201</v>
      </c>
      <c r="Z120">
        <f>IF(ROW()&lt;(Table1[[#Totals],[Survived]]+1), 1, 0)</f>
        <v>1</v>
      </c>
      <c r="AA120">
        <f>IF(Table1[[#This Row],[Prediction]]=Table1[[#This Row],[Survived]], 1, 0)</f>
        <v>0</v>
      </c>
    </row>
    <row r="121" spans="1:27" x14ac:dyDescent="0.3">
      <c r="A121">
        <v>703</v>
      </c>
      <c r="B121">
        <v>0</v>
      </c>
      <c r="C121">
        <v>3</v>
      </c>
      <c r="D121">
        <f>IF(Table1[[#This Row],[Pclass]]=1, 1, 0)</f>
        <v>0</v>
      </c>
      <c r="E121">
        <f>IF(Table1[[#This Row],[Pclass]]=2, 1, 0)</f>
        <v>0</v>
      </c>
      <c r="F121" t="s">
        <v>987</v>
      </c>
      <c r="G121" t="s">
        <v>17</v>
      </c>
      <c r="H121">
        <f>IF(Table1[[#This Row],[Sex]]="male", 1, 0)</f>
        <v>0</v>
      </c>
      <c r="I121">
        <v>18</v>
      </c>
      <c r="J121">
        <f>IF(Table1[[#This Row],[Age]], 0, 1)</f>
        <v>0</v>
      </c>
      <c r="K121">
        <f>IF(AND(Table1[[#This Row],[Age]]&lt;&gt;"", Table1[[#This Row],[Age]]&lt;13), 1, 0)</f>
        <v>0</v>
      </c>
      <c r="L121">
        <f>IF(AND(Table1[[#This Row],[Age]]&lt;&gt;"", Table1[[#This Row],[Age]]&gt;=13, Table1[[#This Row],[Age]]&lt;20), 1, 0)</f>
        <v>1</v>
      </c>
      <c r="O121">
        <f>IF(AND(Table1[[#This Row],[Age]]&lt;&gt;"", Table1[[#This Row],[Age]]&gt;64), 1, 0)</f>
        <v>0</v>
      </c>
      <c r="P121">
        <v>0</v>
      </c>
      <c r="Q121">
        <v>1</v>
      </c>
      <c r="R121">
        <v>2691</v>
      </c>
      <c r="S121">
        <v>14.4542</v>
      </c>
      <c r="U121" t="s">
        <v>20</v>
      </c>
      <c r="V121">
        <f>Table1[[#This Row],[class1]]*Bclass1+Table1[[#This Row],[class2]]*Bclass2+Table1[[#This Row],[male]]*Bmale+Table1[[#This Row],[Fare]]*Bfare+Table1[[#This Row],[child]]*Bchild+Table1[[#This Row],[teen]]*Bteen+Table1[[#This Row],[senior]]*Bsenior</f>
        <v>0.24523745353958504</v>
      </c>
      <c r="W121">
        <f>EXP(Table1[[#This Row],[Logit]])</f>
        <v>1.2779247249296248</v>
      </c>
      <c r="X121">
        <f>IF(Table1[[#This Row],[Survived]]=1, Table1[[#This Row],[elogit]]/(1+Table1[[#This Row],[elogit]]), 1-(Table1[[#This Row],[elogit]]/(1+Table1[[#This Row],[elogit]])))</f>
        <v>0.43899606912203581</v>
      </c>
      <c r="Y121">
        <f>LN(Table1[[#This Row],[probability]])</f>
        <v>-0.82326482011098201</v>
      </c>
      <c r="Z121">
        <f>IF(ROW()&lt;(Table1[[#Totals],[Survived]]+1), 1, 0)</f>
        <v>1</v>
      </c>
      <c r="AA121">
        <f>IF(Table1[[#This Row],[Prediction]]=Table1[[#This Row],[Survived]], 1, 0)</f>
        <v>0</v>
      </c>
    </row>
    <row r="122" spans="1:27" x14ac:dyDescent="0.3">
      <c r="A122">
        <v>15</v>
      </c>
      <c r="B122">
        <v>0</v>
      </c>
      <c r="C122">
        <v>3</v>
      </c>
      <c r="D122">
        <f>IF(Table1[[#This Row],[Pclass]]=1, 1, 0)</f>
        <v>0</v>
      </c>
      <c r="E122">
        <f>IF(Table1[[#This Row],[Pclass]]=2, 1, 0)</f>
        <v>0</v>
      </c>
      <c r="F122" t="s">
        <v>41</v>
      </c>
      <c r="G122" t="s">
        <v>17</v>
      </c>
      <c r="H122">
        <f>IF(Table1[[#This Row],[Sex]]="male", 1, 0)</f>
        <v>0</v>
      </c>
      <c r="I122">
        <v>14</v>
      </c>
      <c r="J122">
        <f>IF(Table1[[#This Row],[Age]], 0, 1)</f>
        <v>0</v>
      </c>
      <c r="K122">
        <f>IF(AND(Table1[[#This Row],[Age]]&lt;&gt;"", Table1[[#This Row],[Age]]&lt;13), 1, 0)</f>
        <v>0</v>
      </c>
      <c r="L122">
        <f>IF(AND(Table1[[#This Row],[Age]]&lt;&gt;"", Table1[[#This Row],[Age]]&gt;=13, Table1[[#This Row],[Age]]&lt;20), 1, 0)</f>
        <v>1</v>
      </c>
      <c r="O122">
        <f>IF(AND(Table1[[#This Row],[Age]]&lt;&gt;"", Table1[[#This Row],[Age]]&gt;64), 1, 0)</f>
        <v>0</v>
      </c>
      <c r="P122">
        <v>0</v>
      </c>
      <c r="Q122">
        <v>0</v>
      </c>
      <c r="R122">
        <v>350406</v>
      </c>
      <c r="S122">
        <v>7.8541999999999996</v>
      </c>
      <c r="U122" t="s">
        <v>15</v>
      </c>
      <c r="V122">
        <f>Table1[[#This Row],[class1]]*Bclass1+Table1[[#This Row],[class2]]*Bclass2+Table1[[#This Row],[male]]*Bmale+Table1[[#This Row],[Fare]]*Bfare+Table1[[#This Row],[child]]*Bchild+Table1[[#This Row],[teen]]*Bteen+Table1[[#This Row],[senior]]*Bsenior</f>
        <v>0.236458920780592</v>
      </c>
      <c r="W122">
        <f>EXP(Table1[[#This Row],[Logit]])</f>
        <v>1.2667555172234646</v>
      </c>
      <c r="X122">
        <f>IF(Table1[[#This Row],[Survived]]=1, Table1[[#This Row],[elogit]]/(1+Table1[[#This Row],[elogit]]), 1-(Table1[[#This Row],[elogit]]/(1+Table1[[#This Row],[elogit]])))</f>
        <v>0.44115917768886437</v>
      </c>
      <c r="Y122">
        <f>LN(Table1[[#This Row],[probability]])</f>
        <v>-0.81834952152075724</v>
      </c>
      <c r="Z122">
        <f>IF(ROW()&lt;(Table1[[#Totals],[Survived]]+1), 1, 0)</f>
        <v>1</v>
      </c>
      <c r="AA122">
        <f>IF(Table1[[#This Row],[Prediction]]=Table1[[#This Row],[Survived]], 1, 0)</f>
        <v>0</v>
      </c>
    </row>
    <row r="123" spans="1:27" x14ac:dyDescent="0.3">
      <c r="A123">
        <v>808</v>
      </c>
      <c r="B123">
        <v>0</v>
      </c>
      <c r="C123">
        <v>3</v>
      </c>
      <c r="D123">
        <f>IF(Table1[[#This Row],[Pclass]]=1, 1, 0)</f>
        <v>0</v>
      </c>
      <c r="E123">
        <f>IF(Table1[[#This Row],[Pclass]]=2, 1, 0)</f>
        <v>0</v>
      </c>
      <c r="F123" t="s">
        <v>1117</v>
      </c>
      <c r="G123" t="s">
        <v>17</v>
      </c>
      <c r="H123">
        <f>IF(Table1[[#This Row],[Sex]]="male", 1, 0)</f>
        <v>0</v>
      </c>
      <c r="I123">
        <v>18</v>
      </c>
      <c r="J123">
        <f>IF(Table1[[#This Row],[Age]], 0, 1)</f>
        <v>0</v>
      </c>
      <c r="K123">
        <f>IF(AND(Table1[[#This Row],[Age]]&lt;&gt;"", Table1[[#This Row],[Age]]&lt;13), 1, 0)</f>
        <v>0</v>
      </c>
      <c r="L123">
        <f>IF(AND(Table1[[#This Row],[Age]]&lt;&gt;"", Table1[[#This Row],[Age]]&gt;=13, Table1[[#This Row],[Age]]&lt;20), 1, 0)</f>
        <v>1</v>
      </c>
      <c r="O123">
        <f>IF(AND(Table1[[#This Row],[Age]]&lt;&gt;"", Table1[[#This Row],[Age]]&gt;64), 1, 0)</f>
        <v>0</v>
      </c>
      <c r="P123">
        <v>0</v>
      </c>
      <c r="Q123">
        <v>0</v>
      </c>
      <c r="R123">
        <v>347087</v>
      </c>
      <c r="S123">
        <v>7.7750000000000004</v>
      </c>
      <c r="U123" t="s">
        <v>15</v>
      </c>
      <c r="V123">
        <f>Table1[[#This Row],[class1]]*Bclass1+Table1[[#This Row],[class2]]*Bclass2+Table1[[#This Row],[male]]*Bmale+Table1[[#This Row],[Fare]]*Bfare+Table1[[#This Row],[child]]*Bchild+Table1[[#This Row],[teen]]*Bteen+Table1[[#This Row],[senior]]*Bsenior</f>
        <v>0.23635357838748408</v>
      </c>
      <c r="W123">
        <f>EXP(Table1[[#This Row],[Logit]])</f>
        <v>1.2666220811941564</v>
      </c>
      <c r="X123">
        <f>IF(Table1[[#This Row],[Survived]]=1, Table1[[#This Row],[elogit]]/(1+Table1[[#This Row],[elogit]]), 1-(Table1[[#This Row],[elogit]]/(1+Table1[[#This Row],[elogit]])))</f>
        <v>0.44118514872720016</v>
      </c>
      <c r="Y123">
        <f>LN(Table1[[#This Row],[probability]])</f>
        <v>-0.81829065325909167</v>
      </c>
      <c r="Z123">
        <f>IF(ROW()&lt;(Table1[[#Totals],[Survived]]+1), 1, 0)</f>
        <v>1</v>
      </c>
      <c r="AA123">
        <f>IF(Table1[[#This Row],[Prediction]]=Table1[[#This Row],[Survived]], 1, 0)</f>
        <v>0</v>
      </c>
    </row>
    <row r="124" spans="1:27" x14ac:dyDescent="0.3">
      <c r="A124">
        <v>655</v>
      </c>
      <c r="B124">
        <v>0</v>
      </c>
      <c r="C124">
        <v>3</v>
      </c>
      <c r="D124">
        <f>IF(Table1[[#This Row],[Pclass]]=1, 1, 0)</f>
        <v>0</v>
      </c>
      <c r="E124">
        <f>IF(Table1[[#This Row],[Pclass]]=2, 1, 0)</f>
        <v>0</v>
      </c>
      <c r="F124" t="s">
        <v>923</v>
      </c>
      <c r="G124" t="s">
        <v>17</v>
      </c>
      <c r="H124">
        <f>IF(Table1[[#This Row],[Sex]]="male", 1, 0)</f>
        <v>0</v>
      </c>
      <c r="I124">
        <v>18</v>
      </c>
      <c r="J124">
        <f>IF(Table1[[#This Row],[Age]], 0, 1)</f>
        <v>0</v>
      </c>
      <c r="K124">
        <f>IF(AND(Table1[[#This Row],[Age]]&lt;&gt;"", Table1[[#This Row],[Age]]&lt;13), 1, 0)</f>
        <v>0</v>
      </c>
      <c r="L124">
        <f>IF(AND(Table1[[#This Row],[Age]]&lt;&gt;"", Table1[[#This Row],[Age]]&gt;=13, Table1[[#This Row],[Age]]&lt;20), 1, 0)</f>
        <v>1</v>
      </c>
      <c r="O124">
        <f>IF(AND(Table1[[#This Row],[Age]]&lt;&gt;"", Table1[[#This Row],[Age]]&gt;64), 1, 0)</f>
        <v>0</v>
      </c>
      <c r="P124">
        <v>0</v>
      </c>
      <c r="Q124">
        <v>0</v>
      </c>
      <c r="R124">
        <v>365226</v>
      </c>
      <c r="S124">
        <v>6.75</v>
      </c>
      <c r="U124" t="s">
        <v>27</v>
      </c>
      <c r="V124">
        <f>Table1[[#This Row],[class1]]*Bclass1+Table1[[#This Row],[class2]]*Bclass2+Table1[[#This Row],[male]]*Bmale+Table1[[#This Row],[Fare]]*Bfare+Table1[[#This Row],[child]]*Bchild+Table1[[#This Row],[teen]]*Bteen+Table1[[#This Row],[senior]]*Bsenior</f>
        <v>0.23499024564839804</v>
      </c>
      <c r="W124">
        <f>EXP(Table1[[#This Row],[Logit]])</f>
        <v>1.2648964304281933</v>
      </c>
      <c r="X124">
        <f>IF(Table1[[#This Row],[Survived]]=1, Table1[[#This Row],[elogit]]/(1+Table1[[#This Row],[elogit]]), 1-(Table1[[#This Row],[elogit]]/(1+Table1[[#This Row],[elogit]])))</f>
        <v>0.44152129279083352</v>
      </c>
      <c r="Y124">
        <f>LN(Table1[[#This Row],[probability]])</f>
        <v>-0.8175290318092604</v>
      </c>
      <c r="Z124">
        <f>IF(ROW()&lt;(Table1[[#Totals],[Survived]]+1), 1, 0)</f>
        <v>1</v>
      </c>
      <c r="AA124">
        <f>IF(Table1[[#This Row],[Prediction]]=Table1[[#This Row],[Survived]], 1, 0)</f>
        <v>0</v>
      </c>
    </row>
    <row r="125" spans="1:27" x14ac:dyDescent="0.3">
      <c r="A125">
        <v>661</v>
      </c>
      <c r="B125">
        <v>1</v>
      </c>
      <c r="C125">
        <v>1</v>
      </c>
      <c r="D125">
        <f>IF(Table1[[#This Row],[Pclass]]=1, 1, 0)</f>
        <v>1</v>
      </c>
      <c r="E125">
        <f>IF(Table1[[#This Row],[Pclass]]=2, 1, 0)</f>
        <v>0</v>
      </c>
      <c r="F125" t="s">
        <v>930</v>
      </c>
      <c r="G125" t="s">
        <v>13</v>
      </c>
      <c r="H125">
        <f>IF(Table1[[#This Row],[Sex]]="male", 1, 0)</f>
        <v>1</v>
      </c>
      <c r="I125">
        <v>50</v>
      </c>
      <c r="J125">
        <f>IF(Table1[[#This Row],[Age]], 0, 1)</f>
        <v>0</v>
      </c>
      <c r="K125">
        <f>IF(AND(Table1[[#This Row],[Age]]&lt;&gt;"", Table1[[#This Row],[Age]]&lt;13), 1, 0)</f>
        <v>0</v>
      </c>
      <c r="L125">
        <f>IF(AND(Table1[[#This Row],[Age]]&lt;&gt;"", Table1[[#This Row],[Age]]&gt;=13, Table1[[#This Row],[Age]]&lt;20), 1, 0)</f>
        <v>0</v>
      </c>
      <c r="O125">
        <f>IF(AND(Table1[[#This Row],[Age]]&lt;&gt;"", Table1[[#This Row],[Age]]&gt;64), 1, 0)</f>
        <v>0</v>
      </c>
      <c r="P125">
        <v>2</v>
      </c>
      <c r="Q125">
        <v>0</v>
      </c>
      <c r="R125" t="s">
        <v>505</v>
      </c>
      <c r="S125">
        <v>133.65</v>
      </c>
      <c r="U125" t="s">
        <v>15</v>
      </c>
      <c r="V125">
        <f>Table1[[#This Row],[class1]]*Bclass1+Table1[[#This Row],[class2]]*Bclass2+Table1[[#This Row],[male]]*Bmale+Table1[[#This Row],[Fare]]*Bfare+Table1[[#This Row],[child]]*Bchild+Table1[[#This Row],[teen]]*Bteen+Table1[[#This Row],[senior]]*Bsenior</f>
        <v>-0.23123151236087874</v>
      </c>
      <c r="W125">
        <f>EXP(Table1[[#This Row],[Logit]])</f>
        <v>0.79355572680731024</v>
      </c>
      <c r="X125">
        <f>IF(Table1[[#This Row],[Survived]]=1, Table1[[#This Row],[elogit]]/(1+Table1[[#This Row],[elogit]]), 1-(Table1[[#This Row],[elogit]]/(1+Table1[[#This Row],[elogit]])))</f>
        <v>0.44244832482563029</v>
      </c>
      <c r="Y125">
        <f>LN(Table1[[#This Row],[probability]])</f>
        <v>-0.8154316014085472</v>
      </c>
      <c r="Z125">
        <f>IF(ROW()&lt;(Table1[[#Totals],[Survived]]+1), 1, 0)</f>
        <v>1</v>
      </c>
      <c r="AA125">
        <f>IF(Table1[[#This Row],[Prediction]]=Table1[[#This Row],[Survived]], 1, 0)</f>
        <v>1</v>
      </c>
    </row>
    <row r="126" spans="1:27" x14ac:dyDescent="0.3">
      <c r="A126">
        <v>28</v>
      </c>
      <c r="B126">
        <v>0</v>
      </c>
      <c r="C126">
        <v>1</v>
      </c>
      <c r="D126">
        <f>IF(Table1[[#This Row],[Pclass]]=1, 1, 0)</f>
        <v>1</v>
      </c>
      <c r="E126">
        <f>IF(Table1[[#This Row],[Pclass]]=2, 1, 0)</f>
        <v>0</v>
      </c>
      <c r="F126" t="s">
        <v>56</v>
      </c>
      <c r="G126" t="s">
        <v>13</v>
      </c>
      <c r="H126">
        <f>IF(Table1[[#This Row],[Sex]]="male", 1, 0)</f>
        <v>1</v>
      </c>
      <c r="I126">
        <v>19</v>
      </c>
      <c r="J126">
        <f>IF(Table1[[#This Row],[Age]], 0, 1)</f>
        <v>0</v>
      </c>
      <c r="K126">
        <f>IF(AND(Table1[[#This Row],[Age]]&lt;&gt;"", Table1[[#This Row],[Age]]&lt;13), 1, 0)</f>
        <v>0</v>
      </c>
      <c r="L126">
        <f>IF(AND(Table1[[#This Row],[Age]]&lt;&gt;"", Table1[[#This Row],[Age]]&gt;=13, Table1[[#This Row],[Age]]&lt;20), 1, 0)</f>
        <v>1</v>
      </c>
      <c r="O126">
        <f>IF(AND(Table1[[#This Row],[Age]]&lt;&gt;"", Table1[[#This Row],[Age]]&gt;64), 1, 0)</f>
        <v>0</v>
      </c>
      <c r="P126">
        <v>3</v>
      </c>
      <c r="Q126">
        <v>2</v>
      </c>
      <c r="R126">
        <v>19950</v>
      </c>
      <c r="S126">
        <v>263</v>
      </c>
      <c r="T126" t="s">
        <v>57</v>
      </c>
      <c r="U126" t="s">
        <v>15</v>
      </c>
      <c r="V126">
        <f>Table1[[#This Row],[class1]]*Bclass1+Table1[[#This Row],[class2]]*Bclass2+Table1[[#This Row],[male]]*Bmale+Table1[[#This Row],[Fare]]*Bfare+Table1[[#This Row],[child]]*Bchild+Table1[[#This Row],[teen]]*Bteen+Table1[[#This Row],[senior]]*Bsenior</f>
        <v>0.1668266296894203</v>
      </c>
      <c r="W126">
        <f>EXP(Table1[[#This Row],[Logit]])</f>
        <v>1.1815494019634802</v>
      </c>
      <c r="X126">
        <f>IF(Table1[[#This Row],[Survived]]=1, Table1[[#This Row],[elogit]]/(1+Table1[[#This Row],[elogit]]), 1-(Table1[[#This Row],[elogit]]/(1+Table1[[#This Row],[elogit]])))</f>
        <v>0.45838980272459595</v>
      </c>
      <c r="Y126">
        <f>LN(Table1[[#This Row],[probability]])</f>
        <v>-0.78003535919423117</v>
      </c>
      <c r="Z126">
        <f>IF(ROW()&lt;(Table1[[#Totals],[Survived]]+1), 1, 0)</f>
        <v>1</v>
      </c>
      <c r="AA126">
        <f>IF(Table1[[#This Row],[Prediction]]=Table1[[#This Row],[Survived]], 1, 0)</f>
        <v>0</v>
      </c>
    </row>
    <row r="127" spans="1:27" x14ac:dyDescent="0.3">
      <c r="A127">
        <v>181</v>
      </c>
      <c r="B127">
        <v>0</v>
      </c>
      <c r="C127">
        <v>3</v>
      </c>
      <c r="D127">
        <f>IF(Table1[[#This Row],[Pclass]]=1, 1, 0)</f>
        <v>0</v>
      </c>
      <c r="E127">
        <f>IF(Table1[[#This Row],[Pclass]]=2, 1, 0)</f>
        <v>0</v>
      </c>
      <c r="F127" t="s">
        <v>281</v>
      </c>
      <c r="G127" t="s">
        <v>17</v>
      </c>
      <c r="H127">
        <f>IF(Table1[[#This Row],[Sex]]="male", 1, 0)</f>
        <v>0</v>
      </c>
      <c r="J127">
        <f>IF(Table1[[#This Row],[Age]], 0, 1)</f>
        <v>1</v>
      </c>
      <c r="K127">
        <f>IF(AND(Table1[[#This Row],[Age]]&lt;&gt;"", Table1[[#This Row],[Age]]&lt;13), 1, 0)</f>
        <v>0</v>
      </c>
      <c r="L127">
        <f>IF(AND(Table1[[#This Row],[Age]]&lt;&gt;"", Table1[[#This Row],[Age]]&gt;=13, Table1[[#This Row],[Age]]&lt;20), 1, 0)</f>
        <v>0</v>
      </c>
      <c r="O127">
        <f>IF(AND(Table1[[#This Row],[Age]]&lt;&gt;"", Table1[[#This Row],[Age]]&gt;64), 1, 0)</f>
        <v>0</v>
      </c>
      <c r="P127">
        <v>8</v>
      </c>
      <c r="Q127">
        <v>2</v>
      </c>
      <c r="R127" t="s">
        <v>251</v>
      </c>
      <c r="S127">
        <v>69.55</v>
      </c>
      <c r="U127" t="s">
        <v>15</v>
      </c>
      <c r="V127">
        <f>Table1[[#This Row],[class1]]*Bclass1+Table1[[#This Row],[class2]]*Bclass2+Table1[[#This Row],[male]]*Bmale+Table1[[#This Row],[Fare]]*Bfare+Table1[[#This Row],[child]]*Bchild+Table1[[#This Row],[teen]]*Bteen+Table1[[#This Row],[senior]]*Bsenior</f>
        <v>9.2507114149691816E-2</v>
      </c>
      <c r="W127">
        <f>EXP(Table1[[#This Row],[Logit]])</f>
        <v>1.0969209451923501</v>
      </c>
      <c r="X127">
        <f>IF(Table1[[#This Row],[Survived]]=1, Table1[[#This Row],[elogit]]/(1+Table1[[#This Row],[elogit]]), 1-(Table1[[#This Row],[elogit]]/(1+Table1[[#This Row],[elogit]])))</f>
        <v>0.47688969977276385</v>
      </c>
      <c r="Y127">
        <f>LN(Table1[[#This Row],[probability]])</f>
        <v>-0.74047005220694018</v>
      </c>
      <c r="Z127">
        <f>IF(ROW()&lt;(Table1[[#Totals],[Survived]]+1), 1, 0)</f>
        <v>1</v>
      </c>
      <c r="AA127">
        <f>IF(Table1[[#This Row],[Prediction]]=Table1[[#This Row],[Survived]], 1, 0)</f>
        <v>0</v>
      </c>
    </row>
    <row r="128" spans="1:27" x14ac:dyDescent="0.3">
      <c r="A128">
        <v>793</v>
      </c>
      <c r="B128">
        <v>0</v>
      </c>
      <c r="C128">
        <v>3</v>
      </c>
      <c r="D128">
        <f>IF(Table1[[#This Row],[Pclass]]=1, 1, 0)</f>
        <v>0</v>
      </c>
      <c r="E128">
        <f>IF(Table1[[#This Row],[Pclass]]=2, 1, 0)</f>
        <v>0</v>
      </c>
      <c r="F128" t="s">
        <v>1099</v>
      </c>
      <c r="G128" t="s">
        <v>17</v>
      </c>
      <c r="H128">
        <f>IF(Table1[[#This Row],[Sex]]="male", 1, 0)</f>
        <v>0</v>
      </c>
      <c r="J128">
        <f>IF(Table1[[#This Row],[Age]], 0, 1)</f>
        <v>1</v>
      </c>
      <c r="K128">
        <f>IF(AND(Table1[[#This Row],[Age]]&lt;&gt;"", Table1[[#This Row],[Age]]&lt;13), 1, 0)</f>
        <v>0</v>
      </c>
      <c r="L128">
        <f>IF(AND(Table1[[#This Row],[Age]]&lt;&gt;"", Table1[[#This Row],[Age]]&gt;=13, Table1[[#This Row],[Age]]&lt;20), 1, 0)</f>
        <v>0</v>
      </c>
      <c r="O128">
        <f>IF(AND(Table1[[#This Row],[Age]]&lt;&gt;"", Table1[[#This Row],[Age]]&gt;64), 1, 0)</f>
        <v>0</v>
      </c>
      <c r="P128">
        <v>8</v>
      </c>
      <c r="Q128">
        <v>2</v>
      </c>
      <c r="R128" t="s">
        <v>251</v>
      </c>
      <c r="S128">
        <v>69.55</v>
      </c>
      <c r="U128" t="s">
        <v>15</v>
      </c>
      <c r="V128">
        <f>Table1[[#This Row],[class1]]*Bclass1+Table1[[#This Row],[class2]]*Bclass2+Table1[[#This Row],[male]]*Bmale+Table1[[#This Row],[Fare]]*Bfare+Table1[[#This Row],[child]]*Bchild+Table1[[#This Row],[teen]]*Bteen+Table1[[#This Row],[senior]]*Bsenior</f>
        <v>9.2507114149691816E-2</v>
      </c>
      <c r="W128">
        <f>EXP(Table1[[#This Row],[Logit]])</f>
        <v>1.0969209451923501</v>
      </c>
      <c r="X128">
        <f>IF(Table1[[#This Row],[Survived]]=1, Table1[[#This Row],[elogit]]/(1+Table1[[#This Row],[elogit]]), 1-(Table1[[#This Row],[elogit]]/(1+Table1[[#This Row],[elogit]])))</f>
        <v>0.47688969977276385</v>
      </c>
      <c r="Y128">
        <f>LN(Table1[[#This Row],[probability]])</f>
        <v>-0.74047005220694018</v>
      </c>
      <c r="Z128">
        <f>IF(ROW()&lt;(Table1[[#Totals],[Survived]]+1), 1, 0)</f>
        <v>1</v>
      </c>
      <c r="AA128">
        <f>IF(Table1[[#This Row],[Prediction]]=Table1[[#This Row],[Survived]], 1, 0)</f>
        <v>0</v>
      </c>
    </row>
    <row r="129" spans="1:27" x14ac:dyDescent="0.3">
      <c r="A129">
        <v>864</v>
      </c>
      <c r="B129">
        <v>0</v>
      </c>
      <c r="C129">
        <v>3</v>
      </c>
      <c r="D129">
        <f>IF(Table1[[#This Row],[Pclass]]=1, 1, 0)</f>
        <v>0</v>
      </c>
      <c r="E129">
        <f>IF(Table1[[#This Row],[Pclass]]=2, 1, 0)</f>
        <v>0</v>
      </c>
      <c r="F129" t="s">
        <v>1186</v>
      </c>
      <c r="G129" t="s">
        <v>17</v>
      </c>
      <c r="H129">
        <f>IF(Table1[[#This Row],[Sex]]="male", 1, 0)</f>
        <v>0</v>
      </c>
      <c r="J129">
        <f>IF(Table1[[#This Row],[Age]], 0, 1)</f>
        <v>1</v>
      </c>
      <c r="K129">
        <f>IF(AND(Table1[[#This Row],[Age]]&lt;&gt;"", Table1[[#This Row],[Age]]&lt;13), 1, 0)</f>
        <v>0</v>
      </c>
      <c r="L129">
        <f>IF(AND(Table1[[#This Row],[Age]]&lt;&gt;"", Table1[[#This Row],[Age]]&gt;=13, Table1[[#This Row],[Age]]&lt;20), 1, 0)</f>
        <v>0</v>
      </c>
      <c r="O129">
        <f>IF(AND(Table1[[#This Row],[Age]]&lt;&gt;"", Table1[[#This Row],[Age]]&gt;64), 1, 0)</f>
        <v>0</v>
      </c>
      <c r="P129">
        <v>8</v>
      </c>
      <c r="Q129">
        <v>2</v>
      </c>
      <c r="R129" t="s">
        <v>251</v>
      </c>
      <c r="S129">
        <v>69.55</v>
      </c>
      <c r="U129" t="s">
        <v>15</v>
      </c>
      <c r="V129">
        <f>Table1[[#This Row],[class1]]*Bclass1+Table1[[#This Row],[class2]]*Bclass2+Table1[[#This Row],[male]]*Bmale+Table1[[#This Row],[Fare]]*Bfare+Table1[[#This Row],[child]]*Bchild+Table1[[#This Row],[teen]]*Bteen+Table1[[#This Row],[senior]]*Bsenior</f>
        <v>9.2507114149691816E-2</v>
      </c>
      <c r="W129">
        <f>EXP(Table1[[#This Row],[Logit]])</f>
        <v>1.0969209451923501</v>
      </c>
      <c r="X129">
        <f>IF(Table1[[#This Row],[Survived]]=1, Table1[[#This Row],[elogit]]/(1+Table1[[#This Row],[elogit]]), 1-(Table1[[#This Row],[elogit]]/(1+Table1[[#This Row],[elogit]])))</f>
        <v>0.47688969977276385</v>
      </c>
      <c r="Y129">
        <f>LN(Table1[[#This Row],[probability]])</f>
        <v>-0.74047005220694018</v>
      </c>
      <c r="Z129">
        <f>IF(ROW()&lt;(Table1[[#Totals],[Survived]]+1), 1, 0)</f>
        <v>1</v>
      </c>
      <c r="AA129">
        <f>IF(Table1[[#This Row],[Prediction]]=Table1[[#This Row],[Survived]], 1, 0)</f>
        <v>0</v>
      </c>
    </row>
    <row r="130" spans="1:27" x14ac:dyDescent="0.3">
      <c r="A130">
        <v>679</v>
      </c>
      <c r="B130">
        <v>0</v>
      </c>
      <c r="C130">
        <v>3</v>
      </c>
      <c r="D130">
        <f>IF(Table1[[#This Row],[Pclass]]=1, 1, 0)</f>
        <v>0</v>
      </c>
      <c r="E130">
        <f>IF(Table1[[#This Row],[Pclass]]=2, 1, 0)</f>
        <v>0</v>
      </c>
      <c r="F130" t="s">
        <v>955</v>
      </c>
      <c r="G130" t="s">
        <v>17</v>
      </c>
      <c r="H130">
        <f>IF(Table1[[#This Row],[Sex]]="male", 1, 0)</f>
        <v>0</v>
      </c>
      <c r="I130">
        <v>43</v>
      </c>
      <c r="J130">
        <f>IF(Table1[[#This Row],[Age]], 0, 1)</f>
        <v>0</v>
      </c>
      <c r="K130">
        <f>IF(AND(Table1[[#This Row],[Age]]&lt;&gt;"", Table1[[#This Row],[Age]]&lt;13), 1, 0)</f>
        <v>0</v>
      </c>
      <c r="L130">
        <f>IF(AND(Table1[[#This Row],[Age]]&lt;&gt;"", Table1[[#This Row],[Age]]&gt;=13, Table1[[#This Row],[Age]]&lt;20), 1, 0)</f>
        <v>0</v>
      </c>
      <c r="O130">
        <f>IF(AND(Table1[[#This Row],[Age]]&lt;&gt;"", Table1[[#This Row],[Age]]&gt;64), 1, 0)</f>
        <v>0</v>
      </c>
      <c r="P130">
        <v>1</v>
      </c>
      <c r="Q130">
        <v>6</v>
      </c>
      <c r="R130" t="s">
        <v>105</v>
      </c>
      <c r="S130">
        <v>46.9</v>
      </c>
      <c r="U130" t="s">
        <v>15</v>
      </c>
      <c r="V130">
        <f>Table1[[#This Row],[class1]]*Bclass1+Table1[[#This Row],[class2]]*Bclass2+Table1[[#This Row],[male]]*Bmale+Table1[[#This Row],[Fare]]*Bfare+Table1[[#This Row],[child]]*Bchild+Table1[[#This Row],[teen]]*Bteen+Table1[[#This Row],[senior]]*Bsenior</f>
        <v>6.238078581769297E-2</v>
      </c>
      <c r="W130">
        <f>EXP(Table1[[#This Row],[Logit]])</f>
        <v>1.0643675636453775</v>
      </c>
      <c r="X130">
        <f>IF(Table1[[#This Row],[Survived]]=1, Table1[[#This Row],[elogit]]/(1+Table1[[#This Row],[elogit]]), 1-(Table1[[#This Row],[elogit]]/(1+Table1[[#This Row],[elogit]])))</f>
        <v>0.48440985879188247</v>
      </c>
      <c r="Y130">
        <f>LN(Table1[[#This Row],[probability]])</f>
        <v>-0.72482391492591269</v>
      </c>
      <c r="Z130">
        <f>IF(ROW()&lt;(Table1[[#Totals],[Survived]]+1), 1, 0)</f>
        <v>1</v>
      </c>
      <c r="AA130">
        <f>IF(Table1[[#This Row],[Prediction]]=Table1[[#This Row],[Survived]], 1, 0)</f>
        <v>0</v>
      </c>
    </row>
    <row r="131" spans="1:27" x14ac:dyDescent="0.3">
      <c r="A131">
        <v>639</v>
      </c>
      <c r="B131">
        <v>0</v>
      </c>
      <c r="C131">
        <v>3</v>
      </c>
      <c r="D131">
        <f>IF(Table1[[#This Row],[Pclass]]=1, 1, 0)</f>
        <v>0</v>
      </c>
      <c r="E131">
        <f>IF(Table1[[#This Row],[Pclass]]=2, 1, 0)</f>
        <v>0</v>
      </c>
      <c r="F131" t="s">
        <v>904</v>
      </c>
      <c r="G131" t="s">
        <v>17</v>
      </c>
      <c r="H131">
        <f>IF(Table1[[#This Row],[Sex]]="male", 1, 0)</f>
        <v>0</v>
      </c>
      <c r="I131">
        <v>41</v>
      </c>
      <c r="J131">
        <f>IF(Table1[[#This Row],[Age]], 0, 1)</f>
        <v>0</v>
      </c>
      <c r="K131">
        <f>IF(AND(Table1[[#This Row],[Age]]&lt;&gt;"", Table1[[#This Row],[Age]]&lt;13), 1, 0)</f>
        <v>0</v>
      </c>
      <c r="L131">
        <f>IF(AND(Table1[[#This Row],[Age]]&lt;&gt;"", Table1[[#This Row],[Age]]&gt;=13, Table1[[#This Row],[Age]]&lt;20), 1, 0)</f>
        <v>0</v>
      </c>
      <c r="O131">
        <f>IF(AND(Table1[[#This Row],[Age]]&lt;&gt;"", Table1[[#This Row],[Age]]&gt;64), 1, 0)</f>
        <v>0</v>
      </c>
      <c r="P131">
        <v>0</v>
      </c>
      <c r="Q131">
        <v>5</v>
      </c>
      <c r="R131">
        <v>3101295</v>
      </c>
      <c r="S131">
        <v>39.6875</v>
      </c>
      <c r="U131" t="s">
        <v>15</v>
      </c>
      <c r="V131">
        <f>Table1[[#This Row],[class1]]*Bclass1+Table1[[#This Row],[class2]]*Bclass2+Table1[[#This Row],[male]]*Bmale+Table1[[#This Row],[Fare]]*Bfare+Table1[[#This Row],[child]]*Bchild+Table1[[#This Row],[teen]]*Bteen+Table1[[#This Row],[senior]]*Bsenior</f>
        <v>5.2787578617050954E-2</v>
      </c>
      <c r="W131">
        <f>EXP(Table1[[#This Row],[Logit]])</f>
        <v>1.054205685503665</v>
      </c>
      <c r="X131">
        <f>IF(Table1[[#This Row],[Survived]]=1, Table1[[#This Row],[elogit]]/(1+Table1[[#This Row],[elogit]]), 1-(Table1[[#This Row],[elogit]]/(1+Table1[[#This Row],[elogit]])))</f>
        <v>0.48680616895226481</v>
      </c>
      <c r="Y131">
        <f>LN(Table1[[#This Row],[probability]])</f>
        <v>-0.71988924549165478</v>
      </c>
      <c r="Z131">
        <f>IF(ROW()&lt;(Table1[[#Totals],[Survived]]+1), 1, 0)</f>
        <v>1</v>
      </c>
      <c r="AA131">
        <f>IF(Table1[[#This Row],[Prediction]]=Table1[[#This Row],[Survived]], 1, 0)</f>
        <v>0</v>
      </c>
    </row>
    <row r="132" spans="1:27" x14ac:dyDescent="0.3">
      <c r="A132">
        <v>437</v>
      </c>
      <c r="B132">
        <v>0</v>
      </c>
      <c r="C132">
        <v>3</v>
      </c>
      <c r="D132">
        <f>IF(Table1[[#This Row],[Pclass]]=1, 1, 0)</f>
        <v>0</v>
      </c>
      <c r="E132">
        <f>IF(Table1[[#This Row],[Pclass]]=2, 1, 0)</f>
        <v>0</v>
      </c>
      <c r="F132" t="s">
        <v>633</v>
      </c>
      <c r="G132" t="s">
        <v>17</v>
      </c>
      <c r="H132">
        <f>IF(Table1[[#This Row],[Sex]]="male", 1, 0)</f>
        <v>0</v>
      </c>
      <c r="I132">
        <v>21</v>
      </c>
      <c r="J132">
        <f>IF(Table1[[#This Row],[Age]], 0, 1)</f>
        <v>0</v>
      </c>
      <c r="K132">
        <f>IF(AND(Table1[[#This Row],[Age]]&lt;&gt;"", Table1[[#This Row],[Age]]&lt;13), 1, 0)</f>
        <v>0</v>
      </c>
      <c r="L132">
        <f>IF(AND(Table1[[#This Row],[Age]]&lt;&gt;"", Table1[[#This Row],[Age]]&gt;=13, Table1[[#This Row],[Age]]&lt;20), 1, 0)</f>
        <v>0</v>
      </c>
      <c r="O132">
        <f>IF(AND(Table1[[#This Row],[Age]]&lt;&gt;"", Table1[[#This Row],[Age]]&gt;64), 1, 0)</f>
        <v>0</v>
      </c>
      <c r="P132">
        <v>2</v>
      </c>
      <c r="Q132">
        <v>2</v>
      </c>
      <c r="R132" t="s">
        <v>143</v>
      </c>
      <c r="S132">
        <v>34.375</v>
      </c>
      <c r="U132" t="s">
        <v>15</v>
      </c>
      <c r="V132">
        <f>Table1[[#This Row],[class1]]*Bclass1+Table1[[#This Row],[class2]]*Bclass2+Table1[[#This Row],[male]]*Bmale+Table1[[#This Row],[Fare]]*Bfare+Table1[[#This Row],[child]]*Bchild+Table1[[#This Row],[teen]]*Bteen+Table1[[#This Row],[senior]]*Bsenior</f>
        <v>4.5721524786422087E-2</v>
      </c>
      <c r="W132">
        <f>EXP(Table1[[#This Row],[Logit]])</f>
        <v>1.0467828672824415</v>
      </c>
      <c r="X132">
        <f>IF(Table1[[#This Row],[Survived]]=1, Table1[[#This Row],[elogit]]/(1+Table1[[#This Row],[elogit]]), 1-(Table1[[#This Row],[elogit]]/(1+Table1[[#This Row],[elogit]])))</f>
        <v>0.48857160961471313</v>
      </c>
      <c r="Y132">
        <f>LN(Table1[[#This Row],[probability]])</f>
        <v>-0.71626922742443777</v>
      </c>
      <c r="Z132">
        <f>IF(ROW()&lt;(Table1[[#Totals],[Survived]]+1), 1, 0)</f>
        <v>1</v>
      </c>
      <c r="AA132">
        <f>IF(Table1[[#This Row],[Prediction]]=Table1[[#This Row],[Survived]], 1, 0)</f>
        <v>0</v>
      </c>
    </row>
    <row r="133" spans="1:27" x14ac:dyDescent="0.3">
      <c r="A133">
        <v>737</v>
      </c>
      <c r="B133">
        <v>0</v>
      </c>
      <c r="C133">
        <v>3</v>
      </c>
      <c r="D133">
        <f>IF(Table1[[#This Row],[Pclass]]=1, 1, 0)</f>
        <v>0</v>
      </c>
      <c r="E133">
        <f>IF(Table1[[#This Row],[Pclass]]=2, 1, 0)</f>
        <v>0</v>
      </c>
      <c r="F133" t="s">
        <v>1027</v>
      </c>
      <c r="G133" t="s">
        <v>17</v>
      </c>
      <c r="H133">
        <f>IF(Table1[[#This Row],[Sex]]="male", 1, 0)</f>
        <v>0</v>
      </c>
      <c r="I133">
        <v>48</v>
      </c>
      <c r="J133">
        <f>IF(Table1[[#This Row],[Age]], 0, 1)</f>
        <v>0</v>
      </c>
      <c r="K133">
        <f>IF(AND(Table1[[#This Row],[Age]]&lt;&gt;"", Table1[[#This Row],[Age]]&lt;13), 1, 0)</f>
        <v>0</v>
      </c>
      <c r="L133">
        <f>IF(AND(Table1[[#This Row],[Age]]&lt;&gt;"", Table1[[#This Row],[Age]]&gt;=13, Table1[[#This Row],[Age]]&lt;20), 1, 0)</f>
        <v>0</v>
      </c>
      <c r="O133">
        <f>IF(AND(Table1[[#This Row],[Age]]&lt;&gt;"", Table1[[#This Row],[Age]]&gt;64), 1, 0)</f>
        <v>0</v>
      </c>
      <c r="P133">
        <v>1</v>
      </c>
      <c r="Q133">
        <v>3</v>
      </c>
      <c r="R133" t="s">
        <v>143</v>
      </c>
      <c r="S133">
        <v>34.375</v>
      </c>
      <c r="U133" t="s">
        <v>15</v>
      </c>
      <c r="V133">
        <f>Table1[[#This Row],[class1]]*Bclass1+Table1[[#This Row],[class2]]*Bclass2+Table1[[#This Row],[male]]*Bmale+Table1[[#This Row],[Fare]]*Bfare+Table1[[#This Row],[child]]*Bchild+Table1[[#This Row],[teen]]*Bteen+Table1[[#This Row],[senior]]*Bsenior</f>
        <v>4.5721524786422087E-2</v>
      </c>
      <c r="W133">
        <f>EXP(Table1[[#This Row],[Logit]])</f>
        <v>1.0467828672824415</v>
      </c>
      <c r="X133">
        <f>IF(Table1[[#This Row],[Survived]]=1, Table1[[#This Row],[elogit]]/(1+Table1[[#This Row],[elogit]]), 1-(Table1[[#This Row],[elogit]]/(1+Table1[[#This Row],[elogit]])))</f>
        <v>0.48857160961471313</v>
      </c>
      <c r="Y133">
        <f>LN(Table1[[#This Row],[probability]])</f>
        <v>-0.71626922742443777</v>
      </c>
      <c r="Z133">
        <f>IF(ROW()&lt;(Table1[[#Totals],[Survived]]+1), 1, 0)</f>
        <v>1</v>
      </c>
      <c r="AA133">
        <f>IF(Table1[[#This Row],[Prediction]]=Table1[[#This Row],[Survived]], 1, 0)</f>
        <v>0</v>
      </c>
    </row>
    <row r="134" spans="1:27" x14ac:dyDescent="0.3">
      <c r="A134">
        <v>611</v>
      </c>
      <c r="B134">
        <v>0</v>
      </c>
      <c r="C134">
        <v>3</v>
      </c>
      <c r="D134">
        <f>IF(Table1[[#This Row],[Pclass]]=1, 1, 0)</f>
        <v>0</v>
      </c>
      <c r="E134">
        <f>IF(Table1[[#This Row],[Pclass]]=2, 1, 0)</f>
        <v>0</v>
      </c>
      <c r="F134" t="s">
        <v>869</v>
      </c>
      <c r="G134" t="s">
        <v>17</v>
      </c>
      <c r="H134">
        <f>IF(Table1[[#This Row],[Sex]]="male", 1, 0)</f>
        <v>0</v>
      </c>
      <c r="I134">
        <v>39</v>
      </c>
      <c r="J134">
        <f>IF(Table1[[#This Row],[Age]], 0, 1)</f>
        <v>0</v>
      </c>
      <c r="K134">
        <f>IF(AND(Table1[[#This Row],[Age]]&lt;&gt;"", Table1[[#This Row],[Age]]&lt;13), 1, 0)</f>
        <v>0</v>
      </c>
      <c r="L134">
        <f>IF(AND(Table1[[#This Row],[Age]]&lt;&gt;"", Table1[[#This Row],[Age]]&gt;=13, Table1[[#This Row],[Age]]&lt;20), 1, 0)</f>
        <v>0</v>
      </c>
      <c r="O134">
        <f>IF(AND(Table1[[#This Row],[Age]]&lt;&gt;"", Table1[[#This Row],[Age]]&gt;64), 1, 0)</f>
        <v>0</v>
      </c>
      <c r="P134">
        <v>1</v>
      </c>
      <c r="Q134">
        <v>5</v>
      </c>
      <c r="R134">
        <v>347082</v>
      </c>
      <c r="S134">
        <v>31.274999999999999</v>
      </c>
      <c r="U134" t="s">
        <v>15</v>
      </c>
      <c r="V134">
        <f>Table1[[#This Row],[class1]]*Bclass1+Table1[[#This Row],[class2]]*Bclass2+Table1[[#This Row],[male]]*Bmale+Table1[[#This Row],[Fare]]*Bfare+Table1[[#This Row],[child]]*Bchild+Table1[[#This Row],[teen]]*Bteen+Table1[[#This Row],[senior]]*Bsenior</f>
        <v>4.1598274551137474E-2</v>
      </c>
      <c r="W134">
        <f>EXP(Table1[[#This Row],[Logit]])</f>
        <v>1.0424756056397984</v>
      </c>
      <c r="X134">
        <f>IF(Table1[[#This Row],[Survived]]=1, Table1[[#This Row],[elogit]]/(1+Table1[[#This Row],[elogit]]), 1-(Table1[[#This Row],[elogit]]/(1+Table1[[#This Row],[elogit]])))</f>
        <v>0.48960193073481217</v>
      </c>
      <c r="Y134">
        <f>LN(Table1[[#This Row],[probability]])</f>
        <v>-0.71416260429749034</v>
      </c>
      <c r="Z134">
        <f>IF(ROW()&lt;(Table1[[#Totals],[Survived]]+1), 1, 0)</f>
        <v>1</v>
      </c>
      <c r="AA134">
        <f>IF(Table1[[#This Row],[Prediction]]=Table1[[#This Row],[Survived]], 1, 0)</f>
        <v>0</v>
      </c>
    </row>
    <row r="135" spans="1:27" x14ac:dyDescent="0.3">
      <c r="A135">
        <v>886</v>
      </c>
      <c r="B135">
        <v>0</v>
      </c>
      <c r="C135">
        <v>3</v>
      </c>
      <c r="D135">
        <f>IF(Table1[[#This Row],[Pclass]]=1, 1, 0)</f>
        <v>0</v>
      </c>
      <c r="E135">
        <f>IF(Table1[[#This Row],[Pclass]]=2, 1, 0)</f>
        <v>0</v>
      </c>
      <c r="F135" t="s">
        <v>1214</v>
      </c>
      <c r="G135" t="s">
        <v>17</v>
      </c>
      <c r="H135">
        <f>IF(Table1[[#This Row],[Sex]]="male", 1, 0)</f>
        <v>0</v>
      </c>
      <c r="I135">
        <v>39</v>
      </c>
      <c r="J135">
        <f>IF(Table1[[#This Row],[Age]], 0, 1)</f>
        <v>0</v>
      </c>
      <c r="K135">
        <f>IF(AND(Table1[[#This Row],[Age]]&lt;&gt;"", Table1[[#This Row],[Age]]&lt;13), 1, 0)</f>
        <v>0</v>
      </c>
      <c r="L135">
        <f>IF(AND(Table1[[#This Row],[Age]]&lt;&gt;"", Table1[[#This Row],[Age]]&gt;=13, Table1[[#This Row],[Age]]&lt;20), 1, 0)</f>
        <v>0</v>
      </c>
      <c r="O135">
        <f>IF(AND(Table1[[#This Row],[Age]]&lt;&gt;"", Table1[[#This Row],[Age]]&gt;64), 1, 0)</f>
        <v>0</v>
      </c>
      <c r="P135">
        <v>0</v>
      </c>
      <c r="Q135">
        <v>5</v>
      </c>
      <c r="R135">
        <v>382652</v>
      </c>
      <c r="S135">
        <v>29.125</v>
      </c>
      <c r="U135" t="s">
        <v>27</v>
      </c>
      <c r="V135">
        <f>Table1[[#This Row],[class1]]*Bclass1+Table1[[#This Row],[class2]]*Bclass2+Table1[[#This Row],[male]]*Bmale+Table1[[#This Row],[Fare]]*Bfare+Table1[[#This Row],[child]]*Bchild+Table1[[#This Row],[teen]]*Bteen+Table1[[#This Row],[senior]]*Bsenior</f>
        <v>3.8738601000859442E-2</v>
      </c>
      <c r="W135">
        <f>EXP(Table1[[#This Row],[Logit]])</f>
        <v>1.0394987242067664</v>
      </c>
      <c r="X135">
        <f>IF(Table1[[#This Row],[Survived]]=1, Table1[[#This Row],[elogit]]/(1+Table1[[#This Row],[elogit]]), 1-(Table1[[#This Row],[elogit]]/(1+Table1[[#This Row],[elogit]])))</f>
        <v>0.49031656069749963</v>
      </c>
      <c r="Y135">
        <f>LN(Table1[[#This Row],[probability]])</f>
        <v>-0.71270405423312122</v>
      </c>
      <c r="Z135">
        <f>IF(ROW()&lt;(Table1[[#Totals],[Survived]]+1), 1, 0)</f>
        <v>1</v>
      </c>
      <c r="AA135">
        <f>IF(Table1[[#This Row],[Prediction]]=Table1[[#This Row],[Survived]], 1, 0)</f>
        <v>0</v>
      </c>
    </row>
    <row r="136" spans="1:27" x14ac:dyDescent="0.3">
      <c r="A136">
        <v>168</v>
      </c>
      <c r="B136">
        <v>0</v>
      </c>
      <c r="C136">
        <v>3</v>
      </c>
      <c r="D136">
        <f>IF(Table1[[#This Row],[Pclass]]=1, 1, 0)</f>
        <v>0</v>
      </c>
      <c r="E136">
        <f>IF(Table1[[#This Row],[Pclass]]=2, 1, 0)</f>
        <v>0</v>
      </c>
      <c r="F136" t="s">
        <v>261</v>
      </c>
      <c r="G136" t="s">
        <v>17</v>
      </c>
      <c r="H136">
        <f>IF(Table1[[#This Row],[Sex]]="male", 1, 0)</f>
        <v>0</v>
      </c>
      <c r="I136">
        <v>45</v>
      </c>
      <c r="J136">
        <f>IF(Table1[[#This Row],[Age]], 0, 1)</f>
        <v>0</v>
      </c>
      <c r="K136">
        <f>IF(AND(Table1[[#This Row],[Age]]&lt;&gt;"", Table1[[#This Row],[Age]]&lt;13), 1, 0)</f>
        <v>0</v>
      </c>
      <c r="L136">
        <f>IF(AND(Table1[[#This Row],[Age]]&lt;&gt;"", Table1[[#This Row],[Age]]&gt;=13, Table1[[#This Row],[Age]]&lt;20), 1, 0)</f>
        <v>0</v>
      </c>
      <c r="O136">
        <f>IF(AND(Table1[[#This Row],[Age]]&lt;&gt;"", Table1[[#This Row],[Age]]&gt;64), 1, 0)</f>
        <v>0</v>
      </c>
      <c r="P136">
        <v>1</v>
      </c>
      <c r="Q136">
        <v>4</v>
      </c>
      <c r="R136">
        <v>347088</v>
      </c>
      <c r="S136">
        <v>27.9</v>
      </c>
      <c r="U136" t="s">
        <v>15</v>
      </c>
      <c r="V136">
        <f>Table1[[#This Row],[class1]]*Bclass1+Table1[[#This Row],[class2]]*Bclass2+Table1[[#This Row],[male]]*Bmale+Table1[[#This Row],[Fare]]*Bfare+Table1[[#This Row],[child]]*Bchild+Table1[[#This Row],[teen]]*Bteen+Table1[[#This Row],[senior]]*Bsenior</f>
        <v>3.7109252117561491E-2</v>
      </c>
      <c r="W136">
        <f>EXP(Table1[[#This Row],[Logit]])</f>
        <v>1.037806397191253</v>
      </c>
      <c r="X136">
        <f>IF(Table1[[#This Row],[Survived]]=1, Table1[[#This Row],[elogit]]/(1+Table1[[#This Row],[elogit]]), 1-(Table1[[#This Row],[elogit]]/(1+Table1[[#This Row],[elogit]])))</f>
        <v>0.49072375147036484</v>
      </c>
      <c r="Y136">
        <f>LN(Table1[[#This Row],[probability]])</f>
        <v>-0.71187393381666586</v>
      </c>
      <c r="Z136">
        <f>IF(ROW()&lt;(Table1[[#Totals],[Survived]]+1), 1, 0)</f>
        <v>1</v>
      </c>
      <c r="AA136">
        <f>IF(Table1[[#This Row],[Prediction]]=Table1[[#This Row],[Survived]], 1, 0)</f>
        <v>0</v>
      </c>
    </row>
    <row r="137" spans="1:27" x14ac:dyDescent="0.3">
      <c r="A137">
        <v>551</v>
      </c>
      <c r="B137">
        <v>1</v>
      </c>
      <c r="C137">
        <v>1</v>
      </c>
      <c r="D137">
        <f>IF(Table1[[#This Row],[Pclass]]=1, 1, 0)</f>
        <v>1</v>
      </c>
      <c r="E137">
        <f>IF(Table1[[#This Row],[Pclass]]=2, 1, 0)</f>
        <v>0</v>
      </c>
      <c r="F137" t="s">
        <v>790</v>
      </c>
      <c r="G137" t="s">
        <v>13</v>
      </c>
      <c r="H137">
        <f>IF(Table1[[#This Row],[Sex]]="male", 1, 0)</f>
        <v>1</v>
      </c>
      <c r="I137">
        <v>17</v>
      </c>
      <c r="J137">
        <f>IF(Table1[[#This Row],[Age]], 0, 1)</f>
        <v>0</v>
      </c>
      <c r="K137">
        <f>IF(AND(Table1[[#This Row],[Age]]&lt;&gt;"", Table1[[#This Row],[Age]]&lt;13), 1, 0)</f>
        <v>0</v>
      </c>
      <c r="L137">
        <f>IF(AND(Table1[[#This Row],[Age]]&lt;&gt;"", Table1[[#This Row],[Age]]&gt;=13, Table1[[#This Row],[Age]]&lt;20), 1, 0)</f>
        <v>1</v>
      </c>
      <c r="O137">
        <f>IF(AND(Table1[[#This Row],[Age]]&lt;&gt;"", Table1[[#This Row],[Age]]&gt;64), 1, 0)</f>
        <v>0</v>
      </c>
      <c r="P137">
        <v>0</v>
      </c>
      <c r="Q137">
        <v>2</v>
      </c>
      <c r="R137">
        <v>17421</v>
      </c>
      <c r="S137">
        <v>110.88330000000001</v>
      </c>
      <c r="T137" t="s">
        <v>791</v>
      </c>
      <c r="U137" t="s">
        <v>20</v>
      </c>
      <c r="V137">
        <f>Table1[[#This Row],[class1]]*Bclass1+Table1[[#This Row],[class2]]*Bclass2+Table1[[#This Row],[male]]*Bmale+Table1[[#This Row],[Fare]]*Bfare+Table1[[#This Row],[child]]*Bchild+Table1[[#This Row],[teen]]*Bteen+Table1[[#This Row],[senior]]*Bsenior</f>
        <v>-3.5500860331779183E-2</v>
      </c>
      <c r="W137">
        <f>EXP(Table1[[#This Row],[Logit]])</f>
        <v>0.96512190390459862</v>
      </c>
      <c r="X137">
        <f>IF(Table1[[#This Row],[Survived]]=1, Table1[[#This Row],[elogit]]/(1+Table1[[#This Row],[elogit]]), 1-(Table1[[#This Row],[elogit]]/(1+Table1[[#This Row],[elogit]])))</f>
        <v>0.49112571692725515</v>
      </c>
      <c r="Y137">
        <f>LN(Table1[[#This Row],[probability]])</f>
        <v>-0.71105514133923353</v>
      </c>
      <c r="Z137">
        <f>IF(ROW()&lt;(Table1[[#Totals],[Survived]]+1), 1, 0)</f>
        <v>1</v>
      </c>
      <c r="AA137">
        <f>IF(Table1[[#This Row],[Prediction]]=Table1[[#This Row],[Survived]], 1, 0)</f>
        <v>1</v>
      </c>
    </row>
    <row r="138" spans="1:27" x14ac:dyDescent="0.3">
      <c r="A138">
        <v>230</v>
      </c>
      <c r="B138">
        <v>0</v>
      </c>
      <c r="C138">
        <v>3</v>
      </c>
      <c r="D138">
        <f>IF(Table1[[#This Row],[Pclass]]=1, 1, 0)</f>
        <v>0</v>
      </c>
      <c r="E138">
        <f>IF(Table1[[#This Row],[Pclass]]=2, 1, 0)</f>
        <v>0</v>
      </c>
      <c r="F138" t="s">
        <v>350</v>
      </c>
      <c r="G138" t="s">
        <v>17</v>
      </c>
      <c r="H138">
        <f>IF(Table1[[#This Row],[Sex]]="male", 1, 0)</f>
        <v>0</v>
      </c>
      <c r="J138">
        <f>IF(Table1[[#This Row],[Age]], 0, 1)</f>
        <v>1</v>
      </c>
      <c r="K138">
        <f>IF(AND(Table1[[#This Row],[Age]]&lt;&gt;"", Table1[[#This Row],[Age]]&lt;13), 1, 0)</f>
        <v>0</v>
      </c>
      <c r="L138">
        <f>IF(AND(Table1[[#This Row],[Age]]&lt;&gt;"", Table1[[#This Row],[Age]]&gt;=13, Table1[[#This Row],[Age]]&lt;20), 1, 0)</f>
        <v>0</v>
      </c>
      <c r="O138">
        <f>IF(AND(Table1[[#This Row],[Age]]&lt;&gt;"", Table1[[#This Row],[Age]]&gt;64), 1, 0)</f>
        <v>0</v>
      </c>
      <c r="P138">
        <v>3</v>
      </c>
      <c r="Q138">
        <v>1</v>
      </c>
      <c r="R138">
        <v>4133</v>
      </c>
      <c r="S138">
        <v>25.466699999999999</v>
      </c>
      <c r="U138" t="s">
        <v>15</v>
      </c>
      <c r="V138">
        <f>Table1[[#This Row],[class1]]*Bclass1+Table1[[#This Row],[class2]]*Bclass2+Table1[[#This Row],[male]]*Bmale+Table1[[#This Row],[Fare]]*Bfare+Table1[[#This Row],[child]]*Bchild+Table1[[#This Row],[teen]]*Bteen+Table1[[#This Row],[senior]]*Bsenior</f>
        <v>3.3872766699007281E-2</v>
      </c>
      <c r="W138">
        <f>EXP(Table1[[#This Row],[Logit]])</f>
        <v>1.0344529814871821</v>
      </c>
      <c r="X138">
        <f>IF(Table1[[#This Row],[Survived]]=1, Table1[[#This Row],[elogit]]/(1+Table1[[#This Row],[elogit]]), 1-(Table1[[#This Row],[elogit]]/(1+Table1[[#This Row],[elogit]])))</f>
        <v>0.49153261790744429</v>
      </c>
      <c r="Y138">
        <f>LN(Table1[[#This Row],[probability]])</f>
        <v>-0.71022697759397024</v>
      </c>
      <c r="Z138">
        <f>IF(ROW()&lt;(Table1[[#Totals],[Survived]]+1), 1, 0)</f>
        <v>1</v>
      </c>
      <c r="AA138">
        <f>IF(Table1[[#This Row],[Prediction]]=Table1[[#This Row],[Survived]], 1, 0)</f>
        <v>0</v>
      </c>
    </row>
    <row r="139" spans="1:27" x14ac:dyDescent="0.3">
      <c r="A139">
        <v>410</v>
      </c>
      <c r="B139">
        <v>0</v>
      </c>
      <c r="C139">
        <v>3</v>
      </c>
      <c r="D139">
        <f>IF(Table1[[#This Row],[Pclass]]=1, 1, 0)</f>
        <v>0</v>
      </c>
      <c r="E139">
        <f>IF(Table1[[#This Row],[Pclass]]=2, 1, 0)</f>
        <v>0</v>
      </c>
      <c r="F139" t="s">
        <v>598</v>
      </c>
      <c r="G139" t="s">
        <v>17</v>
      </c>
      <c r="H139">
        <f>IF(Table1[[#This Row],[Sex]]="male", 1, 0)</f>
        <v>0</v>
      </c>
      <c r="J139">
        <f>IF(Table1[[#This Row],[Age]], 0, 1)</f>
        <v>1</v>
      </c>
      <c r="K139">
        <f>IF(AND(Table1[[#This Row],[Age]]&lt;&gt;"", Table1[[#This Row],[Age]]&lt;13), 1, 0)</f>
        <v>0</v>
      </c>
      <c r="L139">
        <f>IF(AND(Table1[[#This Row],[Age]]&lt;&gt;"", Table1[[#This Row],[Age]]&gt;=13, Table1[[#This Row],[Age]]&lt;20), 1, 0)</f>
        <v>0</v>
      </c>
      <c r="O139">
        <f>IF(AND(Table1[[#This Row],[Age]]&lt;&gt;"", Table1[[#This Row],[Age]]&gt;64), 1, 0)</f>
        <v>0</v>
      </c>
      <c r="P139">
        <v>3</v>
      </c>
      <c r="Q139">
        <v>1</v>
      </c>
      <c r="R139">
        <v>4133</v>
      </c>
      <c r="S139">
        <v>25.466699999999999</v>
      </c>
      <c r="U139" t="s">
        <v>15</v>
      </c>
      <c r="V139">
        <f>Table1[[#This Row],[class1]]*Bclass1+Table1[[#This Row],[class2]]*Bclass2+Table1[[#This Row],[male]]*Bmale+Table1[[#This Row],[Fare]]*Bfare+Table1[[#This Row],[child]]*Bchild+Table1[[#This Row],[teen]]*Bteen+Table1[[#This Row],[senior]]*Bsenior</f>
        <v>3.3872766699007281E-2</v>
      </c>
      <c r="W139">
        <f>EXP(Table1[[#This Row],[Logit]])</f>
        <v>1.0344529814871821</v>
      </c>
      <c r="X139">
        <f>IF(Table1[[#This Row],[Survived]]=1, Table1[[#This Row],[elogit]]/(1+Table1[[#This Row],[elogit]]), 1-(Table1[[#This Row],[elogit]]/(1+Table1[[#This Row],[elogit]])))</f>
        <v>0.49153261790744429</v>
      </c>
      <c r="Y139">
        <f>LN(Table1[[#This Row],[probability]])</f>
        <v>-0.71022697759397024</v>
      </c>
      <c r="Z139">
        <f>IF(ROW()&lt;(Table1[[#Totals],[Survived]]+1), 1, 0)</f>
        <v>1</v>
      </c>
      <c r="AA139">
        <f>IF(Table1[[#This Row],[Prediction]]=Table1[[#This Row],[Survived]], 1, 0)</f>
        <v>0</v>
      </c>
    </row>
    <row r="140" spans="1:27" x14ac:dyDescent="0.3">
      <c r="A140">
        <v>486</v>
      </c>
      <c r="B140">
        <v>0</v>
      </c>
      <c r="C140">
        <v>3</v>
      </c>
      <c r="D140">
        <f>IF(Table1[[#This Row],[Pclass]]=1, 1, 0)</f>
        <v>0</v>
      </c>
      <c r="E140">
        <f>IF(Table1[[#This Row],[Pclass]]=2, 1, 0)</f>
        <v>0</v>
      </c>
      <c r="F140" t="s">
        <v>698</v>
      </c>
      <c r="G140" t="s">
        <v>17</v>
      </c>
      <c r="H140">
        <f>IF(Table1[[#This Row],[Sex]]="male", 1, 0)</f>
        <v>0</v>
      </c>
      <c r="J140">
        <f>IF(Table1[[#This Row],[Age]], 0, 1)</f>
        <v>1</v>
      </c>
      <c r="K140">
        <f>IF(AND(Table1[[#This Row],[Age]]&lt;&gt;"", Table1[[#This Row],[Age]]&lt;13), 1, 0)</f>
        <v>0</v>
      </c>
      <c r="L140">
        <f>IF(AND(Table1[[#This Row],[Age]]&lt;&gt;"", Table1[[#This Row],[Age]]&gt;=13, Table1[[#This Row],[Age]]&lt;20), 1, 0)</f>
        <v>0</v>
      </c>
      <c r="O140">
        <f>IF(AND(Table1[[#This Row],[Age]]&lt;&gt;"", Table1[[#This Row],[Age]]&gt;64), 1, 0)</f>
        <v>0</v>
      </c>
      <c r="P140">
        <v>3</v>
      </c>
      <c r="Q140">
        <v>1</v>
      </c>
      <c r="R140">
        <v>4133</v>
      </c>
      <c r="S140">
        <v>25.466699999999999</v>
      </c>
      <c r="U140" t="s">
        <v>15</v>
      </c>
      <c r="V140">
        <f>Table1[[#This Row],[class1]]*Bclass1+Table1[[#This Row],[class2]]*Bclass2+Table1[[#This Row],[male]]*Bmale+Table1[[#This Row],[Fare]]*Bfare+Table1[[#This Row],[child]]*Bchild+Table1[[#This Row],[teen]]*Bteen+Table1[[#This Row],[senior]]*Bsenior</f>
        <v>3.3872766699007281E-2</v>
      </c>
      <c r="W140">
        <f>EXP(Table1[[#This Row],[Logit]])</f>
        <v>1.0344529814871821</v>
      </c>
      <c r="X140">
        <f>IF(Table1[[#This Row],[Survived]]=1, Table1[[#This Row],[elogit]]/(1+Table1[[#This Row],[elogit]]), 1-(Table1[[#This Row],[elogit]]/(1+Table1[[#This Row],[elogit]])))</f>
        <v>0.49153261790744429</v>
      </c>
      <c r="Y140">
        <f>LN(Table1[[#This Row],[probability]])</f>
        <v>-0.71022697759397024</v>
      </c>
      <c r="Z140">
        <f>IF(ROW()&lt;(Table1[[#Totals],[Survived]]+1), 1, 0)</f>
        <v>1</v>
      </c>
      <c r="AA140">
        <f>IF(Table1[[#This Row],[Prediction]]=Table1[[#This Row],[Survived]], 1, 0)</f>
        <v>0</v>
      </c>
    </row>
    <row r="141" spans="1:27" x14ac:dyDescent="0.3">
      <c r="A141">
        <v>800</v>
      </c>
      <c r="B141">
        <v>0</v>
      </c>
      <c r="C141">
        <v>3</v>
      </c>
      <c r="D141">
        <f>IF(Table1[[#This Row],[Pclass]]=1, 1, 0)</f>
        <v>0</v>
      </c>
      <c r="E141">
        <f>IF(Table1[[#This Row],[Pclass]]=2, 1, 0)</f>
        <v>0</v>
      </c>
      <c r="F141" t="s">
        <v>1108</v>
      </c>
      <c r="G141" t="s">
        <v>17</v>
      </c>
      <c r="H141">
        <f>IF(Table1[[#This Row],[Sex]]="male", 1, 0)</f>
        <v>0</v>
      </c>
      <c r="I141">
        <v>30</v>
      </c>
      <c r="J141">
        <f>IF(Table1[[#This Row],[Age]], 0, 1)</f>
        <v>0</v>
      </c>
      <c r="K141">
        <f>IF(AND(Table1[[#This Row],[Age]]&lt;&gt;"", Table1[[#This Row],[Age]]&lt;13), 1, 0)</f>
        <v>0</v>
      </c>
      <c r="L141">
        <f>IF(AND(Table1[[#This Row],[Age]]&lt;&gt;"", Table1[[#This Row],[Age]]&gt;=13, Table1[[#This Row],[Age]]&lt;20), 1, 0)</f>
        <v>0</v>
      </c>
      <c r="O141">
        <f>IF(AND(Table1[[#This Row],[Age]]&lt;&gt;"", Table1[[#This Row],[Age]]&gt;64), 1, 0)</f>
        <v>0</v>
      </c>
      <c r="P141">
        <v>1</v>
      </c>
      <c r="Q141">
        <v>1</v>
      </c>
      <c r="R141">
        <v>345773</v>
      </c>
      <c r="S141">
        <v>24.15</v>
      </c>
      <c r="U141" t="s">
        <v>15</v>
      </c>
      <c r="V141">
        <f>Table1[[#This Row],[class1]]*Bclass1+Table1[[#This Row],[class2]]*Bclass2+Table1[[#This Row],[male]]*Bmale+Table1[[#This Row],[Fare]]*Bfare+Table1[[#This Row],[child]]*Bchild+Table1[[#This Row],[teen]]*Bteen+Table1[[#This Row],[senior]]*Bsenior</f>
        <v>3.2121449413588174E-2</v>
      </c>
      <c r="W141">
        <f>EXP(Table1[[#This Row],[Logit]])</f>
        <v>1.0326429115657616</v>
      </c>
      <c r="X141">
        <f>IF(Table1[[#This Row],[Survived]]=1, Table1[[#This Row],[elogit]]/(1+Table1[[#This Row],[elogit]]), 1-(Table1[[#This Row],[elogit]]/(1+Table1[[#This Row],[elogit]])))</f>
        <v>0.49197032804433505</v>
      </c>
      <c r="Y141">
        <f>LN(Table1[[#This Row],[probability]])</f>
        <v>-0.70933687316145844</v>
      </c>
      <c r="Z141">
        <f>IF(ROW()&lt;(Table1[[#Totals],[Survived]]+1), 1, 0)</f>
        <v>1</v>
      </c>
      <c r="AA141">
        <f>IF(Table1[[#This Row],[Prediction]]=Table1[[#This Row],[Survived]], 1, 0)</f>
        <v>0</v>
      </c>
    </row>
    <row r="142" spans="1:27" x14ac:dyDescent="0.3">
      <c r="A142">
        <v>889</v>
      </c>
      <c r="B142">
        <v>0</v>
      </c>
      <c r="C142">
        <v>3</v>
      </c>
      <c r="D142">
        <f>IF(Table1[[#This Row],[Pclass]]=1, 1, 0)</f>
        <v>0</v>
      </c>
      <c r="E142">
        <f>IF(Table1[[#This Row],[Pclass]]=2, 1, 0)</f>
        <v>0</v>
      </c>
      <c r="F142" t="s">
        <v>1218</v>
      </c>
      <c r="G142" t="s">
        <v>17</v>
      </c>
      <c r="H142">
        <f>IF(Table1[[#This Row],[Sex]]="male", 1, 0)</f>
        <v>0</v>
      </c>
      <c r="J142">
        <f>IF(Table1[[#This Row],[Age]], 0, 1)</f>
        <v>1</v>
      </c>
      <c r="K142">
        <f>IF(AND(Table1[[#This Row],[Age]]&lt;&gt;"", Table1[[#This Row],[Age]]&lt;13), 1, 0)</f>
        <v>0</v>
      </c>
      <c r="L142">
        <f>IF(AND(Table1[[#This Row],[Age]]&lt;&gt;"", Table1[[#This Row],[Age]]&gt;=13, Table1[[#This Row],[Age]]&lt;20), 1, 0)</f>
        <v>0</v>
      </c>
      <c r="O142">
        <f>IF(AND(Table1[[#This Row],[Age]]&lt;&gt;"", Table1[[#This Row],[Age]]&gt;64), 1, 0)</f>
        <v>0</v>
      </c>
      <c r="P142">
        <v>1</v>
      </c>
      <c r="Q142">
        <v>2</v>
      </c>
      <c r="R142" t="s">
        <v>1088</v>
      </c>
      <c r="S142">
        <v>23.45</v>
      </c>
      <c r="U142" t="s">
        <v>15</v>
      </c>
      <c r="V142">
        <f>Table1[[#This Row],[class1]]*Bclass1+Table1[[#This Row],[class2]]*Bclass2+Table1[[#This Row],[male]]*Bmale+Table1[[#This Row],[Fare]]*Bfare+Table1[[#This Row],[child]]*Bchild+Table1[[#This Row],[teen]]*Bteen+Table1[[#This Row],[senior]]*Bsenior</f>
        <v>3.1190392908846485E-2</v>
      </c>
      <c r="W142">
        <f>EXP(Table1[[#This Row],[Logit]])</f>
        <v>1.0316819101086234</v>
      </c>
      <c r="X142">
        <f>IF(Table1[[#This Row],[Survived]]=1, Table1[[#This Row],[elogit]]/(1+Table1[[#This Row],[elogit]]), 1-(Table1[[#This Row],[elogit]]/(1+Table1[[#This Row],[elogit]])))</f>
        <v>0.4922030338629807</v>
      </c>
      <c r="Y142">
        <f>LN(Table1[[#This Row],[probability]])</f>
        <v>-0.70886397716164939</v>
      </c>
      <c r="Z142">
        <f>IF(ROW()&lt;(Table1[[#Totals],[Survived]]+1), 1, 0)</f>
        <v>1</v>
      </c>
      <c r="AA142">
        <f>IF(Table1[[#This Row],[Prediction]]=Table1[[#This Row],[Survived]], 1, 0)</f>
        <v>0</v>
      </c>
    </row>
    <row r="143" spans="1:27" x14ac:dyDescent="0.3">
      <c r="A143">
        <v>568</v>
      </c>
      <c r="B143">
        <v>0</v>
      </c>
      <c r="C143">
        <v>3</v>
      </c>
      <c r="D143">
        <f>IF(Table1[[#This Row],[Pclass]]=1, 1, 0)</f>
        <v>0</v>
      </c>
      <c r="E143">
        <f>IF(Table1[[#This Row],[Pclass]]=2, 1, 0)</f>
        <v>0</v>
      </c>
      <c r="F143" t="s">
        <v>812</v>
      </c>
      <c r="G143" t="s">
        <v>17</v>
      </c>
      <c r="H143">
        <f>IF(Table1[[#This Row],[Sex]]="male", 1, 0)</f>
        <v>0</v>
      </c>
      <c r="I143">
        <v>29</v>
      </c>
      <c r="J143">
        <f>IF(Table1[[#This Row],[Age]], 0, 1)</f>
        <v>0</v>
      </c>
      <c r="K143">
        <f>IF(AND(Table1[[#This Row],[Age]]&lt;&gt;"", Table1[[#This Row],[Age]]&lt;13), 1, 0)</f>
        <v>0</v>
      </c>
      <c r="L143">
        <f>IF(AND(Table1[[#This Row],[Age]]&lt;&gt;"", Table1[[#This Row],[Age]]&gt;=13, Table1[[#This Row],[Age]]&lt;20), 1, 0)</f>
        <v>0</v>
      </c>
      <c r="O143">
        <f>IF(AND(Table1[[#This Row],[Age]]&lt;&gt;"", Table1[[#This Row],[Age]]&gt;64), 1, 0)</f>
        <v>0</v>
      </c>
      <c r="P143">
        <v>0</v>
      </c>
      <c r="Q143">
        <v>4</v>
      </c>
      <c r="R143">
        <v>349909</v>
      </c>
      <c r="S143">
        <v>21.074999999999999</v>
      </c>
      <c r="U143" t="s">
        <v>15</v>
      </c>
      <c r="V143">
        <f>Table1[[#This Row],[class1]]*Bclass1+Table1[[#This Row],[class2]]*Bclass2+Table1[[#This Row],[male]]*Bmale+Table1[[#This Row],[Fare]]*Bfare+Table1[[#This Row],[child]]*Bchild+Table1[[#This Row],[teen]]*Bteen+Table1[[#This Row],[senior]]*Bsenior</f>
        <v>2.8031451196330052E-2</v>
      </c>
      <c r="W143">
        <f>EXP(Table1[[#This Row],[Logit]])</f>
        <v>1.028428029204639</v>
      </c>
      <c r="X143">
        <f>IF(Table1[[#This Row],[Survived]]=1, Table1[[#This Row],[elogit]]/(1+Table1[[#This Row],[elogit]]), 1-(Table1[[#This Row],[elogit]]/(1+Table1[[#This Row],[elogit]])))</f>
        <v>0.49299259604103729</v>
      </c>
      <c r="Y143">
        <f>LN(Table1[[#This Row],[probability]])</f>
        <v>-0.70726112322455903</v>
      </c>
      <c r="Z143">
        <f>IF(ROW()&lt;(Table1[[#Totals],[Survived]]+1), 1, 0)</f>
        <v>1</v>
      </c>
      <c r="AA143">
        <f>IF(Table1[[#This Row],[Prediction]]=Table1[[#This Row],[Survived]], 1, 0)</f>
        <v>0</v>
      </c>
    </row>
    <row r="144" spans="1:27" x14ac:dyDescent="0.3">
      <c r="A144">
        <v>255</v>
      </c>
      <c r="B144">
        <v>0</v>
      </c>
      <c r="C144">
        <v>3</v>
      </c>
      <c r="D144">
        <f>IF(Table1[[#This Row],[Pclass]]=1, 1, 0)</f>
        <v>0</v>
      </c>
      <c r="E144">
        <f>IF(Table1[[#This Row],[Pclass]]=2, 1, 0)</f>
        <v>0</v>
      </c>
      <c r="F144" t="s">
        <v>385</v>
      </c>
      <c r="G144" t="s">
        <v>17</v>
      </c>
      <c r="H144">
        <f>IF(Table1[[#This Row],[Sex]]="male", 1, 0)</f>
        <v>0</v>
      </c>
      <c r="I144">
        <v>41</v>
      </c>
      <c r="J144">
        <f>IF(Table1[[#This Row],[Age]], 0, 1)</f>
        <v>0</v>
      </c>
      <c r="K144">
        <f>IF(AND(Table1[[#This Row],[Age]]&lt;&gt;"", Table1[[#This Row],[Age]]&lt;13), 1, 0)</f>
        <v>0</v>
      </c>
      <c r="L144">
        <f>IF(AND(Table1[[#This Row],[Age]]&lt;&gt;"", Table1[[#This Row],[Age]]&gt;=13, Table1[[#This Row],[Age]]&lt;20), 1, 0)</f>
        <v>0</v>
      </c>
      <c r="O144">
        <f>IF(AND(Table1[[#This Row],[Age]]&lt;&gt;"", Table1[[#This Row],[Age]]&gt;64), 1, 0)</f>
        <v>0</v>
      </c>
      <c r="P144">
        <v>0</v>
      </c>
      <c r="Q144">
        <v>2</v>
      </c>
      <c r="R144">
        <v>370129</v>
      </c>
      <c r="S144">
        <v>20.212499999999999</v>
      </c>
      <c r="U144" t="s">
        <v>15</v>
      </c>
      <c r="V144">
        <f>Table1[[#This Row],[class1]]*Bclass1+Table1[[#This Row],[class2]]*Bclass2+Table1[[#This Row],[male]]*Bmale+Table1[[#This Row],[Fare]]*Bfare+Table1[[#This Row],[child]]*Bchild+Table1[[#This Row],[teen]]*Bteen+Table1[[#This Row],[senior]]*Bsenior</f>
        <v>2.6884256574416187E-2</v>
      </c>
      <c r="W144">
        <f>EXP(Table1[[#This Row],[Logit]])</f>
        <v>1.0272488985759847</v>
      </c>
      <c r="X144">
        <f>IF(Table1[[#This Row],[Survived]]=1, Table1[[#This Row],[elogit]]/(1+Table1[[#This Row],[elogit]]), 1-(Table1[[#This Row],[elogit]]/(1+Table1[[#This Row],[elogit]])))</f>
        <v>0.49327934063865431</v>
      </c>
      <c r="Y144">
        <f>LN(Table1[[#This Row],[probability]])</f>
        <v>-0.7066796515329653</v>
      </c>
      <c r="Z144">
        <f>IF(ROW()&lt;(Table1[[#Totals],[Survived]]+1), 1, 0)</f>
        <v>1</v>
      </c>
      <c r="AA144">
        <f>IF(Table1[[#This Row],[Prediction]]=Table1[[#This Row],[Survived]], 1, 0)</f>
        <v>0</v>
      </c>
    </row>
    <row r="145" spans="1:27" x14ac:dyDescent="0.3">
      <c r="A145">
        <v>19</v>
      </c>
      <c r="B145">
        <v>0</v>
      </c>
      <c r="C145">
        <v>3</v>
      </c>
      <c r="D145">
        <f>IF(Table1[[#This Row],[Pclass]]=1, 1, 0)</f>
        <v>0</v>
      </c>
      <c r="E145">
        <f>IF(Table1[[#This Row],[Pclass]]=2, 1, 0)</f>
        <v>0</v>
      </c>
      <c r="F145" t="s">
        <v>45</v>
      </c>
      <c r="G145" t="s">
        <v>17</v>
      </c>
      <c r="H145">
        <f>IF(Table1[[#This Row],[Sex]]="male", 1, 0)</f>
        <v>0</v>
      </c>
      <c r="I145">
        <v>31</v>
      </c>
      <c r="J145">
        <f>IF(Table1[[#This Row],[Age]], 0, 1)</f>
        <v>0</v>
      </c>
      <c r="K145">
        <f>IF(AND(Table1[[#This Row],[Age]]&lt;&gt;"", Table1[[#This Row],[Age]]&lt;13), 1, 0)</f>
        <v>0</v>
      </c>
      <c r="L145">
        <f>IF(AND(Table1[[#This Row],[Age]]&lt;&gt;"", Table1[[#This Row],[Age]]&gt;=13, Table1[[#This Row],[Age]]&lt;20), 1, 0)</f>
        <v>0</v>
      </c>
      <c r="O145">
        <f>IF(AND(Table1[[#This Row],[Age]]&lt;&gt;"", Table1[[#This Row],[Age]]&gt;64), 1, 0)</f>
        <v>0</v>
      </c>
      <c r="P145">
        <v>1</v>
      </c>
      <c r="Q145">
        <v>0</v>
      </c>
      <c r="R145">
        <v>345763</v>
      </c>
      <c r="S145">
        <v>18</v>
      </c>
      <c r="U145" t="s">
        <v>15</v>
      </c>
      <c r="V145">
        <f>Table1[[#This Row],[class1]]*Bclass1+Table1[[#This Row],[class2]]*Bclass2+Table1[[#This Row],[male]]*Bmale+Table1[[#This Row],[Fare]]*Bfare+Table1[[#This Row],[child]]*Bchild+Table1[[#This Row],[teen]]*Bteen+Table1[[#This Row],[senior]]*Bsenior</f>
        <v>2.394145297907193E-2</v>
      </c>
      <c r="W145">
        <f>EXP(Table1[[#This Row],[Logit]])</f>
        <v>1.0242303504994168</v>
      </c>
      <c r="X145">
        <f>IF(Table1[[#This Row],[Survived]]=1, Table1[[#This Row],[elogit]]/(1+Table1[[#This Row],[elogit]]), 1-(Table1[[#This Row],[elogit]]/(1+Table1[[#This Row],[elogit]])))</f>
        <v>0.49401492263629021</v>
      </c>
      <c r="Y145">
        <f>LN(Table1[[#This Row],[probability]])</f>
        <v>-0.70518955448469023</v>
      </c>
      <c r="Z145">
        <f>IF(ROW()&lt;(Table1[[#Totals],[Survived]]+1), 1, 0)</f>
        <v>1</v>
      </c>
      <c r="AA145">
        <f>IF(Table1[[#This Row],[Prediction]]=Table1[[#This Row],[Survived]], 1, 0)</f>
        <v>0</v>
      </c>
    </row>
    <row r="146" spans="1:27" x14ac:dyDescent="0.3">
      <c r="A146">
        <v>618</v>
      </c>
      <c r="B146">
        <v>0</v>
      </c>
      <c r="C146">
        <v>3</v>
      </c>
      <c r="D146">
        <f>IF(Table1[[#This Row],[Pclass]]=1, 1, 0)</f>
        <v>0</v>
      </c>
      <c r="E146">
        <f>IF(Table1[[#This Row],[Pclass]]=2, 1, 0)</f>
        <v>0</v>
      </c>
      <c r="F146" t="s">
        <v>877</v>
      </c>
      <c r="G146" t="s">
        <v>17</v>
      </c>
      <c r="H146">
        <f>IF(Table1[[#This Row],[Sex]]="male", 1, 0)</f>
        <v>0</v>
      </c>
      <c r="I146">
        <v>26</v>
      </c>
      <c r="J146">
        <f>IF(Table1[[#This Row],[Age]], 0, 1)</f>
        <v>0</v>
      </c>
      <c r="K146">
        <f>IF(AND(Table1[[#This Row],[Age]]&lt;&gt;"", Table1[[#This Row],[Age]]&lt;13), 1, 0)</f>
        <v>0</v>
      </c>
      <c r="L146">
        <f>IF(AND(Table1[[#This Row],[Age]]&lt;&gt;"", Table1[[#This Row],[Age]]&gt;=13, Table1[[#This Row],[Age]]&lt;20), 1, 0)</f>
        <v>0</v>
      </c>
      <c r="O146">
        <f>IF(AND(Table1[[#This Row],[Age]]&lt;&gt;"", Table1[[#This Row],[Age]]&gt;64), 1, 0)</f>
        <v>0</v>
      </c>
      <c r="P146">
        <v>1</v>
      </c>
      <c r="Q146">
        <v>0</v>
      </c>
      <c r="R146" t="s">
        <v>384</v>
      </c>
      <c r="S146">
        <v>16.100000000000001</v>
      </c>
      <c r="U146" t="s">
        <v>15</v>
      </c>
      <c r="V146">
        <f>Table1[[#This Row],[class1]]*Bclass1+Table1[[#This Row],[class2]]*Bclass2+Table1[[#This Row],[male]]*Bmale+Table1[[#This Row],[Fare]]*Bfare+Table1[[#This Row],[child]]*Bchild+Table1[[#This Row],[teen]]*Bteen+Table1[[#This Row],[senior]]*Bsenior</f>
        <v>2.1414299609058784E-2</v>
      </c>
      <c r="W146">
        <f>EXP(Table1[[#This Row],[Logit]])</f>
        <v>1.0216452311897928</v>
      </c>
      <c r="X146">
        <f>IF(Table1[[#This Row],[Survived]]=1, Table1[[#This Row],[elogit]]/(1+Table1[[#This Row],[elogit]]), 1-(Table1[[#This Row],[elogit]]/(1+Table1[[#This Row],[elogit]])))</f>
        <v>0.49464662967175166</v>
      </c>
      <c r="Y146">
        <f>LN(Table1[[#This Row],[probability]])</f>
        <v>-0.70391165079772378</v>
      </c>
      <c r="Z146">
        <f>IF(ROW()&lt;(Table1[[#Totals],[Survived]]+1), 1, 0)</f>
        <v>1</v>
      </c>
      <c r="AA146">
        <f>IF(Table1[[#This Row],[Prediction]]=Table1[[#This Row],[Survived]], 1, 0)</f>
        <v>0</v>
      </c>
    </row>
    <row r="147" spans="1:27" x14ac:dyDescent="0.3">
      <c r="A147">
        <v>658</v>
      </c>
      <c r="B147">
        <v>0</v>
      </c>
      <c r="C147">
        <v>3</v>
      </c>
      <c r="D147">
        <f>IF(Table1[[#This Row],[Pclass]]=1, 1, 0)</f>
        <v>0</v>
      </c>
      <c r="E147">
        <f>IF(Table1[[#This Row],[Pclass]]=2, 1, 0)</f>
        <v>0</v>
      </c>
      <c r="F147" t="s">
        <v>926</v>
      </c>
      <c r="G147" t="s">
        <v>17</v>
      </c>
      <c r="H147">
        <f>IF(Table1[[#This Row],[Sex]]="male", 1, 0)</f>
        <v>0</v>
      </c>
      <c r="I147">
        <v>32</v>
      </c>
      <c r="J147">
        <f>IF(Table1[[#This Row],[Age]], 0, 1)</f>
        <v>0</v>
      </c>
      <c r="K147">
        <f>IF(AND(Table1[[#This Row],[Age]]&lt;&gt;"", Table1[[#This Row],[Age]]&lt;13), 1, 0)</f>
        <v>0</v>
      </c>
      <c r="L147">
        <f>IF(AND(Table1[[#This Row],[Age]]&lt;&gt;"", Table1[[#This Row],[Age]]&gt;=13, Table1[[#This Row],[Age]]&lt;20), 1, 0)</f>
        <v>0</v>
      </c>
      <c r="O147">
        <f>IF(AND(Table1[[#This Row],[Age]]&lt;&gt;"", Table1[[#This Row],[Age]]&gt;64), 1, 0)</f>
        <v>0</v>
      </c>
      <c r="P147">
        <v>1</v>
      </c>
      <c r="Q147">
        <v>1</v>
      </c>
      <c r="R147">
        <v>364849</v>
      </c>
      <c r="S147">
        <v>15.5</v>
      </c>
      <c r="U147" t="s">
        <v>27</v>
      </c>
      <c r="V147">
        <f>Table1[[#This Row],[class1]]*Bclass1+Table1[[#This Row],[class2]]*Bclass2+Table1[[#This Row],[male]]*Bmale+Table1[[#This Row],[Fare]]*Bfare+Table1[[#This Row],[child]]*Bchild+Table1[[#This Row],[teen]]*Bteen+Table1[[#This Row],[senior]]*Bsenior</f>
        <v>2.0616251176423052E-2</v>
      </c>
      <c r="W147">
        <f>EXP(Table1[[#This Row],[Logit]])</f>
        <v>1.0208302340611772</v>
      </c>
      <c r="X147">
        <f>IF(Table1[[#This Row],[Survived]]=1, Table1[[#This Row],[elogit]]/(1+Table1[[#This Row],[elogit]]), 1-(Table1[[#This Row],[elogit]]/(1+Table1[[#This Row],[elogit]])))</f>
        <v>0.49484611975066417</v>
      </c>
      <c r="Y147">
        <f>LN(Table1[[#This Row],[probability]])</f>
        <v>-0.70350843393386742</v>
      </c>
      <c r="Z147">
        <f>IF(ROW()&lt;(Table1[[#Totals],[Survived]]+1), 1, 0)</f>
        <v>1</v>
      </c>
      <c r="AA147">
        <f>IF(Table1[[#This Row],[Prediction]]=Table1[[#This Row],[Survived]], 1, 0)</f>
        <v>0</v>
      </c>
    </row>
    <row r="148" spans="1:27" x14ac:dyDescent="0.3">
      <c r="A148">
        <v>141</v>
      </c>
      <c r="B148">
        <v>0</v>
      </c>
      <c r="C148">
        <v>3</v>
      </c>
      <c r="D148">
        <f>IF(Table1[[#This Row],[Pclass]]=1, 1, 0)</f>
        <v>0</v>
      </c>
      <c r="E148">
        <f>IF(Table1[[#This Row],[Pclass]]=2, 1, 0)</f>
        <v>0</v>
      </c>
      <c r="F148" t="s">
        <v>221</v>
      </c>
      <c r="G148" t="s">
        <v>17</v>
      </c>
      <c r="H148">
        <f>IF(Table1[[#This Row],[Sex]]="male", 1, 0)</f>
        <v>0</v>
      </c>
      <c r="J148">
        <f>IF(Table1[[#This Row],[Age]], 0, 1)</f>
        <v>1</v>
      </c>
      <c r="K148">
        <f>IF(AND(Table1[[#This Row],[Age]]&lt;&gt;"", Table1[[#This Row],[Age]]&lt;13), 1, 0)</f>
        <v>0</v>
      </c>
      <c r="L148">
        <f>IF(AND(Table1[[#This Row],[Age]]&lt;&gt;"", Table1[[#This Row],[Age]]&gt;=13, Table1[[#This Row],[Age]]&lt;20), 1, 0)</f>
        <v>0</v>
      </c>
      <c r="O148">
        <f>IF(AND(Table1[[#This Row],[Age]]&lt;&gt;"", Table1[[#This Row],[Age]]&gt;64), 1, 0)</f>
        <v>0</v>
      </c>
      <c r="P148">
        <v>0</v>
      </c>
      <c r="Q148">
        <v>2</v>
      </c>
      <c r="R148">
        <v>2678</v>
      </c>
      <c r="S148">
        <v>15.245799999999999</v>
      </c>
      <c r="U148" t="s">
        <v>20</v>
      </c>
      <c r="V148">
        <f>Table1[[#This Row],[class1]]*Bclass1+Table1[[#This Row],[class2]]*Bclass2+Table1[[#This Row],[male]]*Bmale+Table1[[#This Row],[Fare]]*Bfare+Table1[[#This Row],[child]]*Bchild+Table1[[#This Row],[teen]]*Bteen+Table1[[#This Row],[senior]]*Bsenior</f>
        <v>2.0278144657129713E-2</v>
      </c>
      <c r="W148">
        <f>EXP(Table1[[#This Row],[Logit]])</f>
        <v>1.0204851430459978</v>
      </c>
      <c r="X148">
        <f>IF(Table1[[#This Row],[Survived]]=1, Table1[[#This Row],[elogit]]/(1+Table1[[#This Row],[elogit]]), 1-(Table1[[#This Row],[elogit]]/(1+Table1[[#This Row],[elogit]])))</f>
        <v>0.49493063754601163</v>
      </c>
      <c r="Y148">
        <f>LN(Table1[[#This Row],[probability]])</f>
        <v>-0.7033376524017092</v>
      </c>
      <c r="Z148">
        <f>IF(ROW()&lt;(Table1[[#Totals],[Survived]]+1), 1, 0)</f>
        <v>1</v>
      </c>
      <c r="AA148">
        <f>IF(Table1[[#This Row],[Prediction]]=Table1[[#This Row],[Survived]], 1, 0)</f>
        <v>0</v>
      </c>
    </row>
    <row r="149" spans="1:27" x14ac:dyDescent="0.3">
      <c r="A149">
        <v>133</v>
      </c>
      <c r="B149">
        <v>0</v>
      </c>
      <c r="C149">
        <v>3</v>
      </c>
      <c r="D149">
        <f>IF(Table1[[#This Row],[Pclass]]=1, 1, 0)</f>
        <v>0</v>
      </c>
      <c r="E149">
        <f>IF(Table1[[#This Row],[Pclass]]=2, 1, 0)</f>
        <v>0</v>
      </c>
      <c r="F149" t="s">
        <v>207</v>
      </c>
      <c r="G149" t="s">
        <v>17</v>
      </c>
      <c r="H149">
        <f>IF(Table1[[#This Row],[Sex]]="male", 1, 0)</f>
        <v>0</v>
      </c>
      <c r="I149">
        <v>47</v>
      </c>
      <c r="J149">
        <f>IF(Table1[[#This Row],[Age]], 0, 1)</f>
        <v>0</v>
      </c>
      <c r="K149">
        <f>IF(AND(Table1[[#This Row],[Age]]&lt;&gt;"", Table1[[#This Row],[Age]]&lt;13), 1, 0)</f>
        <v>0</v>
      </c>
      <c r="L149">
        <f>IF(AND(Table1[[#This Row],[Age]]&lt;&gt;"", Table1[[#This Row],[Age]]&gt;=13, Table1[[#This Row],[Age]]&lt;20), 1, 0)</f>
        <v>0</v>
      </c>
      <c r="O149">
        <f>IF(AND(Table1[[#This Row],[Age]]&lt;&gt;"", Table1[[#This Row],[Age]]&gt;64), 1, 0)</f>
        <v>0</v>
      </c>
      <c r="P149">
        <v>1</v>
      </c>
      <c r="Q149">
        <v>0</v>
      </c>
      <c r="R149" t="s">
        <v>208</v>
      </c>
      <c r="S149">
        <v>14.5</v>
      </c>
      <c r="U149" t="s">
        <v>15</v>
      </c>
      <c r="V149">
        <f>Table1[[#This Row],[class1]]*Bclass1+Table1[[#This Row],[class2]]*Bclass2+Table1[[#This Row],[male]]*Bmale+Table1[[#This Row],[Fare]]*Bfare+Table1[[#This Row],[child]]*Bchild+Table1[[#This Row],[teen]]*Bteen+Table1[[#This Row],[senior]]*Bsenior</f>
        <v>1.9286170455363499E-2</v>
      </c>
      <c r="W149">
        <f>EXP(Table1[[#This Row],[Logit]])</f>
        <v>1.0194733500300632</v>
      </c>
      <c r="X149">
        <f>IF(Table1[[#This Row],[Survived]]=1, Table1[[#This Row],[elogit]]/(1+Table1[[#This Row],[elogit]]), 1-(Table1[[#This Row],[elogit]]/(1+Table1[[#This Row],[elogit]])))</f>
        <v>0.49517860683089154</v>
      </c>
      <c r="Y149">
        <f>LN(Table1[[#This Row],[probability]])</f>
        <v>-0.70283675961341796</v>
      </c>
      <c r="Z149">
        <f>IF(ROW()&lt;(Table1[[#Totals],[Survived]]+1), 1, 0)</f>
        <v>1</v>
      </c>
      <c r="AA149">
        <f>IF(Table1[[#This Row],[Prediction]]=Table1[[#This Row],[Survived]], 1, 0)</f>
        <v>0</v>
      </c>
    </row>
    <row r="150" spans="1:27" x14ac:dyDescent="0.3">
      <c r="A150">
        <v>579</v>
      </c>
      <c r="B150">
        <v>0</v>
      </c>
      <c r="C150">
        <v>3</v>
      </c>
      <c r="D150">
        <f>IF(Table1[[#This Row],[Pclass]]=1, 1, 0)</f>
        <v>0</v>
      </c>
      <c r="E150">
        <f>IF(Table1[[#This Row],[Pclass]]=2, 1, 0)</f>
        <v>0</v>
      </c>
      <c r="F150" t="s">
        <v>827</v>
      </c>
      <c r="G150" t="s">
        <v>17</v>
      </c>
      <c r="H150">
        <f>IF(Table1[[#This Row],[Sex]]="male", 1, 0)</f>
        <v>0</v>
      </c>
      <c r="J150">
        <f>IF(Table1[[#This Row],[Age]], 0, 1)</f>
        <v>1</v>
      </c>
      <c r="K150">
        <f>IF(AND(Table1[[#This Row],[Age]]&lt;&gt;"", Table1[[#This Row],[Age]]&lt;13), 1, 0)</f>
        <v>0</v>
      </c>
      <c r="L150">
        <f>IF(AND(Table1[[#This Row],[Age]]&lt;&gt;"", Table1[[#This Row],[Age]]&gt;=13, Table1[[#This Row],[Age]]&lt;20), 1, 0)</f>
        <v>0</v>
      </c>
      <c r="O150">
        <f>IF(AND(Table1[[#This Row],[Age]]&lt;&gt;"", Table1[[#This Row],[Age]]&gt;64), 1, 0)</f>
        <v>0</v>
      </c>
      <c r="P150">
        <v>1</v>
      </c>
      <c r="Q150">
        <v>0</v>
      </c>
      <c r="R150">
        <v>2689</v>
      </c>
      <c r="S150">
        <v>14.458299999999999</v>
      </c>
      <c r="U150" t="s">
        <v>20</v>
      </c>
      <c r="V150">
        <f>Table1[[#This Row],[class1]]*Bclass1+Table1[[#This Row],[class2]]*Bclass2+Table1[[#This Row],[male]]*Bmale+Table1[[#This Row],[Fare]]*Bfare+Table1[[#This Row],[child]]*Bchild+Table1[[#This Row],[teen]]*Bteen+Table1[[#This Row],[senior]]*Bsenior</f>
        <v>1.9230706089295314E-2</v>
      </c>
      <c r="W150">
        <f>EXP(Table1[[#This Row],[Logit]])</f>
        <v>1.0194168071550525</v>
      </c>
      <c r="X150">
        <f>IF(Table1[[#This Row],[Survived]]=1, Table1[[#This Row],[elogit]]/(1+Table1[[#This Row],[elogit]]), 1-(Table1[[#This Row],[elogit]]/(1+Table1[[#This Row],[elogit]])))</f>
        <v>0.49519247163679736</v>
      </c>
      <c r="Y150">
        <f>LN(Table1[[#This Row],[probability]])</f>
        <v>-0.70280876039936957</v>
      </c>
      <c r="Z150">
        <f>IF(ROW()&lt;(Table1[[#Totals],[Survived]]+1), 1, 0)</f>
        <v>1</v>
      </c>
      <c r="AA150">
        <f>IF(Table1[[#This Row],[Prediction]]=Table1[[#This Row],[Survived]], 1, 0)</f>
        <v>0</v>
      </c>
    </row>
    <row r="151" spans="1:27" x14ac:dyDescent="0.3">
      <c r="A151">
        <v>241</v>
      </c>
      <c r="B151">
        <v>0</v>
      </c>
      <c r="C151">
        <v>3</v>
      </c>
      <c r="D151">
        <f>IF(Table1[[#This Row],[Pclass]]=1, 1, 0)</f>
        <v>0</v>
      </c>
      <c r="E151">
        <f>IF(Table1[[#This Row],[Pclass]]=2, 1, 0)</f>
        <v>0</v>
      </c>
      <c r="F151" t="s">
        <v>365</v>
      </c>
      <c r="G151" t="s">
        <v>17</v>
      </c>
      <c r="H151">
        <f>IF(Table1[[#This Row],[Sex]]="male", 1, 0)</f>
        <v>0</v>
      </c>
      <c r="J151">
        <f>IF(Table1[[#This Row],[Age]], 0, 1)</f>
        <v>1</v>
      </c>
      <c r="K151">
        <f>IF(AND(Table1[[#This Row],[Age]]&lt;&gt;"", Table1[[#This Row],[Age]]&lt;13), 1, 0)</f>
        <v>0</v>
      </c>
      <c r="L151">
        <f>IF(AND(Table1[[#This Row],[Age]]&lt;&gt;"", Table1[[#This Row],[Age]]&gt;=13, Table1[[#This Row],[Age]]&lt;20), 1, 0)</f>
        <v>0</v>
      </c>
      <c r="O151">
        <f>IF(AND(Table1[[#This Row],[Age]]&lt;&gt;"", Table1[[#This Row],[Age]]&gt;64), 1, 0)</f>
        <v>0</v>
      </c>
      <c r="P151">
        <v>1</v>
      </c>
      <c r="Q151">
        <v>0</v>
      </c>
      <c r="R151">
        <v>2665</v>
      </c>
      <c r="S151">
        <v>14.4542</v>
      </c>
      <c r="U151" t="s">
        <v>20</v>
      </c>
      <c r="V151">
        <f>Table1[[#This Row],[class1]]*Bclass1+Table1[[#This Row],[class2]]*Bclass2+Table1[[#This Row],[male]]*Bmale+Table1[[#This Row],[Fare]]*Bfare+Table1[[#This Row],[child]]*Bchild+Table1[[#This Row],[teen]]*Bteen+Table1[[#This Row],[senior]]*Bsenior</f>
        <v>1.9225252758338973E-2</v>
      </c>
      <c r="W151">
        <f>EXP(Table1[[#This Row],[Logit]])</f>
        <v>1.0194112479529787</v>
      </c>
      <c r="X151">
        <f>IF(Table1[[#This Row],[Survived]]=1, Table1[[#This Row],[elogit]]/(1+Table1[[#This Row],[elogit]]), 1-(Table1[[#This Row],[elogit]]/(1+Table1[[#This Row],[elogit]])))</f>
        <v>0.49519383484353297</v>
      </c>
      <c r="Y151">
        <f>LN(Table1[[#This Row],[probability]])</f>
        <v>-0.70280600752056521</v>
      </c>
      <c r="Z151">
        <f>IF(ROW()&lt;(Table1[[#Totals],[Survived]]+1), 1, 0)</f>
        <v>1</v>
      </c>
      <c r="AA151">
        <f>IF(Table1[[#This Row],[Prediction]]=Table1[[#This Row],[Survived]], 1, 0)</f>
        <v>0</v>
      </c>
    </row>
    <row r="152" spans="1:27" x14ac:dyDescent="0.3">
      <c r="A152">
        <v>363</v>
      </c>
      <c r="B152">
        <v>0</v>
      </c>
      <c r="C152">
        <v>3</v>
      </c>
      <c r="D152">
        <f>IF(Table1[[#This Row],[Pclass]]=1, 1, 0)</f>
        <v>0</v>
      </c>
      <c r="E152">
        <f>IF(Table1[[#This Row],[Pclass]]=2, 1, 0)</f>
        <v>0</v>
      </c>
      <c r="F152" t="s">
        <v>538</v>
      </c>
      <c r="G152" t="s">
        <v>17</v>
      </c>
      <c r="H152">
        <f>IF(Table1[[#This Row],[Sex]]="male", 1, 0)</f>
        <v>0</v>
      </c>
      <c r="I152">
        <v>45</v>
      </c>
      <c r="J152">
        <f>IF(Table1[[#This Row],[Age]], 0, 1)</f>
        <v>0</v>
      </c>
      <c r="K152">
        <f>IF(AND(Table1[[#This Row],[Age]]&lt;&gt;"", Table1[[#This Row],[Age]]&lt;13), 1, 0)</f>
        <v>0</v>
      </c>
      <c r="L152">
        <f>IF(AND(Table1[[#This Row],[Age]]&lt;&gt;"", Table1[[#This Row],[Age]]&gt;=13, Table1[[#This Row],[Age]]&lt;20), 1, 0)</f>
        <v>0</v>
      </c>
      <c r="O152">
        <f>IF(AND(Table1[[#This Row],[Age]]&lt;&gt;"", Table1[[#This Row],[Age]]&gt;64), 1, 0)</f>
        <v>0</v>
      </c>
      <c r="P152">
        <v>0</v>
      </c>
      <c r="Q152">
        <v>1</v>
      </c>
      <c r="R152">
        <v>2691</v>
      </c>
      <c r="S152">
        <v>14.4542</v>
      </c>
      <c r="U152" t="s">
        <v>20</v>
      </c>
      <c r="V152">
        <f>Table1[[#This Row],[class1]]*Bclass1+Table1[[#This Row],[class2]]*Bclass2+Table1[[#This Row],[male]]*Bmale+Table1[[#This Row],[Fare]]*Bfare+Table1[[#This Row],[child]]*Bchild+Table1[[#This Row],[teen]]*Bteen+Table1[[#This Row],[senior]]*Bsenior</f>
        <v>1.9225252758338973E-2</v>
      </c>
      <c r="W152">
        <f>EXP(Table1[[#This Row],[Logit]])</f>
        <v>1.0194112479529787</v>
      </c>
      <c r="X152">
        <f>IF(Table1[[#This Row],[Survived]]=1, Table1[[#This Row],[elogit]]/(1+Table1[[#This Row],[elogit]]), 1-(Table1[[#This Row],[elogit]]/(1+Table1[[#This Row],[elogit]])))</f>
        <v>0.49519383484353297</v>
      </c>
      <c r="Y152">
        <f>LN(Table1[[#This Row],[probability]])</f>
        <v>-0.70280600752056521</v>
      </c>
      <c r="Z152">
        <f>IF(ROW()&lt;(Table1[[#Totals],[Survived]]+1), 1, 0)</f>
        <v>1</v>
      </c>
      <c r="AA152">
        <f>IF(Table1[[#This Row],[Prediction]]=Table1[[#This Row],[Survived]], 1, 0)</f>
        <v>0</v>
      </c>
    </row>
    <row r="153" spans="1:27" x14ac:dyDescent="0.3">
      <c r="A153">
        <v>424</v>
      </c>
      <c r="B153">
        <v>0</v>
      </c>
      <c r="C153">
        <v>3</v>
      </c>
      <c r="D153">
        <f>IF(Table1[[#This Row],[Pclass]]=1, 1, 0)</f>
        <v>0</v>
      </c>
      <c r="E153">
        <f>IF(Table1[[#This Row],[Pclass]]=2, 1, 0)</f>
        <v>0</v>
      </c>
      <c r="F153" t="s">
        <v>614</v>
      </c>
      <c r="G153" t="s">
        <v>17</v>
      </c>
      <c r="H153">
        <f>IF(Table1[[#This Row],[Sex]]="male", 1, 0)</f>
        <v>0</v>
      </c>
      <c r="I153">
        <v>28</v>
      </c>
      <c r="J153">
        <f>IF(Table1[[#This Row],[Age]], 0, 1)</f>
        <v>0</v>
      </c>
      <c r="K153">
        <f>IF(AND(Table1[[#This Row],[Age]]&lt;&gt;"", Table1[[#This Row],[Age]]&lt;13), 1, 0)</f>
        <v>0</v>
      </c>
      <c r="L153">
        <f>IF(AND(Table1[[#This Row],[Age]]&lt;&gt;"", Table1[[#This Row],[Age]]&gt;=13, Table1[[#This Row],[Age]]&lt;20), 1, 0)</f>
        <v>0</v>
      </c>
      <c r="O153">
        <f>IF(AND(Table1[[#This Row],[Age]]&lt;&gt;"", Table1[[#This Row],[Age]]&gt;64), 1, 0)</f>
        <v>0</v>
      </c>
      <c r="P153">
        <v>1</v>
      </c>
      <c r="Q153">
        <v>1</v>
      </c>
      <c r="R153">
        <v>347080</v>
      </c>
      <c r="S153">
        <v>14.4</v>
      </c>
      <c r="U153" t="s">
        <v>15</v>
      </c>
      <c r="V153">
        <f>Table1[[#This Row],[class1]]*Bclass1+Table1[[#This Row],[class2]]*Bclass2+Table1[[#This Row],[male]]*Bmale+Table1[[#This Row],[Fare]]*Bfare+Table1[[#This Row],[child]]*Bchild+Table1[[#This Row],[teen]]*Bteen+Table1[[#This Row],[senior]]*Bsenior</f>
        <v>1.9153162383257545E-2</v>
      </c>
      <c r="W153">
        <f>EXP(Table1[[#This Row],[Logit]])</f>
        <v>1.0193377608626393</v>
      </c>
      <c r="X153">
        <f>IF(Table1[[#This Row],[Survived]]=1, Table1[[#This Row],[elogit]]/(1+Table1[[#This Row],[elogit]]), 1-(Table1[[#This Row],[elogit]]/(1+Table1[[#This Row],[elogit]])))</f>
        <v>0.49521185577830762</v>
      </c>
      <c r="Y153">
        <f>LN(Table1[[#This Row],[probability]])</f>
        <v>-0.70276961650434366</v>
      </c>
      <c r="Z153">
        <f>IF(ROW()&lt;(Table1[[#Totals],[Survived]]+1), 1, 0)</f>
        <v>1</v>
      </c>
      <c r="AA153">
        <f>IF(Table1[[#This Row],[Prediction]]=Table1[[#This Row],[Survived]], 1, 0)</f>
        <v>0</v>
      </c>
    </row>
    <row r="154" spans="1:27" x14ac:dyDescent="0.3">
      <c r="A154">
        <v>883</v>
      </c>
      <c r="B154">
        <v>0</v>
      </c>
      <c r="C154">
        <v>3</v>
      </c>
      <c r="D154">
        <f>IF(Table1[[#This Row],[Pclass]]=1, 1, 0)</f>
        <v>0</v>
      </c>
      <c r="E154">
        <f>IF(Table1[[#This Row],[Pclass]]=2, 1, 0)</f>
        <v>0</v>
      </c>
      <c r="F154" t="s">
        <v>1209</v>
      </c>
      <c r="G154" t="s">
        <v>17</v>
      </c>
      <c r="H154">
        <f>IF(Table1[[#This Row],[Sex]]="male", 1, 0)</f>
        <v>0</v>
      </c>
      <c r="I154">
        <v>22</v>
      </c>
      <c r="J154">
        <f>IF(Table1[[#This Row],[Age]], 0, 1)</f>
        <v>0</v>
      </c>
      <c r="K154">
        <f>IF(AND(Table1[[#This Row],[Age]]&lt;&gt;"", Table1[[#This Row],[Age]]&lt;13), 1, 0)</f>
        <v>0</v>
      </c>
      <c r="L154">
        <f>IF(AND(Table1[[#This Row],[Age]]&lt;&gt;"", Table1[[#This Row],[Age]]&gt;=13, Table1[[#This Row],[Age]]&lt;20), 1, 0)</f>
        <v>0</v>
      </c>
      <c r="O154">
        <f>IF(AND(Table1[[#This Row],[Age]]&lt;&gt;"", Table1[[#This Row],[Age]]&gt;64), 1, 0)</f>
        <v>0</v>
      </c>
      <c r="P154">
        <v>0</v>
      </c>
      <c r="Q154">
        <v>0</v>
      </c>
      <c r="R154">
        <v>7552</v>
      </c>
      <c r="S154">
        <v>10.5167</v>
      </c>
      <c r="U154" t="s">
        <v>15</v>
      </c>
      <c r="V154">
        <f>Table1[[#This Row],[class1]]*Bclass1+Table1[[#This Row],[class2]]*Bclass2+Table1[[#This Row],[male]]*Bmale+Table1[[#This Row],[Fare]]*Bfare+Table1[[#This Row],[child]]*Bchild+Table1[[#This Row],[teen]]*Bteen+Table1[[#This Row],[senior]]*Bsenior</f>
        <v>1.3988059919166988E-2</v>
      </c>
      <c r="W154">
        <f>EXP(Table1[[#This Row],[Logit]])</f>
        <v>1.0140863505932074</v>
      </c>
      <c r="X154">
        <f>IF(Table1[[#This Row],[Survived]]=1, Table1[[#This Row],[elogit]]/(1+Table1[[#This Row],[elogit]]), 1-(Table1[[#This Row],[elogit]]/(1+Table1[[#This Row],[elogit]])))</f>
        <v>0.49650304203961804</v>
      </c>
      <c r="Y154">
        <f>LN(Table1[[#This Row],[probability]])</f>
        <v>-0.70016566854766737</v>
      </c>
      <c r="Z154">
        <f>IF(ROW()&lt;(Table1[[#Totals],[Survived]]+1), 1, 0)</f>
        <v>1</v>
      </c>
      <c r="AA154">
        <f>IF(Table1[[#This Row],[Prediction]]=Table1[[#This Row],[Survived]], 1, 0)</f>
        <v>0</v>
      </c>
    </row>
    <row r="155" spans="1:27" x14ac:dyDescent="0.3">
      <c r="A155">
        <v>252</v>
      </c>
      <c r="B155">
        <v>0</v>
      </c>
      <c r="C155">
        <v>3</v>
      </c>
      <c r="D155">
        <f>IF(Table1[[#This Row],[Pclass]]=1, 1, 0)</f>
        <v>0</v>
      </c>
      <c r="E155">
        <f>IF(Table1[[#This Row],[Pclass]]=2, 1, 0)</f>
        <v>0</v>
      </c>
      <c r="F155" t="s">
        <v>380</v>
      </c>
      <c r="G155" t="s">
        <v>17</v>
      </c>
      <c r="H155">
        <f>IF(Table1[[#This Row],[Sex]]="male", 1, 0)</f>
        <v>0</v>
      </c>
      <c r="I155">
        <v>29</v>
      </c>
      <c r="J155">
        <f>IF(Table1[[#This Row],[Age]], 0, 1)</f>
        <v>0</v>
      </c>
      <c r="K155">
        <f>IF(AND(Table1[[#This Row],[Age]]&lt;&gt;"", Table1[[#This Row],[Age]]&lt;13), 1, 0)</f>
        <v>0</v>
      </c>
      <c r="L155">
        <f>IF(AND(Table1[[#This Row],[Age]]&lt;&gt;"", Table1[[#This Row],[Age]]&gt;=13, Table1[[#This Row],[Age]]&lt;20), 1, 0)</f>
        <v>0</v>
      </c>
      <c r="O155">
        <f>IF(AND(Table1[[#This Row],[Age]]&lt;&gt;"", Table1[[#This Row],[Age]]&gt;64), 1, 0)</f>
        <v>0</v>
      </c>
      <c r="P155">
        <v>1</v>
      </c>
      <c r="Q155">
        <v>1</v>
      </c>
      <c r="R155">
        <v>347054</v>
      </c>
      <c r="S155">
        <v>10.4625</v>
      </c>
      <c r="T155" t="s">
        <v>35</v>
      </c>
      <c r="U155" t="s">
        <v>15</v>
      </c>
      <c r="V155">
        <f>Table1[[#This Row],[class1]]*Bclass1+Table1[[#This Row],[class2]]*Bclass2+Table1[[#This Row],[male]]*Bmale+Table1[[#This Row],[Fare]]*Bfare+Table1[[#This Row],[child]]*Bchild+Table1[[#This Row],[teen]]*Bteen+Table1[[#This Row],[senior]]*Bsenior</f>
        <v>1.391596954408556E-2</v>
      </c>
      <c r="W155">
        <f>EXP(Table1[[#This Row],[Logit]])</f>
        <v>1.0140132473628796</v>
      </c>
      <c r="X155">
        <f>IF(Table1[[#This Row],[Survived]]=1, Table1[[#This Row],[elogit]]/(1+Table1[[#This Row],[elogit]]), 1-(Table1[[#This Row],[elogit]]/(1+Table1[[#This Row],[elogit]])))</f>
        <v>0.49652106375635119</v>
      </c>
      <c r="Y155">
        <f>LN(Table1[[#This Row],[probability]])</f>
        <v>-0.70012937191271174</v>
      </c>
      <c r="Z155">
        <f>IF(ROW()&lt;(Table1[[#Totals],[Survived]]+1), 1, 0)</f>
        <v>1</v>
      </c>
      <c r="AA155">
        <f>IF(Table1[[#This Row],[Prediction]]=Table1[[#This Row],[Survived]], 1, 0)</f>
        <v>0</v>
      </c>
    </row>
    <row r="156" spans="1:27" x14ac:dyDescent="0.3">
      <c r="A156">
        <v>475</v>
      </c>
      <c r="B156">
        <v>0</v>
      </c>
      <c r="C156">
        <v>3</v>
      </c>
      <c r="D156">
        <f>IF(Table1[[#This Row],[Pclass]]=1, 1, 0)</f>
        <v>0</v>
      </c>
      <c r="E156">
        <f>IF(Table1[[#This Row],[Pclass]]=2, 1, 0)</f>
        <v>0</v>
      </c>
      <c r="F156" t="s">
        <v>685</v>
      </c>
      <c r="G156" t="s">
        <v>17</v>
      </c>
      <c r="H156">
        <f>IF(Table1[[#This Row],[Sex]]="male", 1, 0)</f>
        <v>0</v>
      </c>
      <c r="I156">
        <v>22</v>
      </c>
      <c r="J156">
        <f>IF(Table1[[#This Row],[Age]], 0, 1)</f>
        <v>0</v>
      </c>
      <c r="K156">
        <f>IF(AND(Table1[[#This Row],[Age]]&lt;&gt;"", Table1[[#This Row],[Age]]&lt;13), 1, 0)</f>
        <v>0</v>
      </c>
      <c r="L156">
        <f>IF(AND(Table1[[#This Row],[Age]]&lt;&gt;"", Table1[[#This Row],[Age]]&gt;=13, Table1[[#This Row],[Age]]&lt;20), 1, 0)</f>
        <v>0</v>
      </c>
      <c r="O156">
        <f>IF(AND(Table1[[#This Row],[Age]]&lt;&gt;"", Table1[[#This Row],[Age]]&gt;64), 1, 0)</f>
        <v>0</v>
      </c>
      <c r="P156">
        <v>0</v>
      </c>
      <c r="Q156">
        <v>0</v>
      </c>
      <c r="R156">
        <v>7553</v>
      </c>
      <c r="S156">
        <v>9.8375000000000004</v>
      </c>
      <c r="U156" t="s">
        <v>15</v>
      </c>
      <c r="V156">
        <f>Table1[[#This Row],[class1]]*Bclass1+Table1[[#This Row],[class2]]*Bclass2+Table1[[#This Row],[male]]*Bmale+Table1[[#This Row],[Fare]]*Bfare+Table1[[#This Row],[child]]*Bchild+Table1[[#This Row],[teen]]*Bteen+Table1[[#This Row],[senior]]*Bsenior</f>
        <v>1.308466909342334E-2</v>
      </c>
      <c r="W156">
        <f>EXP(Table1[[#This Row],[Logit]])</f>
        <v>1.0131706479685214</v>
      </c>
      <c r="X156">
        <f>IF(Table1[[#This Row],[Survived]]=1, Table1[[#This Row],[elogit]]/(1+Table1[[#This Row],[elogit]]), 1-(Table1[[#This Row],[elogit]]/(1+Table1[[#This Row],[elogit]])))</f>
        <v>0.49672887939683308</v>
      </c>
      <c r="Y156">
        <f>LN(Table1[[#This Row],[probability]])</f>
        <v>-0.69971091602465074</v>
      </c>
      <c r="Z156">
        <f>IF(ROW()&lt;(Table1[[#Totals],[Survived]]+1), 1, 0)</f>
        <v>1</v>
      </c>
      <c r="AA156">
        <f>IF(Table1[[#This Row],[Prediction]]=Table1[[#This Row],[Survived]], 1, 0)</f>
        <v>0</v>
      </c>
    </row>
    <row r="157" spans="1:27" x14ac:dyDescent="0.3">
      <c r="A157">
        <v>114</v>
      </c>
      <c r="B157">
        <v>0</v>
      </c>
      <c r="C157">
        <v>3</v>
      </c>
      <c r="D157">
        <f>IF(Table1[[#This Row],[Pclass]]=1, 1, 0)</f>
        <v>0</v>
      </c>
      <c r="E157">
        <f>IF(Table1[[#This Row],[Pclass]]=2, 1, 0)</f>
        <v>0</v>
      </c>
      <c r="F157" t="s">
        <v>180</v>
      </c>
      <c r="G157" t="s">
        <v>17</v>
      </c>
      <c r="H157">
        <f>IF(Table1[[#This Row],[Sex]]="male", 1, 0)</f>
        <v>0</v>
      </c>
      <c r="I157">
        <v>20</v>
      </c>
      <c r="J157">
        <f>IF(Table1[[#This Row],[Age]], 0, 1)</f>
        <v>0</v>
      </c>
      <c r="K157">
        <f>IF(AND(Table1[[#This Row],[Age]]&lt;&gt;"", Table1[[#This Row],[Age]]&lt;13), 1, 0)</f>
        <v>0</v>
      </c>
      <c r="L157">
        <f>IF(AND(Table1[[#This Row],[Age]]&lt;&gt;"", Table1[[#This Row],[Age]]&gt;=13, Table1[[#This Row],[Age]]&lt;20), 1, 0)</f>
        <v>0</v>
      </c>
      <c r="O157">
        <f>IF(AND(Table1[[#This Row],[Age]]&lt;&gt;"", Table1[[#This Row],[Age]]&gt;64), 1, 0)</f>
        <v>0</v>
      </c>
      <c r="P157">
        <v>1</v>
      </c>
      <c r="Q157">
        <v>0</v>
      </c>
      <c r="R157">
        <v>4136</v>
      </c>
      <c r="S157">
        <v>9.8249999999999993</v>
      </c>
      <c r="U157" t="s">
        <v>15</v>
      </c>
      <c r="V157">
        <f>Table1[[#This Row],[class1]]*Bclass1+Table1[[#This Row],[class2]]*Bclass2+Table1[[#This Row],[male]]*Bmale+Table1[[#This Row],[Fare]]*Bfare+Table1[[#This Row],[child]]*Bchild+Table1[[#This Row],[teen]]*Bteen+Table1[[#This Row],[senior]]*Bsenior</f>
        <v>1.3068043084410095E-2</v>
      </c>
      <c r="W157">
        <f>EXP(Table1[[#This Row],[Logit]])</f>
        <v>1.013153803124228</v>
      </c>
      <c r="X157">
        <f>IF(Table1[[#This Row],[Survived]]=1, Table1[[#This Row],[elogit]]/(1+Table1[[#This Row],[elogit]]), 1-(Table1[[#This Row],[elogit]]/(1+Table1[[#This Row],[elogit]])))</f>
        <v>0.49673303572141025</v>
      </c>
      <c r="Y157">
        <f>LN(Table1[[#This Row],[probability]])</f>
        <v>-0.69970254866901493</v>
      </c>
      <c r="Z157">
        <f>IF(ROW()&lt;(Table1[[#Totals],[Survived]]+1), 1, 0)</f>
        <v>1</v>
      </c>
      <c r="AA157">
        <f>IF(Table1[[#This Row],[Prediction]]=Table1[[#This Row],[Survived]], 1, 0)</f>
        <v>0</v>
      </c>
    </row>
    <row r="158" spans="1:27" x14ac:dyDescent="0.3">
      <c r="A158">
        <v>403</v>
      </c>
      <c r="B158">
        <v>0</v>
      </c>
      <c r="C158">
        <v>3</v>
      </c>
      <c r="D158">
        <f>IF(Table1[[#This Row],[Pclass]]=1, 1, 0)</f>
        <v>0</v>
      </c>
      <c r="E158">
        <f>IF(Table1[[#This Row],[Pclass]]=2, 1, 0)</f>
        <v>0</v>
      </c>
      <c r="F158" t="s">
        <v>591</v>
      </c>
      <c r="G158" t="s">
        <v>17</v>
      </c>
      <c r="H158">
        <f>IF(Table1[[#This Row],[Sex]]="male", 1, 0)</f>
        <v>0</v>
      </c>
      <c r="I158">
        <v>21</v>
      </c>
      <c r="J158">
        <f>IF(Table1[[#This Row],[Age]], 0, 1)</f>
        <v>0</v>
      </c>
      <c r="K158">
        <f>IF(AND(Table1[[#This Row],[Age]]&lt;&gt;"", Table1[[#This Row],[Age]]&lt;13), 1, 0)</f>
        <v>0</v>
      </c>
      <c r="L158">
        <f>IF(AND(Table1[[#This Row],[Age]]&lt;&gt;"", Table1[[#This Row],[Age]]&gt;=13, Table1[[#This Row],[Age]]&lt;20), 1, 0)</f>
        <v>0</v>
      </c>
      <c r="O158">
        <f>IF(AND(Table1[[#This Row],[Age]]&lt;&gt;"", Table1[[#This Row],[Age]]&gt;64), 1, 0)</f>
        <v>0</v>
      </c>
      <c r="P158">
        <v>1</v>
      </c>
      <c r="Q158">
        <v>0</v>
      </c>
      <c r="R158">
        <v>4137</v>
      </c>
      <c r="S158">
        <v>9.8249999999999993</v>
      </c>
      <c r="U158" t="s">
        <v>15</v>
      </c>
      <c r="V158">
        <f>Table1[[#This Row],[class1]]*Bclass1+Table1[[#This Row],[class2]]*Bclass2+Table1[[#This Row],[male]]*Bmale+Table1[[#This Row],[Fare]]*Bfare+Table1[[#This Row],[child]]*Bchild+Table1[[#This Row],[teen]]*Bteen+Table1[[#This Row],[senior]]*Bsenior</f>
        <v>1.3068043084410095E-2</v>
      </c>
      <c r="W158">
        <f>EXP(Table1[[#This Row],[Logit]])</f>
        <v>1.013153803124228</v>
      </c>
      <c r="X158">
        <f>IF(Table1[[#This Row],[Survived]]=1, Table1[[#This Row],[elogit]]/(1+Table1[[#This Row],[elogit]]), 1-(Table1[[#This Row],[elogit]]/(1+Table1[[#This Row],[elogit]])))</f>
        <v>0.49673303572141025</v>
      </c>
      <c r="Y158">
        <f>LN(Table1[[#This Row],[probability]])</f>
        <v>-0.69970254866901493</v>
      </c>
      <c r="Z158">
        <f>IF(ROW()&lt;(Table1[[#Totals],[Survived]]+1), 1, 0)</f>
        <v>1</v>
      </c>
      <c r="AA158">
        <f>IF(Table1[[#This Row],[Prediction]]=Table1[[#This Row],[Survived]], 1, 0)</f>
        <v>0</v>
      </c>
    </row>
    <row r="159" spans="1:27" x14ac:dyDescent="0.3">
      <c r="A159">
        <v>504</v>
      </c>
      <c r="B159">
        <v>0</v>
      </c>
      <c r="C159">
        <v>3</v>
      </c>
      <c r="D159">
        <f>IF(Table1[[#This Row],[Pclass]]=1, 1, 0)</f>
        <v>0</v>
      </c>
      <c r="E159">
        <f>IF(Table1[[#This Row],[Pclass]]=2, 1, 0)</f>
        <v>0</v>
      </c>
      <c r="F159" t="s">
        <v>724</v>
      </c>
      <c r="G159" t="s">
        <v>17</v>
      </c>
      <c r="H159">
        <f>IF(Table1[[#This Row],[Sex]]="male", 1, 0)</f>
        <v>0</v>
      </c>
      <c r="I159">
        <v>37</v>
      </c>
      <c r="J159">
        <f>IF(Table1[[#This Row],[Age]], 0, 1)</f>
        <v>0</v>
      </c>
      <c r="K159">
        <f>IF(AND(Table1[[#This Row],[Age]]&lt;&gt;"", Table1[[#This Row],[Age]]&lt;13), 1, 0)</f>
        <v>0</v>
      </c>
      <c r="L159">
        <f>IF(AND(Table1[[#This Row],[Age]]&lt;&gt;"", Table1[[#This Row],[Age]]&gt;=13, Table1[[#This Row],[Age]]&lt;20), 1, 0)</f>
        <v>0</v>
      </c>
      <c r="O159">
        <f>IF(AND(Table1[[#This Row],[Age]]&lt;&gt;"", Table1[[#This Row],[Age]]&gt;64), 1, 0)</f>
        <v>0</v>
      </c>
      <c r="P159">
        <v>0</v>
      </c>
      <c r="Q159">
        <v>0</v>
      </c>
      <c r="R159">
        <v>4135</v>
      </c>
      <c r="S159">
        <v>9.5875000000000004</v>
      </c>
      <c r="U159" t="s">
        <v>15</v>
      </c>
      <c r="V159">
        <f>Table1[[#This Row],[class1]]*Bclass1+Table1[[#This Row],[class2]]*Bclass2+Table1[[#This Row],[male]]*Bmale+Table1[[#This Row],[Fare]]*Bfare+Table1[[#This Row],[child]]*Bchild+Table1[[#This Row],[teen]]*Bteen+Table1[[#This Row],[senior]]*Bsenior</f>
        <v>1.2752148913158453E-2</v>
      </c>
      <c r="W159">
        <f>EXP(Table1[[#This Row],[Logit]])</f>
        <v>1.0128338042887841</v>
      </c>
      <c r="X159">
        <f>IF(Table1[[#This Row],[Survived]]=1, Table1[[#This Row],[elogit]]/(1+Table1[[#This Row],[elogit]]), 1-(Table1[[#This Row],[elogit]]/(1+Table1[[#This Row],[elogit]])))</f>
        <v>0.49681200597350883</v>
      </c>
      <c r="Y159">
        <f>LN(Table1[[#This Row],[probability]])</f>
        <v>-0.69954358204153289</v>
      </c>
      <c r="Z159">
        <f>IF(ROW()&lt;(Table1[[#Totals],[Survived]]+1), 1, 0)</f>
        <v>1</v>
      </c>
      <c r="AA159">
        <f>IF(Table1[[#This Row],[Prediction]]=Table1[[#This Row],[Survived]], 1, 0)</f>
        <v>0</v>
      </c>
    </row>
    <row r="160" spans="1:27" x14ac:dyDescent="0.3">
      <c r="A160">
        <v>41</v>
      </c>
      <c r="B160">
        <v>0</v>
      </c>
      <c r="C160">
        <v>3</v>
      </c>
      <c r="D160">
        <f>IF(Table1[[#This Row],[Pclass]]=1, 1, 0)</f>
        <v>0</v>
      </c>
      <c r="E160">
        <f>IF(Table1[[#This Row],[Pclass]]=2, 1, 0)</f>
        <v>0</v>
      </c>
      <c r="F160" t="s">
        <v>76</v>
      </c>
      <c r="G160" t="s">
        <v>17</v>
      </c>
      <c r="H160">
        <f>IF(Table1[[#This Row],[Sex]]="male", 1, 0)</f>
        <v>0</v>
      </c>
      <c r="I160">
        <v>40</v>
      </c>
      <c r="J160">
        <f>IF(Table1[[#This Row],[Age]], 0, 1)</f>
        <v>0</v>
      </c>
      <c r="K160">
        <f>IF(AND(Table1[[#This Row],[Age]]&lt;&gt;"", Table1[[#This Row],[Age]]&lt;13), 1, 0)</f>
        <v>0</v>
      </c>
      <c r="L160">
        <f>IF(AND(Table1[[#This Row],[Age]]&lt;&gt;"", Table1[[#This Row],[Age]]&gt;=13, Table1[[#This Row],[Age]]&lt;20), 1, 0)</f>
        <v>0</v>
      </c>
      <c r="O160">
        <f>IF(AND(Table1[[#This Row],[Age]]&lt;&gt;"", Table1[[#This Row],[Age]]&gt;64), 1, 0)</f>
        <v>0</v>
      </c>
      <c r="P160">
        <v>1</v>
      </c>
      <c r="Q160">
        <v>0</v>
      </c>
      <c r="R160">
        <v>7546</v>
      </c>
      <c r="S160">
        <v>9.4749999999999996</v>
      </c>
      <c r="U160" t="s">
        <v>15</v>
      </c>
      <c r="V160">
        <f>Table1[[#This Row],[class1]]*Bclass1+Table1[[#This Row],[class2]]*Bclass2+Table1[[#This Row],[male]]*Bmale+Table1[[#This Row],[Fare]]*Bfare+Table1[[#This Row],[child]]*Bchild+Table1[[#This Row],[teen]]*Bteen+Table1[[#This Row],[senior]]*Bsenior</f>
        <v>1.2602514832039252E-2</v>
      </c>
      <c r="W160">
        <f>EXP(Table1[[#This Row],[Logit]])</f>
        <v>1.0126822611714432</v>
      </c>
      <c r="X160">
        <f>IF(Table1[[#This Row],[Survived]]=1, Table1[[#This Row],[elogit]]/(1+Table1[[#This Row],[elogit]]), 1-(Table1[[#This Row],[elogit]]/(1+Table1[[#This Row],[elogit]])))</f>
        <v>0.49684941299078633</v>
      </c>
      <c r="Y160">
        <f>LN(Table1[[#This Row],[probability]])</f>
        <v>-0.69946829076709827</v>
      </c>
      <c r="Z160">
        <f>IF(ROW()&lt;(Table1[[#Totals],[Survived]]+1), 1, 0)</f>
        <v>1</v>
      </c>
      <c r="AA160">
        <f>IF(Table1[[#This Row],[Prediction]]=Table1[[#This Row],[Survived]], 1, 0)</f>
        <v>0</v>
      </c>
    </row>
    <row r="161" spans="1:27" x14ac:dyDescent="0.3">
      <c r="A161">
        <v>294</v>
      </c>
      <c r="B161">
        <v>0</v>
      </c>
      <c r="C161">
        <v>3</v>
      </c>
      <c r="D161">
        <f>IF(Table1[[#This Row],[Pclass]]=1, 1, 0)</f>
        <v>0</v>
      </c>
      <c r="E161">
        <f>IF(Table1[[#This Row],[Pclass]]=2, 1, 0)</f>
        <v>0</v>
      </c>
      <c r="F161" t="s">
        <v>443</v>
      </c>
      <c r="G161" t="s">
        <v>17</v>
      </c>
      <c r="H161">
        <f>IF(Table1[[#This Row],[Sex]]="male", 1, 0)</f>
        <v>0</v>
      </c>
      <c r="I161">
        <v>24</v>
      </c>
      <c r="J161">
        <f>IF(Table1[[#This Row],[Age]], 0, 1)</f>
        <v>0</v>
      </c>
      <c r="K161">
        <f>IF(AND(Table1[[#This Row],[Age]]&lt;&gt;"", Table1[[#This Row],[Age]]&lt;13), 1, 0)</f>
        <v>0</v>
      </c>
      <c r="L161">
        <f>IF(AND(Table1[[#This Row],[Age]]&lt;&gt;"", Table1[[#This Row],[Age]]&gt;=13, Table1[[#This Row],[Age]]&lt;20), 1, 0)</f>
        <v>0</v>
      </c>
      <c r="O161">
        <f>IF(AND(Table1[[#This Row],[Age]]&lt;&gt;"", Table1[[#This Row],[Age]]&gt;64), 1, 0)</f>
        <v>0</v>
      </c>
      <c r="P161">
        <v>0</v>
      </c>
      <c r="Q161">
        <v>0</v>
      </c>
      <c r="R161">
        <v>349236</v>
      </c>
      <c r="S161">
        <v>8.85</v>
      </c>
      <c r="U161" t="s">
        <v>15</v>
      </c>
      <c r="V161">
        <f>Table1[[#This Row],[class1]]*Bclass1+Table1[[#This Row],[class2]]*Bclass2+Table1[[#This Row],[male]]*Bmale+Table1[[#This Row],[Fare]]*Bfare+Table1[[#This Row],[child]]*Bchild+Table1[[#This Row],[teen]]*Bteen+Table1[[#This Row],[senior]]*Bsenior</f>
        <v>1.1771214381377031E-2</v>
      </c>
      <c r="W161">
        <f>EXP(Table1[[#This Row],[Logit]])</f>
        <v>1.0118407677667371</v>
      </c>
      <c r="X161">
        <f>IF(Table1[[#This Row],[Survived]]=1, Table1[[#This Row],[elogit]]/(1+Table1[[#This Row],[elogit]]), 1-(Table1[[#This Row],[elogit]]/(1+Table1[[#This Row],[elogit]])))</f>
        <v>0.49705723038412197</v>
      </c>
      <c r="Y161">
        <f>LN(Table1[[#This Row],[probability]])</f>
        <v>-0.69905010783664012</v>
      </c>
      <c r="Z161">
        <f>IF(ROW()&lt;(Table1[[#Totals],[Survived]]+1), 1, 0)</f>
        <v>1</v>
      </c>
      <c r="AA161">
        <f>IF(Table1[[#This Row],[Prediction]]=Table1[[#This Row],[Survived]], 1, 0)</f>
        <v>0</v>
      </c>
    </row>
    <row r="162" spans="1:27" x14ac:dyDescent="0.3">
      <c r="A162">
        <v>405</v>
      </c>
      <c r="B162">
        <v>0</v>
      </c>
      <c r="C162">
        <v>3</v>
      </c>
      <c r="D162">
        <f>IF(Table1[[#This Row],[Pclass]]=1, 1, 0)</f>
        <v>0</v>
      </c>
      <c r="E162">
        <f>IF(Table1[[#This Row],[Pclass]]=2, 1, 0)</f>
        <v>0</v>
      </c>
      <c r="F162" t="s">
        <v>593</v>
      </c>
      <c r="G162" t="s">
        <v>17</v>
      </c>
      <c r="H162">
        <f>IF(Table1[[#This Row],[Sex]]="male", 1, 0)</f>
        <v>0</v>
      </c>
      <c r="I162">
        <v>20</v>
      </c>
      <c r="J162">
        <f>IF(Table1[[#This Row],[Age]], 0, 1)</f>
        <v>0</v>
      </c>
      <c r="K162">
        <f>IF(AND(Table1[[#This Row],[Age]]&lt;&gt;"", Table1[[#This Row],[Age]]&lt;13), 1, 0)</f>
        <v>0</v>
      </c>
      <c r="L162">
        <f>IF(AND(Table1[[#This Row],[Age]]&lt;&gt;"", Table1[[#This Row],[Age]]&gt;=13, Table1[[#This Row],[Age]]&lt;20), 1, 0)</f>
        <v>0</v>
      </c>
      <c r="O162">
        <f>IF(AND(Table1[[#This Row],[Age]]&lt;&gt;"", Table1[[#This Row],[Age]]&gt;64), 1, 0)</f>
        <v>0</v>
      </c>
      <c r="P162">
        <v>0</v>
      </c>
      <c r="Q162">
        <v>0</v>
      </c>
      <c r="R162">
        <v>315096</v>
      </c>
      <c r="S162">
        <v>8.6624999999999996</v>
      </c>
      <c r="U162" t="s">
        <v>15</v>
      </c>
      <c r="V162">
        <f>Table1[[#This Row],[class1]]*Bclass1+Table1[[#This Row],[class2]]*Bclass2+Table1[[#This Row],[male]]*Bmale+Table1[[#This Row],[Fare]]*Bfare+Table1[[#This Row],[child]]*Bchild+Table1[[#This Row],[teen]]*Bteen+Table1[[#This Row],[senior]]*Bsenior</f>
        <v>1.1521824246178366E-2</v>
      </c>
      <c r="W162">
        <f>EXP(Table1[[#This Row],[Logit]])</f>
        <v>1.0115884561241895</v>
      </c>
      <c r="X162">
        <f>IF(Table1[[#This Row],[Survived]]=1, Table1[[#This Row],[elogit]]/(1+Table1[[#This Row],[elogit]]), 1-(Table1[[#This Row],[elogit]]/(1+Table1[[#This Row],[elogit]])))</f>
        <v>0.49711957580366184</v>
      </c>
      <c r="Y162">
        <f>LN(Table1[[#This Row],[probability]])</f>
        <v>-0.69892468664549268</v>
      </c>
      <c r="Z162">
        <f>IF(ROW()&lt;(Table1[[#Totals],[Survived]]+1), 1, 0)</f>
        <v>1</v>
      </c>
      <c r="AA162">
        <f>IF(Table1[[#This Row],[Prediction]]=Table1[[#This Row],[Survived]], 1, 0)</f>
        <v>0</v>
      </c>
    </row>
    <row r="163" spans="1:27" x14ac:dyDescent="0.3">
      <c r="A163">
        <v>535</v>
      </c>
      <c r="B163">
        <v>0</v>
      </c>
      <c r="C163">
        <v>3</v>
      </c>
      <c r="D163">
        <f>IF(Table1[[#This Row],[Pclass]]=1, 1, 0)</f>
        <v>0</v>
      </c>
      <c r="E163">
        <f>IF(Table1[[#This Row],[Pclass]]=2, 1, 0)</f>
        <v>0</v>
      </c>
      <c r="F163" t="s">
        <v>767</v>
      </c>
      <c r="G163" t="s">
        <v>17</v>
      </c>
      <c r="H163">
        <f>IF(Table1[[#This Row],[Sex]]="male", 1, 0)</f>
        <v>0</v>
      </c>
      <c r="I163">
        <v>30</v>
      </c>
      <c r="J163">
        <f>IF(Table1[[#This Row],[Age]], 0, 1)</f>
        <v>0</v>
      </c>
      <c r="K163">
        <f>IF(AND(Table1[[#This Row],[Age]]&lt;&gt;"", Table1[[#This Row],[Age]]&lt;13), 1, 0)</f>
        <v>0</v>
      </c>
      <c r="L163">
        <f>IF(AND(Table1[[#This Row],[Age]]&lt;&gt;"", Table1[[#This Row],[Age]]&gt;=13, Table1[[#This Row],[Age]]&lt;20), 1, 0)</f>
        <v>0</v>
      </c>
      <c r="O163">
        <f>IF(AND(Table1[[#This Row],[Age]]&lt;&gt;"", Table1[[#This Row],[Age]]&gt;64), 1, 0)</f>
        <v>0</v>
      </c>
      <c r="P163">
        <v>0</v>
      </c>
      <c r="Q163">
        <v>0</v>
      </c>
      <c r="R163">
        <v>315084</v>
      </c>
      <c r="S163">
        <v>8.6624999999999996</v>
      </c>
      <c r="U163" t="s">
        <v>15</v>
      </c>
      <c r="V163">
        <f>Table1[[#This Row],[class1]]*Bclass1+Table1[[#This Row],[class2]]*Bclass2+Table1[[#This Row],[male]]*Bmale+Table1[[#This Row],[Fare]]*Bfare+Table1[[#This Row],[child]]*Bchild+Table1[[#This Row],[teen]]*Bteen+Table1[[#This Row],[senior]]*Bsenior</f>
        <v>1.1521824246178366E-2</v>
      </c>
      <c r="W163">
        <f>EXP(Table1[[#This Row],[Logit]])</f>
        <v>1.0115884561241895</v>
      </c>
      <c r="X163">
        <f>IF(Table1[[#This Row],[Survived]]=1, Table1[[#This Row],[elogit]]/(1+Table1[[#This Row],[elogit]]), 1-(Table1[[#This Row],[elogit]]/(1+Table1[[#This Row],[elogit]])))</f>
        <v>0.49711957580366184</v>
      </c>
      <c r="Y163">
        <f>LN(Table1[[#This Row],[probability]])</f>
        <v>-0.69892468664549268</v>
      </c>
      <c r="Z163">
        <f>IF(ROW()&lt;(Table1[[#Totals],[Survived]]+1), 1, 0)</f>
        <v>1</v>
      </c>
      <c r="AA163">
        <f>IF(Table1[[#This Row],[Prediction]]=Table1[[#This Row],[Survived]], 1, 0)</f>
        <v>0</v>
      </c>
    </row>
    <row r="164" spans="1:27" x14ac:dyDescent="0.3">
      <c r="A164">
        <v>681</v>
      </c>
      <c r="B164">
        <v>0</v>
      </c>
      <c r="C164">
        <v>3</v>
      </c>
      <c r="D164">
        <f>IF(Table1[[#This Row],[Pclass]]=1, 1, 0)</f>
        <v>0</v>
      </c>
      <c r="E164">
        <f>IF(Table1[[#This Row],[Pclass]]=2, 1, 0)</f>
        <v>0</v>
      </c>
      <c r="F164" t="s">
        <v>958</v>
      </c>
      <c r="G164" t="s">
        <v>17</v>
      </c>
      <c r="H164">
        <f>IF(Table1[[#This Row],[Sex]]="male", 1, 0)</f>
        <v>0</v>
      </c>
      <c r="J164">
        <f>IF(Table1[[#This Row],[Age]], 0, 1)</f>
        <v>1</v>
      </c>
      <c r="K164">
        <f>IF(AND(Table1[[#This Row],[Age]]&lt;&gt;"", Table1[[#This Row],[Age]]&lt;13), 1, 0)</f>
        <v>0</v>
      </c>
      <c r="L164">
        <f>IF(AND(Table1[[#This Row],[Age]]&lt;&gt;"", Table1[[#This Row],[Age]]&gt;=13, Table1[[#This Row],[Age]]&lt;20), 1, 0)</f>
        <v>0</v>
      </c>
      <c r="O164">
        <f>IF(AND(Table1[[#This Row],[Age]]&lt;&gt;"", Table1[[#This Row],[Age]]&gt;64), 1, 0)</f>
        <v>0</v>
      </c>
      <c r="P164">
        <v>0</v>
      </c>
      <c r="Q164">
        <v>0</v>
      </c>
      <c r="R164">
        <v>330935</v>
      </c>
      <c r="S164">
        <v>8.1374999999999993</v>
      </c>
      <c r="U164" t="s">
        <v>27</v>
      </c>
      <c r="V164">
        <f>Table1[[#This Row],[class1]]*Bclass1+Table1[[#This Row],[class2]]*Bclass2+Table1[[#This Row],[male]]*Bmale+Table1[[#This Row],[Fare]]*Bfare+Table1[[#This Row],[child]]*Bchild+Table1[[#This Row],[teen]]*Bteen+Table1[[#This Row],[senior]]*Bsenior</f>
        <v>1.08235318676221E-2</v>
      </c>
      <c r="W164">
        <f>EXP(Table1[[#This Row],[Logit]])</f>
        <v>1.0108823181891049</v>
      </c>
      <c r="X164">
        <f>IF(Table1[[#This Row],[Survived]]=1, Table1[[#This Row],[elogit]]/(1+Table1[[#This Row],[elogit]]), 1-(Table1[[#This Row],[elogit]]/(1+Table1[[#This Row],[elogit]])))</f>
        <v>0.49729414344870637</v>
      </c>
      <c r="Y164">
        <f>LN(Table1[[#This Row],[probability]])</f>
        <v>-0.69857359002753971</v>
      </c>
      <c r="Z164">
        <f>IF(ROW()&lt;(Table1[[#Totals],[Survived]]+1), 1, 0)</f>
        <v>1</v>
      </c>
      <c r="AA164">
        <f>IF(Table1[[#This Row],[Prediction]]=Table1[[#This Row],[Survived]], 1, 0)</f>
        <v>0</v>
      </c>
    </row>
    <row r="165" spans="1:27" x14ac:dyDescent="0.3">
      <c r="A165">
        <v>416</v>
      </c>
      <c r="B165">
        <v>0</v>
      </c>
      <c r="C165">
        <v>3</v>
      </c>
      <c r="D165">
        <f>IF(Table1[[#This Row],[Pclass]]=1, 1, 0)</f>
        <v>0</v>
      </c>
      <c r="E165">
        <f>IF(Table1[[#This Row],[Pclass]]=2, 1, 0)</f>
        <v>0</v>
      </c>
      <c r="F165" t="s">
        <v>605</v>
      </c>
      <c r="G165" t="s">
        <v>17</v>
      </c>
      <c r="H165">
        <f>IF(Table1[[#This Row],[Sex]]="male", 1, 0)</f>
        <v>0</v>
      </c>
      <c r="J165">
        <f>IF(Table1[[#This Row],[Age]], 0, 1)</f>
        <v>1</v>
      </c>
      <c r="K165">
        <f>IF(AND(Table1[[#This Row],[Age]]&lt;&gt;"", Table1[[#This Row],[Age]]&lt;13), 1, 0)</f>
        <v>0</v>
      </c>
      <c r="L165">
        <f>IF(AND(Table1[[#This Row],[Age]]&lt;&gt;"", Table1[[#This Row],[Age]]&gt;=13, Table1[[#This Row],[Age]]&lt;20), 1, 0)</f>
        <v>0</v>
      </c>
      <c r="O165">
        <f>IF(AND(Table1[[#This Row],[Age]]&lt;&gt;"", Table1[[#This Row],[Age]]&gt;64), 1, 0)</f>
        <v>0</v>
      </c>
      <c r="P165">
        <v>0</v>
      </c>
      <c r="Q165">
        <v>0</v>
      </c>
      <c r="R165">
        <v>343095</v>
      </c>
      <c r="S165">
        <v>8.0500000000000007</v>
      </c>
      <c r="U165" t="s">
        <v>15</v>
      </c>
      <c r="V165">
        <f>Table1[[#This Row],[class1]]*Bclass1+Table1[[#This Row],[class2]]*Bclass2+Table1[[#This Row],[male]]*Bmale+Table1[[#This Row],[Fare]]*Bfare+Table1[[#This Row],[child]]*Bchild+Table1[[#This Row],[teen]]*Bteen+Table1[[#This Row],[senior]]*Bsenior</f>
        <v>1.0707149804529392E-2</v>
      </c>
      <c r="W165">
        <f>EXP(Table1[[#This Row],[Logit]])</f>
        <v>1.0107646764651963</v>
      </c>
      <c r="X165">
        <f>IF(Table1[[#This Row],[Survived]]=1, Table1[[#This Row],[elogit]]/(1+Table1[[#This Row],[elogit]]), 1-(Table1[[#This Row],[elogit]]/(1+Table1[[#This Row],[elogit]])))</f>
        <v>0.49732323812149914</v>
      </c>
      <c r="Y165">
        <f>LN(Table1[[#This Row],[probability]])</f>
        <v>-0.6985150857758744</v>
      </c>
      <c r="Z165">
        <f>IF(ROW()&lt;(Table1[[#Totals],[Survived]]+1), 1, 0)</f>
        <v>1</v>
      </c>
      <c r="AA165">
        <f>IF(Table1[[#This Row],[Prediction]]=Table1[[#This Row],[Survived]], 1, 0)</f>
        <v>0</v>
      </c>
    </row>
    <row r="166" spans="1:27" x14ac:dyDescent="0.3">
      <c r="A166">
        <v>565</v>
      </c>
      <c r="B166">
        <v>0</v>
      </c>
      <c r="C166">
        <v>3</v>
      </c>
      <c r="D166">
        <f>IF(Table1[[#This Row],[Pclass]]=1, 1, 0)</f>
        <v>0</v>
      </c>
      <c r="E166">
        <f>IF(Table1[[#This Row],[Pclass]]=2, 1, 0)</f>
        <v>0</v>
      </c>
      <c r="F166" t="s">
        <v>807</v>
      </c>
      <c r="G166" t="s">
        <v>17</v>
      </c>
      <c r="H166">
        <f>IF(Table1[[#This Row],[Sex]]="male", 1, 0)</f>
        <v>0</v>
      </c>
      <c r="J166">
        <f>IF(Table1[[#This Row],[Age]], 0, 1)</f>
        <v>1</v>
      </c>
      <c r="K166">
        <f>IF(AND(Table1[[#This Row],[Age]]&lt;&gt;"", Table1[[#This Row],[Age]]&lt;13), 1, 0)</f>
        <v>0</v>
      </c>
      <c r="L166">
        <f>IF(AND(Table1[[#This Row],[Age]]&lt;&gt;"", Table1[[#This Row],[Age]]&gt;=13, Table1[[#This Row],[Age]]&lt;20), 1, 0)</f>
        <v>0</v>
      </c>
      <c r="O166">
        <f>IF(AND(Table1[[#This Row],[Age]]&lt;&gt;"", Table1[[#This Row],[Age]]&gt;64), 1, 0)</f>
        <v>0</v>
      </c>
      <c r="P166">
        <v>0</v>
      </c>
      <c r="Q166">
        <v>0</v>
      </c>
      <c r="R166" t="s">
        <v>808</v>
      </c>
      <c r="S166">
        <v>8.0500000000000007</v>
      </c>
      <c r="U166" t="s">
        <v>15</v>
      </c>
      <c r="V166">
        <f>Table1[[#This Row],[class1]]*Bclass1+Table1[[#This Row],[class2]]*Bclass2+Table1[[#This Row],[male]]*Bmale+Table1[[#This Row],[Fare]]*Bfare+Table1[[#This Row],[child]]*Bchild+Table1[[#This Row],[teen]]*Bteen+Table1[[#This Row],[senior]]*Bsenior</f>
        <v>1.0707149804529392E-2</v>
      </c>
      <c r="W166">
        <f>EXP(Table1[[#This Row],[Logit]])</f>
        <v>1.0107646764651963</v>
      </c>
      <c r="X166">
        <f>IF(Table1[[#This Row],[Survived]]=1, Table1[[#This Row],[elogit]]/(1+Table1[[#This Row],[elogit]]), 1-(Table1[[#This Row],[elogit]]/(1+Table1[[#This Row],[elogit]])))</f>
        <v>0.49732323812149914</v>
      </c>
      <c r="Y166">
        <f>LN(Table1[[#This Row],[probability]])</f>
        <v>-0.6985150857758744</v>
      </c>
      <c r="Z166">
        <f>IF(ROW()&lt;(Table1[[#Totals],[Survived]]+1), 1, 0)</f>
        <v>1</v>
      </c>
      <c r="AA166">
        <f>IF(Table1[[#This Row],[Prediction]]=Table1[[#This Row],[Survived]], 1, 0)</f>
        <v>0</v>
      </c>
    </row>
    <row r="167" spans="1:27" x14ac:dyDescent="0.3">
      <c r="A167">
        <v>730</v>
      </c>
      <c r="B167">
        <v>0</v>
      </c>
      <c r="C167">
        <v>3</v>
      </c>
      <c r="D167">
        <f>IF(Table1[[#This Row],[Pclass]]=1, 1, 0)</f>
        <v>0</v>
      </c>
      <c r="E167">
        <f>IF(Table1[[#This Row],[Pclass]]=2, 1, 0)</f>
        <v>0</v>
      </c>
      <c r="F167" t="s">
        <v>1019</v>
      </c>
      <c r="G167" t="s">
        <v>17</v>
      </c>
      <c r="H167">
        <f>IF(Table1[[#This Row],[Sex]]="male", 1, 0)</f>
        <v>0</v>
      </c>
      <c r="I167">
        <v>25</v>
      </c>
      <c r="J167">
        <f>IF(Table1[[#This Row],[Age]], 0, 1)</f>
        <v>0</v>
      </c>
      <c r="K167">
        <f>IF(AND(Table1[[#This Row],[Age]]&lt;&gt;"", Table1[[#This Row],[Age]]&lt;13), 1, 0)</f>
        <v>0</v>
      </c>
      <c r="L167">
        <f>IF(AND(Table1[[#This Row],[Age]]&lt;&gt;"", Table1[[#This Row],[Age]]&gt;=13, Table1[[#This Row],[Age]]&lt;20), 1, 0)</f>
        <v>0</v>
      </c>
      <c r="O167">
        <f>IF(AND(Table1[[#This Row],[Age]]&lt;&gt;"", Table1[[#This Row],[Age]]&gt;64), 1, 0)</f>
        <v>0</v>
      </c>
      <c r="P167">
        <v>1</v>
      </c>
      <c r="Q167">
        <v>0</v>
      </c>
      <c r="R167" t="s">
        <v>1020</v>
      </c>
      <c r="S167">
        <v>7.9249999999999998</v>
      </c>
      <c r="U167" t="s">
        <v>15</v>
      </c>
      <c r="V167">
        <f>Table1[[#This Row],[class1]]*Bclass1+Table1[[#This Row],[class2]]*Bclass2+Table1[[#This Row],[male]]*Bmale+Table1[[#This Row],[Fare]]*Bfare+Table1[[#This Row],[child]]*Bchild+Table1[[#This Row],[teen]]*Bteen+Table1[[#This Row],[senior]]*Bsenior</f>
        <v>1.0540889714396947E-2</v>
      </c>
      <c r="W167">
        <f>EXP(Table1[[#This Row],[Logit]])</f>
        <v>1.0105966406081999</v>
      </c>
      <c r="X167">
        <f>IF(Table1[[#This Row],[Survived]]=1, Table1[[#This Row],[elogit]]/(1+Table1[[#This Row],[elogit]]), 1-(Table1[[#This Row],[elogit]]/(1+Table1[[#This Row],[elogit]])))</f>
        <v>0.4973648019711715</v>
      </c>
      <c r="Y167">
        <f>LN(Table1[[#This Row],[probability]])</f>
        <v>-0.69843151414734106</v>
      </c>
      <c r="Z167">
        <f>IF(ROW()&lt;(Table1[[#Totals],[Survived]]+1), 1, 0)</f>
        <v>1</v>
      </c>
      <c r="AA167">
        <f>IF(Table1[[#This Row],[Prediction]]=Table1[[#This Row],[Survived]], 1, 0)</f>
        <v>0</v>
      </c>
    </row>
    <row r="168" spans="1:27" x14ac:dyDescent="0.3">
      <c r="A168">
        <v>817</v>
      </c>
      <c r="B168">
        <v>0</v>
      </c>
      <c r="C168">
        <v>3</v>
      </c>
      <c r="D168">
        <f>IF(Table1[[#This Row],[Pclass]]=1, 1, 0)</f>
        <v>0</v>
      </c>
      <c r="E168">
        <f>IF(Table1[[#This Row],[Pclass]]=2, 1, 0)</f>
        <v>0</v>
      </c>
      <c r="F168" t="s">
        <v>1127</v>
      </c>
      <c r="G168" t="s">
        <v>17</v>
      </c>
      <c r="H168">
        <f>IF(Table1[[#This Row],[Sex]]="male", 1, 0)</f>
        <v>0</v>
      </c>
      <c r="I168">
        <v>23</v>
      </c>
      <c r="J168">
        <f>IF(Table1[[#This Row],[Age]], 0, 1)</f>
        <v>0</v>
      </c>
      <c r="K168">
        <f>IF(AND(Table1[[#This Row],[Age]]&lt;&gt;"", Table1[[#This Row],[Age]]&lt;13), 1, 0)</f>
        <v>0</v>
      </c>
      <c r="L168">
        <f>IF(AND(Table1[[#This Row],[Age]]&lt;&gt;"", Table1[[#This Row],[Age]]&gt;=13, Table1[[#This Row],[Age]]&lt;20), 1, 0)</f>
        <v>0</v>
      </c>
      <c r="O168">
        <f>IF(AND(Table1[[#This Row],[Age]]&lt;&gt;"", Table1[[#This Row],[Age]]&gt;64), 1, 0)</f>
        <v>0</v>
      </c>
      <c r="P168">
        <v>0</v>
      </c>
      <c r="Q168">
        <v>0</v>
      </c>
      <c r="R168" t="s">
        <v>1128</v>
      </c>
      <c r="S168">
        <v>7.9249999999999998</v>
      </c>
      <c r="U168" t="s">
        <v>15</v>
      </c>
      <c r="V168">
        <f>Table1[[#This Row],[class1]]*Bclass1+Table1[[#This Row],[class2]]*Bclass2+Table1[[#This Row],[male]]*Bmale+Table1[[#This Row],[Fare]]*Bfare+Table1[[#This Row],[child]]*Bchild+Table1[[#This Row],[teen]]*Bteen+Table1[[#This Row],[senior]]*Bsenior</f>
        <v>1.0540889714396947E-2</v>
      </c>
      <c r="W168">
        <f>EXP(Table1[[#This Row],[Logit]])</f>
        <v>1.0105966406081999</v>
      </c>
      <c r="X168">
        <f>IF(Table1[[#This Row],[Survived]]=1, Table1[[#This Row],[elogit]]/(1+Table1[[#This Row],[elogit]]), 1-(Table1[[#This Row],[elogit]]/(1+Table1[[#This Row],[elogit]])))</f>
        <v>0.4973648019711715</v>
      </c>
      <c r="Y168">
        <f>LN(Table1[[#This Row],[probability]])</f>
        <v>-0.69843151414734106</v>
      </c>
      <c r="Z168">
        <f>IF(ROW()&lt;(Table1[[#Totals],[Survived]]+1), 1, 0)</f>
        <v>1</v>
      </c>
      <c r="AA168">
        <f>IF(Table1[[#This Row],[Prediction]]=Table1[[#This Row],[Survived]], 1, 0)</f>
        <v>0</v>
      </c>
    </row>
    <row r="169" spans="1:27" x14ac:dyDescent="0.3">
      <c r="A169">
        <v>101</v>
      </c>
      <c r="B169">
        <v>0</v>
      </c>
      <c r="C169">
        <v>3</v>
      </c>
      <c r="D169">
        <f>IF(Table1[[#This Row],[Pclass]]=1, 1, 0)</f>
        <v>0</v>
      </c>
      <c r="E169">
        <f>IF(Table1[[#This Row],[Pclass]]=2, 1, 0)</f>
        <v>0</v>
      </c>
      <c r="F169" t="s">
        <v>165</v>
      </c>
      <c r="G169" t="s">
        <v>17</v>
      </c>
      <c r="H169">
        <f>IF(Table1[[#This Row],[Sex]]="male", 1, 0)</f>
        <v>0</v>
      </c>
      <c r="I169">
        <v>28</v>
      </c>
      <c r="J169">
        <f>IF(Table1[[#This Row],[Age]], 0, 1)</f>
        <v>0</v>
      </c>
      <c r="K169">
        <f>IF(AND(Table1[[#This Row],[Age]]&lt;&gt;"", Table1[[#This Row],[Age]]&lt;13), 1, 0)</f>
        <v>0</v>
      </c>
      <c r="L169">
        <f>IF(AND(Table1[[#This Row],[Age]]&lt;&gt;"", Table1[[#This Row],[Age]]&gt;=13, Table1[[#This Row],[Age]]&lt;20), 1, 0)</f>
        <v>0</v>
      </c>
      <c r="O169">
        <f>IF(AND(Table1[[#This Row],[Age]]&lt;&gt;"", Table1[[#This Row],[Age]]&gt;64), 1, 0)</f>
        <v>0</v>
      </c>
      <c r="P169">
        <v>0</v>
      </c>
      <c r="Q169">
        <v>0</v>
      </c>
      <c r="R169">
        <v>349245</v>
      </c>
      <c r="S169">
        <v>7.8958000000000004</v>
      </c>
      <c r="U169" t="s">
        <v>15</v>
      </c>
      <c r="V169">
        <f>Table1[[#This Row],[class1]]*Bclass1+Table1[[#This Row],[class2]]*Bclass2+Table1[[#This Row],[male]]*Bmale+Table1[[#This Row],[Fare]]*Bfare+Table1[[#This Row],[child]]*Bchild+Table1[[#This Row],[teen]]*Bteen+Table1[[#This Row],[senior]]*Bsenior</f>
        <v>1.0502051357342009E-2</v>
      </c>
      <c r="W169">
        <f>EXP(Table1[[#This Row],[Logit]])</f>
        <v>1.0105573914572246</v>
      </c>
      <c r="X169">
        <f>IF(Table1[[#This Row],[Survived]]=1, Table1[[#This Row],[elogit]]/(1+Table1[[#This Row],[elogit]]), 1-(Table1[[#This Row],[elogit]]/(1+Table1[[#This Row],[elogit]])))</f>
        <v>0.49737451129172372</v>
      </c>
      <c r="Y169">
        <f>LN(Table1[[#This Row],[probability]])</f>
        <v>-0.69841199281059874</v>
      </c>
      <c r="Z169">
        <f>IF(ROW()&lt;(Table1[[#Totals],[Survived]]+1), 1, 0)</f>
        <v>1</v>
      </c>
      <c r="AA169">
        <f>IF(Table1[[#This Row],[Prediction]]=Table1[[#This Row],[Survived]], 1, 0)</f>
        <v>0</v>
      </c>
    </row>
    <row r="170" spans="1:27" x14ac:dyDescent="0.3">
      <c r="A170">
        <v>397</v>
      </c>
      <c r="B170">
        <v>0</v>
      </c>
      <c r="C170">
        <v>3</v>
      </c>
      <c r="D170">
        <f>IF(Table1[[#This Row],[Pclass]]=1, 1, 0)</f>
        <v>0</v>
      </c>
      <c r="E170">
        <f>IF(Table1[[#This Row],[Pclass]]=2, 1, 0)</f>
        <v>0</v>
      </c>
      <c r="F170" t="s">
        <v>584</v>
      </c>
      <c r="G170" t="s">
        <v>17</v>
      </c>
      <c r="H170">
        <f>IF(Table1[[#This Row],[Sex]]="male", 1, 0)</f>
        <v>0</v>
      </c>
      <c r="I170">
        <v>31</v>
      </c>
      <c r="J170">
        <f>IF(Table1[[#This Row],[Age]], 0, 1)</f>
        <v>0</v>
      </c>
      <c r="K170">
        <f>IF(AND(Table1[[#This Row],[Age]]&lt;&gt;"", Table1[[#This Row],[Age]]&lt;13), 1, 0)</f>
        <v>0</v>
      </c>
      <c r="L170">
        <f>IF(AND(Table1[[#This Row],[Age]]&lt;&gt;"", Table1[[#This Row],[Age]]&gt;=13, Table1[[#This Row],[Age]]&lt;20), 1, 0)</f>
        <v>0</v>
      </c>
      <c r="O170">
        <f>IF(AND(Table1[[#This Row],[Age]]&lt;&gt;"", Table1[[#This Row],[Age]]&gt;64), 1, 0)</f>
        <v>0</v>
      </c>
      <c r="P170">
        <v>0</v>
      </c>
      <c r="Q170">
        <v>0</v>
      </c>
      <c r="R170">
        <v>350407</v>
      </c>
      <c r="S170">
        <v>7.8541999999999996</v>
      </c>
      <c r="U170" t="s">
        <v>15</v>
      </c>
      <c r="V170">
        <f>Table1[[#This Row],[class1]]*Bclass1+Table1[[#This Row],[class2]]*Bclass2+Table1[[#This Row],[male]]*Bmale+Table1[[#This Row],[Fare]]*Bfare+Table1[[#This Row],[child]]*Bchild+Table1[[#This Row],[teen]]*Bteen+Table1[[#This Row],[senior]]*Bsenior</f>
        <v>1.0446719999345931E-2</v>
      </c>
      <c r="W170">
        <f>EXP(Table1[[#This Row],[Logit]])</f>
        <v>1.0105014774913343</v>
      </c>
      <c r="X170">
        <f>IF(Table1[[#This Row],[Survived]]=1, Table1[[#This Row],[elogit]]/(1+Table1[[#This Row],[elogit]]), 1-(Table1[[#This Row],[elogit]]/(1+Table1[[#This Row],[elogit]])))</f>
        <v>0.49738834375181906</v>
      </c>
      <c r="Y170">
        <f>LN(Table1[[#This Row],[probability]])</f>
        <v>-0.69838418224242949</v>
      </c>
      <c r="Z170">
        <f>IF(ROW()&lt;(Table1[[#Totals],[Survived]]+1), 1, 0)</f>
        <v>1</v>
      </c>
      <c r="AA170">
        <f>IF(Table1[[#This Row],[Prediction]]=Table1[[#This Row],[Survived]], 1, 0)</f>
        <v>0</v>
      </c>
    </row>
    <row r="171" spans="1:27" x14ac:dyDescent="0.3">
      <c r="A171">
        <v>247</v>
      </c>
      <c r="B171">
        <v>0</v>
      </c>
      <c r="C171">
        <v>3</v>
      </c>
      <c r="D171">
        <f>IF(Table1[[#This Row],[Pclass]]=1, 1, 0)</f>
        <v>0</v>
      </c>
      <c r="E171">
        <f>IF(Table1[[#This Row],[Pclass]]=2, 1, 0)</f>
        <v>0</v>
      </c>
      <c r="F171" t="s">
        <v>374</v>
      </c>
      <c r="G171" t="s">
        <v>17</v>
      </c>
      <c r="H171">
        <f>IF(Table1[[#This Row],[Sex]]="male", 1, 0)</f>
        <v>0</v>
      </c>
      <c r="I171">
        <v>25</v>
      </c>
      <c r="J171">
        <f>IF(Table1[[#This Row],[Age]], 0, 1)</f>
        <v>0</v>
      </c>
      <c r="K171">
        <f>IF(AND(Table1[[#This Row],[Age]]&lt;&gt;"", Table1[[#This Row],[Age]]&lt;13), 1, 0)</f>
        <v>0</v>
      </c>
      <c r="L171">
        <f>IF(AND(Table1[[#This Row],[Age]]&lt;&gt;"", Table1[[#This Row],[Age]]&gt;=13, Table1[[#This Row],[Age]]&lt;20), 1, 0)</f>
        <v>0</v>
      </c>
      <c r="O171">
        <f>IF(AND(Table1[[#This Row],[Age]]&lt;&gt;"", Table1[[#This Row],[Age]]&gt;64), 1, 0)</f>
        <v>0</v>
      </c>
      <c r="P171">
        <v>0</v>
      </c>
      <c r="Q171">
        <v>0</v>
      </c>
      <c r="R171">
        <v>347071</v>
      </c>
      <c r="S171">
        <v>7.7750000000000004</v>
      </c>
      <c r="U171" t="s">
        <v>15</v>
      </c>
      <c r="V171">
        <f>Table1[[#This Row],[class1]]*Bclass1+Table1[[#This Row],[class2]]*Bclass2+Table1[[#This Row],[male]]*Bmale+Table1[[#This Row],[Fare]]*Bfare+Table1[[#This Row],[child]]*Bchild+Table1[[#This Row],[teen]]*Bteen+Table1[[#This Row],[senior]]*Bsenior</f>
        <v>1.0341377606238015E-2</v>
      </c>
      <c r="W171">
        <f>EXP(Table1[[#This Row],[Logit]])</f>
        <v>1.0103950344540369</v>
      </c>
      <c r="X171">
        <f>IF(Table1[[#This Row],[Survived]]=1, Table1[[#This Row],[elogit]]/(1+Table1[[#This Row],[elogit]]), 1-(Table1[[#This Row],[elogit]]/(1+Table1[[#This Row],[elogit]])))</f>
        <v>0.49741467863880295</v>
      </c>
      <c r="Y171">
        <f>LN(Table1[[#This Row],[probability]])</f>
        <v>-0.69833123731484614</v>
      </c>
      <c r="Z171">
        <f>IF(ROW()&lt;(Table1[[#Totals],[Survived]]+1), 1, 0)</f>
        <v>1</v>
      </c>
      <c r="AA171">
        <f>IF(Table1[[#This Row],[Prediction]]=Table1[[#This Row],[Survived]], 1, 0)</f>
        <v>0</v>
      </c>
    </row>
    <row r="172" spans="1:27" x14ac:dyDescent="0.3">
      <c r="A172">
        <v>265</v>
      </c>
      <c r="B172">
        <v>0</v>
      </c>
      <c r="C172">
        <v>3</v>
      </c>
      <c r="D172">
        <f>IF(Table1[[#This Row],[Pclass]]=1, 1, 0)</f>
        <v>0</v>
      </c>
      <c r="E172">
        <f>IF(Table1[[#This Row],[Pclass]]=2, 1, 0)</f>
        <v>0</v>
      </c>
      <c r="F172" t="s">
        <v>400</v>
      </c>
      <c r="G172" t="s">
        <v>17</v>
      </c>
      <c r="H172">
        <f>IF(Table1[[#This Row],[Sex]]="male", 1, 0)</f>
        <v>0</v>
      </c>
      <c r="J172">
        <f>IF(Table1[[#This Row],[Age]], 0, 1)</f>
        <v>1</v>
      </c>
      <c r="K172">
        <f>IF(AND(Table1[[#This Row],[Age]]&lt;&gt;"", Table1[[#This Row],[Age]]&lt;13), 1, 0)</f>
        <v>0</v>
      </c>
      <c r="L172">
        <f>IF(AND(Table1[[#This Row],[Age]]&lt;&gt;"", Table1[[#This Row],[Age]]&gt;=13, Table1[[#This Row],[Age]]&lt;20), 1, 0)</f>
        <v>0</v>
      </c>
      <c r="O172">
        <f>IF(AND(Table1[[#This Row],[Age]]&lt;&gt;"", Table1[[#This Row],[Age]]&gt;64), 1, 0)</f>
        <v>0</v>
      </c>
      <c r="P172">
        <v>0</v>
      </c>
      <c r="Q172">
        <v>0</v>
      </c>
      <c r="R172">
        <v>382649</v>
      </c>
      <c r="S172">
        <v>7.75</v>
      </c>
      <c r="U172" t="s">
        <v>27</v>
      </c>
      <c r="V172">
        <f>Table1[[#This Row],[class1]]*Bclass1+Table1[[#This Row],[class2]]*Bclass2+Table1[[#This Row],[male]]*Bmale+Table1[[#This Row],[Fare]]*Bfare+Table1[[#This Row],[child]]*Bchild+Table1[[#This Row],[teen]]*Bteen+Table1[[#This Row],[senior]]*Bsenior</f>
        <v>1.0308125588211526E-2</v>
      </c>
      <c r="W172">
        <f>EXP(Table1[[#This Row],[Logit]])</f>
        <v>1.0103614373387264</v>
      </c>
      <c r="X172">
        <f>IF(Table1[[#This Row],[Survived]]=1, Table1[[#This Row],[elogit]]/(1+Table1[[#This Row],[elogit]]), 1-(Table1[[#This Row],[elogit]]/(1+Table1[[#This Row],[elogit]])))</f>
        <v>0.49742299142177082</v>
      </c>
      <c r="Y172">
        <f>LN(Table1[[#This Row],[probability]])</f>
        <v>-0.69831452547688866</v>
      </c>
      <c r="Z172">
        <f>IF(ROW()&lt;(Table1[[#Totals],[Survived]]+1), 1, 0)</f>
        <v>1</v>
      </c>
      <c r="AA172">
        <f>IF(Table1[[#This Row],[Prediction]]=Table1[[#This Row],[Survived]], 1, 0)</f>
        <v>0</v>
      </c>
    </row>
    <row r="173" spans="1:27" x14ac:dyDescent="0.3">
      <c r="A173">
        <v>277</v>
      </c>
      <c r="B173">
        <v>0</v>
      </c>
      <c r="C173">
        <v>3</v>
      </c>
      <c r="D173">
        <f>IF(Table1[[#This Row],[Pclass]]=1, 1, 0)</f>
        <v>0</v>
      </c>
      <c r="E173">
        <f>IF(Table1[[#This Row],[Pclass]]=2, 1, 0)</f>
        <v>0</v>
      </c>
      <c r="F173" t="s">
        <v>420</v>
      </c>
      <c r="G173" t="s">
        <v>17</v>
      </c>
      <c r="H173">
        <f>IF(Table1[[#This Row],[Sex]]="male", 1, 0)</f>
        <v>0</v>
      </c>
      <c r="I173">
        <v>45</v>
      </c>
      <c r="J173">
        <f>IF(Table1[[#This Row],[Age]], 0, 1)</f>
        <v>0</v>
      </c>
      <c r="K173">
        <f>IF(AND(Table1[[#This Row],[Age]]&lt;&gt;"", Table1[[#This Row],[Age]]&lt;13), 1, 0)</f>
        <v>0</v>
      </c>
      <c r="L173">
        <f>IF(AND(Table1[[#This Row],[Age]]&lt;&gt;"", Table1[[#This Row],[Age]]&gt;=13, Table1[[#This Row],[Age]]&lt;20), 1, 0)</f>
        <v>0</v>
      </c>
      <c r="O173">
        <f>IF(AND(Table1[[#This Row],[Age]]&lt;&gt;"", Table1[[#This Row],[Age]]&gt;64), 1, 0)</f>
        <v>0</v>
      </c>
      <c r="P173">
        <v>0</v>
      </c>
      <c r="Q173">
        <v>0</v>
      </c>
      <c r="R173">
        <v>347073</v>
      </c>
      <c r="S173">
        <v>7.75</v>
      </c>
      <c r="U173" t="s">
        <v>15</v>
      </c>
      <c r="V173">
        <f>Table1[[#This Row],[class1]]*Bclass1+Table1[[#This Row],[class2]]*Bclass2+Table1[[#This Row],[male]]*Bmale+Table1[[#This Row],[Fare]]*Bfare+Table1[[#This Row],[child]]*Bchild+Table1[[#This Row],[teen]]*Bteen+Table1[[#This Row],[senior]]*Bsenior</f>
        <v>1.0308125588211526E-2</v>
      </c>
      <c r="W173">
        <f>EXP(Table1[[#This Row],[Logit]])</f>
        <v>1.0103614373387264</v>
      </c>
      <c r="X173">
        <f>IF(Table1[[#This Row],[Survived]]=1, Table1[[#This Row],[elogit]]/(1+Table1[[#This Row],[elogit]]), 1-(Table1[[#This Row],[elogit]]/(1+Table1[[#This Row],[elogit]])))</f>
        <v>0.49742299142177082</v>
      </c>
      <c r="Y173">
        <f>LN(Table1[[#This Row],[probability]])</f>
        <v>-0.69831452547688866</v>
      </c>
      <c r="Z173">
        <f>IF(ROW()&lt;(Table1[[#Totals],[Survived]]+1), 1, 0)</f>
        <v>1</v>
      </c>
      <c r="AA173">
        <f>IF(Table1[[#This Row],[Prediction]]=Table1[[#This Row],[Survived]], 1, 0)</f>
        <v>0</v>
      </c>
    </row>
    <row r="174" spans="1:27" x14ac:dyDescent="0.3">
      <c r="A174">
        <v>502</v>
      </c>
      <c r="B174">
        <v>0</v>
      </c>
      <c r="C174">
        <v>3</v>
      </c>
      <c r="D174">
        <f>IF(Table1[[#This Row],[Pclass]]=1, 1, 0)</f>
        <v>0</v>
      </c>
      <c r="E174">
        <f>IF(Table1[[#This Row],[Pclass]]=2, 1, 0)</f>
        <v>0</v>
      </c>
      <c r="F174" t="s">
        <v>722</v>
      </c>
      <c r="G174" t="s">
        <v>17</v>
      </c>
      <c r="H174">
        <f>IF(Table1[[#This Row],[Sex]]="male", 1, 0)</f>
        <v>0</v>
      </c>
      <c r="I174">
        <v>21</v>
      </c>
      <c r="J174">
        <f>IF(Table1[[#This Row],[Age]], 0, 1)</f>
        <v>0</v>
      </c>
      <c r="K174">
        <f>IF(AND(Table1[[#This Row],[Age]]&lt;&gt;"", Table1[[#This Row],[Age]]&lt;13), 1, 0)</f>
        <v>0</v>
      </c>
      <c r="L174">
        <f>IF(AND(Table1[[#This Row],[Age]]&lt;&gt;"", Table1[[#This Row],[Age]]&gt;=13, Table1[[#This Row],[Age]]&lt;20), 1, 0)</f>
        <v>0</v>
      </c>
      <c r="O174">
        <f>IF(AND(Table1[[#This Row],[Age]]&lt;&gt;"", Table1[[#This Row],[Age]]&gt;64), 1, 0)</f>
        <v>0</v>
      </c>
      <c r="P174">
        <v>0</v>
      </c>
      <c r="Q174">
        <v>0</v>
      </c>
      <c r="R174">
        <v>364846</v>
      </c>
      <c r="S174">
        <v>7.75</v>
      </c>
      <c r="U174" t="s">
        <v>27</v>
      </c>
      <c r="V174">
        <f>Table1[[#This Row],[class1]]*Bclass1+Table1[[#This Row],[class2]]*Bclass2+Table1[[#This Row],[male]]*Bmale+Table1[[#This Row],[Fare]]*Bfare+Table1[[#This Row],[child]]*Bchild+Table1[[#This Row],[teen]]*Bteen+Table1[[#This Row],[senior]]*Bsenior</f>
        <v>1.0308125588211526E-2</v>
      </c>
      <c r="W174">
        <f>EXP(Table1[[#This Row],[Logit]])</f>
        <v>1.0103614373387264</v>
      </c>
      <c r="X174">
        <f>IF(Table1[[#This Row],[Survived]]=1, Table1[[#This Row],[elogit]]/(1+Table1[[#This Row],[elogit]]), 1-(Table1[[#This Row],[elogit]]/(1+Table1[[#This Row],[elogit]])))</f>
        <v>0.49742299142177082</v>
      </c>
      <c r="Y174">
        <f>LN(Table1[[#This Row],[probability]])</f>
        <v>-0.69831452547688866</v>
      </c>
      <c r="Z174">
        <f>IF(ROW()&lt;(Table1[[#Totals],[Survived]]+1), 1, 0)</f>
        <v>1</v>
      </c>
      <c r="AA174">
        <f>IF(Table1[[#This Row],[Prediction]]=Table1[[#This Row],[Survived]], 1, 0)</f>
        <v>0</v>
      </c>
    </row>
    <row r="175" spans="1:27" x14ac:dyDescent="0.3">
      <c r="A175">
        <v>594</v>
      </c>
      <c r="B175">
        <v>0</v>
      </c>
      <c r="C175">
        <v>3</v>
      </c>
      <c r="D175">
        <f>IF(Table1[[#This Row],[Pclass]]=1, 1, 0)</f>
        <v>0</v>
      </c>
      <c r="E175">
        <f>IF(Table1[[#This Row],[Pclass]]=2, 1, 0)</f>
        <v>0</v>
      </c>
      <c r="F175" t="s">
        <v>850</v>
      </c>
      <c r="G175" t="s">
        <v>17</v>
      </c>
      <c r="H175">
        <f>IF(Table1[[#This Row],[Sex]]="male", 1, 0)</f>
        <v>0</v>
      </c>
      <c r="J175">
        <f>IF(Table1[[#This Row],[Age]], 0, 1)</f>
        <v>1</v>
      </c>
      <c r="K175">
        <f>IF(AND(Table1[[#This Row],[Age]]&lt;&gt;"", Table1[[#This Row],[Age]]&lt;13), 1, 0)</f>
        <v>0</v>
      </c>
      <c r="L175">
        <f>IF(AND(Table1[[#This Row],[Age]]&lt;&gt;"", Table1[[#This Row],[Age]]&gt;=13, Table1[[#This Row],[Age]]&lt;20), 1, 0)</f>
        <v>0</v>
      </c>
      <c r="O175">
        <f>IF(AND(Table1[[#This Row],[Age]]&lt;&gt;"", Table1[[#This Row],[Age]]&gt;64), 1, 0)</f>
        <v>0</v>
      </c>
      <c r="P175">
        <v>0</v>
      </c>
      <c r="Q175">
        <v>2</v>
      </c>
      <c r="R175">
        <v>364848</v>
      </c>
      <c r="S175">
        <v>7.75</v>
      </c>
      <c r="U175" t="s">
        <v>27</v>
      </c>
      <c r="V175">
        <f>Table1[[#This Row],[class1]]*Bclass1+Table1[[#This Row],[class2]]*Bclass2+Table1[[#This Row],[male]]*Bmale+Table1[[#This Row],[Fare]]*Bfare+Table1[[#This Row],[child]]*Bchild+Table1[[#This Row],[teen]]*Bteen+Table1[[#This Row],[senior]]*Bsenior</f>
        <v>1.0308125588211526E-2</v>
      </c>
      <c r="W175">
        <f>EXP(Table1[[#This Row],[Logit]])</f>
        <v>1.0103614373387264</v>
      </c>
      <c r="X175">
        <f>IF(Table1[[#This Row],[Survived]]=1, Table1[[#This Row],[elogit]]/(1+Table1[[#This Row],[elogit]]), 1-(Table1[[#This Row],[elogit]]/(1+Table1[[#This Row],[elogit]])))</f>
        <v>0.49742299142177082</v>
      </c>
      <c r="Y175">
        <f>LN(Table1[[#This Row],[probability]])</f>
        <v>-0.69831452547688866</v>
      </c>
      <c r="Z175">
        <f>IF(ROW()&lt;(Table1[[#Totals],[Survived]]+1), 1, 0)</f>
        <v>1</v>
      </c>
      <c r="AA175">
        <f>IF(Table1[[#This Row],[Prediction]]=Table1[[#This Row],[Survived]], 1, 0)</f>
        <v>0</v>
      </c>
    </row>
    <row r="176" spans="1:27" x14ac:dyDescent="0.3">
      <c r="A176">
        <v>768</v>
      </c>
      <c r="B176">
        <v>0</v>
      </c>
      <c r="C176">
        <v>3</v>
      </c>
      <c r="D176">
        <f>IF(Table1[[#This Row],[Pclass]]=1, 1, 0)</f>
        <v>0</v>
      </c>
      <c r="E176">
        <f>IF(Table1[[#This Row],[Pclass]]=2, 1, 0)</f>
        <v>0</v>
      </c>
      <c r="F176" t="s">
        <v>1066</v>
      </c>
      <c r="G176" t="s">
        <v>17</v>
      </c>
      <c r="H176">
        <f>IF(Table1[[#This Row],[Sex]]="male", 1, 0)</f>
        <v>0</v>
      </c>
      <c r="I176">
        <v>30.5</v>
      </c>
      <c r="J176">
        <f>IF(Table1[[#This Row],[Age]], 0, 1)</f>
        <v>0</v>
      </c>
      <c r="K176">
        <f>IF(AND(Table1[[#This Row],[Age]]&lt;&gt;"", Table1[[#This Row],[Age]]&lt;13), 1, 0)</f>
        <v>0</v>
      </c>
      <c r="L176">
        <f>IF(AND(Table1[[#This Row],[Age]]&lt;&gt;"", Table1[[#This Row],[Age]]&gt;=13, Table1[[#This Row],[Age]]&lt;20), 1, 0)</f>
        <v>0</v>
      </c>
      <c r="O176">
        <f>IF(AND(Table1[[#This Row],[Age]]&lt;&gt;"", Table1[[#This Row],[Age]]&gt;64), 1, 0)</f>
        <v>0</v>
      </c>
      <c r="P176">
        <v>0</v>
      </c>
      <c r="Q176">
        <v>0</v>
      </c>
      <c r="R176">
        <v>364850</v>
      </c>
      <c r="S176">
        <v>7.75</v>
      </c>
      <c r="U176" t="s">
        <v>27</v>
      </c>
      <c r="V176">
        <f>Table1[[#This Row],[class1]]*Bclass1+Table1[[#This Row],[class2]]*Bclass2+Table1[[#This Row],[male]]*Bmale+Table1[[#This Row],[Fare]]*Bfare+Table1[[#This Row],[child]]*Bchild+Table1[[#This Row],[teen]]*Bteen+Table1[[#This Row],[senior]]*Bsenior</f>
        <v>1.0308125588211526E-2</v>
      </c>
      <c r="W176">
        <f>EXP(Table1[[#This Row],[Logit]])</f>
        <v>1.0103614373387264</v>
      </c>
      <c r="X176">
        <f>IF(Table1[[#This Row],[Survived]]=1, Table1[[#This Row],[elogit]]/(1+Table1[[#This Row],[elogit]]), 1-(Table1[[#This Row],[elogit]]/(1+Table1[[#This Row],[elogit]])))</f>
        <v>0.49742299142177082</v>
      </c>
      <c r="Y176">
        <f>LN(Table1[[#This Row],[probability]])</f>
        <v>-0.69831452547688866</v>
      </c>
      <c r="Z176">
        <f>IF(ROW()&lt;(Table1[[#Totals],[Survived]]+1), 1, 0)</f>
        <v>1</v>
      </c>
      <c r="AA176">
        <f>IF(Table1[[#This Row],[Prediction]]=Table1[[#This Row],[Survived]], 1, 0)</f>
        <v>0</v>
      </c>
    </row>
    <row r="177" spans="1:27" x14ac:dyDescent="0.3">
      <c r="A177">
        <v>503</v>
      </c>
      <c r="B177">
        <v>0</v>
      </c>
      <c r="C177">
        <v>3</v>
      </c>
      <c r="D177">
        <f>IF(Table1[[#This Row],[Pclass]]=1, 1, 0)</f>
        <v>0</v>
      </c>
      <c r="E177">
        <f>IF(Table1[[#This Row],[Pclass]]=2, 1, 0)</f>
        <v>0</v>
      </c>
      <c r="F177" t="s">
        <v>723</v>
      </c>
      <c r="G177" t="s">
        <v>17</v>
      </c>
      <c r="H177">
        <f>IF(Table1[[#This Row],[Sex]]="male", 1, 0)</f>
        <v>0</v>
      </c>
      <c r="J177">
        <f>IF(Table1[[#This Row],[Age]], 0, 1)</f>
        <v>1</v>
      </c>
      <c r="K177">
        <f>IF(AND(Table1[[#This Row],[Age]]&lt;&gt;"", Table1[[#This Row],[Age]]&lt;13), 1, 0)</f>
        <v>0</v>
      </c>
      <c r="L177">
        <f>IF(AND(Table1[[#This Row],[Age]]&lt;&gt;"", Table1[[#This Row],[Age]]&gt;=13, Table1[[#This Row],[Age]]&lt;20), 1, 0)</f>
        <v>0</v>
      </c>
      <c r="O177">
        <f>IF(AND(Table1[[#This Row],[Age]]&lt;&gt;"", Table1[[#This Row],[Age]]&gt;64), 1, 0)</f>
        <v>0</v>
      </c>
      <c r="P177">
        <v>0</v>
      </c>
      <c r="Q177">
        <v>0</v>
      </c>
      <c r="R177">
        <v>330909</v>
      </c>
      <c r="S177">
        <v>7.6292</v>
      </c>
      <c r="U177" t="s">
        <v>27</v>
      </c>
      <c r="V177">
        <f>Table1[[#This Row],[class1]]*Bclass1+Table1[[#This Row],[class2]]*Bclass2+Table1[[#This Row],[male]]*Bmale+Table1[[#This Row],[Fare]]*Bfare+Table1[[#This Row],[child]]*Bchild+Table1[[#This Row],[teen]]*Bteen+Table1[[#This Row],[senior]]*Bsenior</f>
        <v>1.0147451837107531E-2</v>
      </c>
      <c r="W177">
        <f>EXP(Table1[[#This Row],[Logit]])</f>
        <v>1.0101991118176927</v>
      </c>
      <c r="X177">
        <f>IF(Table1[[#This Row],[Survived]]=1, Table1[[#This Row],[elogit]]/(1+Table1[[#This Row],[elogit]]), 1-(Table1[[#This Row],[elogit]]/(1+Table1[[#This Row],[elogit]])))</f>
        <v>0.49746315880906189</v>
      </c>
      <c r="Y177">
        <f>LN(Table1[[#This Row],[probability]])</f>
        <v>-0.69823377777062379</v>
      </c>
      <c r="Z177">
        <f>IF(ROW()&lt;(Table1[[#Totals],[Survived]]+1), 1, 0)</f>
        <v>1</v>
      </c>
      <c r="AA177">
        <f>IF(Table1[[#This Row],[Prediction]]=Table1[[#This Row],[Survived]], 1, 0)</f>
        <v>0</v>
      </c>
    </row>
    <row r="178" spans="1:27" x14ac:dyDescent="0.3">
      <c r="A178">
        <v>236</v>
      </c>
      <c r="B178">
        <v>0</v>
      </c>
      <c r="C178">
        <v>3</v>
      </c>
      <c r="D178">
        <f>IF(Table1[[#This Row],[Pclass]]=1, 1, 0)</f>
        <v>0</v>
      </c>
      <c r="E178">
        <f>IF(Table1[[#This Row],[Pclass]]=2, 1, 0)</f>
        <v>0</v>
      </c>
      <c r="F178" t="s">
        <v>357</v>
      </c>
      <c r="G178" t="s">
        <v>17</v>
      </c>
      <c r="H178">
        <f>IF(Table1[[#This Row],[Sex]]="male", 1, 0)</f>
        <v>0</v>
      </c>
      <c r="J178">
        <f>IF(Table1[[#This Row],[Age]], 0, 1)</f>
        <v>1</v>
      </c>
      <c r="K178">
        <f>IF(AND(Table1[[#This Row],[Age]]&lt;&gt;"", Table1[[#This Row],[Age]]&lt;13), 1, 0)</f>
        <v>0</v>
      </c>
      <c r="L178">
        <f>IF(AND(Table1[[#This Row],[Age]]&lt;&gt;"", Table1[[#This Row],[Age]]&gt;=13, Table1[[#This Row],[Age]]&lt;20), 1, 0)</f>
        <v>0</v>
      </c>
      <c r="O178">
        <f>IF(AND(Table1[[#This Row],[Age]]&lt;&gt;"", Table1[[#This Row],[Age]]&gt;64), 1, 0)</f>
        <v>0</v>
      </c>
      <c r="P178">
        <v>0</v>
      </c>
      <c r="Q178">
        <v>0</v>
      </c>
      <c r="R178" t="s">
        <v>358</v>
      </c>
      <c r="S178">
        <v>7.55</v>
      </c>
      <c r="U178" t="s">
        <v>15</v>
      </c>
      <c r="V178">
        <f>Table1[[#This Row],[class1]]*Bclass1+Table1[[#This Row],[class2]]*Bclass2+Table1[[#This Row],[male]]*Bmale+Table1[[#This Row],[Fare]]*Bfare+Table1[[#This Row],[child]]*Bchild+Table1[[#This Row],[teen]]*Bteen+Table1[[#This Row],[senior]]*Bsenior</f>
        <v>1.0042109443999615E-2</v>
      </c>
      <c r="W178">
        <f>EXP(Table1[[#This Row],[Logit]])</f>
        <v>1.0100927006306415</v>
      </c>
      <c r="X178">
        <f>IF(Table1[[#This Row],[Survived]]=1, Table1[[#This Row],[elogit]]/(1+Table1[[#This Row],[elogit]]), 1-(Table1[[#This Row],[elogit]]/(1+Table1[[#This Row],[elogit]])))</f>
        <v>0.49748949373641449</v>
      </c>
      <c r="Y178">
        <f>LN(Table1[[#This Row],[probability]])</f>
        <v>-0.69818084072424003</v>
      </c>
      <c r="Z178">
        <f>IF(ROW()&lt;(Table1[[#Totals],[Survived]]+1), 1, 0)</f>
        <v>1</v>
      </c>
      <c r="AA178">
        <f>IF(Table1[[#This Row],[Prediction]]=Table1[[#This Row],[Survived]], 1, 0)</f>
        <v>0</v>
      </c>
    </row>
    <row r="179" spans="1:27" x14ac:dyDescent="0.3">
      <c r="A179">
        <v>20</v>
      </c>
      <c r="B179">
        <v>1</v>
      </c>
      <c r="C179">
        <v>3</v>
      </c>
      <c r="D179">
        <f>IF(Table1[[#This Row],[Pclass]]=1, 1, 0)</f>
        <v>0</v>
      </c>
      <c r="E179">
        <f>IF(Table1[[#This Row],[Pclass]]=2, 1, 0)</f>
        <v>0</v>
      </c>
      <c r="F179" t="s">
        <v>46</v>
      </c>
      <c r="G179" t="s">
        <v>17</v>
      </c>
      <c r="H179">
        <f>IF(Table1[[#This Row],[Sex]]="male", 1, 0)</f>
        <v>0</v>
      </c>
      <c r="J179">
        <f>IF(Table1[[#This Row],[Age]], 0, 1)</f>
        <v>1</v>
      </c>
      <c r="K179">
        <f>IF(AND(Table1[[#This Row],[Age]]&lt;&gt;"", Table1[[#This Row],[Age]]&lt;13), 1, 0)</f>
        <v>0</v>
      </c>
      <c r="L179">
        <f>IF(AND(Table1[[#This Row],[Age]]&lt;&gt;"", Table1[[#This Row],[Age]]&gt;=13, Table1[[#This Row],[Age]]&lt;20), 1, 0)</f>
        <v>0</v>
      </c>
      <c r="O179">
        <f>IF(AND(Table1[[#This Row],[Age]]&lt;&gt;"", Table1[[#This Row],[Age]]&gt;64), 1, 0)</f>
        <v>0</v>
      </c>
      <c r="P179">
        <v>0</v>
      </c>
      <c r="Q179">
        <v>0</v>
      </c>
      <c r="R179">
        <v>2649</v>
      </c>
      <c r="S179">
        <v>7.2249999999999996</v>
      </c>
      <c r="U179" t="s">
        <v>20</v>
      </c>
      <c r="V179">
        <f>Table1[[#This Row],[class1]]*Bclass1+Table1[[#This Row],[class2]]*Bclass2+Table1[[#This Row],[male]]*Bmale+Table1[[#This Row],[Fare]]*Bfare+Table1[[#This Row],[child]]*Bchild+Table1[[#This Row],[teen]]*Bteen+Table1[[#This Row],[senior]]*Bsenior</f>
        <v>9.6098332096552601E-3</v>
      </c>
      <c r="W179">
        <f>EXP(Table1[[#This Row],[Logit]])</f>
        <v>1.0096561559224231</v>
      </c>
      <c r="X179">
        <f>IF(Table1[[#This Row],[Survived]]=1, Table1[[#This Row],[elogit]]/(1+Table1[[#This Row],[elogit]]), 1-(Table1[[#This Row],[elogit]]/(1+Table1[[#This Row],[elogit]])))</f>
        <v>0.50240243981388721</v>
      </c>
      <c r="Y179">
        <f>LN(Table1[[#This Row],[probability]])</f>
        <v>-0.68835380752248931</v>
      </c>
      <c r="Z179">
        <f>IF(ROW()&lt;(Table1[[#Totals],[Survived]]+1), 1, 0)</f>
        <v>1</v>
      </c>
      <c r="AA179">
        <f>IF(Table1[[#This Row],[Prediction]]=Table1[[#This Row],[Survived]], 1, 0)</f>
        <v>1</v>
      </c>
    </row>
    <row r="180" spans="1:27" x14ac:dyDescent="0.3">
      <c r="A180">
        <v>368</v>
      </c>
      <c r="B180">
        <v>1</v>
      </c>
      <c r="C180">
        <v>3</v>
      </c>
      <c r="D180">
        <f>IF(Table1[[#This Row],[Pclass]]=1, 1, 0)</f>
        <v>0</v>
      </c>
      <c r="E180">
        <f>IF(Table1[[#This Row],[Pclass]]=2, 1, 0)</f>
        <v>0</v>
      </c>
      <c r="F180" t="s">
        <v>546</v>
      </c>
      <c r="G180" t="s">
        <v>17</v>
      </c>
      <c r="H180">
        <f>IF(Table1[[#This Row],[Sex]]="male", 1, 0)</f>
        <v>0</v>
      </c>
      <c r="J180">
        <f>IF(Table1[[#This Row],[Age]], 0, 1)</f>
        <v>1</v>
      </c>
      <c r="K180">
        <f>IF(AND(Table1[[#This Row],[Age]]&lt;&gt;"", Table1[[#This Row],[Age]]&lt;13), 1, 0)</f>
        <v>0</v>
      </c>
      <c r="L180">
        <f>IF(AND(Table1[[#This Row],[Age]]&lt;&gt;"", Table1[[#This Row],[Age]]&gt;=13, Table1[[#This Row],[Age]]&lt;20), 1, 0)</f>
        <v>0</v>
      </c>
      <c r="O180">
        <f>IF(AND(Table1[[#This Row],[Age]]&lt;&gt;"", Table1[[#This Row],[Age]]&gt;64), 1, 0)</f>
        <v>0</v>
      </c>
      <c r="P180">
        <v>0</v>
      </c>
      <c r="Q180">
        <v>0</v>
      </c>
      <c r="R180">
        <v>2626</v>
      </c>
      <c r="S180">
        <v>7.2291999999999996</v>
      </c>
      <c r="U180" t="s">
        <v>20</v>
      </c>
      <c r="V180">
        <f>Table1[[#This Row],[class1]]*Bclass1+Table1[[#This Row],[class2]]*Bclass2+Table1[[#This Row],[male]]*Bmale+Table1[[#This Row],[Fare]]*Bfare+Table1[[#This Row],[child]]*Bchild+Table1[[#This Row],[teen]]*Bteen+Table1[[#This Row],[senior]]*Bsenior</f>
        <v>9.6154195486837096E-3</v>
      </c>
      <c r="W180">
        <f>EXP(Table1[[#This Row],[Logit]])</f>
        <v>1.0096617962197667</v>
      </c>
      <c r="X180">
        <f>IF(Table1[[#This Row],[Survived]]=1, Table1[[#This Row],[elogit]]/(1+Table1[[#This Row],[elogit]]), 1-(Table1[[#This Row],[elogit]]/(1+Table1[[#This Row],[elogit]])))</f>
        <v>0.50240383636638275</v>
      </c>
      <c r="Y180">
        <f>LN(Table1[[#This Row],[probability]])</f>
        <v>-0.68835102777771939</v>
      </c>
      <c r="Z180">
        <f>IF(ROW()&lt;(Table1[[#Totals],[Survived]]+1), 1, 0)</f>
        <v>1</v>
      </c>
      <c r="AA180">
        <f>IF(Table1[[#This Row],[Prediction]]=Table1[[#This Row],[Survived]], 1, 0)</f>
        <v>1</v>
      </c>
    </row>
    <row r="181" spans="1:27" x14ac:dyDescent="0.3">
      <c r="A181">
        <v>377</v>
      </c>
      <c r="B181">
        <v>1</v>
      </c>
      <c r="C181">
        <v>3</v>
      </c>
      <c r="D181">
        <f>IF(Table1[[#This Row],[Pclass]]=1, 1, 0)</f>
        <v>0</v>
      </c>
      <c r="E181">
        <f>IF(Table1[[#This Row],[Pclass]]=2, 1, 0)</f>
        <v>0</v>
      </c>
      <c r="F181" t="s">
        <v>558</v>
      </c>
      <c r="G181" t="s">
        <v>17</v>
      </c>
      <c r="H181">
        <f>IF(Table1[[#This Row],[Sex]]="male", 1, 0)</f>
        <v>0</v>
      </c>
      <c r="I181">
        <v>22</v>
      </c>
      <c r="J181">
        <f>IF(Table1[[#This Row],[Age]], 0, 1)</f>
        <v>0</v>
      </c>
      <c r="K181">
        <f>IF(AND(Table1[[#This Row],[Age]]&lt;&gt;"", Table1[[#This Row],[Age]]&lt;13), 1, 0)</f>
        <v>0</v>
      </c>
      <c r="L181">
        <f>IF(AND(Table1[[#This Row],[Age]]&lt;&gt;"", Table1[[#This Row],[Age]]&gt;=13, Table1[[#This Row],[Age]]&lt;20), 1, 0)</f>
        <v>0</v>
      </c>
      <c r="O181">
        <f>IF(AND(Table1[[#This Row],[Age]]&lt;&gt;"", Table1[[#This Row],[Age]]&gt;64), 1, 0)</f>
        <v>0</v>
      </c>
      <c r="P181">
        <v>0</v>
      </c>
      <c r="Q181">
        <v>0</v>
      </c>
      <c r="R181" t="s">
        <v>559</v>
      </c>
      <c r="S181">
        <v>7.25</v>
      </c>
      <c r="U181" t="s">
        <v>15</v>
      </c>
      <c r="V181">
        <f>Table1[[#This Row],[class1]]*Bclass1+Table1[[#This Row],[class2]]*Bclass2+Table1[[#This Row],[male]]*Bmale+Table1[[#This Row],[Fare]]*Bfare+Table1[[#This Row],[child]]*Bchild+Table1[[#This Row],[teen]]*Bteen+Table1[[#This Row],[senior]]*Bsenior</f>
        <v>9.6430852276817493E-3</v>
      </c>
      <c r="W181">
        <f>EXP(Table1[[#This Row],[Logit]])</f>
        <v>1.0096897295853133</v>
      </c>
      <c r="X181">
        <f>IF(Table1[[#This Row],[Survived]]=1, Table1[[#This Row],[elogit]]/(1+Table1[[#This Row],[elogit]]), 1-(Table1[[#This Row],[elogit]]/(1+Table1[[#This Row],[elogit]])))</f>
        <v>0.5024107526258077</v>
      </c>
      <c r="Y181">
        <f>LN(Table1[[#This Row],[probability]])</f>
        <v>-0.68833726153765706</v>
      </c>
      <c r="Z181">
        <f>IF(ROW()&lt;(Table1[[#Totals],[Survived]]+1), 1, 0)</f>
        <v>1</v>
      </c>
      <c r="AA181">
        <f>IF(Table1[[#This Row],[Prediction]]=Table1[[#This Row],[Survived]], 1, 0)</f>
        <v>1</v>
      </c>
    </row>
    <row r="182" spans="1:27" x14ac:dyDescent="0.3">
      <c r="A182">
        <v>650</v>
      </c>
      <c r="B182">
        <v>1</v>
      </c>
      <c r="C182">
        <v>3</v>
      </c>
      <c r="D182">
        <f>IF(Table1[[#This Row],[Pclass]]=1, 1, 0)</f>
        <v>0</v>
      </c>
      <c r="E182">
        <f>IF(Table1[[#This Row],[Pclass]]=2, 1, 0)</f>
        <v>0</v>
      </c>
      <c r="F182" t="s">
        <v>917</v>
      </c>
      <c r="G182" t="s">
        <v>17</v>
      </c>
      <c r="H182">
        <f>IF(Table1[[#This Row],[Sex]]="male", 1, 0)</f>
        <v>0</v>
      </c>
      <c r="I182">
        <v>23</v>
      </c>
      <c r="J182">
        <f>IF(Table1[[#This Row],[Age]], 0, 1)</f>
        <v>0</v>
      </c>
      <c r="K182">
        <f>IF(AND(Table1[[#This Row],[Age]]&lt;&gt;"", Table1[[#This Row],[Age]]&lt;13), 1, 0)</f>
        <v>0</v>
      </c>
      <c r="L182">
        <f>IF(AND(Table1[[#This Row],[Age]]&lt;&gt;"", Table1[[#This Row],[Age]]&gt;=13, Table1[[#This Row],[Age]]&lt;20), 1, 0)</f>
        <v>0</v>
      </c>
      <c r="O182">
        <f>IF(AND(Table1[[#This Row],[Age]]&lt;&gt;"", Table1[[#This Row],[Age]]&gt;64), 1, 0)</f>
        <v>0</v>
      </c>
      <c r="P182">
        <v>0</v>
      </c>
      <c r="Q182">
        <v>0</v>
      </c>
      <c r="R182" t="s">
        <v>918</v>
      </c>
      <c r="S182">
        <v>7.55</v>
      </c>
      <c r="U182" t="s">
        <v>15</v>
      </c>
      <c r="V182">
        <f>Table1[[#This Row],[class1]]*Bclass1+Table1[[#This Row],[class2]]*Bclass2+Table1[[#This Row],[male]]*Bmale+Table1[[#This Row],[Fare]]*Bfare+Table1[[#This Row],[child]]*Bchild+Table1[[#This Row],[teen]]*Bteen+Table1[[#This Row],[senior]]*Bsenior</f>
        <v>1.0042109443999615E-2</v>
      </c>
      <c r="W182">
        <f>EXP(Table1[[#This Row],[Logit]])</f>
        <v>1.0100927006306415</v>
      </c>
      <c r="X182">
        <f>IF(Table1[[#This Row],[Survived]]=1, Table1[[#This Row],[elogit]]/(1+Table1[[#This Row],[elogit]]), 1-(Table1[[#This Row],[elogit]]/(1+Table1[[#This Row],[elogit]])))</f>
        <v>0.50251050626358551</v>
      </c>
      <c r="Y182">
        <f>LN(Table1[[#This Row],[probability]])</f>
        <v>-0.68813873128024028</v>
      </c>
      <c r="Z182">
        <f>IF(ROW()&lt;(Table1[[#Totals],[Survived]]+1), 1, 0)</f>
        <v>1</v>
      </c>
      <c r="AA182">
        <f>IF(Table1[[#This Row],[Prediction]]=Table1[[#This Row],[Survived]], 1, 0)</f>
        <v>1</v>
      </c>
    </row>
    <row r="183" spans="1:27" x14ac:dyDescent="0.3">
      <c r="A183">
        <v>107</v>
      </c>
      <c r="B183">
        <v>1</v>
      </c>
      <c r="C183">
        <v>3</v>
      </c>
      <c r="D183">
        <f>IF(Table1[[#This Row],[Pclass]]=1, 1, 0)</f>
        <v>0</v>
      </c>
      <c r="E183">
        <f>IF(Table1[[#This Row],[Pclass]]=2, 1, 0)</f>
        <v>0</v>
      </c>
      <c r="F183" t="s">
        <v>172</v>
      </c>
      <c r="G183" t="s">
        <v>17</v>
      </c>
      <c r="H183">
        <f>IF(Table1[[#This Row],[Sex]]="male", 1, 0)</f>
        <v>0</v>
      </c>
      <c r="I183">
        <v>21</v>
      </c>
      <c r="J183">
        <f>IF(Table1[[#This Row],[Age]], 0, 1)</f>
        <v>0</v>
      </c>
      <c r="K183">
        <f>IF(AND(Table1[[#This Row],[Age]]&lt;&gt;"", Table1[[#This Row],[Age]]&lt;13), 1, 0)</f>
        <v>0</v>
      </c>
      <c r="L183">
        <f>IF(AND(Table1[[#This Row],[Age]]&lt;&gt;"", Table1[[#This Row],[Age]]&gt;=13, Table1[[#This Row],[Age]]&lt;20), 1, 0)</f>
        <v>0</v>
      </c>
      <c r="O183">
        <f>IF(AND(Table1[[#This Row],[Age]]&lt;&gt;"", Table1[[#This Row],[Age]]&gt;64), 1, 0)</f>
        <v>0</v>
      </c>
      <c r="P183">
        <v>0</v>
      </c>
      <c r="Q183">
        <v>0</v>
      </c>
      <c r="R183">
        <v>343120</v>
      </c>
      <c r="S183">
        <v>7.65</v>
      </c>
      <c r="U183" t="s">
        <v>15</v>
      </c>
      <c r="V183">
        <f>Table1[[#This Row],[class1]]*Bclass1+Table1[[#This Row],[class2]]*Bclass2+Table1[[#This Row],[male]]*Bmale+Table1[[#This Row],[Fare]]*Bfare+Table1[[#This Row],[child]]*Bchild+Table1[[#This Row],[teen]]*Bteen+Table1[[#This Row],[senior]]*Bsenior</f>
        <v>1.0175117516105571E-2</v>
      </c>
      <c r="W183">
        <f>EXP(Table1[[#This Row],[Logit]])</f>
        <v>1.010227060048646</v>
      </c>
      <c r="X183">
        <f>IF(Table1[[#This Row],[Survived]]=1, Table1[[#This Row],[elogit]]/(1+Table1[[#This Row],[elogit]]), 1-(Table1[[#This Row],[elogit]]/(1+Table1[[#This Row],[elogit]])))</f>
        <v>0.50254375743215762</v>
      </c>
      <c r="Y183">
        <f>LN(Table1[[#This Row],[probability]])</f>
        <v>-0.68807256337312261</v>
      </c>
      <c r="Z183">
        <f>IF(ROW()&lt;(Table1[[#Totals],[Survived]]+1), 1, 0)</f>
        <v>1</v>
      </c>
      <c r="AA183">
        <f>IF(Table1[[#This Row],[Prediction]]=Table1[[#This Row],[Survived]], 1, 0)</f>
        <v>1</v>
      </c>
    </row>
    <row r="184" spans="1:27" x14ac:dyDescent="0.3">
      <c r="A184">
        <v>698</v>
      </c>
      <c r="B184">
        <v>1</v>
      </c>
      <c r="C184">
        <v>3</v>
      </c>
      <c r="D184">
        <f>IF(Table1[[#This Row],[Pclass]]=1, 1, 0)</f>
        <v>0</v>
      </c>
      <c r="E184">
        <f>IF(Table1[[#This Row],[Pclass]]=2, 1, 0)</f>
        <v>0</v>
      </c>
      <c r="F184" t="s">
        <v>978</v>
      </c>
      <c r="G184" t="s">
        <v>17</v>
      </c>
      <c r="H184">
        <f>IF(Table1[[#This Row],[Sex]]="male", 1, 0)</f>
        <v>0</v>
      </c>
      <c r="J184">
        <f>IF(Table1[[#This Row],[Age]], 0, 1)</f>
        <v>1</v>
      </c>
      <c r="K184">
        <f>IF(AND(Table1[[#This Row],[Age]]&lt;&gt;"", Table1[[#This Row],[Age]]&lt;13), 1, 0)</f>
        <v>0</v>
      </c>
      <c r="L184">
        <f>IF(AND(Table1[[#This Row],[Age]]&lt;&gt;"", Table1[[#This Row],[Age]]&gt;=13, Table1[[#This Row],[Age]]&lt;20), 1, 0)</f>
        <v>0</v>
      </c>
      <c r="O184">
        <f>IF(AND(Table1[[#This Row],[Age]]&lt;&gt;"", Table1[[#This Row],[Age]]&gt;64), 1, 0)</f>
        <v>0</v>
      </c>
      <c r="P184">
        <v>0</v>
      </c>
      <c r="Q184">
        <v>0</v>
      </c>
      <c r="R184">
        <v>35852</v>
      </c>
      <c r="S184">
        <v>7.7332999999999998</v>
      </c>
      <c r="U184" t="s">
        <v>27</v>
      </c>
      <c r="V184">
        <f>Table1[[#This Row],[class1]]*Bclass1+Table1[[#This Row],[class2]]*Bclass2+Table1[[#This Row],[male]]*Bmale+Table1[[#This Row],[Fare]]*Bfare+Table1[[#This Row],[child]]*Bchild+Table1[[#This Row],[teen]]*Bteen+Table1[[#This Row],[senior]]*Bsenior</f>
        <v>1.0285913240169831E-2</v>
      </c>
      <c r="W184">
        <f>EXP(Table1[[#This Row],[Logit]])</f>
        <v>1.0103389950880808</v>
      </c>
      <c r="X184">
        <f>IF(Table1[[#This Row],[Survived]]=1, Table1[[#This Row],[elogit]]/(1+Table1[[#This Row],[elogit]]), 1-(Table1[[#This Row],[elogit]]/(1+Table1[[#This Row],[elogit]])))</f>
        <v>0.50257145563841277</v>
      </c>
      <c r="Y184">
        <f>LN(Table1[[#This Row],[probability]])</f>
        <v>-0.68801744888295879</v>
      </c>
      <c r="Z184">
        <f>IF(ROW()&lt;(Table1[[#Totals],[Survived]]+1), 1, 0)</f>
        <v>1</v>
      </c>
      <c r="AA184">
        <f>IF(Table1[[#This Row],[Prediction]]=Table1[[#This Row],[Survived]], 1, 0)</f>
        <v>1</v>
      </c>
    </row>
    <row r="185" spans="1:27" x14ac:dyDescent="0.3">
      <c r="A185">
        <v>728</v>
      </c>
      <c r="B185">
        <v>1</v>
      </c>
      <c r="C185">
        <v>3</v>
      </c>
      <c r="D185">
        <f>IF(Table1[[#This Row],[Pclass]]=1, 1, 0)</f>
        <v>0</v>
      </c>
      <c r="E185">
        <f>IF(Table1[[#This Row],[Pclass]]=2, 1, 0)</f>
        <v>0</v>
      </c>
      <c r="F185" t="s">
        <v>1017</v>
      </c>
      <c r="G185" t="s">
        <v>17</v>
      </c>
      <c r="H185">
        <f>IF(Table1[[#This Row],[Sex]]="male", 1, 0)</f>
        <v>0</v>
      </c>
      <c r="J185">
        <f>IF(Table1[[#This Row],[Age]], 0, 1)</f>
        <v>1</v>
      </c>
      <c r="K185">
        <f>IF(AND(Table1[[#This Row],[Age]]&lt;&gt;"", Table1[[#This Row],[Age]]&lt;13), 1, 0)</f>
        <v>0</v>
      </c>
      <c r="L185">
        <f>IF(AND(Table1[[#This Row],[Age]]&lt;&gt;"", Table1[[#This Row],[Age]]&gt;=13, Table1[[#This Row],[Age]]&lt;20), 1, 0)</f>
        <v>0</v>
      </c>
      <c r="O185">
        <f>IF(AND(Table1[[#This Row],[Age]]&lt;&gt;"", Table1[[#This Row],[Age]]&gt;64), 1, 0)</f>
        <v>0</v>
      </c>
      <c r="P185">
        <v>0</v>
      </c>
      <c r="Q185">
        <v>0</v>
      </c>
      <c r="R185">
        <v>36866</v>
      </c>
      <c r="S185">
        <v>7.7374999999999998</v>
      </c>
      <c r="U185" t="s">
        <v>27</v>
      </c>
      <c r="V185">
        <f>Table1[[#This Row],[class1]]*Bclass1+Table1[[#This Row],[class2]]*Bclass2+Table1[[#This Row],[male]]*Bmale+Table1[[#This Row],[Fare]]*Bfare+Table1[[#This Row],[child]]*Bchild+Table1[[#This Row],[teen]]*Bteen+Table1[[#This Row],[senior]]*Bsenior</f>
        <v>1.029149957919828E-2</v>
      </c>
      <c r="W185">
        <f>EXP(Table1[[#This Row],[Logit]])</f>
        <v>1.0103446392000059</v>
      </c>
      <c r="X185">
        <f>IF(Table1[[#This Row],[Survived]]=1, Table1[[#This Row],[elogit]]/(1+Table1[[#This Row],[elogit]]), 1-(Table1[[#This Row],[elogit]]/(1+Table1[[#This Row],[elogit]])))</f>
        <v>0.50257285218621084</v>
      </c>
      <c r="Y185">
        <f>LN(Table1[[#This Row],[probability]])</f>
        <v>-0.68801467008236816</v>
      </c>
      <c r="Z185">
        <f>IF(ROW()&lt;(Table1[[#Totals],[Survived]]+1), 1, 0)</f>
        <v>1</v>
      </c>
      <c r="AA185">
        <f>IF(Table1[[#This Row],[Prediction]]=Table1[[#This Row],[Survived]], 1, 0)</f>
        <v>1</v>
      </c>
    </row>
    <row r="186" spans="1:27" x14ac:dyDescent="0.3">
      <c r="A186">
        <v>33</v>
      </c>
      <c r="B186">
        <v>1</v>
      </c>
      <c r="C186">
        <v>3</v>
      </c>
      <c r="D186">
        <f>IF(Table1[[#This Row],[Pclass]]=1, 1, 0)</f>
        <v>0</v>
      </c>
      <c r="E186">
        <f>IF(Table1[[#This Row],[Pclass]]=2, 1, 0)</f>
        <v>0</v>
      </c>
      <c r="F186" t="s">
        <v>65</v>
      </c>
      <c r="G186" t="s">
        <v>17</v>
      </c>
      <c r="H186">
        <f>IF(Table1[[#This Row],[Sex]]="male", 1, 0)</f>
        <v>0</v>
      </c>
      <c r="J186">
        <f>IF(Table1[[#This Row],[Age]], 0, 1)</f>
        <v>1</v>
      </c>
      <c r="K186">
        <f>IF(AND(Table1[[#This Row],[Age]]&lt;&gt;"", Table1[[#This Row],[Age]]&lt;13), 1, 0)</f>
        <v>0</v>
      </c>
      <c r="L186">
        <f>IF(AND(Table1[[#This Row],[Age]]&lt;&gt;"", Table1[[#This Row],[Age]]&gt;=13, Table1[[#This Row],[Age]]&lt;20), 1, 0)</f>
        <v>0</v>
      </c>
      <c r="O186">
        <f>IF(AND(Table1[[#This Row],[Age]]&lt;&gt;"", Table1[[#This Row],[Age]]&gt;64), 1, 0)</f>
        <v>0</v>
      </c>
      <c r="P186">
        <v>0</v>
      </c>
      <c r="Q186">
        <v>0</v>
      </c>
      <c r="R186">
        <v>335677</v>
      </c>
      <c r="S186">
        <v>7.75</v>
      </c>
      <c r="U186" t="s">
        <v>27</v>
      </c>
      <c r="V186">
        <f>Table1[[#This Row],[class1]]*Bclass1+Table1[[#This Row],[class2]]*Bclass2+Table1[[#This Row],[male]]*Bmale+Table1[[#This Row],[Fare]]*Bfare+Table1[[#This Row],[child]]*Bchild+Table1[[#This Row],[teen]]*Bteen+Table1[[#This Row],[senior]]*Bsenior</f>
        <v>1.0308125588211526E-2</v>
      </c>
      <c r="W186">
        <f>EXP(Table1[[#This Row],[Logit]])</f>
        <v>1.0103614373387264</v>
      </c>
      <c r="X186">
        <f>IF(Table1[[#This Row],[Survived]]=1, Table1[[#This Row],[elogit]]/(1+Table1[[#This Row],[elogit]]), 1-(Table1[[#This Row],[elogit]]/(1+Table1[[#This Row],[elogit]])))</f>
        <v>0.50257700857822918</v>
      </c>
      <c r="Y186">
        <f>LN(Table1[[#This Row],[probability]])</f>
        <v>-0.68800639988867751</v>
      </c>
      <c r="Z186">
        <f>IF(ROW()&lt;(Table1[[#Totals],[Survived]]+1), 1, 0)</f>
        <v>1</v>
      </c>
      <c r="AA186">
        <f>IF(Table1[[#This Row],[Prediction]]=Table1[[#This Row],[Survived]], 1, 0)</f>
        <v>1</v>
      </c>
    </row>
    <row r="187" spans="1:27" x14ac:dyDescent="0.3">
      <c r="A187">
        <v>48</v>
      </c>
      <c r="B187">
        <v>1</v>
      </c>
      <c r="C187">
        <v>3</v>
      </c>
      <c r="D187">
        <f>IF(Table1[[#This Row],[Pclass]]=1, 1, 0)</f>
        <v>0</v>
      </c>
      <c r="E187">
        <f>IF(Table1[[#This Row],[Pclass]]=2, 1, 0)</f>
        <v>0</v>
      </c>
      <c r="F187" t="s">
        <v>85</v>
      </c>
      <c r="G187" t="s">
        <v>17</v>
      </c>
      <c r="H187">
        <f>IF(Table1[[#This Row],[Sex]]="male", 1, 0)</f>
        <v>0</v>
      </c>
      <c r="J187">
        <f>IF(Table1[[#This Row],[Age]], 0, 1)</f>
        <v>1</v>
      </c>
      <c r="K187">
        <f>IF(AND(Table1[[#This Row],[Age]]&lt;&gt;"", Table1[[#This Row],[Age]]&lt;13), 1, 0)</f>
        <v>0</v>
      </c>
      <c r="L187">
        <f>IF(AND(Table1[[#This Row],[Age]]&lt;&gt;"", Table1[[#This Row],[Age]]&gt;=13, Table1[[#This Row],[Age]]&lt;20), 1, 0)</f>
        <v>0</v>
      </c>
      <c r="O187">
        <f>IF(AND(Table1[[#This Row],[Age]]&lt;&gt;"", Table1[[#This Row],[Age]]&gt;64), 1, 0)</f>
        <v>0</v>
      </c>
      <c r="P187">
        <v>0</v>
      </c>
      <c r="Q187">
        <v>0</v>
      </c>
      <c r="R187">
        <v>14311</v>
      </c>
      <c r="S187">
        <v>7.75</v>
      </c>
      <c r="U187" t="s">
        <v>27</v>
      </c>
      <c r="V187">
        <f>Table1[[#This Row],[class1]]*Bclass1+Table1[[#This Row],[class2]]*Bclass2+Table1[[#This Row],[male]]*Bmale+Table1[[#This Row],[Fare]]*Bfare+Table1[[#This Row],[child]]*Bchild+Table1[[#This Row],[teen]]*Bteen+Table1[[#This Row],[senior]]*Bsenior</f>
        <v>1.0308125588211526E-2</v>
      </c>
      <c r="W187">
        <f>EXP(Table1[[#This Row],[Logit]])</f>
        <v>1.0103614373387264</v>
      </c>
      <c r="X187">
        <f>IF(Table1[[#This Row],[Survived]]=1, Table1[[#This Row],[elogit]]/(1+Table1[[#This Row],[elogit]]), 1-(Table1[[#This Row],[elogit]]/(1+Table1[[#This Row],[elogit]])))</f>
        <v>0.50257700857822918</v>
      </c>
      <c r="Y187">
        <f>LN(Table1[[#This Row],[probability]])</f>
        <v>-0.68800639988867751</v>
      </c>
      <c r="Z187">
        <f>IF(ROW()&lt;(Table1[[#Totals],[Survived]]+1), 1, 0)</f>
        <v>1</v>
      </c>
      <c r="AA187">
        <f>IF(Table1[[#This Row],[Prediction]]=Table1[[#This Row],[Survived]], 1, 0)</f>
        <v>1</v>
      </c>
    </row>
    <row r="188" spans="1:27" x14ac:dyDescent="0.3">
      <c r="A188">
        <v>142</v>
      </c>
      <c r="B188">
        <v>1</v>
      </c>
      <c r="C188">
        <v>3</v>
      </c>
      <c r="D188">
        <f>IF(Table1[[#This Row],[Pclass]]=1, 1, 0)</f>
        <v>0</v>
      </c>
      <c r="E188">
        <f>IF(Table1[[#This Row],[Pclass]]=2, 1, 0)</f>
        <v>0</v>
      </c>
      <c r="F188" t="s">
        <v>222</v>
      </c>
      <c r="G188" t="s">
        <v>17</v>
      </c>
      <c r="H188">
        <f>IF(Table1[[#This Row],[Sex]]="male", 1, 0)</f>
        <v>0</v>
      </c>
      <c r="I188">
        <v>22</v>
      </c>
      <c r="J188">
        <f>IF(Table1[[#This Row],[Age]], 0, 1)</f>
        <v>0</v>
      </c>
      <c r="K188">
        <f>IF(AND(Table1[[#This Row],[Age]]&lt;&gt;"", Table1[[#This Row],[Age]]&lt;13), 1, 0)</f>
        <v>0</v>
      </c>
      <c r="L188">
        <f>IF(AND(Table1[[#This Row],[Age]]&lt;&gt;"", Table1[[#This Row],[Age]]&gt;=13, Table1[[#This Row],[Age]]&lt;20), 1, 0)</f>
        <v>0</v>
      </c>
      <c r="O188">
        <f>IF(AND(Table1[[#This Row],[Age]]&lt;&gt;"", Table1[[#This Row],[Age]]&gt;64), 1, 0)</f>
        <v>0</v>
      </c>
      <c r="P188">
        <v>0</v>
      </c>
      <c r="Q188">
        <v>0</v>
      </c>
      <c r="R188">
        <v>347081</v>
      </c>
      <c r="S188">
        <v>7.75</v>
      </c>
      <c r="U188" t="s">
        <v>15</v>
      </c>
      <c r="V188">
        <f>Table1[[#This Row],[class1]]*Bclass1+Table1[[#This Row],[class2]]*Bclass2+Table1[[#This Row],[male]]*Bmale+Table1[[#This Row],[Fare]]*Bfare+Table1[[#This Row],[child]]*Bchild+Table1[[#This Row],[teen]]*Bteen+Table1[[#This Row],[senior]]*Bsenior</f>
        <v>1.0308125588211526E-2</v>
      </c>
      <c r="W188">
        <f>EXP(Table1[[#This Row],[Logit]])</f>
        <v>1.0103614373387264</v>
      </c>
      <c r="X188">
        <f>IF(Table1[[#This Row],[Survived]]=1, Table1[[#This Row],[elogit]]/(1+Table1[[#This Row],[elogit]]), 1-(Table1[[#This Row],[elogit]]/(1+Table1[[#This Row],[elogit]])))</f>
        <v>0.50257700857822918</v>
      </c>
      <c r="Y188">
        <f>LN(Table1[[#This Row],[probability]])</f>
        <v>-0.68800639988867751</v>
      </c>
      <c r="Z188">
        <f>IF(ROW()&lt;(Table1[[#Totals],[Survived]]+1), 1, 0)</f>
        <v>1</v>
      </c>
      <c r="AA188">
        <f>IF(Table1[[#This Row],[Prediction]]=Table1[[#This Row],[Survived]], 1, 0)</f>
        <v>1</v>
      </c>
    </row>
    <row r="189" spans="1:27" x14ac:dyDescent="0.3">
      <c r="A189">
        <v>199</v>
      </c>
      <c r="B189">
        <v>1</v>
      </c>
      <c r="C189">
        <v>3</v>
      </c>
      <c r="D189">
        <f>IF(Table1[[#This Row],[Pclass]]=1, 1, 0)</f>
        <v>0</v>
      </c>
      <c r="E189">
        <f>IF(Table1[[#This Row],[Pclass]]=2, 1, 0)</f>
        <v>0</v>
      </c>
      <c r="F189" t="s">
        <v>305</v>
      </c>
      <c r="G189" t="s">
        <v>17</v>
      </c>
      <c r="H189">
        <f>IF(Table1[[#This Row],[Sex]]="male", 1, 0)</f>
        <v>0</v>
      </c>
      <c r="J189">
        <f>IF(Table1[[#This Row],[Age]], 0, 1)</f>
        <v>1</v>
      </c>
      <c r="K189">
        <f>IF(AND(Table1[[#This Row],[Age]]&lt;&gt;"", Table1[[#This Row],[Age]]&lt;13), 1, 0)</f>
        <v>0</v>
      </c>
      <c r="L189">
        <f>IF(AND(Table1[[#This Row],[Age]]&lt;&gt;"", Table1[[#This Row],[Age]]&gt;=13, Table1[[#This Row],[Age]]&lt;20), 1, 0)</f>
        <v>0</v>
      </c>
      <c r="O189">
        <f>IF(AND(Table1[[#This Row],[Age]]&lt;&gt;"", Table1[[#This Row],[Age]]&gt;64), 1, 0)</f>
        <v>0</v>
      </c>
      <c r="P189">
        <v>0</v>
      </c>
      <c r="Q189">
        <v>0</v>
      </c>
      <c r="R189">
        <v>370370</v>
      </c>
      <c r="S189">
        <v>7.75</v>
      </c>
      <c r="U189" t="s">
        <v>27</v>
      </c>
      <c r="V189">
        <f>Table1[[#This Row],[class1]]*Bclass1+Table1[[#This Row],[class2]]*Bclass2+Table1[[#This Row],[male]]*Bmale+Table1[[#This Row],[Fare]]*Bfare+Table1[[#This Row],[child]]*Bchild+Table1[[#This Row],[teen]]*Bteen+Table1[[#This Row],[senior]]*Bsenior</f>
        <v>1.0308125588211526E-2</v>
      </c>
      <c r="W189">
        <f>EXP(Table1[[#This Row],[Logit]])</f>
        <v>1.0103614373387264</v>
      </c>
      <c r="X189">
        <f>IF(Table1[[#This Row],[Survived]]=1, Table1[[#This Row],[elogit]]/(1+Table1[[#This Row],[elogit]]), 1-(Table1[[#This Row],[elogit]]/(1+Table1[[#This Row],[elogit]])))</f>
        <v>0.50257700857822918</v>
      </c>
      <c r="Y189">
        <f>LN(Table1[[#This Row],[probability]])</f>
        <v>-0.68800639988867751</v>
      </c>
      <c r="Z189">
        <f>IF(ROW()&lt;(Table1[[#Totals],[Survived]]+1), 1, 0)</f>
        <v>1</v>
      </c>
      <c r="AA189">
        <f>IF(Table1[[#This Row],[Prediction]]=Table1[[#This Row],[Survived]], 1, 0)</f>
        <v>1</v>
      </c>
    </row>
    <row r="190" spans="1:27" x14ac:dyDescent="0.3">
      <c r="A190">
        <v>275</v>
      </c>
      <c r="B190">
        <v>1</v>
      </c>
      <c r="C190">
        <v>3</v>
      </c>
      <c r="D190">
        <f>IF(Table1[[#This Row],[Pclass]]=1, 1, 0)</f>
        <v>0</v>
      </c>
      <c r="E190">
        <f>IF(Table1[[#This Row],[Pclass]]=2, 1, 0)</f>
        <v>0</v>
      </c>
      <c r="F190" t="s">
        <v>417</v>
      </c>
      <c r="G190" t="s">
        <v>17</v>
      </c>
      <c r="H190">
        <f>IF(Table1[[#This Row],[Sex]]="male", 1, 0)</f>
        <v>0</v>
      </c>
      <c r="J190">
        <f>IF(Table1[[#This Row],[Age]], 0, 1)</f>
        <v>1</v>
      </c>
      <c r="K190">
        <f>IF(AND(Table1[[#This Row],[Age]]&lt;&gt;"", Table1[[#This Row],[Age]]&lt;13), 1, 0)</f>
        <v>0</v>
      </c>
      <c r="L190">
        <f>IF(AND(Table1[[#This Row],[Age]]&lt;&gt;"", Table1[[#This Row],[Age]]&gt;=13, Table1[[#This Row],[Age]]&lt;20), 1, 0)</f>
        <v>0</v>
      </c>
      <c r="O190">
        <f>IF(AND(Table1[[#This Row],[Age]]&lt;&gt;"", Table1[[#This Row],[Age]]&gt;64), 1, 0)</f>
        <v>0</v>
      </c>
      <c r="P190">
        <v>0</v>
      </c>
      <c r="Q190">
        <v>0</v>
      </c>
      <c r="R190">
        <v>370375</v>
      </c>
      <c r="S190">
        <v>7.75</v>
      </c>
      <c r="U190" t="s">
        <v>27</v>
      </c>
      <c r="V190">
        <f>Table1[[#This Row],[class1]]*Bclass1+Table1[[#This Row],[class2]]*Bclass2+Table1[[#This Row],[male]]*Bmale+Table1[[#This Row],[Fare]]*Bfare+Table1[[#This Row],[child]]*Bchild+Table1[[#This Row],[teen]]*Bteen+Table1[[#This Row],[senior]]*Bsenior</f>
        <v>1.0308125588211526E-2</v>
      </c>
      <c r="W190">
        <f>EXP(Table1[[#This Row],[Logit]])</f>
        <v>1.0103614373387264</v>
      </c>
      <c r="X190">
        <f>IF(Table1[[#This Row],[Survived]]=1, Table1[[#This Row],[elogit]]/(1+Table1[[#This Row],[elogit]]), 1-(Table1[[#This Row],[elogit]]/(1+Table1[[#This Row],[elogit]])))</f>
        <v>0.50257700857822918</v>
      </c>
      <c r="Y190">
        <f>LN(Table1[[#This Row],[probability]])</f>
        <v>-0.68800639988867751</v>
      </c>
      <c r="Z190">
        <f>IF(ROW()&lt;(Table1[[#Totals],[Survived]]+1), 1, 0)</f>
        <v>1</v>
      </c>
      <c r="AA190">
        <f>IF(Table1[[#This Row],[Prediction]]=Table1[[#This Row],[Survived]], 1, 0)</f>
        <v>1</v>
      </c>
    </row>
    <row r="191" spans="1:27" x14ac:dyDescent="0.3">
      <c r="A191">
        <v>290</v>
      </c>
      <c r="B191">
        <v>1</v>
      </c>
      <c r="C191">
        <v>3</v>
      </c>
      <c r="D191">
        <f>IF(Table1[[#This Row],[Pclass]]=1, 1, 0)</f>
        <v>0</v>
      </c>
      <c r="E191">
        <f>IF(Table1[[#This Row],[Pclass]]=2, 1, 0)</f>
        <v>0</v>
      </c>
      <c r="F191" t="s">
        <v>436</v>
      </c>
      <c r="G191" t="s">
        <v>17</v>
      </c>
      <c r="H191">
        <f>IF(Table1[[#This Row],[Sex]]="male", 1, 0)</f>
        <v>0</v>
      </c>
      <c r="I191">
        <v>22</v>
      </c>
      <c r="J191">
        <f>IF(Table1[[#This Row],[Age]], 0, 1)</f>
        <v>0</v>
      </c>
      <c r="K191">
        <f>IF(AND(Table1[[#This Row],[Age]]&lt;&gt;"", Table1[[#This Row],[Age]]&lt;13), 1, 0)</f>
        <v>0</v>
      </c>
      <c r="L191">
        <f>IF(AND(Table1[[#This Row],[Age]]&lt;&gt;"", Table1[[#This Row],[Age]]&gt;=13, Table1[[#This Row],[Age]]&lt;20), 1, 0)</f>
        <v>0</v>
      </c>
      <c r="O191">
        <f>IF(AND(Table1[[#This Row],[Age]]&lt;&gt;"", Table1[[#This Row],[Age]]&gt;64), 1, 0)</f>
        <v>0</v>
      </c>
      <c r="P191">
        <v>0</v>
      </c>
      <c r="Q191">
        <v>0</v>
      </c>
      <c r="R191">
        <v>370373</v>
      </c>
      <c r="S191">
        <v>7.75</v>
      </c>
      <c r="U191" t="s">
        <v>27</v>
      </c>
      <c r="V191">
        <f>Table1[[#This Row],[class1]]*Bclass1+Table1[[#This Row],[class2]]*Bclass2+Table1[[#This Row],[male]]*Bmale+Table1[[#This Row],[Fare]]*Bfare+Table1[[#This Row],[child]]*Bchild+Table1[[#This Row],[teen]]*Bteen+Table1[[#This Row],[senior]]*Bsenior</f>
        <v>1.0308125588211526E-2</v>
      </c>
      <c r="W191">
        <f>EXP(Table1[[#This Row],[Logit]])</f>
        <v>1.0103614373387264</v>
      </c>
      <c r="X191">
        <f>IF(Table1[[#This Row],[Survived]]=1, Table1[[#This Row],[elogit]]/(1+Table1[[#This Row],[elogit]]), 1-(Table1[[#This Row],[elogit]]/(1+Table1[[#This Row],[elogit]])))</f>
        <v>0.50257700857822918</v>
      </c>
      <c r="Y191">
        <f>LN(Table1[[#This Row],[probability]])</f>
        <v>-0.68800639988867751</v>
      </c>
      <c r="Z191">
        <f>IF(ROW()&lt;(Table1[[#Totals],[Survived]]+1), 1, 0)</f>
        <v>1</v>
      </c>
      <c r="AA191">
        <f>IF(Table1[[#This Row],[Prediction]]=Table1[[#This Row],[Survived]], 1, 0)</f>
        <v>1</v>
      </c>
    </row>
    <row r="192" spans="1:27" x14ac:dyDescent="0.3">
      <c r="A192">
        <v>301</v>
      </c>
      <c r="B192">
        <v>1</v>
      </c>
      <c r="C192">
        <v>3</v>
      </c>
      <c r="D192">
        <f>IF(Table1[[#This Row],[Pclass]]=1, 1, 0)</f>
        <v>0</v>
      </c>
      <c r="E192">
        <f>IF(Table1[[#This Row],[Pclass]]=2, 1, 0)</f>
        <v>0</v>
      </c>
      <c r="F192" t="s">
        <v>453</v>
      </c>
      <c r="G192" t="s">
        <v>17</v>
      </c>
      <c r="H192">
        <f>IF(Table1[[#This Row],[Sex]]="male", 1, 0)</f>
        <v>0</v>
      </c>
      <c r="J192">
        <f>IF(Table1[[#This Row],[Age]], 0, 1)</f>
        <v>1</v>
      </c>
      <c r="K192">
        <f>IF(AND(Table1[[#This Row],[Age]]&lt;&gt;"", Table1[[#This Row],[Age]]&lt;13), 1, 0)</f>
        <v>0</v>
      </c>
      <c r="L192">
        <f>IF(AND(Table1[[#This Row],[Age]]&lt;&gt;"", Table1[[#This Row],[Age]]&gt;=13, Table1[[#This Row],[Age]]&lt;20), 1, 0)</f>
        <v>0</v>
      </c>
      <c r="O192">
        <f>IF(AND(Table1[[#This Row],[Age]]&lt;&gt;"", Table1[[#This Row],[Age]]&gt;64), 1, 0)</f>
        <v>0</v>
      </c>
      <c r="P192">
        <v>0</v>
      </c>
      <c r="Q192">
        <v>0</v>
      </c>
      <c r="R192">
        <v>9234</v>
      </c>
      <c r="S192">
        <v>7.75</v>
      </c>
      <c r="U192" t="s">
        <v>27</v>
      </c>
      <c r="V192">
        <f>Table1[[#This Row],[class1]]*Bclass1+Table1[[#This Row],[class2]]*Bclass2+Table1[[#This Row],[male]]*Bmale+Table1[[#This Row],[Fare]]*Bfare+Table1[[#This Row],[child]]*Bchild+Table1[[#This Row],[teen]]*Bteen+Table1[[#This Row],[senior]]*Bsenior</f>
        <v>1.0308125588211526E-2</v>
      </c>
      <c r="W192">
        <f>EXP(Table1[[#This Row],[Logit]])</f>
        <v>1.0103614373387264</v>
      </c>
      <c r="X192">
        <f>IF(Table1[[#This Row],[Survived]]=1, Table1[[#This Row],[elogit]]/(1+Table1[[#This Row],[elogit]]), 1-(Table1[[#This Row],[elogit]]/(1+Table1[[#This Row],[elogit]])))</f>
        <v>0.50257700857822918</v>
      </c>
      <c r="Y192">
        <f>LN(Table1[[#This Row],[probability]])</f>
        <v>-0.68800639988867751</v>
      </c>
      <c r="Z192">
        <f>IF(ROW()&lt;(Table1[[#Totals],[Survived]]+1), 1, 0)</f>
        <v>1</v>
      </c>
      <c r="AA192">
        <f>IF(Table1[[#This Row],[Prediction]]=Table1[[#This Row],[Survived]], 1, 0)</f>
        <v>1</v>
      </c>
    </row>
    <row r="193" spans="1:27" x14ac:dyDescent="0.3">
      <c r="A193">
        <v>369</v>
      </c>
      <c r="B193">
        <v>1</v>
      </c>
      <c r="C193">
        <v>3</v>
      </c>
      <c r="D193">
        <f>IF(Table1[[#This Row],[Pclass]]=1, 1, 0)</f>
        <v>0</v>
      </c>
      <c r="E193">
        <f>IF(Table1[[#This Row],[Pclass]]=2, 1, 0)</f>
        <v>0</v>
      </c>
      <c r="F193" t="s">
        <v>547</v>
      </c>
      <c r="G193" t="s">
        <v>17</v>
      </c>
      <c r="H193">
        <f>IF(Table1[[#This Row],[Sex]]="male", 1, 0)</f>
        <v>0</v>
      </c>
      <c r="J193">
        <f>IF(Table1[[#This Row],[Age]], 0, 1)</f>
        <v>1</v>
      </c>
      <c r="K193">
        <f>IF(AND(Table1[[#This Row],[Age]]&lt;&gt;"", Table1[[#This Row],[Age]]&lt;13), 1, 0)</f>
        <v>0</v>
      </c>
      <c r="L193">
        <f>IF(AND(Table1[[#This Row],[Age]]&lt;&gt;"", Table1[[#This Row],[Age]]&gt;=13, Table1[[#This Row],[Age]]&lt;20), 1, 0)</f>
        <v>0</v>
      </c>
      <c r="O193">
        <f>IF(AND(Table1[[#This Row],[Age]]&lt;&gt;"", Table1[[#This Row],[Age]]&gt;64), 1, 0)</f>
        <v>0</v>
      </c>
      <c r="P193">
        <v>0</v>
      </c>
      <c r="Q193">
        <v>0</v>
      </c>
      <c r="R193">
        <v>14313</v>
      </c>
      <c r="S193">
        <v>7.75</v>
      </c>
      <c r="U193" t="s">
        <v>27</v>
      </c>
      <c r="V193">
        <f>Table1[[#This Row],[class1]]*Bclass1+Table1[[#This Row],[class2]]*Bclass2+Table1[[#This Row],[male]]*Bmale+Table1[[#This Row],[Fare]]*Bfare+Table1[[#This Row],[child]]*Bchild+Table1[[#This Row],[teen]]*Bteen+Table1[[#This Row],[senior]]*Bsenior</f>
        <v>1.0308125588211526E-2</v>
      </c>
      <c r="W193">
        <f>EXP(Table1[[#This Row],[Logit]])</f>
        <v>1.0103614373387264</v>
      </c>
      <c r="X193">
        <f>IF(Table1[[#This Row],[Survived]]=1, Table1[[#This Row],[elogit]]/(1+Table1[[#This Row],[elogit]]), 1-(Table1[[#This Row],[elogit]]/(1+Table1[[#This Row],[elogit]])))</f>
        <v>0.50257700857822918</v>
      </c>
      <c r="Y193">
        <f>LN(Table1[[#This Row],[probability]])</f>
        <v>-0.68800639988867751</v>
      </c>
      <c r="Z193">
        <f>IF(ROW()&lt;(Table1[[#Totals],[Survived]]+1), 1, 0)</f>
        <v>1</v>
      </c>
      <c r="AA193">
        <f>IF(Table1[[#This Row],[Prediction]]=Table1[[#This Row],[Survived]], 1, 0)</f>
        <v>1</v>
      </c>
    </row>
    <row r="194" spans="1:27" x14ac:dyDescent="0.3">
      <c r="A194">
        <v>574</v>
      </c>
      <c r="B194">
        <v>1</v>
      </c>
      <c r="C194">
        <v>3</v>
      </c>
      <c r="D194">
        <f>IF(Table1[[#This Row],[Pclass]]=1, 1, 0)</f>
        <v>0</v>
      </c>
      <c r="E194">
        <f>IF(Table1[[#This Row],[Pclass]]=2, 1, 0)</f>
        <v>0</v>
      </c>
      <c r="F194" t="s">
        <v>821</v>
      </c>
      <c r="G194" t="s">
        <v>17</v>
      </c>
      <c r="H194">
        <f>IF(Table1[[#This Row],[Sex]]="male", 1, 0)</f>
        <v>0</v>
      </c>
      <c r="J194">
        <f>IF(Table1[[#This Row],[Age]], 0, 1)</f>
        <v>1</v>
      </c>
      <c r="K194">
        <f>IF(AND(Table1[[#This Row],[Age]]&lt;&gt;"", Table1[[#This Row],[Age]]&lt;13), 1, 0)</f>
        <v>0</v>
      </c>
      <c r="L194">
        <f>IF(AND(Table1[[#This Row],[Age]]&lt;&gt;"", Table1[[#This Row],[Age]]&gt;=13, Table1[[#This Row],[Age]]&lt;20), 1, 0)</f>
        <v>0</v>
      </c>
      <c r="O194">
        <f>IF(AND(Table1[[#This Row],[Age]]&lt;&gt;"", Table1[[#This Row],[Age]]&gt;64), 1, 0)</f>
        <v>0</v>
      </c>
      <c r="P194">
        <v>0</v>
      </c>
      <c r="Q194">
        <v>0</v>
      </c>
      <c r="R194">
        <v>14312</v>
      </c>
      <c r="S194">
        <v>7.75</v>
      </c>
      <c r="U194" t="s">
        <v>27</v>
      </c>
      <c r="V194">
        <f>Table1[[#This Row],[class1]]*Bclass1+Table1[[#This Row],[class2]]*Bclass2+Table1[[#This Row],[male]]*Bmale+Table1[[#This Row],[Fare]]*Bfare+Table1[[#This Row],[child]]*Bchild+Table1[[#This Row],[teen]]*Bteen+Table1[[#This Row],[senior]]*Bsenior</f>
        <v>1.0308125588211526E-2</v>
      </c>
      <c r="W194">
        <f>EXP(Table1[[#This Row],[Logit]])</f>
        <v>1.0103614373387264</v>
      </c>
      <c r="X194">
        <f>IF(Table1[[#This Row],[Survived]]=1, Table1[[#This Row],[elogit]]/(1+Table1[[#This Row],[elogit]]), 1-(Table1[[#This Row],[elogit]]/(1+Table1[[#This Row],[elogit]])))</f>
        <v>0.50257700857822918</v>
      </c>
      <c r="Y194">
        <f>LN(Table1[[#This Row],[probability]])</f>
        <v>-0.68800639988867751</v>
      </c>
      <c r="Z194">
        <f>IF(ROW()&lt;(Table1[[#Totals],[Survived]]+1), 1, 0)</f>
        <v>1</v>
      </c>
      <c r="AA194">
        <f>IF(Table1[[#This Row],[Prediction]]=Table1[[#This Row],[Survived]], 1, 0)</f>
        <v>1</v>
      </c>
    </row>
    <row r="195" spans="1:27" x14ac:dyDescent="0.3">
      <c r="A195">
        <v>555</v>
      </c>
      <c r="B195">
        <v>1</v>
      </c>
      <c r="C195">
        <v>3</v>
      </c>
      <c r="D195">
        <f>IF(Table1[[#This Row],[Pclass]]=1, 1, 0)</f>
        <v>0</v>
      </c>
      <c r="E195">
        <f>IF(Table1[[#This Row],[Pclass]]=2, 1, 0)</f>
        <v>0</v>
      </c>
      <c r="F195" t="s">
        <v>795</v>
      </c>
      <c r="G195" t="s">
        <v>17</v>
      </c>
      <c r="H195">
        <f>IF(Table1[[#This Row],[Sex]]="male", 1, 0)</f>
        <v>0</v>
      </c>
      <c r="I195">
        <v>22</v>
      </c>
      <c r="J195">
        <f>IF(Table1[[#This Row],[Age]], 0, 1)</f>
        <v>0</v>
      </c>
      <c r="K195">
        <f>IF(AND(Table1[[#This Row],[Age]]&lt;&gt;"", Table1[[#This Row],[Age]]&lt;13), 1, 0)</f>
        <v>0</v>
      </c>
      <c r="L195">
        <f>IF(AND(Table1[[#This Row],[Age]]&lt;&gt;"", Table1[[#This Row],[Age]]&gt;=13, Table1[[#This Row],[Age]]&lt;20), 1, 0)</f>
        <v>0</v>
      </c>
      <c r="O195">
        <f>IF(AND(Table1[[#This Row],[Age]]&lt;&gt;"", Table1[[#This Row],[Age]]&gt;64), 1, 0)</f>
        <v>0</v>
      </c>
      <c r="P195">
        <v>0</v>
      </c>
      <c r="Q195">
        <v>0</v>
      </c>
      <c r="R195">
        <v>347085</v>
      </c>
      <c r="S195">
        <v>7.7750000000000004</v>
      </c>
      <c r="U195" t="s">
        <v>15</v>
      </c>
      <c r="V195">
        <f>Table1[[#This Row],[class1]]*Bclass1+Table1[[#This Row],[class2]]*Bclass2+Table1[[#This Row],[male]]*Bmale+Table1[[#This Row],[Fare]]*Bfare+Table1[[#This Row],[child]]*Bchild+Table1[[#This Row],[teen]]*Bteen+Table1[[#This Row],[senior]]*Bsenior</f>
        <v>1.0341377606238015E-2</v>
      </c>
      <c r="W195">
        <f>EXP(Table1[[#This Row],[Logit]])</f>
        <v>1.0103950344540369</v>
      </c>
      <c r="X195">
        <f>IF(Table1[[#This Row],[Survived]]=1, Table1[[#This Row],[elogit]]/(1+Table1[[#This Row],[elogit]]), 1-(Table1[[#This Row],[elogit]]/(1+Table1[[#This Row],[elogit]])))</f>
        <v>0.50258532136119705</v>
      </c>
      <c r="Y195">
        <f>LN(Table1[[#This Row],[probability]])</f>
        <v>-0.68798985970860815</v>
      </c>
      <c r="Z195">
        <f>IF(ROW()&lt;(Table1[[#Totals],[Survived]]+1), 1, 0)</f>
        <v>1</v>
      </c>
      <c r="AA195">
        <f>IF(Table1[[#This Row],[Prediction]]=Table1[[#This Row],[Survived]], 1, 0)</f>
        <v>1</v>
      </c>
    </row>
    <row r="196" spans="1:27" x14ac:dyDescent="0.3">
      <c r="A196">
        <v>83</v>
      </c>
      <c r="B196">
        <v>1</v>
      </c>
      <c r="C196">
        <v>3</v>
      </c>
      <c r="D196">
        <f>IF(Table1[[#This Row],[Pclass]]=1, 1, 0)</f>
        <v>0</v>
      </c>
      <c r="E196">
        <f>IF(Table1[[#This Row],[Pclass]]=2, 1, 0)</f>
        <v>0</v>
      </c>
      <c r="F196" t="s">
        <v>137</v>
      </c>
      <c r="G196" t="s">
        <v>17</v>
      </c>
      <c r="H196">
        <f>IF(Table1[[#This Row],[Sex]]="male", 1, 0)</f>
        <v>0</v>
      </c>
      <c r="J196">
        <f>IF(Table1[[#This Row],[Age]], 0, 1)</f>
        <v>1</v>
      </c>
      <c r="K196">
        <f>IF(AND(Table1[[#This Row],[Age]]&lt;&gt;"", Table1[[#This Row],[Age]]&lt;13), 1, 0)</f>
        <v>0</v>
      </c>
      <c r="L196">
        <f>IF(AND(Table1[[#This Row],[Age]]&lt;&gt;"", Table1[[#This Row],[Age]]&gt;=13, Table1[[#This Row],[Age]]&lt;20), 1, 0)</f>
        <v>0</v>
      </c>
      <c r="O196">
        <f>IF(AND(Table1[[#This Row],[Age]]&lt;&gt;"", Table1[[#This Row],[Age]]&gt;64), 1, 0)</f>
        <v>0</v>
      </c>
      <c r="P196">
        <v>0</v>
      </c>
      <c r="Q196">
        <v>0</v>
      </c>
      <c r="R196">
        <v>330932</v>
      </c>
      <c r="S196">
        <v>7.7874999999999996</v>
      </c>
      <c r="U196" t="s">
        <v>27</v>
      </c>
      <c r="V196">
        <f>Table1[[#This Row],[class1]]*Bclass1+Table1[[#This Row],[class2]]*Bclass2+Table1[[#This Row],[male]]*Bmale+Table1[[#This Row],[Fare]]*Bfare+Table1[[#This Row],[child]]*Bchild+Table1[[#This Row],[teen]]*Bteen+Table1[[#This Row],[senior]]*Bsenior</f>
        <v>1.0358003615251259E-2</v>
      </c>
      <c r="W196">
        <f>EXP(Table1[[#This Row],[Logit]])</f>
        <v>1.0104118334306362</v>
      </c>
      <c r="X196">
        <f>IF(Table1[[#This Row],[Survived]]=1, Table1[[#This Row],[elogit]]/(1+Table1[[#This Row],[elogit]]), 1-(Table1[[#This Row],[elogit]]/(1+Table1[[#This Row],[elogit]])))</f>
        <v>0.50258947775214524</v>
      </c>
      <c r="Y196">
        <f>LN(Table1[[#This Row],[probability]])</f>
        <v>-0.68798158972222989</v>
      </c>
      <c r="Z196">
        <f>IF(ROW()&lt;(Table1[[#Totals],[Survived]]+1), 1, 0)</f>
        <v>1</v>
      </c>
      <c r="AA196">
        <f>IF(Table1[[#This Row],[Prediction]]=Table1[[#This Row],[Survived]], 1, 0)</f>
        <v>1</v>
      </c>
    </row>
    <row r="197" spans="1:27" x14ac:dyDescent="0.3">
      <c r="A197">
        <v>654</v>
      </c>
      <c r="B197">
        <v>1</v>
      </c>
      <c r="C197">
        <v>3</v>
      </c>
      <c r="D197">
        <f>IF(Table1[[#This Row],[Pclass]]=1, 1, 0)</f>
        <v>0</v>
      </c>
      <c r="E197">
        <f>IF(Table1[[#This Row],[Pclass]]=2, 1, 0)</f>
        <v>0</v>
      </c>
      <c r="F197" t="s">
        <v>922</v>
      </c>
      <c r="G197" t="s">
        <v>17</v>
      </c>
      <c r="H197">
        <f>IF(Table1[[#This Row],[Sex]]="male", 1, 0)</f>
        <v>0</v>
      </c>
      <c r="J197">
        <f>IF(Table1[[#This Row],[Age]], 0, 1)</f>
        <v>1</v>
      </c>
      <c r="K197">
        <f>IF(AND(Table1[[#This Row],[Age]]&lt;&gt;"", Table1[[#This Row],[Age]]&lt;13), 1, 0)</f>
        <v>0</v>
      </c>
      <c r="L197">
        <f>IF(AND(Table1[[#This Row],[Age]]&lt;&gt;"", Table1[[#This Row],[Age]]&gt;=13, Table1[[#This Row],[Age]]&lt;20), 1, 0)</f>
        <v>0</v>
      </c>
      <c r="O197">
        <f>IF(AND(Table1[[#This Row],[Age]]&lt;&gt;"", Table1[[#This Row],[Age]]&gt;64), 1, 0)</f>
        <v>0</v>
      </c>
      <c r="P197">
        <v>0</v>
      </c>
      <c r="Q197">
        <v>0</v>
      </c>
      <c r="R197">
        <v>330919</v>
      </c>
      <c r="S197">
        <v>7.8292000000000002</v>
      </c>
      <c r="U197" t="s">
        <v>27</v>
      </c>
      <c r="V197">
        <f>Table1[[#This Row],[class1]]*Bclass1+Table1[[#This Row],[class2]]*Bclass2+Table1[[#This Row],[male]]*Bmale+Table1[[#This Row],[Fare]]*Bfare+Table1[[#This Row],[child]]*Bchild+Table1[[#This Row],[teen]]*Bteen+Table1[[#This Row],[senior]]*Bsenior</f>
        <v>1.0413467981319442E-2</v>
      </c>
      <c r="W197">
        <f>EXP(Table1[[#This Row],[Logit]])</f>
        <v>1.0104678768366369</v>
      </c>
      <c r="X197">
        <f>IF(Table1[[#This Row],[Survived]]=1, Table1[[#This Row],[elogit]]/(1+Table1[[#This Row],[elogit]]), 1-(Table1[[#This Row],[elogit]]/(1+Table1[[#This Row],[elogit]])))</f>
        <v>0.50260334346975677</v>
      </c>
      <c r="Y197">
        <f>LN(Table1[[#This Row],[probability]])</f>
        <v>-0.68795400154746444</v>
      </c>
      <c r="Z197">
        <f>IF(ROW()&lt;(Table1[[#Totals],[Survived]]+1), 1, 0)</f>
        <v>1</v>
      </c>
      <c r="AA197">
        <f>IF(Table1[[#This Row],[Prediction]]=Table1[[#This Row],[Survived]], 1, 0)</f>
        <v>1</v>
      </c>
    </row>
    <row r="198" spans="1:27" x14ac:dyDescent="0.3">
      <c r="A198">
        <v>316</v>
      </c>
      <c r="B198">
        <v>1</v>
      </c>
      <c r="C198">
        <v>3</v>
      </c>
      <c r="D198">
        <f>IF(Table1[[#This Row],[Pclass]]=1, 1, 0)</f>
        <v>0</v>
      </c>
      <c r="E198">
        <f>IF(Table1[[#This Row],[Pclass]]=2, 1, 0)</f>
        <v>0</v>
      </c>
      <c r="F198" t="s">
        <v>478</v>
      </c>
      <c r="G198" t="s">
        <v>17</v>
      </c>
      <c r="H198">
        <f>IF(Table1[[#This Row],[Sex]]="male", 1, 0)</f>
        <v>0</v>
      </c>
      <c r="I198">
        <v>26</v>
      </c>
      <c r="J198">
        <f>IF(Table1[[#This Row],[Age]], 0, 1)</f>
        <v>0</v>
      </c>
      <c r="K198">
        <f>IF(AND(Table1[[#This Row],[Age]]&lt;&gt;"", Table1[[#This Row],[Age]]&lt;13), 1, 0)</f>
        <v>0</v>
      </c>
      <c r="L198">
        <f>IF(AND(Table1[[#This Row],[Age]]&lt;&gt;"", Table1[[#This Row],[Age]]&gt;=13, Table1[[#This Row],[Age]]&lt;20), 1, 0)</f>
        <v>0</v>
      </c>
      <c r="O198">
        <f>IF(AND(Table1[[#This Row],[Age]]&lt;&gt;"", Table1[[#This Row],[Age]]&gt;64), 1, 0)</f>
        <v>0</v>
      </c>
      <c r="P198">
        <v>0</v>
      </c>
      <c r="Q198">
        <v>0</v>
      </c>
      <c r="R198">
        <v>347470</v>
      </c>
      <c r="S198">
        <v>7.8541999999999996</v>
      </c>
      <c r="U198" t="s">
        <v>15</v>
      </c>
      <c r="V198">
        <f>Table1[[#This Row],[class1]]*Bclass1+Table1[[#This Row],[class2]]*Bclass2+Table1[[#This Row],[male]]*Bmale+Table1[[#This Row],[Fare]]*Bfare+Table1[[#This Row],[child]]*Bchild+Table1[[#This Row],[teen]]*Bteen+Table1[[#This Row],[senior]]*Bsenior</f>
        <v>1.0446719999345931E-2</v>
      </c>
      <c r="W198">
        <f>EXP(Table1[[#This Row],[Logit]])</f>
        <v>1.0105014774913343</v>
      </c>
      <c r="X198">
        <f>IF(Table1[[#This Row],[Survived]]=1, Table1[[#This Row],[elogit]]/(1+Table1[[#This Row],[elogit]]), 1-(Table1[[#This Row],[elogit]]/(1+Table1[[#This Row],[elogit]])))</f>
        <v>0.50261165624818094</v>
      </c>
      <c r="Y198">
        <f>LN(Table1[[#This Row],[probability]])</f>
        <v>-0.68793746224308339</v>
      </c>
      <c r="Z198">
        <f>IF(ROW()&lt;(Table1[[#Totals],[Survived]]+1), 1, 0)</f>
        <v>1</v>
      </c>
      <c r="AA198">
        <f>IF(Table1[[#This Row],[Prediction]]=Table1[[#This Row],[Survived]], 1, 0)</f>
        <v>1</v>
      </c>
    </row>
    <row r="199" spans="1:27" x14ac:dyDescent="0.3">
      <c r="A199">
        <v>29</v>
      </c>
      <c r="B199">
        <v>1</v>
      </c>
      <c r="C199">
        <v>3</v>
      </c>
      <c r="D199">
        <f>IF(Table1[[#This Row],[Pclass]]=1, 1, 0)</f>
        <v>0</v>
      </c>
      <c r="E199">
        <f>IF(Table1[[#This Row],[Pclass]]=2, 1, 0)</f>
        <v>0</v>
      </c>
      <c r="F199" t="s">
        <v>58</v>
      </c>
      <c r="G199" t="s">
        <v>17</v>
      </c>
      <c r="H199">
        <f>IF(Table1[[#This Row],[Sex]]="male", 1, 0)</f>
        <v>0</v>
      </c>
      <c r="J199">
        <f>IF(Table1[[#This Row],[Age]], 0, 1)</f>
        <v>1</v>
      </c>
      <c r="K199">
        <f>IF(AND(Table1[[#This Row],[Age]]&lt;&gt;"", Table1[[#This Row],[Age]]&lt;13), 1, 0)</f>
        <v>0</v>
      </c>
      <c r="L199">
        <f>IF(AND(Table1[[#This Row],[Age]]&lt;&gt;"", Table1[[#This Row],[Age]]&gt;=13, Table1[[#This Row],[Age]]&lt;20), 1, 0)</f>
        <v>0</v>
      </c>
      <c r="O199">
        <f>IF(AND(Table1[[#This Row],[Age]]&lt;&gt;"", Table1[[#This Row],[Age]]&gt;64), 1, 0)</f>
        <v>0</v>
      </c>
      <c r="P199">
        <v>0</v>
      </c>
      <c r="Q199">
        <v>0</v>
      </c>
      <c r="R199">
        <v>330959</v>
      </c>
      <c r="S199">
        <v>7.8792</v>
      </c>
      <c r="U199" t="s">
        <v>27</v>
      </c>
      <c r="V199">
        <f>Table1[[#This Row],[class1]]*Bclass1+Table1[[#This Row],[class2]]*Bclass2+Table1[[#This Row],[male]]*Bmale+Table1[[#This Row],[Fare]]*Bfare+Table1[[#This Row],[child]]*Bchild+Table1[[#This Row],[teen]]*Bteen+Table1[[#This Row],[senior]]*Bsenior</f>
        <v>1.047997201737242E-2</v>
      </c>
      <c r="W199">
        <f>EXP(Table1[[#This Row],[Logit]])</f>
        <v>1.0105350792633401</v>
      </c>
      <c r="X199">
        <f>IF(Table1[[#This Row],[Survived]]=1, Table1[[#This Row],[elogit]]/(1+Table1[[#This Row],[elogit]]), 1-(Table1[[#This Row],[elogit]]/(1+Table1[[#This Row],[elogit]])))</f>
        <v>0.50261996902516126</v>
      </c>
      <c r="Y199">
        <f>LN(Table1[[#This Row],[probability]])</f>
        <v>-0.68792092321511911</v>
      </c>
      <c r="Z199">
        <f>IF(ROW()&lt;(Table1[[#Totals],[Survived]]+1), 1, 0)</f>
        <v>1</v>
      </c>
      <c r="AA199">
        <f>IF(Table1[[#This Row],[Prediction]]=Table1[[#This Row],[Survived]], 1, 0)</f>
        <v>1</v>
      </c>
    </row>
    <row r="200" spans="1:27" x14ac:dyDescent="0.3">
      <c r="A200">
        <v>359</v>
      </c>
      <c r="B200">
        <v>1</v>
      </c>
      <c r="C200">
        <v>3</v>
      </c>
      <c r="D200">
        <f>IF(Table1[[#This Row],[Pclass]]=1, 1, 0)</f>
        <v>0</v>
      </c>
      <c r="E200">
        <f>IF(Table1[[#This Row],[Pclass]]=2, 1, 0)</f>
        <v>0</v>
      </c>
      <c r="F200" t="s">
        <v>533</v>
      </c>
      <c r="G200" t="s">
        <v>17</v>
      </c>
      <c r="H200">
        <f>IF(Table1[[#This Row],[Sex]]="male", 1, 0)</f>
        <v>0</v>
      </c>
      <c r="J200">
        <f>IF(Table1[[#This Row],[Age]], 0, 1)</f>
        <v>1</v>
      </c>
      <c r="K200">
        <f>IF(AND(Table1[[#This Row],[Age]]&lt;&gt;"", Table1[[#This Row],[Age]]&lt;13), 1, 0)</f>
        <v>0</v>
      </c>
      <c r="L200">
        <f>IF(AND(Table1[[#This Row],[Age]]&lt;&gt;"", Table1[[#This Row],[Age]]&gt;=13, Table1[[#This Row],[Age]]&lt;20), 1, 0)</f>
        <v>0</v>
      </c>
      <c r="O200">
        <f>IF(AND(Table1[[#This Row],[Age]]&lt;&gt;"", Table1[[#This Row],[Age]]&gt;64), 1, 0)</f>
        <v>0</v>
      </c>
      <c r="P200">
        <v>0</v>
      </c>
      <c r="Q200">
        <v>0</v>
      </c>
      <c r="R200">
        <v>330931</v>
      </c>
      <c r="S200">
        <v>7.8792</v>
      </c>
      <c r="U200" t="s">
        <v>27</v>
      </c>
      <c r="V200">
        <f>Table1[[#This Row],[class1]]*Bclass1+Table1[[#This Row],[class2]]*Bclass2+Table1[[#This Row],[male]]*Bmale+Table1[[#This Row],[Fare]]*Bfare+Table1[[#This Row],[child]]*Bchild+Table1[[#This Row],[teen]]*Bteen+Table1[[#This Row],[senior]]*Bsenior</f>
        <v>1.047997201737242E-2</v>
      </c>
      <c r="W200">
        <f>EXP(Table1[[#This Row],[Logit]])</f>
        <v>1.0105350792633401</v>
      </c>
      <c r="X200">
        <f>IF(Table1[[#This Row],[Survived]]=1, Table1[[#This Row],[elogit]]/(1+Table1[[#This Row],[elogit]]), 1-(Table1[[#This Row],[elogit]]/(1+Table1[[#This Row],[elogit]])))</f>
        <v>0.50261996902516126</v>
      </c>
      <c r="Y200">
        <f>LN(Table1[[#This Row],[probability]])</f>
        <v>-0.68792092321511911</v>
      </c>
      <c r="Z200">
        <f>IF(ROW()&lt;(Table1[[#Totals],[Survived]]+1), 1, 0)</f>
        <v>1</v>
      </c>
      <c r="AA200">
        <f>IF(Table1[[#This Row],[Prediction]]=Table1[[#This Row],[Survived]], 1, 0)</f>
        <v>1</v>
      </c>
    </row>
    <row r="201" spans="1:27" x14ac:dyDescent="0.3">
      <c r="A201">
        <v>360</v>
      </c>
      <c r="B201">
        <v>1</v>
      </c>
      <c r="C201">
        <v>3</v>
      </c>
      <c r="D201">
        <f>IF(Table1[[#This Row],[Pclass]]=1, 1, 0)</f>
        <v>0</v>
      </c>
      <c r="E201">
        <f>IF(Table1[[#This Row],[Pclass]]=2, 1, 0)</f>
        <v>0</v>
      </c>
      <c r="F201" t="s">
        <v>534</v>
      </c>
      <c r="G201" t="s">
        <v>17</v>
      </c>
      <c r="H201">
        <f>IF(Table1[[#This Row],[Sex]]="male", 1, 0)</f>
        <v>0</v>
      </c>
      <c r="J201">
        <f>IF(Table1[[#This Row],[Age]], 0, 1)</f>
        <v>1</v>
      </c>
      <c r="K201">
        <f>IF(AND(Table1[[#This Row],[Age]]&lt;&gt;"", Table1[[#This Row],[Age]]&lt;13), 1, 0)</f>
        <v>0</v>
      </c>
      <c r="L201">
        <f>IF(AND(Table1[[#This Row],[Age]]&lt;&gt;"", Table1[[#This Row],[Age]]&gt;=13, Table1[[#This Row],[Age]]&lt;20), 1, 0)</f>
        <v>0</v>
      </c>
      <c r="O201">
        <f>IF(AND(Table1[[#This Row],[Age]]&lt;&gt;"", Table1[[#This Row],[Age]]&gt;64), 1, 0)</f>
        <v>0</v>
      </c>
      <c r="P201">
        <v>0</v>
      </c>
      <c r="Q201">
        <v>0</v>
      </c>
      <c r="R201">
        <v>330980</v>
      </c>
      <c r="S201">
        <v>7.8792</v>
      </c>
      <c r="U201" t="s">
        <v>27</v>
      </c>
      <c r="V201">
        <f>Table1[[#This Row],[class1]]*Bclass1+Table1[[#This Row],[class2]]*Bclass2+Table1[[#This Row],[male]]*Bmale+Table1[[#This Row],[Fare]]*Bfare+Table1[[#This Row],[child]]*Bchild+Table1[[#This Row],[teen]]*Bteen+Table1[[#This Row],[senior]]*Bsenior</f>
        <v>1.047997201737242E-2</v>
      </c>
      <c r="W201">
        <f>EXP(Table1[[#This Row],[Logit]])</f>
        <v>1.0105350792633401</v>
      </c>
      <c r="X201">
        <f>IF(Table1[[#This Row],[Survived]]=1, Table1[[#This Row],[elogit]]/(1+Table1[[#This Row],[elogit]]), 1-(Table1[[#This Row],[elogit]]/(1+Table1[[#This Row],[elogit]])))</f>
        <v>0.50261996902516126</v>
      </c>
      <c r="Y201">
        <f>LN(Table1[[#This Row],[probability]])</f>
        <v>-0.68792092321511911</v>
      </c>
      <c r="Z201">
        <f>IF(ROW()&lt;(Table1[[#Totals],[Survived]]+1), 1, 0)</f>
        <v>1</v>
      </c>
      <c r="AA201">
        <f>IF(Table1[[#This Row],[Prediction]]=Table1[[#This Row],[Survived]], 1, 0)</f>
        <v>1</v>
      </c>
    </row>
    <row r="202" spans="1:27" x14ac:dyDescent="0.3">
      <c r="A202">
        <v>217</v>
      </c>
      <c r="B202">
        <v>1</v>
      </c>
      <c r="C202">
        <v>3</v>
      </c>
      <c r="D202">
        <f>IF(Table1[[#This Row],[Pclass]]=1, 1, 0)</f>
        <v>0</v>
      </c>
      <c r="E202">
        <f>IF(Table1[[#This Row],[Pclass]]=2, 1, 0)</f>
        <v>0</v>
      </c>
      <c r="F202" t="s">
        <v>329</v>
      </c>
      <c r="G202" t="s">
        <v>17</v>
      </c>
      <c r="H202">
        <f>IF(Table1[[#This Row],[Sex]]="male", 1, 0)</f>
        <v>0</v>
      </c>
      <c r="I202">
        <v>27</v>
      </c>
      <c r="J202">
        <f>IF(Table1[[#This Row],[Age]], 0, 1)</f>
        <v>0</v>
      </c>
      <c r="K202">
        <f>IF(AND(Table1[[#This Row],[Age]]&lt;&gt;"", Table1[[#This Row],[Age]]&lt;13), 1, 0)</f>
        <v>0</v>
      </c>
      <c r="L202">
        <f>IF(AND(Table1[[#This Row],[Age]]&lt;&gt;"", Table1[[#This Row],[Age]]&gt;=13, Table1[[#This Row],[Age]]&lt;20), 1, 0)</f>
        <v>0</v>
      </c>
      <c r="O202">
        <f>IF(AND(Table1[[#This Row],[Age]]&lt;&gt;"", Table1[[#This Row],[Age]]&gt;64), 1, 0)</f>
        <v>0</v>
      </c>
      <c r="P202">
        <v>0</v>
      </c>
      <c r="Q202">
        <v>0</v>
      </c>
      <c r="R202" t="s">
        <v>330</v>
      </c>
      <c r="S202">
        <v>7.9249999999999998</v>
      </c>
      <c r="U202" t="s">
        <v>15</v>
      </c>
      <c r="V202">
        <f>Table1[[#This Row],[class1]]*Bclass1+Table1[[#This Row],[class2]]*Bclass2+Table1[[#This Row],[male]]*Bmale+Table1[[#This Row],[Fare]]*Bfare+Table1[[#This Row],[child]]*Bchild+Table1[[#This Row],[teen]]*Bteen+Table1[[#This Row],[senior]]*Bsenior</f>
        <v>1.0540889714396947E-2</v>
      </c>
      <c r="W202">
        <f>EXP(Table1[[#This Row],[Logit]])</f>
        <v>1.0105966406081999</v>
      </c>
      <c r="X202">
        <f>IF(Table1[[#This Row],[Survived]]=1, Table1[[#This Row],[elogit]]/(1+Table1[[#This Row],[elogit]]), 1-(Table1[[#This Row],[elogit]]/(1+Table1[[#This Row],[elogit]])))</f>
        <v>0.5026351980288285</v>
      </c>
      <c r="Y202">
        <f>LN(Table1[[#This Row],[probability]])</f>
        <v>-0.68789062443294413</v>
      </c>
      <c r="Z202">
        <f>IF(ROW()&lt;(Table1[[#Totals],[Survived]]+1), 1, 0)</f>
        <v>1</v>
      </c>
      <c r="AA202">
        <f>IF(Table1[[#This Row],[Prediction]]=Table1[[#This Row],[Survived]], 1, 0)</f>
        <v>1</v>
      </c>
    </row>
    <row r="203" spans="1:27" x14ac:dyDescent="0.3">
      <c r="A203">
        <v>3</v>
      </c>
      <c r="B203">
        <v>1</v>
      </c>
      <c r="C203">
        <v>3</v>
      </c>
      <c r="D203">
        <f>IF(Table1[[#This Row],[Pclass]]=1, 1, 0)</f>
        <v>0</v>
      </c>
      <c r="E203">
        <f>IF(Table1[[#This Row],[Pclass]]=2, 1, 0)</f>
        <v>0</v>
      </c>
      <c r="F203" t="s">
        <v>21</v>
      </c>
      <c r="G203" t="s">
        <v>17</v>
      </c>
      <c r="H203">
        <f>IF(Table1[[#This Row],[Sex]]="male", 1, 0)</f>
        <v>0</v>
      </c>
      <c r="I203">
        <v>26</v>
      </c>
      <c r="J203">
        <f>IF(Table1[[#This Row],[Age]], 0, 1)</f>
        <v>0</v>
      </c>
      <c r="K203">
        <f>IF(AND(Table1[[#This Row],[Age]]&lt;&gt;"", Table1[[#This Row],[Age]]&lt;13), 1, 0)</f>
        <v>0</v>
      </c>
      <c r="L203">
        <f>IF(AND(Table1[[#This Row],[Age]]&lt;&gt;"", Table1[[#This Row],[Age]]&gt;=13, Table1[[#This Row],[Age]]&lt;20), 1, 0)</f>
        <v>0</v>
      </c>
      <c r="O203">
        <f>IF(AND(Table1[[#This Row],[Age]]&lt;&gt;"", Table1[[#This Row],[Age]]&gt;64), 1, 0)</f>
        <v>0</v>
      </c>
      <c r="P203">
        <v>0</v>
      </c>
      <c r="Q203">
        <v>0</v>
      </c>
      <c r="R203" t="s">
        <v>22</v>
      </c>
      <c r="S203">
        <v>7.9249999999999998</v>
      </c>
      <c r="U203" t="s">
        <v>15</v>
      </c>
      <c r="V203">
        <f>Table1[[#This Row],[class1]]*Bclass1+Table1[[#This Row],[class2]]*Bclass2+Table1[[#This Row],[male]]*Bmale+Table1[[#This Row],[Fare]]*Bfare+Table1[[#This Row],[child]]*Bchild+Table1[[#This Row],[teen]]*Bteen+Table1[[#This Row],[senior]]*Bsenior</f>
        <v>1.0540889714396947E-2</v>
      </c>
      <c r="W203">
        <f>EXP(Table1[[#This Row],[Logit]])</f>
        <v>1.0105966406081999</v>
      </c>
      <c r="X203">
        <f>IF(Table1[[#This Row],[Survived]]=1, Table1[[#This Row],[elogit]]/(1+Table1[[#This Row],[elogit]]), 1-(Table1[[#This Row],[elogit]]/(1+Table1[[#This Row],[elogit]])))</f>
        <v>0.5026351980288285</v>
      </c>
      <c r="Y203">
        <f>LN(Table1[[#This Row],[probability]])</f>
        <v>-0.68789062443294413</v>
      </c>
      <c r="Z203">
        <f>IF(ROW()&lt;(Table1[[#Totals],[Survived]]+1), 1, 0)</f>
        <v>1</v>
      </c>
      <c r="AA203">
        <f>IF(Table1[[#This Row],[Prediction]]=Table1[[#This Row],[Survived]], 1, 0)</f>
        <v>1</v>
      </c>
    </row>
    <row r="204" spans="1:27" x14ac:dyDescent="0.3">
      <c r="A204">
        <v>798</v>
      </c>
      <c r="B204">
        <v>1</v>
      </c>
      <c r="C204">
        <v>3</v>
      </c>
      <c r="D204">
        <f>IF(Table1[[#This Row],[Pclass]]=1, 1, 0)</f>
        <v>0</v>
      </c>
      <c r="E204">
        <f>IF(Table1[[#This Row],[Pclass]]=2, 1, 0)</f>
        <v>0</v>
      </c>
      <c r="F204" t="s">
        <v>1106</v>
      </c>
      <c r="G204" t="s">
        <v>17</v>
      </c>
      <c r="H204">
        <f>IF(Table1[[#This Row],[Sex]]="male", 1, 0)</f>
        <v>0</v>
      </c>
      <c r="I204">
        <v>31</v>
      </c>
      <c r="J204">
        <f>IF(Table1[[#This Row],[Age]], 0, 1)</f>
        <v>0</v>
      </c>
      <c r="K204">
        <f>IF(AND(Table1[[#This Row],[Age]]&lt;&gt;"", Table1[[#This Row],[Age]]&lt;13), 1, 0)</f>
        <v>0</v>
      </c>
      <c r="L204">
        <f>IF(AND(Table1[[#This Row],[Age]]&lt;&gt;"", Table1[[#This Row],[Age]]&gt;=13, Table1[[#This Row],[Age]]&lt;20), 1, 0)</f>
        <v>0</v>
      </c>
      <c r="O204">
        <f>IF(AND(Table1[[#This Row],[Age]]&lt;&gt;"", Table1[[#This Row],[Age]]&gt;64), 1, 0)</f>
        <v>0</v>
      </c>
      <c r="P204">
        <v>0</v>
      </c>
      <c r="Q204">
        <v>0</v>
      </c>
      <c r="R204">
        <v>349244</v>
      </c>
      <c r="S204">
        <v>8.6832999999999991</v>
      </c>
      <c r="U204" t="s">
        <v>15</v>
      </c>
      <c r="V204">
        <f>Table1[[#This Row],[class1]]*Bclass1+Table1[[#This Row],[class2]]*Bclass2+Table1[[#This Row],[male]]*Bmale+Table1[[#This Row],[Fare]]*Bfare+Table1[[#This Row],[child]]*Bchild+Table1[[#This Row],[teen]]*Bteen+Table1[[#This Row],[senior]]*Bsenior</f>
        <v>1.1549489925176404E-2</v>
      </c>
      <c r="W204">
        <f>EXP(Table1[[#This Row],[Logit]])</f>
        <v>1.011616442792828</v>
      </c>
      <c r="X204">
        <f>IF(Table1[[#This Row],[Survived]]=1, Table1[[#This Row],[elogit]]/(1+Table1[[#This Row],[elogit]]), 1-(Table1[[#This Row],[elogit]]/(1+Table1[[#This Row],[elogit]])))</f>
        <v>0.50288734038599825</v>
      </c>
      <c r="Y204">
        <f>LN(Table1[[#This Row],[probability]])</f>
        <v>-0.68738910934437725</v>
      </c>
      <c r="Z204">
        <f>IF(ROW()&lt;(Table1[[#Totals],[Survived]]+1), 1, 0)</f>
        <v>1</v>
      </c>
      <c r="AA204">
        <f>IF(Table1[[#This Row],[Prediction]]=Table1[[#This Row],[Survived]], 1, 0)</f>
        <v>1</v>
      </c>
    </row>
    <row r="205" spans="1:27" x14ac:dyDescent="0.3">
      <c r="A205">
        <v>484</v>
      </c>
      <c r="B205">
        <v>1</v>
      </c>
      <c r="C205">
        <v>3</v>
      </c>
      <c r="D205">
        <f>IF(Table1[[#This Row],[Pclass]]=1, 1, 0)</f>
        <v>0</v>
      </c>
      <c r="E205">
        <f>IF(Table1[[#This Row],[Pclass]]=2, 1, 0)</f>
        <v>0</v>
      </c>
      <c r="F205" t="s">
        <v>696</v>
      </c>
      <c r="G205" t="s">
        <v>17</v>
      </c>
      <c r="H205">
        <f>IF(Table1[[#This Row],[Sex]]="male", 1, 0)</f>
        <v>0</v>
      </c>
      <c r="I205">
        <v>63</v>
      </c>
      <c r="J205">
        <f>IF(Table1[[#This Row],[Age]], 0, 1)</f>
        <v>0</v>
      </c>
      <c r="K205">
        <f>IF(AND(Table1[[#This Row],[Age]]&lt;&gt;"", Table1[[#This Row],[Age]]&lt;13), 1, 0)</f>
        <v>0</v>
      </c>
      <c r="L205">
        <f>IF(AND(Table1[[#This Row],[Age]]&lt;&gt;"", Table1[[#This Row],[Age]]&gt;=13, Table1[[#This Row],[Age]]&lt;20), 1, 0)</f>
        <v>0</v>
      </c>
      <c r="O205">
        <f>IF(AND(Table1[[#This Row],[Age]]&lt;&gt;"", Table1[[#This Row],[Age]]&gt;64), 1, 0)</f>
        <v>0</v>
      </c>
      <c r="P205">
        <v>0</v>
      </c>
      <c r="Q205">
        <v>0</v>
      </c>
      <c r="R205">
        <v>4134</v>
      </c>
      <c r="S205">
        <v>9.5875000000000004</v>
      </c>
      <c r="U205" t="s">
        <v>15</v>
      </c>
      <c r="V205">
        <f>Table1[[#This Row],[class1]]*Bclass1+Table1[[#This Row],[class2]]*Bclass2+Table1[[#This Row],[male]]*Bmale+Table1[[#This Row],[Fare]]*Bfare+Table1[[#This Row],[child]]*Bchild+Table1[[#This Row],[teen]]*Bteen+Table1[[#This Row],[senior]]*Bsenior</f>
        <v>1.2752148913158453E-2</v>
      </c>
      <c r="W205">
        <f>EXP(Table1[[#This Row],[Logit]])</f>
        <v>1.0128338042887841</v>
      </c>
      <c r="X205">
        <f>IF(Table1[[#This Row],[Survived]]=1, Table1[[#This Row],[elogit]]/(1+Table1[[#This Row],[elogit]]), 1-(Table1[[#This Row],[elogit]]/(1+Table1[[#This Row],[elogit]])))</f>
        <v>0.50318799402649117</v>
      </c>
      <c r="Y205">
        <f>LN(Table1[[#This Row],[probability]])</f>
        <v>-0.68679143312837421</v>
      </c>
      <c r="Z205">
        <f>IF(ROW()&lt;(Table1[[#Totals],[Survived]]+1), 1, 0)</f>
        <v>1</v>
      </c>
      <c r="AA205">
        <f>IF(Table1[[#This Row],[Prediction]]=Table1[[#This Row],[Survived]], 1, 0)</f>
        <v>1</v>
      </c>
    </row>
    <row r="206" spans="1:27" x14ac:dyDescent="0.3">
      <c r="A206">
        <v>9</v>
      </c>
      <c r="B206">
        <v>1</v>
      </c>
      <c r="C206">
        <v>3</v>
      </c>
      <c r="D206">
        <f>IF(Table1[[#This Row],[Pclass]]=1, 1, 0)</f>
        <v>0</v>
      </c>
      <c r="E206">
        <f>IF(Table1[[#This Row],[Pclass]]=2, 1, 0)</f>
        <v>0</v>
      </c>
      <c r="F206" t="s">
        <v>31</v>
      </c>
      <c r="G206" t="s">
        <v>17</v>
      </c>
      <c r="H206">
        <f>IF(Table1[[#This Row],[Sex]]="male", 1, 0)</f>
        <v>0</v>
      </c>
      <c r="I206">
        <v>27</v>
      </c>
      <c r="J206">
        <f>IF(Table1[[#This Row],[Age]], 0, 1)</f>
        <v>0</v>
      </c>
      <c r="K206">
        <f>IF(AND(Table1[[#This Row],[Age]]&lt;&gt;"", Table1[[#This Row],[Age]]&lt;13), 1, 0)</f>
        <v>0</v>
      </c>
      <c r="L206">
        <f>IF(AND(Table1[[#This Row],[Age]]&lt;&gt;"", Table1[[#This Row],[Age]]&gt;=13, Table1[[#This Row],[Age]]&lt;20), 1, 0)</f>
        <v>0</v>
      </c>
      <c r="O206">
        <f>IF(AND(Table1[[#This Row],[Age]]&lt;&gt;"", Table1[[#This Row],[Age]]&gt;64), 1, 0)</f>
        <v>0</v>
      </c>
      <c r="P206">
        <v>0</v>
      </c>
      <c r="Q206">
        <v>2</v>
      </c>
      <c r="R206">
        <v>347742</v>
      </c>
      <c r="S206">
        <v>11.1333</v>
      </c>
      <c r="U206" t="s">
        <v>15</v>
      </c>
      <c r="V206">
        <f>Table1[[#This Row],[class1]]*Bclass1+Table1[[#This Row],[class2]]*Bclass2+Table1[[#This Row],[male]]*Bmale+Table1[[#This Row],[Fare]]*Bfare+Table1[[#This Row],[child]]*Bchild+Table1[[#This Row],[teen]]*Bteen+Table1[[#This Row],[senior]]*Bsenior</f>
        <v>1.4808187691772307E-2</v>
      </c>
      <c r="W206">
        <f>EXP(Table1[[#This Row],[Logit]])</f>
        <v>1.0149183721084896</v>
      </c>
      <c r="X206">
        <f>IF(Table1[[#This Row],[Survived]]=1, Table1[[#This Row],[elogit]]/(1+Table1[[#This Row],[elogit]]), 1-(Table1[[#This Row],[elogit]]/(1+Table1[[#This Row],[elogit]])))</f>
        <v>0.50370197927494165</v>
      </c>
      <c r="Y206">
        <f>LN(Table1[[#This Row],[probability]])</f>
        <v>-0.68577049676646051</v>
      </c>
      <c r="Z206">
        <f>IF(ROW()&lt;(Table1[[#Totals],[Survived]]+1), 1, 0)</f>
        <v>1</v>
      </c>
      <c r="AA206">
        <f>IF(Table1[[#This Row],[Prediction]]=Table1[[#This Row],[Survived]], 1, 0)</f>
        <v>1</v>
      </c>
    </row>
    <row r="207" spans="1:27" x14ac:dyDescent="0.3">
      <c r="A207">
        <v>80</v>
      </c>
      <c r="B207">
        <v>1</v>
      </c>
      <c r="C207">
        <v>3</v>
      </c>
      <c r="D207">
        <f>IF(Table1[[#This Row],[Pclass]]=1, 1, 0)</f>
        <v>0</v>
      </c>
      <c r="E207">
        <f>IF(Table1[[#This Row],[Pclass]]=2, 1, 0)</f>
        <v>0</v>
      </c>
      <c r="F207" t="s">
        <v>134</v>
      </c>
      <c r="G207" t="s">
        <v>17</v>
      </c>
      <c r="H207">
        <f>IF(Table1[[#This Row],[Sex]]="male", 1, 0)</f>
        <v>0</v>
      </c>
      <c r="I207">
        <v>30</v>
      </c>
      <c r="J207">
        <f>IF(Table1[[#This Row],[Age]], 0, 1)</f>
        <v>0</v>
      </c>
      <c r="K207">
        <f>IF(AND(Table1[[#This Row],[Age]]&lt;&gt;"", Table1[[#This Row],[Age]]&lt;13), 1, 0)</f>
        <v>0</v>
      </c>
      <c r="L207">
        <f>IF(AND(Table1[[#This Row],[Age]]&lt;&gt;"", Table1[[#This Row],[Age]]&gt;=13, Table1[[#This Row],[Age]]&lt;20), 1, 0)</f>
        <v>0</v>
      </c>
      <c r="O207">
        <f>IF(AND(Table1[[#This Row],[Age]]&lt;&gt;"", Table1[[#This Row],[Age]]&gt;64), 1, 0)</f>
        <v>0</v>
      </c>
      <c r="P207">
        <v>0</v>
      </c>
      <c r="Q207">
        <v>0</v>
      </c>
      <c r="R207">
        <v>364516</v>
      </c>
      <c r="S207">
        <v>12.475</v>
      </c>
      <c r="U207" t="s">
        <v>15</v>
      </c>
      <c r="V207">
        <f>Table1[[#This Row],[class1]]*Bclass1+Table1[[#This Row],[class2]]*Bclass2+Table1[[#This Row],[male]]*Bmale+Table1[[#This Row],[Fare]]*Bfare+Table1[[#This Row],[child]]*Bchild+Table1[[#This Row],[teen]]*Bteen+Table1[[#This Row],[senior]]*Bsenior</f>
        <v>1.6592756995217908E-2</v>
      </c>
      <c r="W207">
        <f>EXP(Table1[[#This Row],[Logit]])</f>
        <v>1.01673118134161</v>
      </c>
      <c r="X207">
        <f>IF(Table1[[#This Row],[Survived]]=1, Table1[[#This Row],[elogit]]/(1+Table1[[#This Row],[elogit]]), 1-(Table1[[#This Row],[elogit]]/(1+Table1[[#This Row],[elogit]])))</f>
        <v>0.50414809407827954</v>
      </c>
      <c r="Y207">
        <f>LN(Table1[[#This Row],[probability]])</f>
        <v>-0.68488521661563528</v>
      </c>
      <c r="Z207">
        <f>IF(ROW()&lt;(Table1[[#Totals],[Survived]]+1), 1, 0)</f>
        <v>1</v>
      </c>
      <c r="AA207">
        <f>IF(Table1[[#This Row],[Prediction]]=Table1[[#This Row],[Survived]], 1, 0)</f>
        <v>1</v>
      </c>
    </row>
    <row r="208" spans="1:27" x14ac:dyDescent="0.3">
      <c r="A208">
        <v>824</v>
      </c>
      <c r="B208">
        <v>1</v>
      </c>
      <c r="C208">
        <v>3</v>
      </c>
      <c r="D208">
        <f>IF(Table1[[#This Row],[Pclass]]=1, 1, 0)</f>
        <v>0</v>
      </c>
      <c r="E208">
        <f>IF(Table1[[#This Row],[Pclass]]=2, 1, 0)</f>
        <v>0</v>
      </c>
      <c r="F208" t="s">
        <v>1138</v>
      </c>
      <c r="G208" t="s">
        <v>17</v>
      </c>
      <c r="H208">
        <f>IF(Table1[[#This Row],[Sex]]="male", 1, 0)</f>
        <v>0</v>
      </c>
      <c r="I208">
        <v>27</v>
      </c>
      <c r="J208">
        <f>IF(Table1[[#This Row],[Age]], 0, 1)</f>
        <v>0</v>
      </c>
      <c r="K208">
        <f>IF(AND(Table1[[#This Row],[Age]]&lt;&gt;"", Table1[[#This Row],[Age]]&lt;13), 1, 0)</f>
        <v>0</v>
      </c>
      <c r="L208">
        <f>IF(AND(Table1[[#This Row],[Age]]&lt;&gt;"", Table1[[#This Row],[Age]]&gt;=13, Table1[[#This Row],[Age]]&lt;20), 1, 0)</f>
        <v>0</v>
      </c>
      <c r="O208">
        <f>IF(AND(Table1[[#This Row],[Age]]&lt;&gt;"", Table1[[#This Row],[Age]]&gt;64), 1, 0)</f>
        <v>0</v>
      </c>
      <c r="P208">
        <v>0</v>
      </c>
      <c r="Q208">
        <v>1</v>
      </c>
      <c r="R208">
        <v>392096</v>
      </c>
      <c r="S208">
        <v>12.475</v>
      </c>
      <c r="T208" t="s">
        <v>1048</v>
      </c>
      <c r="U208" t="s">
        <v>15</v>
      </c>
      <c r="V208">
        <f>Table1[[#This Row],[class1]]*Bclass1+Table1[[#This Row],[class2]]*Bclass2+Table1[[#This Row],[male]]*Bmale+Table1[[#This Row],[Fare]]*Bfare+Table1[[#This Row],[child]]*Bchild+Table1[[#This Row],[teen]]*Bteen+Table1[[#This Row],[senior]]*Bsenior</f>
        <v>1.6592756995217908E-2</v>
      </c>
      <c r="W208">
        <f>EXP(Table1[[#This Row],[Logit]])</f>
        <v>1.01673118134161</v>
      </c>
      <c r="X208">
        <f>IF(Table1[[#This Row],[Survived]]=1, Table1[[#This Row],[elogit]]/(1+Table1[[#This Row],[elogit]]), 1-(Table1[[#This Row],[elogit]]/(1+Table1[[#This Row],[elogit]])))</f>
        <v>0.50414809407827954</v>
      </c>
      <c r="Y208">
        <f>LN(Table1[[#This Row],[probability]])</f>
        <v>-0.68488521661563528</v>
      </c>
      <c r="Z208">
        <f>IF(ROW()&lt;(Table1[[#Totals],[Survived]]+1), 1, 0)</f>
        <v>1</v>
      </c>
      <c r="AA208">
        <f>IF(Table1[[#This Row],[Prediction]]=Table1[[#This Row],[Survived]], 1, 0)</f>
        <v>1</v>
      </c>
    </row>
    <row r="209" spans="1:27" x14ac:dyDescent="0.3">
      <c r="A209">
        <v>256</v>
      </c>
      <c r="B209">
        <v>1</v>
      </c>
      <c r="C209">
        <v>3</v>
      </c>
      <c r="D209">
        <f>IF(Table1[[#This Row],[Pclass]]=1, 1, 0)</f>
        <v>0</v>
      </c>
      <c r="E209">
        <f>IF(Table1[[#This Row],[Pclass]]=2, 1, 0)</f>
        <v>0</v>
      </c>
      <c r="F209" t="s">
        <v>386</v>
      </c>
      <c r="G209" t="s">
        <v>17</v>
      </c>
      <c r="H209">
        <f>IF(Table1[[#This Row],[Sex]]="male", 1, 0)</f>
        <v>0</v>
      </c>
      <c r="I209">
        <v>29</v>
      </c>
      <c r="J209">
        <f>IF(Table1[[#This Row],[Age]], 0, 1)</f>
        <v>0</v>
      </c>
      <c r="K209">
        <f>IF(AND(Table1[[#This Row],[Age]]&lt;&gt;"", Table1[[#This Row],[Age]]&lt;13), 1, 0)</f>
        <v>0</v>
      </c>
      <c r="L209">
        <f>IF(AND(Table1[[#This Row],[Age]]&lt;&gt;"", Table1[[#This Row],[Age]]&gt;=13, Table1[[#This Row],[Age]]&lt;20), 1, 0)</f>
        <v>0</v>
      </c>
      <c r="O209">
        <f>IF(AND(Table1[[#This Row],[Age]]&lt;&gt;"", Table1[[#This Row],[Age]]&gt;64), 1, 0)</f>
        <v>0</v>
      </c>
      <c r="P209">
        <v>0</v>
      </c>
      <c r="Q209">
        <v>2</v>
      </c>
      <c r="R209">
        <v>2650</v>
      </c>
      <c r="S209">
        <v>15.245799999999999</v>
      </c>
      <c r="U209" t="s">
        <v>20</v>
      </c>
      <c r="V209">
        <f>Table1[[#This Row],[class1]]*Bclass1+Table1[[#This Row],[class2]]*Bclass2+Table1[[#This Row],[male]]*Bmale+Table1[[#This Row],[Fare]]*Bfare+Table1[[#This Row],[child]]*Bchild+Table1[[#This Row],[teen]]*Bteen+Table1[[#This Row],[senior]]*Bsenior</f>
        <v>2.0278144657129713E-2</v>
      </c>
      <c r="W209">
        <f>EXP(Table1[[#This Row],[Logit]])</f>
        <v>1.0204851430459978</v>
      </c>
      <c r="X209">
        <f>IF(Table1[[#This Row],[Survived]]=1, Table1[[#This Row],[elogit]]/(1+Table1[[#This Row],[elogit]]), 1-(Table1[[#This Row],[elogit]]/(1+Table1[[#This Row],[elogit]])))</f>
        <v>0.50506936245398837</v>
      </c>
      <c r="Y209">
        <f>LN(Table1[[#This Row],[probability]])</f>
        <v>-0.68305950774457991</v>
      </c>
      <c r="Z209">
        <f>IF(ROW()&lt;(Table1[[#Totals],[Survived]]+1), 1, 0)</f>
        <v>1</v>
      </c>
      <c r="AA209">
        <f>IF(Table1[[#This Row],[Prediction]]=Table1[[#This Row],[Survived]], 1, 0)</f>
        <v>1</v>
      </c>
    </row>
    <row r="210" spans="1:27" x14ac:dyDescent="0.3">
      <c r="A210">
        <v>187</v>
      </c>
      <c r="B210">
        <v>1</v>
      </c>
      <c r="C210">
        <v>3</v>
      </c>
      <c r="D210">
        <f>IF(Table1[[#This Row],[Pclass]]=1, 1, 0)</f>
        <v>0</v>
      </c>
      <c r="E210">
        <f>IF(Table1[[#This Row],[Pclass]]=2, 1, 0)</f>
        <v>0</v>
      </c>
      <c r="F210" t="s">
        <v>290</v>
      </c>
      <c r="G210" t="s">
        <v>17</v>
      </c>
      <c r="H210">
        <f>IF(Table1[[#This Row],[Sex]]="male", 1, 0)</f>
        <v>0</v>
      </c>
      <c r="J210">
        <f>IF(Table1[[#This Row],[Age]], 0, 1)</f>
        <v>1</v>
      </c>
      <c r="K210">
        <f>IF(AND(Table1[[#This Row],[Age]]&lt;&gt;"", Table1[[#This Row],[Age]]&lt;13), 1, 0)</f>
        <v>0</v>
      </c>
      <c r="L210">
        <f>IF(AND(Table1[[#This Row],[Age]]&lt;&gt;"", Table1[[#This Row],[Age]]&gt;=13, Table1[[#This Row],[Age]]&lt;20), 1, 0)</f>
        <v>0</v>
      </c>
      <c r="O210">
        <f>IF(AND(Table1[[#This Row],[Age]]&lt;&gt;"", Table1[[#This Row],[Age]]&gt;64), 1, 0)</f>
        <v>0</v>
      </c>
      <c r="P210">
        <v>1</v>
      </c>
      <c r="Q210">
        <v>0</v>
      </c>
      <c r="R210">
        <v>370365</v>
      </c>
      <c r="S210">
        <v>15.5</v>
      </c>
      <c r="U210" t="s">
        <v>27</v>
      </c>
      <c r="V210">
        <f>Table1[[#This Row],[class1]]*Bclass1+Table1[[#This Row],[class2]]*Bclass2+Table1[[#This Row],[male]]*Bmale+Table1[[#This Row],[Fare]]*Bfare+Table1[[#This Row],[child]]*Bchild+Table1[[#This Row],[teen]]*Bteen+Table1[[#This Row],[senior]]*Bsenior</f>
        <v>2.0616251176423052E-2</v>
      </c>
      <c r="W210">
        <f>EXP(Table1[[#This Row],[Logit]])</f>
        <v>1.0208302340611772</v>
      </c>
      <c r="X210">
        <f>IF(Table1[[#This Row],[Survived]]=1, Table1[[#This Row],[elogit]]/(1+Table1[[#This Row],[elogit]]), 1-(Table1[[#This Row],[elogit]]/(1+Table1[[#This Row],[elogit]])))</f>
        <v>0.50515388024933583</v>
      </c>
      <c r="Y210">
        <f>LN(Table1[[#This Row],[probability]])</f>
        <v>-0.68289218275744445</v>
      </c>
      <c r="Z210">
        <f>IF(ROW()&lt;(Table1[[#Totals],[Survived]]+1), 1, 0)</f>
        <v>1</v>
      </c>
      <c r="AA210">
        <f>IF(Table1[[#This Row],[Prediction]]=Table1[[#This Row],[Survived]], 1, 0)</f>
        <v>1</v>
      </c>
    </row>
    <row r="211" spans="1:27" x14ac:dyDescent="0.3">
      <c r="A211">
        <v>242</v>
      </c>
      <c r="B211">
        <v>1</v>
      </c>
      <c r="C211">
        <v>3</v>
      </c>
      <c r="D211">
        <f>IF(Table1[[#This Row],[Pclass]]=1, 1, 0)</f>
        <v>0</v>
      </c>
      <c r="E211">
        <f>IF(Table1[[#This Row],[Pclass]]=2, 1, 0)</f>
        <v>0</v>
      </c>
      <c r="F211" t="s">
        <v>366</v>
      </c>
      <c r="G211" t="s">
        <v>17</v>
      </c>
      <c r="H211">
        <f>IF(Table1[[#This Row],[Sex]]="male", 1, 0)</f>
        <v>0</v>
      </c>
      <c r="J211">
        <f>IF(Table1[[#This Row],[Age]], 0, 1)</f>
        <v>1</v>
      </c>
      <c r="K211">
        <f>IF(AND(Table1[[#This Row],[Age]]&lt;&gt;"", Table1[[#This Row],[Age]]&lt;13), 1, 0)</f>
        <v>0</v>
      </c>
      <c r="L211">
        <f>IF(AND(Table1[[#This Row],[Age]]&lt;&gt;"", Table1[[#This Row],[Age]]&gt;=13, Table1[[#This Row],[Age]]&lt;20), 1, 0)</f>
        <v>0</v>
      </c>
      <c r="O211">
        <f>IF(AND(Table1[[#This Row],[Age]]&lt;&gt;"", Table1[[#This Row],[Age]]&gt;64), 1, 0)</f>
        <v>0</v>
      </c>
      <c r="P211">
        <v>1</v>
      </c>
      <c r="Q211">
        <v>0</v>
      </c>
      <c r="R211">
        <v>367230</v>
      </c>
      <c r="S211">
        <v>15.5</v>
      </c>
      <c r="U211" t="s">
        <v>27</v>
      </c>
      <c r="V211">
        <f>Table1[[#This Row],[class1]]*Bclass1+Table1[[#This Row],[class2]]*Bclass2+Table1[[#This Row],[male]]*Bmale+Table1[[#This Row],[Fare]]*Bfare+Table1[[#This Row],[child]]*Bchild+Table1[[#This Row],[teen]]*Bteen+Table1[[#This Row],[senior]]*Bsenior</f>
        <v>2.0616251176423052E-2</v>
      </c>
      <c r="W211">
        <f>EXP(Table1[[#This Row],[Logit]])</f>
        <v>1.0208302340611772</v>
      </c>
      <c r="X211">
        <f>IF(Table1[[#This Row],[Survived]]=1, Table1[[#This Row],[elogit]]/(1+Table1[[#This Row],[elogit]]), 1-(Table1[[#This Row],[elogit]]/(1+Table1[[#This Row],[elogit]])))</f>
        <v>0.50515388024933583</v>
      </c>
      <c r="Y211">
        <f>LN(Table1[[#This Row],[probability]])</f>
        <v>-0.68289218275744445</v>
      </c>
      <c r="Z211">
        <f>IF(ROW()&lt;(Table1[[#Totals],[Survived]]+1), 1, 0)</f>
        <v>1</v>
      </c>
      <c r="AA211">
        <f>IF(Table1[[#This Row],[Prediction]]=Table1[[#This Row],[Survived]], 1, 0)</f>
        <v>1</v>
      </c>
    </row>
    <row r="212" spans="1:27" x14ac:dyDescent="0.3">
      <c r="A212">
        <v>613</v>
      </c>
      <c r="B212">
        <v>1</v>
      </c>
      <c r="C212">
        <v>3</v>
      </c>
      <c r="D212">
        <f>IF(Table1[[#This Row],[Pclass]]=1, 1, 0)</f>
        <v>0</v>
      </c>
      <c r="E212">
        <f>IF(Table1[[#This Row],[Pclass]]=2, 1, 0)</f>
        <v>0</v>
      </c>
      <c r="F212" t="s">
        <v>872</v>
      </c>
      <c r="G212" t="s">
        <v>17</v>
      </c>
      <c r="H212">
        <f>IF(Table1[[#This Row],[Sex]]="male", 1, 0)</f>
        <v>0</v>
      </c>
      <c r="J212">
        <f>IF(Table1[[#This Row],[Age]], 0, 1)</f>
        <v>1</v>
      </c>
      <c r="K212">
        <f>IF(AND(Table1[[#This Row],[Age]]&lt;&gt;"", Table1[[#This Row],[Age]]&lt;13), 1, 0)</f>
        <v>0</v>
      </c>
      <c r="L212">
        <f>IF(AND(Table1[[#This Row],[Age]]&lt;&gt;"", Table1[[#This Row],[Age]]&gt;=13, Table1[[#This Row],[Age]]&lt;20), 1, 0)</f>
        <v>0</v>
      </c>
      <c r="O212">
        <f>IF(AND(Table1[[#This Row],[Age]]&lt;&gt;"", Table1[[#This Row],[Age]]&gt;64), 1, 0)</f>
        <v>0</v>
      </c>
      <c r="P212">
        <v>1</v>
      </c>
      <c r="Q212">
        <v>0</v>
      </c>
      <c r="R212">
        <v>367230</v>
      </c>
      <c r="S212">
        <v>15.5</v>
      </c>
      <c r="U212" t="s">
        <v>27</v>
      </c>
      <c r="V212">
        <f>Table1[[#This Row],[class1]]*Bclass1+Table1[[#This Row],[class2]]*Bclass2+Table1[[#This Row],[male]]*Bmale+Table1[[#This Row],[Fare]]*Bfare+Table1[[#This Row],[child]]*Bchild+Table1[[#This Row],[teen]]*Bteen+Table1[[#This Row],[senior]]*Bsenior</f>
        <v>2.0616251176423052E-2</v>
      </c>
      <c r="W212">
        <f>EXP(Table1[[#This Row],[Logit]])</f>
        <v>1.0208302340611772</v>
      </c>
      <c r="X212">
        <f>IF(Table1[[#This Row],[Survived]]=1, Table1[[#This Row],[elogit]]/(1+Table1[[#This Row],[elogit]]), 1-(Table1[[#This Row],[elogit]]/(1+Table1[[#This Row],[elogit]])))</f>
        <v>0.50515388024933583</v>
      </c>
      <c r="Y212">
        <f>LN(Table1[[#This Row],[probability]])</f>
        <v>-0.68289218275744445</v>
      </c>
      <c r="Z212">
        <f>IF(ROW()&lt;(Table1[[#Totals],[Survived]]+1), 1, 0)</f>
        <v>1</v>
      </c>
      <c r="AA212">
        <f>IF(Table1[[#This Row],[Prediction]]=Table1[[#This Row],[Survived]], 1, 0)</f>
        <v>1</v>
      </c>
    </row>
    <row r="213" spans="1:27" x14ac:dyDescent="0.3">
      <c r="A213">
        <v>86</v>
      </c>
      <c r="B213">
        <v>1</v>
      </c>
      <c r="C213">
        <v>3</v>
      </c>
      <c r="D213">
        <f>IF(Table1[[#This Row],[Pclass]]=1, 1, 0)</f>
        <v>0</v>
      </c>
      <c r="E213">
        <f>IF(Table1[[#This Row],[Pclass]]=2, 1, 0)</f>
        <v>0</v>
      </c>
      <c r="F213" t="s">
        <v>141</v>
      </c>
      <c r="G213" t="s">
        <v>17</v>
      </c>
      <c r="H213">
        <f>IF(Table1[[#This Row],[Sex]]="male", 1, 0)</f>
        <v>0</v>
      </c>
      <c r="I213">
        <v>33</v>
      </c>
      <c r="J213">
        <f>IF(Table1[[#This Row],[Age]], 0, 1)</f>
        <v>0</v>
      </c>
      <c r="K213">
        <f>IF(AND(Table1[[#This Row],[Age]]&lt;&gt;"", Table1[[#This Row],[Age]]&lt;13), 1, 0)</f>
        <v>0</v>
      </c>
      <c r="L213">
        <f>IF(AND(Table1[[#This Row],[Age]]&lt;&gt;"", Table1[[#This Row],[Age]]&gt;=13, Table1[[#This Row],[Age]]&lt;20), 1, 0)</f>
        <v>0</v>
      </c>
      <c r="O213">
        <f>IF(AND(Table1[[#This Row],[Age]]&lt;&gt;"", Table1[[#This Row],[Age]]&gt;64), 1, 0)</f>
        <v>0</v>
      </c>
      <c r="P213">
        <v>3</v>
      </c>
      <c r="Q213">
        <v>0</v>
      </c>
      <c r="R213">
        <v>3101278</v>
      </c>
      <c r="S213">
        <v>15.85</v>
      </c>
      <c r="U213" t="s">
        <v>15</v>
      </c>
      <c r="V213">
        <f>Table1[[#This Row],[class1]]*Bclass1+Table1[[#This Row],[class2]]*Bclass2+Table1[[#This Row],[male]]*Bmale+Table1[[#This Row],[Fare]]*Bfare+Table1[[#This Row],[child]]*Bchild+Table1[[#This Row],[teen]]*Bteen+Table1[[#This Row],[senior]]*Bsenior</f>
        <v>2.1081779428793895E-2</v>
      </c>
      <c r="W213">
        <f>EXP(Table1[[#This Row],[Logit]])</f>
        <v>1.0213055700085791</v>
      </c>
      <c r="X213">
        <f>IF(Table1[[#This Row],[Survived]]=1, Table1[[#This Row],[elogit]]/(1+Table1[[#This Row],[elogit]]), 1-(Table1[[#This Row],[elogit]]/(1+Table1[[#This Row],[elogit]])))</f>
        <v>0.50527024966553891</v>
      </c>
      <c r="Y213">
        <f>LN(Table1[[#This Row],[probability]])</f>
        <v>-0.68266184499477167</v>
      </c>
      <c r="Z213">
        <f>IF(ROW()&lt;(Table1[[#Totals],[Survived]]+1), 1, 0)</f>
        <v>1</v>
      </c>
      <c r="AA213">
        <f>IF(Table1[[#This Row],[Prediction]]=Table1[[#This Row],[Survived]], 1, 0)</f>
        <v>1</v>
      </c>
    </row>
    <row r="214" spans="1:27" x14ac:dyDescent="0.3">
      <c r="A214">
        <v>143</v>
      </c>
      <c r="B214">
        <v>1</v>
      </c>
      <c r="C214">
        <v>3</v>
      </c>
      <c r="D214">
        <f>IF(Table1[[#This Row],[Pclass]]=1, 1, 0)</f>
        <v>0</v>
      </c>
      <c r="E214">
        <f>IF(Table1[[#This Row],[Pclass]]=2, 1, 0)</f>
        <v>0</v>
      </c>
      <c r="F214" t="s">
        <v>223</v>
      </c>
      <c r="G214" t="s">
        <v>17</v>
      </c>
      <c r="H214">
        <f>IF(Table1[[#This Row],[Sex]]="male", 1, 0)</f>
        <v>0</v>
      </c>
      <c r="I214">
        <v>24</v>
      </c>
      <c r="J214">
        <f>IF(Table1[[#This Row],[Age]], 0, 1)</f>
        <v>0</v>
      </c>
      <c r="K214">
        <f>IF(AND(Table1[[#This Row],[Age]]&lt;&gt;"", Table1[[#This Row],[Age]]&lt;13), 1, 0)</f>
        <v>0</v>
      </c>
      <c r="L214">
        <f>IF(AND(Table1[[#This Row],[Age]]&lt;&gt;"", Table1[[#This Row],[Age]]&gt;=13, Table1[[#This Row],[Age]]&lt;20), 1, 0)</f>
        <v>0</v>
      </c>
      <c r="O214">
        <f>IF(AND(Table1[[#This Row],[Age]]&lt;&gt;"", Table1[[#This Row],[Age]]&gt;64), 1, 0)</f>
        <v>0</v>
      </c>
      <c r="P214">
        <v>1</v>
      </c>
      <c r="Q214">
        <v>0</v>
      </c>
      <c r="R214" t="s">
        <v>224</v>
      </c>
      <c r="S214">
        <v>15.85</v>
      </c>
      <c r="U214" t="s">
        <v>15</v>
      </c>
      <c r="V214">
        <f>Table1[[#This Row],[class1]]*Bclass1+Table1[[#This Row],[class2]]*Bclass2+Table1[[#This Row],[male]]*Bmale+Table1[[#This Row],[Fare]]*Bfare+Table1[[#This Row],[child]]*Bchild+Table1[[#This Row],[teen]]*Bteen+Table1[[#This Row],[senior]]*Bsenior</f>
        <v>2.1081779428793895E-2</v>
      </c>
      <c r="W214">
        <f>EXP(Table1[[#This Row],[Logit]])</f>
        <v>1.0213055700085791</v>
      </c>
      <c r="X214">
        <f>IF(Table1[[#This Row],[Survived]]=1, Table1[[#This Row],[elogit]]/(1+Table1[[#This Row],[elogit]]), 1-(Table1[[#This Row],[elogit]]/(1+Table1[[#This Row],[elogit]])))</f>
        <v>0.50527024966553891</v>
      </c>
      <c r="Y214">
        <f>LN(Table1[[#This Row],[probability]])</f>
        <v>-0.68266184499477167</v>
      </c>
      <c r="Z214">
        <f>IF(ROW()&lt;(Table1[[#Totals],[Survived]]+1), 1, 0)</f>
        <v>1</v>
      </c>
      <c r="AA214">
        <f>IF(Table1[[#This Row],[Prediction]]=Table1[[#This Row],[Survived]], 1, 0)</f>
        <v>1</v>
      </c>
    </row>
    <row r="215" spans="1:27" x14ac:dyDescent="0.3">
      <c r="A215">
        <v>348</v>
      </c>
      <c r="B215">
        <v>1</v>
      </c>
      <c r="C215">
        <v>3</v>
      </c>
      <c r="D215">
        <f>IF(Table1[[#This Row],[Pclass]]=1, 1, 0)</f>
        <v>0</v>
      </c>
      <c r="E215">
        <f>IF(Table1[[#This Row],[Pclass]]=2, 1, 0)</f>
        <v>0</v>
      </c>
      <c r="F215" t="s">
        <v>520</v>
      </c>
      <c r="G215" t="s">
        <v>17</v>
      </c>
      <c r="H215">
        <f>IF(Table1[[#This Row],[Sex]]="male", 1, 0)</f>
        <v>0</v>
      </c>
      <c r="J215">
        <f>IF(Table1[[#This Row],[Age]], 0, 1)</f>
        <v>1</v>
      </c>
      <c r="K215">
        <f>IF(AND(Table1[[#This Row],[Age]]&lt;&gt;"", Table1[[#This Row],[Age]]&lt;13), 1, 0)</f>
        <v>0</v>
      </c>
      <c r="L215">
        <f>IF(AND(Table1[[#This Row],[Age]]&lt;&gt;"", Table1[[#This Row],[Age]]&gt;=13, Table1[[#This Row],[Age]]&lt;20), 1, 0)</f>
        <v>0</v>
      </c>
      <c r="O215">
        <f>IF(AND(Table1[[#This Row],[Age]]&lt;&gt;"", Table1[[#This Row],[Age]]&gt;64), 1, 0)</f>
        <v>0</v>
      </c>
      <c r="P215">
        <v>1</v>
      </c>
      <c r="Q215">
        <v>0</v>
      </c>
      <c r="R215">
        <v>386525</v>
      </c>
      <c r="S215">
        <v>16.100000000000001</v>
      </c>
      <c r="U215" t="s">
        <v>15</v>
      </c>
      <c r="V215">
        <f>Table1[[#This Row],[class1]]*Bclass1+Table1[[#This Row],[class2]]*Bclass2+Table1[[#This Row],[male]]*Bmale+Table1[[#This Row],[Fare]]*Bfare+Table1[[#This Row],[child]]*Bchild+Table1[[#This Row],[teen]]*Bteen+Table1[[#This Row],[senior]]*Bsenior</f>
        <v>2.1414299609058784E-2</v>
      </c>
      <c r="W215">
        <f>EXP(Table1[[#This Row],[Logit]])</f>
        <v>1.0216452311897928</v>
      </c>
      <c r="X215">
        <f>IF(Table1[[#This Row],[Survived]]=1, Table1[[#This Row],[elogit]]/(1+Table1[[#This Row],[elogit]]), 1-(Table1[[#This Row],[elogit]]/(1+Table1[[#This Row],[elogit]])))</f>
        <v>0.50535337032824834</v>
      </c>
      <c r="Y215">
        <f>LN(Table1[[#This Row],[probability]])</f>
        <v>-0.68249735118866539</v>
      </c>
      <c r="Z215">
        <f>IF(ROW()&lt;(Table1[[#Totals],[Survived]]+1), 1, 0)</f>
        <v>1</v>
      </c>
      <c r="AA215">
        <f>IF(Table1[[#This Row],[Prediction]]=Table1[[#This Row],[Survived]], 1, 0)</f>
        <v>1</v>
      </c>
    </row>
    <row r="216" spans="1:27" x14ac:dyDescent="0.3">
      <c r="A216">
        <v>432</v>
      </c>
      <c r="B216">
        <v>1</v>
      </c>
      <c r="C216">
        <v>3</v>
      </c>
      <c r="D216">
        <f>IF(Table1[[#This Row],[Pclass]]=1, 1, 0)</f>
        <v>0</v>
      </c>
      <c r="E216">
        <f>IF(Table1[[#This Row],[Pclass]]=2, 1, 0)</f>
        <v>0</v>
      </c>
      <c r="F216" t="s">
        <v>625</v>
      </c>
      <c r="G216" t="s">
        <v>17</v>
      </c>
      <c r="H216">
        <f>IF(Table1[[#This Row],[Sex]]="male", 1, 0)</f>
        <v>0</v>
      </c>
      <c r="J216">
        <f>IF(Table1[[#This Row],[Age]], 0, 1)</f>
        <v>1</v>
      </c>
      <c r="K216">
        <f>IF(AND(Table1[[#This Row],[Age]]&lt;&gt;"", Table1[[#This Row],[Age]]&lt;13), 1, 0)</f>
        <v>0</v>
      </c>
      <c r="L216">
        <f>IF(AND(Table1[[#This Row],[Age]]&lt;&gt;"", Table1[[#This Row],[Age]]&gt;=13, Table1[[#This Row],[Age]]&lt;20), 1, 0)</f>
        <v>0</v>
      </c>
      <c r="O216">
        <f>IF(AND(Table1[[#This Row],[Age]]&lt;&gt;"", Table1[[#This Row],[Age]]&gt;64), 1, 0)</f>
        <v>0</v>
      </c>
      <c r="P216">
        <v>1</v>
      </c>
      <c r="Q216">
        <v>0</v>
      </c>
      <c r="R216">
        <v>376564</v>
      </c>
      <c r="S216">
        <v>16.100000000000001</v>
      </c>
      <c r="U216" t="s">
        <v>15</v>
      </c>
      <c r="V216">
        <f>Table1[[#This Row],[class1]]*Bclass1+Table1[[#This Row],[class2]]*Bclass2+Table1[[#This Row],[male]]*Bmale+Table1[[#This Row],[Fare]]*Bfare+Table1[[#This Row],[child]]*Bchild+Table1[[#This Row],[teen]]*Bteen+Table1[[#This Row],[senior]]*Bsenior</f>
        <v>2.1414299609058784E-2</v>
      </c>
      <c r="W216">
        <f>EXP(Table1[[#This Row],[Logit]])</f>
        <v>1.0216452311897928</v>
      </c>
      <c r="X216">
        <f>IF(Table1[[#This Row],[Survived]]=1, Table1[[#This Row],[elogit]]/(1+Table1[[#This Row],[elogit]]), 1-(Table1[[#This Row],[elogit]]/(1+Table1[[#This Row],[elogit]])))</f>
        <v>0.50535337032824834</v>
      </c>
      <c r="Y216">
        <f>LN(Table1[[#This Row],[probability]])</f>
        <v>-0.68249735118866539</v>
      </c>
      <c r="Z216">
        <f>IF(ROW()&lt;(Table1[[#Totals],[Survived]]+1), 1, 0)</f>
        <v>1</v>
      </c>
      <c r="AA216">
        <f>IF(Table1[[#This Row],[Prediction]]=Table1[[#This Row],[Survived]], 1, 0)</f>
        <v>1</v>
      </c>
    </row>
    <row r="217" spans="1:27" x14ac:dyDescent="0.3">
      <c r="A217">
        <v>395</v>
      </c>
      <c r="B217">
        <v>1</v>
      </c>
      <c r="C217">
        <v>3</v>
      </c>
      <c r="D217">
        <f>IF(Table1[[#This Row],[Pclass]]=1, 1, 0)</f>
        <v>0</v>
      </c>
      <c r="E217">
        <f>IF(Table1[[#This Row],[Pclass]]=2, 1, 0)</f>
        <v>0</v>
      </c>
      <c r="F217" t="s">
        <v>582</v>
      </c>
      <c r="G217" t="s">
        <v>17</v>
      </c>
      <c r="H217">
        <f>IF(Table1[[#This Row],[Sex]]="male", 1, 0)</f>
        <v>0</v>
      </c>
      <c r="I217">
        <v>24</v>
      </c>
      <c r="J217">
        <f>IF(Table1[[#This Row],[Age]], 0, 1)</f>
        <v>0</v>
      </c>
      <c r="K217">
        <f>IF(AND(Table1[[#This Row],[Age]]&lt;&gt;"", Table1[[#This Row],[Age]]&lt;13), 1, 0)</f>
        <v>0</v>
      </c>
      <c r="L217">
        <f>IF(AND(Table1[[#This Row],[Age]]&lt;&gt;"", Table1[[#This Row],[Age]]&gt;=13, Table1[[#This Row],[Age]]&lt;20), 1, 0)</f>
        <v>0</v>
      </c>
      <c r="O217">
        <f>IF(AND(Table1[[#This Row],[Age]]&lt;&gt;"", Table1[[#This Row],[Age]]&gt;64), 1, 0)</f>
        <v>0</v>
      </c>
      <c r="P217">
        <v>0</v>
      </c>
      <c r="Q217">
        <v>2</v>
      </c>
      <c r="R217" t="s">
        <v>34</v>
      </c>
      <c r="S217">
        <v>16.7</v>
      </c>
      <c r="T217" t="s">
        <v>35</v>
      </c>
      <c r="U217" t="s">
        <v>15</v>
      </c>
      <c r="V217">
        <f>Table1[[#This Row],[class1]]*Bclass1+Table1[[#This Row],[class2]]*Bclass2+Table1[[#This Row],[male]]*Bmale+Table1[[#This Row],[Fare]]*Bfare+Table1[[#This Row],[child]]*Bchild+Table1[[#This Row],[teen]]*Bteen+Table1[[#This Row],[senior]]*Bsenior</f>
        <v>2.2212348041694512E-2</v>
      </c>
      <c r="W217">
        <f>EXP(Table1[[#This Row],[Logit]])</f>
        <v>1.0224608789851868</v>
      </c>
      <c r="X217">
        <f>IF(Table1[[#This Row],[Survived]]=1, Table1[[#This Row],[elogit]]/(1+Table1[[#This Row],[elogit]]), 1-(Table1[[#This Row],[elogit]]/(1+Table1[[#This Row],[elogit]])))</f>
        <v>0.50555285870262601</v>
      </c>
      <c r="Y217">
        <f>LN(Table1[[#This Row],[probability]])</f>
        <v>-0.68210267882195463</v>
      </c>
      <c r="Z217">
        <f>IF(ROW()&lt;(Table1[[#Totals],[Survived]]+1), 1, 0)</f>
        <v>1</v>
      </c>
      <c r="AA217">
        <f>IF(Table1[[#This Row],[Prediction]]=Table1[[#This Row],[Survived]], 1, 0)</f>
        <v>1</v>
      </c>
    </row>
    <row r="218" spans="1:27" x14ac:dyDescent="0.3">
      <c r="A218">
        <v>560</v>
      </c>
      <c r="B218">
        <v>1</v>
      </c>
      <c r="C218">
        <v>3</v>
      </c>
      <c r="D218">
        <f>IF(Table1[[#This Row],[Pclass]]=1, 1, 0)</f>
        <v>0</v>
      </c>
      <c r="E218">
        <f>IF(Table1[[#This Row],[Pclass]]=2, 1, 0)</f>
        <v>0</v>
      </c>
      <c r="F218" t="s">
        <v>801</v>
      </c>
      <c r="G218" t="s">
        <v>17</v>
      </c>
      <c r="H218">
        <f>IF(Table1[[#This Row],[Sex]]="male", 1, 0)</f>
        <v>0</v>
      </c>
      <c r="I218">
        <v>36</v>
      </c>
      <c r="J218">
        <f>IF(Table1[[#This Row],[Age]], 0, 1)</f>
        <v>0</v>
      </c>
      <c r="K218">
        <f>IF(AND(Table1[[#This Row],[Age]]&lt;&gt;"", Table1[[#This Row],[Age]]&lt;13), 1, 0)</f>
        <v>0</v>
      </c>
      <c r="L218">
        <f>IF(AND(Table1[[#This Row],[Age]]&lt;&gt;"", Table1[[#This Row],[Age]]&gt;=13, Table1[[#This Row],[Age]]&lt;20), 1, 0)</f>
        <v>0</v>
      </c>
      <c r="O218">
        <f>IF(AND(Table1[[#This Row],[Age]]&lt;&gt;"", Table1[[#This Row],[Age]]&gt;64), 1, 0)</f>
        <v>0</v>
      </c>
      <c r="P218">
        <v>1</v>
      </c>
      <c r="Q218">
        <v>0</v>
      </c>
      <c r="R218">
        <v>345572</v>
      </c>
      <c r="S218">
        <v>17.399999999999999</v>
      </c>
      <c r="U218" t="s">
        <v>15</v>
      </c>
      <c r="V218">
        <f>Table1[[#This Row],[class1]]*Bclass1+Table1[[#This Row],[class2]]*Bclass2+Table1[[#This Row],[male]]*Bmale+Table1[[#This Row],[Fare]]*Bfare+Table1[[#This Row],[child]]*Bchild+Table1[[#This Row],[teen]]*Bteen+Table1[[#This Row],[senior]]*Bsenior</f>
        <v>2.3143404546436198E-2</v>
      </c>
      <c r="W218">
        <f>EXP(Table1[[#This Row],[Logit]])</f>
        <v>1.0234132911433762</v>
      </c>
      <c r="X218">
        <f>IF(Table1[[#This Row],[Survived]]=1, Table1[[#This Row],[elogit]]/(1+Table1[[#This Row],[elogit]]), 1-(Table1[[#This Row],[elogit]]/(1+Table1[[#This Row],[elogit]])))</f>
        <v>0.50578559290033775</v>
      </c>
      <c r="Y218">
        <f>LN(Table1[[#This Row],[probability]])</f>
        <v>-0.6816424289393338</v>
      </c>
      <c r="Z218">
        <f>IF(ROW()&lt;(Table1[[#Totals],[Survived]]+1), 1, 0)</f>
        <v>1</v>
      </c>
      <c r="AA218">
        <f>IF(Table1[[#This Row],[Prediction]]=Table1[[#This Row],[Survived]], 1, 0)</f>
        <v>1</v>
      </c>
    </row>
    <row r="219" spans="1:27" x14ac:dyDescent="0.3">
      <c r="A219">
        <v>859</v>
      </c>
      <c r="B219">
        <v>1</v>
      </c>
      <c r="C219">
        <v>3</v>
      </c>
      <c r="D219">
        <f>IF(Table1[[#This Row],[Pclass]]=1, 1, 0)</f>
        <v>0</v>
      </c>
      <c r="E219">
        <f>IF(Table1[[#This Row],[Pclass]]=2, 1, 0)</f>
        <v>0</v>
      </c>
      <c r="F219" t="s">
        <v>1181</v>
      </c>
      <c r="G219" t="s">
        <v>17</v>
      </c>
      <c r="H219">
        <f>IF(Table1[[#This Row],[Sex]]="male", 1, 0)</f>
        <v>0</v>
      </c>
      <c r="I219">
        <v>24</v>
      </c>
      <c r="J219">
        <f>IF(Table1[[#This Row],[Age]], 0, 1)</f>
        <v>0</v>
      </c>
      <c r="K219">
        <f>IF(AND(Table1[[#This Row],[Age]]&lt;&gt;"", Table1[[#This Row],[Age]]&lt;13), 1, 0)</f>
        <v>0</v>
      </c>
      <c r="L219">
        <f>IF(AND(Table1[[#This Row],[Age]]&lt;&gt;"", Table1[[#This Row],[Age]]&gt;=13, Table1[[#This Row],[Age]]&lt;20), 1, 0)</f>
        <v>0</v>
      </c>
      <c r="O219">
        <f>IF(AND(Table1[[#This Row],[Age]]&lt;&gt;"", Table1[[#This Row],[Age]]&gt;64), 1, 0)</f>
        <v>0</v>
      </c>
      <c r="P219">
        <v>0</v>
      </c>
      <c r="Q219">
        <v>3</v>
      </c>
      <c r="R219">
        <v>2666</v>
      </c>
      <c r="S219">
        <v>19.258299999999998</v>
      </c>
      <c r="U219" t="s">
        <v>20</v>
      </c>
      <c r="V219">
        <f>Table1[[#This Row],[class1]]*Bclass1+Table1[[#This Row],[class2]]*Bclass2+Table1[[#This Row],[male]]*Bmale+Table1[[#This Row],[Fare]]*Bfare+Table1[[#This Row],[child]]*Bchild+Table1[[#This Row],[teen]]*Bteen+Table1[[#This Row],[senior]]*Bsenior</f>
        <v>2.5615093550381163E-2</v>
      </c>
      <c r="W219">
        <f>EXP(Table1[[#This Row],[Logit]])</f>
        <v>1.0259459792408456</v>
      </c>
      <c r="X219">
        <f>IF(Table1[[#This Row],[Survived]]=1, Table1[[#This Row],[elogit]]/(1+Table1[[#This Row],[elogit]]), 1-(Table1[[#This Row],[elogit]]/(1+Table1[[#This Row],[elogit]])))</f>
        <v>0.50640342326663812</v>
      </c>
      <c r="Y219">
        <f>LN(Table1[[#This Row],[probability]])</f>
        <v>-0.68042164816980977</v>
      </c>
      <c r="Z219">
        <f>IF(ROW()&lt;(Table1[[#Totals],[Survived]]+1), 1, 0)</f>
        <v>1</v>
      </c>
      <c r="AA219">
        <f>IF(Table1[[#This Row],[Prediction]]=Table1[[#This Row],[Survived]], 1, 0)</f>
        <v>1</v>
      </c>
    </row>
    <row r="220" spans="1:27" x14ac:dyDescent="0.3">
      <c r="A220">
        <v>280</v>
      </c>
      <c r="B220">
        <v>1</v>
      </c>
      <c r="C220">
        <v>3</v>
      </c>
      <c r="D220">
        <f>IF(Table1[[#This Row],[Pclass]]=1, 1, 0)</f>
        <v>0</v>
      </c>
      <c r="E220">
        <f>IF(Table1[[#This Row],[Pclass]]=2, 1, 0)</f>
        <v>0</v>
      </c>
      <c r="F220" t="s">
        <v>423</v>
      </c>
      <c r="G220" t="s">
        <v>17</v>
      </c>
      <c r="H220">
        <f>IF(Table1[[#This Row],[Sex]]="male", 1, 0)</f>
        <v>0</v>
      </c>
      <c r="I220">
        <v>35</v>
      </c>
      <c r="J220">
        <f>IF(Table1[[#This Row],[Age]], 0, 1)</f>
        <v>0</v>
      </c>
      <c r="K220">
        <f>IF(AND(Table1[[#This Row],[Age]]&lt;&gt;"", Table1[[#This Row],[Age]]&lt;13), 1, 0)</f>
        <v>0</v>
      </c>
      <c r="L220">
        <f>IF(AND(Table1[[#This Row],[Age]]&lt;&gt;"", Table1[[#This Row],[Age]]&gt;=13, Table1[[#This Row],[Age]]&lt;20), 1, 0)</f>
        <v>0</v>
      </c>
      <c r="O220">
        <f>IF(AND(Table1[[#This Row],[Age]]&lt;&gt;"", Table1[[#This Row],[Age]]&gt;64), 1, 0)</f>
        <v>0</v>
      </c>
      <c r="P220">
        <v>1</v>
      </c>
      <c r="Q220">
        <v>1</v>
      </c>
      <c r="R220" t="s">
        <v>424</v>
      </c>
      <c r="S220">
        <v>20.25</v>
      </c>
      <c r="U220" t="s">
        <v>15</v>
      </c>
      <c r="V220">
        <f>Table1[[#This Row],[class1]]*Bclass1+Table1[[#This Row],[class2]]*Bclass2+Table1[[#This Row],[male]]*Bmale+Table1[[#This Row],[Fare]]*Bfare+Table1[[#This Row],[child]]*Bchild+Table1[[#This Row],[teen]]*Bteen+Table1[[#This Row],[senior]]*Bsenior</f>
        <v>2.6934134601455922E-2</v>
      </c>
      <c r="W220">
        <f>EXP(Table1[[#This Row],[Logit]])</f>
        <v>1.0273001370021497</v>
      </c>
      <c r="X220">
        <f>IF(Table1[[#This Row],[Survived]]=1, Table1[[#This Row],[elogit]]/(1+Table1[[#This Row],[elogit]]), 1-(Table1[[#This Row],[elogit]]/(1+Table1[[#This Row],[elogit]])))</f>
        <v>0.50673312661106995</v>
      </c>
      <c r="Y220">
        <f>LN(Table1[[#This Row],[probability]])</f>
        <v>-0.6797707914691794</v>
      </c>
      <c r="Z220">
        <f>IF(ROW()&lt;(Table1[[#Totals],[Survived]]+1), 1, 0)</f>
        <v>1</v>
      </c>
      <c r="AA220">
        <f>IF(Table1[[#This Row],[Prediction]]=Table1[[#This Row],[Survived]], 1, 0)</f>
        <v>1</v>
      </c>
    </row>
    <row r="221" spans="1:27" x14ac:dyDescent="0.3">
      <c r="A221">
        <v>329</v>
      </c>
      <c r="B221">
        <v>1</v>
      </c>
      <c r="C221">
        <v>3</v>
      </c>
      <c r="D221">
        <f>IF(Table1[[#This Row],[Pclass]]=1, 1, 0)</f>
        <v>0</v>
      </c>
      <c r="E221">
        <f>IF(Table1[[#This Row],[Pclass]]=2, 1, 0)</f>
        <v>0</v>
      </c>
      <c r="F221" t="s">
        <v>495</v>
      </c>
      <c r="G221" t="s">
        <v>17</v>
      </c>
      <c r="H221">
        <f>IF(Table1[[#This Row],[Sex]]="male", 1, 0)</f>
        <v>0</v>
      </c>
      <c r="I221">
        <v>31</v>
      </c>
      <c r="J221">
        <f>IF(Table1[[#This Row],[Age]], 0, 1)</f>
        <v>0</v>
      </c>
      <c r="K221">
        <f>IF(AND(Table1[[#This Row],[Age]]&lt;&gt;"", Table1[[#This Row],[Age]]&lt;13), 1, 0)</f>
        <v>0</v>
      </c>
      <c r="L221">
        <f>IF(AND(Table1[[#This Row],[Age]]&lt;&gt;"", Table1[[#This Row],[Age]]&gt;=13, Table1[[#This Row],[Age]]&lt;20), 1, 0)</f>
        <v>0</v>
      </c>
      <c r="O221">
        <f>IF(AND(Table1[[#This Row],[Age]]&lt;&gt;"", Table1[[#This Row],[Age]]&gt;64), 1, 0)</f>
        <v>0</v>
      </c>
      <c r="P221">
        <v>1</v>
      </c>
      <c r="Q221">
        <v>1</v>
      </c>
      <c r="R221">
        <v>363291</v>
      </c>
      <c r="S221">
        <v>20.524999999999999</v>
      </c>
      <c r="U221" t="s">
        <v>15</v>
      </c>
      <c r="V221">
        <f>Table1[[#This Row],[class1]]*Bclass1+Table1[[#This Row],[class2]]*Bclass2+Table1[[#This Row],[male]]*Bmale+Table1[[#This Row],[Fare]]*Bfare+Table1[[#This Row],[child]]*Bchild+Table1[[#This Row],[teen]]*Bteen+Table1[[#This Row],[senior]]*Bsenior</f>
        <v>2.7299906799747295E-2</v>
      </c>
      <c r="W221">
        <f>EXP(Table1[[#This Row],[Logit]])</f>
        <v>1.027675963560829</v>
      </c>
      <c r="X221">
        <f>IF(Table1[[#This Row],[Survived]]=1, Table1[[#This Row],[elogit]]/(1+Table1[[#This Row],[elogit]]), 1-(Table1[[#This Row],[elogit]]/(1+Table1[[#This Row],[elogit]])))</f>
        <v>0.50682455285217942</v>
      </c>
      <c r="Y221">
        <f>LN(Table1[[#This Row],[probability]])</f>
        <v>-0.67959038488115797</v>
      </c>
      <c r="Z221">
        <f>IF(ROW()&lt;(Table1[[#Totals],[Survived]]+1), 1, 0)</f>
        <v>1</v>
      </c>
      <c r="AA221">
        <f>IF(Table1[[#This Row],[Prediction]]=Table1[[#This Row],[Survived]], 1, 0)</f>
        <v>1</v>
      </c>
    </row>
    <row r="222" spans="1:27" x14ac:dyDescent="0.3">
      <c r="A222">
        <v>129</v>
      </c>
      <c r="B222">
        <v>1</v>
      </c>
      <c r="C222">
        <v>3</v>
      </c>
      <c r="D222">
        <f>IF(Table1[[#This Row],[Pclass]]=1, 1, 0)</f>
        <v>0</v>
      </c>
      <c r="E222">
        <f>IF(Table1[[#This Row],[Pclass]]=2, 1, 0)</f>
        <v>0</v>
      </c>
      <c r="F222" t="s">
        <v>201</v>
      </c>
      <c r="G222" t="s">
        <v>17</v>
      </c>
      <c r="H222">
        <f>IF(Table1[[#This Row],[Sex]]="male", 1, 0)</f>
        <v>0</v>
      </c>
      <c r="J222">
        <f>IF(Table1[[#This Row],[Age]], 0, 1)</f>
        <v>1</v>
      </c>
      <c r="K222">
        <f>IF(AND(Table1[[#This Row],[Age]]&lt;&gt;"", Table1[[#This Row],[Age]]&lt;13), 1, 0)</f>
        <v>0</v>
      </c>
      <c r="L222">
        <f>IF(AND(Table1[[#This Row],[Age]]&lt;&gt;"", Table1[[#This Row],[Age]]&gt;=13, Table1[[#This Row],[Age]]&lt;20), 1, 0)</f>
        <v>0</v>
      </c>
      <c r="O222">
        <f>IF(AND(Table1[[#This Row],[Age]]&lt;&gt;"", Table1[[#This Row],[Age]]&gt;64), 1, 0)</f>
        <v>0</v>
      </c>
      <c r="P222">
        <v>1</v>
      </c>
      <c r="Q222">
        <v>1</v>
      </c>
      <c r="R222">
        <v>2668</v>
      </c>
      <c r="S222">
        <v>22.3583</v>
      </c>
      <c r="T222" t="s">
        <v>202</v>
      </c>
      <c r="U222" t="s">
        <v>20</v>
      </c>
      <c r="V222">
        <f>Table1[[#This Row],[class1]]*Bclass1+Table1[[#This Row],[class2]]*Bclass2+Table1[[#This Row],[male]]*Bmale+Table1[[#This Row],[Fare]]*Bfare+Table1[[#This Row],[child]]*Bchild+Table1[[#This Row],[teen]]*Bteen+Table1[[#This Row],[senior]]*Bsenior</f>
        <v>2.9738343785665772E-2</v>
      </c>
      <c r="W222">
        <f>EXP(Table1[[#This Row],[Logit]])</f>
        <v>1.030184944392549</v>
      </c>
      <c r="X222">
        <f>IF(Table1[[#This Row],[Survived]]=1, Table1[[#This Row],[elogit]]/(1+Table1[[#This Row],[elogit]]), 1-(Table1[[#This Row],[elogit]]/(1+Table1[[#This Row],[elogit]])))</f>
        <v>0.50743403808503285</v>
      </c>
      <c r="Y222">
        <f>LN(Table1[[#This Row],[probability]])</f>
        <v>-0.67838855073025917</v>
      </c>
      <c r="Z222">
        <f>IF(ROW()&lt;(Table1[[#Totals],[Survived]]+1), 1, 0)</f>
        <v>1</v>
      </c>
      <c r="AA222">
        <f>IF(Table1[[#This Row],[Prediction]]=Table1[[#This Row],[Survived]], 1, 0)</f>
        <v>1</v>
      </c>
    </row>
    <row r="223" spans="1:27" x14ac:dyDescent="0.3">
      <c r="A223">
        <v>534</v>
      </c>
      <c r="B223">
        <v>1</v>
      </c>
      <c r="C223">
        <v>3</v>
      </c>
      <c r="D223">
        <f>IF(Table1[[#This Row],[Pclass]]=1, 1, 0)</f>
        <v>0</v>
      </c>
      <c r="E223">
        <f>IF(Table1[[#This Row],[Pclass]]=2, 1, 0)</f>
        <v>0</v>
      </c>
      <c r="F223" t="s">
        <v>766</v>
      </c>
      <c r="G223" t="s">
        <v>17</v>
      </c>
      <c r="H223">
        <f>IF(Table1[[#This Row],[Sex]]="male", 1, 0)</f>
        <v>0</v>
      </c>
      <c r="J223">
        <f>IF(Table1[[#This Row],[Age]], 0, 1)</f>
        <v>1</v>
      </c>
      <c r="K223">
        <f>IF(AND(Table1[[#This Row],[Age]]&lt;&gt;"", Table1[[#This Row],[Age]]&lt;13), 1, 0)</f>
        <v>0</v>
      </c>
      <c r="L223">
        <f>IF(AND(Table1[[#This Row],[Age]]&lt;&gt;"", Table1[[#This Row],[Age]]&gt;=13, Table1[[#This Row],[Age]]&lt;20), 1, 0)</f>
        <v>0</v>
      </c>
      <c r="O223">
        <f>IF(AND(Table1[[#This Row],[Age]]&lt;&gt;"", Table1[[#This Row],[Age]]&gt;64), 1, 0)</f>
        <v>0</v>
      </c>
      <c r="P223">
        <v>0</v>
      </c>
      <c r="Q223">
        <v>2</v>
      </c>
      <c r="R223">
        <v>2668</v>
      </c>
      <c r="S223">
        <v>22.3583</v>
      </c>
      <c r="U223" t="s">
        <v>20</v>
      </c>
      <c r="V223">
        <f>Table1[[#This Row],[class1]]*Bclass1+Table1[[#This Row],[class2]]*Bclass2+Table1[[#This Row],[male]]*Bmale+Table1[[#This Row],[Fare]]*Bfare+Table1[[#This Row],[child]]*Bchild+Table1[[#This Row],[teen]]*Bteen+Table1[[#This Row],[senior]]*Bsenior</f>
        <v>2.9738343785665772E-2</v>
      </c>
      <c r="W223">
        <f>EXP(Table1[[#This Row],[Logit]])</f>
        <v>1.030184944392549</v>
      </c>
      <c r="X223">
        <f>IF(Table1[[#This Row],[Survived]]=1, Table1[[#This Row],[elogit]]/(1+Table1[[#This Row],[elogit]]), 1-(Table1[[#This Row],[elogit]]/(1+Table1[[#This Row],[elogit]])))</f>
        <v>0.50743403808503285</v>
      </c>
      <c r="Y223">
        <f>LN(Table1[[#This Row],[probability]])</f>
        <v>-0.67838855073025917</v>
      </c>
      <c r="Z223">
        <f>IF(ROW()&lt;(Table1[[#Totals],[Survived]]+1), 1, 0)</f>
        <v>1</v>
      </c>
      <c r="AA223">
        <f>IF(Table1[[#This Row],[Prediction]]=Table1[[#This Row],[Survived]], 1, 0)</f>
        <v>1</v>
      </c>
    </row>
    <row r="224" spans="1:27" x14ac:dyDescent="0.3">
      <c r="A224">
        <v>331</v>
      </c>
      <c r="B224">
        <v>1</v>
      </c>
      <c r="C224">
        <v>3</v>
      </c>
      <c r="D224">
        <f>IF(Table1[[#This Row],[Pclass]]=1, 1, 0)</f>
        <v>0</v>
      </c>
      <c r="E224">
        <f>IF(Table1[[#This Row],[Pclass]]=2, 1, 0)</f>
        <v>0</v>
      </c>
      <c r="F224" t="s">
        <v>498</v>
      </c>
      <c r="G224" t="s">
        <v>17</v>
      </c>
      <c r="H224">
        <f>IF(Table1[[#This Row],[Sex]]="male", 1, 0)</f>
        <v>0</v>
      </c>
      <c r="J224">
        <f>IF(Table1[[#This Row],[Age]], 0, 1)</f>
        <v>1</v>
      </c>
      <c r="K224">
        <f>IF(AND(Table1[[#This Row],[Age]]&lt;&gt;"", Table1[[#This Row],[Age]]&lt;13), 1, 0)</f>
        <v>0</v>
      </c>
      <c r="L224">
        <f>IF(AND(Table1[[#This Row],[Age]]&lt;&gt;"", Table1[[#This Row],[Age]]&gt;=13, Table1[[#This Row],[Age]]&lt;20), 1, 0)</f>
        <v>0</v>
      </c>
      <c r="O224">
        <f>IF(AND(Table1[[#This Row],[Age]]&lt;&gt;"", Table1[[#This Row],[Age]]&gt;64), 1, 0)</f>
        <v>0</v>
      </c>
      <c r="P224">
        <v>2</v>
      </c>
      <c r="Q224">
        <v>0</v>
      </c>
      <c r="R224">
        <v>367226</v>
      </c>
      <c r="S224">
        <v>23.25</v>
      </c>
      <c r="U224" t="s">
        <v>27</v>
      </c>
      <c r="V224">
        <f>Table1[[#This Row],[class1]]*Bclass1+Table1[[#This Row],[class2]]*Bclass2+Table1[[#This Row],[male]]*Bmale+Table1[[#This Row],[Fare]]*Bfare+Table1[[#This Row],[child]]*Bchild+Table1[[#This Row],[teen]]*Bteen+Table1[[#This Row],[senior]]*Bsenior</f>
        <v>3.0924376764634578E-2</v>
      </c>
      <c r="W224">
        <f>EXP(Table1[[#This Row],[Logit]])</f>
        <v>1.0314075025648797</v>
      </c>
      <c r="X224">
        <f>IF(Table1[[#This Row],[Survived]]=1, Table1[[#This Row],[elogit]]/(1+Table1[[#This Row],[elogit]]), 1-(Table1[[#This Row],[elogit]]/(1+Table1[[#This Row],[elogit]])))</f>
        <v>0.50773047813528904</v>
      </c>
      <c r="Y224">
        <f>LN(Table1[[#This Row],[probability]])</f>
        <v>-0.67780452704947525</v>
      </c>
      <c r="Z224">
        <f>IF(ROW()&lt;(Table1[[#Totals],[Survived]]+1), 1, 0)</f>
        <v>1</v>
      </c>
      <c r="AA224">
        <f>IF(Table1[[#This Row],[Prediction]]=Table1[[#This Row],[Survived]], 1, 0)</f>
        <v>1</v>
      </c>
    </row>
    <row r="225" spans="1:27" x14ac:dyDescent="0.3">
      <c r="A225">
        <v>110</v>
      </c>
      <c r="B225">
        <v>1</v>
      </c>
      <c r="C225">
        <v>3</v>
      </c>
      <c r="D225">
        <f>IF(Table1[[#This Row],[Pclass]]=1, 1, 0)</f>
        <v>0</v>
      </c>
      <c r="E225">
        <f>IF(Table1[[#This Row],[Pclass]]=2, 1, 0)</f>
        <v>0</v>
      </c>
      <c r="F225" t="s">
        <v>175</v>
      </c>
      <c r="G225" t="s">
        <v>17</v>
      </c>
      <c r="H225">
        <f>IF(Table1[[#This Row],[Sex]]="male", 1, 0)</f>
        <v>0</v>
      </c>
      <c r="J225">
        <f>IF(Table1[[#This Row],[Age]], 0, 1)</f>
        <v>1</v>
      </c>
      <c r="K225">
        <f>IF(AND(Table1[[#This Row],[Age]]&lt;&gt;"", Table1[[#This Row],[Age]]&lt;13), 1, 0)</f>
        <v>0</v>
      </c>
      <c r="L225">
        <f>IF(AND(Table1[[#This Row],[Age]]&lt;&gt;"", Table1[[#This Row],[Age]]&gt;=13, Table1[[#This Row],[Age]]&lt;20), 1, 0)</f>
        <v>0</v>
      </c>
      <c r="O225">
        <f>IF(AND(Table1[[#This Row],[Age]]&lt;&gt;"", Table1[[#This Row],[Age]]&gt;64), 1, 0)</f>
        <v>0</v>
      </c>
      <c r="P225">
        <v>1</v>
      </c>
      <c r="Q225">
        <v>0</v>
      </c>
      <c r="R225">
        <v>371110</v>
      </c>
      <c r="S225">
        <v>24.15</v>
      </c>
      <c r="U225" t="s">
        <v>27</v>
      </c>
      <c r="V225">
        <f>Table1[[#This Row],[class1]]*Bclass1+Table1[[#This Row],[class2]]*Bclass2+Table1[[#This Row],[male]]*Bmale+Table1[[#This Row],[Fare]]*Bfare+Table1[[#This Row],[child]]*Bchild+Table1[[#This Row],[teen]]*Bteen+Table1[[#This Row],[senior]]*Bsenior</f>
        <v>3.2121449413588174E-2</v>
      </c>
      <c r="W225">
        <f>EXP(Table1[[#This Row],[Logit]])</f>
        <v>1.0326429115657616</v>
      </c>
      <c r="X225">
        <f>IF(Table1[[#This Row],[Survived]]=1, Table1[[#This Row],[elogit]]/(1+Table1[[#This Row],[elogit]]), 1-(Table1[[#This Row],[elogit]]/(1+Table1[[#This Row],[elogit]])))</f>
        <v>0.50802967195566495</v>
      </c>
      <c r="Y225">
        <f>LN(Table1[[#This Row],[probability]])</f>
        <v>-0.67721542374787036</v>
      </c>
      <c r="Z225">
        <f>IF(ROW()&lt;(Table1[[#Totals],[Survived]]+1), 1, 0)</f>
        <v>1</v>
      </c>
      <c r="AA225">
        <f>IF(Table1[[#This Row],[Prediction]]=Table1[[#This Row],[Survived]], 1, 0)</f>
        <v>1</v>
      </c>
    </row>
    <row r="226" spans="1:27" x14ac:dyDescent="0.3">
      <c r="A226">
        <v>506</v>
      </c>
      <c r="B226">
        <v>0</v>
      </c>
      <c r="C226">
        <v>1</v>
      </c>
      <c r="D226">
        <f>IF(Table1[[#This Row],[Pclass]]=1, 1, 0)</f>
        <v>1</v>
      </c>
      <c r="E226">
        <f>IF(Table1[[#This Row],[Pclass]]=2, 1, 0)</f>
        <v>0</v>
      </c>
      <c r="F226" t="s">
        <v>727</v>
      </c>
      <c r="G226" t="s">
        <v>13</v>
      </c>
      <c r="H226">
        <f>IF(Table1[[#This Row],[Sex]]="male", 1, 0)</f>
        <v>1</v>
      </c>
      <c r="I226">
        <v>18</v>
      </c>
      <c r="J226">
        <f>IF(Table1[[#This Row],[Age]], 0, 1)</f>
        <v>0</v>
      </c>
      <c r="K226">
        <f>IF(AND(Table1[[#This Row],[Age]]&lt;&gt;"", Table1[[#This Row],[Age]]&lt;13), 1, 0)</f>
        <v>0</v>
      </c>
      <c r="L226">
        <f>IF(AND(Table1[[#This Row],[Age]]&lt;&gt;"", Table1[[#This Row],[Age]]&gt;=13, Table1[[#This Row],[Age]]&lt;20), 1, 0)</f>
        <v>1</v>
      </c>
      <c r="O226">
        <f>IF(AND(Table1[[#This Row],[Age]]&lt;&gt;"", Table1[[#This Row],[Age]]&gt;64), 1, 0)</f>
        <v>0</v>
      </c>
      <c r="P226">
        <v>1</v>
      </c>
      <c r="Q226">
        <v>0</v>
      </c>
      <c r="R226" t="s">
        <v>462</v>
      </c>
      <c r="S226">
        <v>108.9</v>
      </c>
      <c r="T226" t="s">
        <v>463</v>
      </c>
      <c r="U226" t="s">
        <v>20</v>
      </c>
      <c r="V226">
        <f>Table1[[#This Row],[class1]]*Bclass1+Table1[[#This Row],[class2]]*Bclass2+Table1[[#This Row],[male]]*Bmale+Table1[[#This Row],[Fare]]*Bfare+Table1[[#This Row],[child]]*Bchild+Table1[[#This Row],[teen]]*Bteen+Table1[[#This Row],[senior]]*Bsenior</f>
        <v>-3.8138809425856568E-2</v>
      </c>
      <c r="W226">
        <f>EXP(Table1[[#This Row],[Logit]])</f>
        <v>0.96257931653498441</v>
      </c>
      <c r="X226">
        <f>IF(Table1[[#This Row],[Survived]]=1, Table1[[#This Row],[elogit]]/(1+Table1[[#This Row],[elogit]]), 1-(Table1[[#This Row],[elogit]]/(1+Table1[[#This Row],[elogit]])))</f>
        <v>0.50953354678451501</v>
      </c>
      <c r="Y226">
        <f>LN(Table1[[#This Row],[probability]])</f>
        <v>-0.67425958592650104</v>
      </c>
      <c r="Z226">
        <f>IF(ROW()&lt;(Table1[[#Totals],[Survived]]+1), 1, 0)</f>
        <v>1</v>
      </c>
      <c r="AA226">
        <f>IF(Table1[[#This Row],[Prediction]]=Table1[[#This Row],[Survived]], 1, 0)</f>
        <v>0</v>
      </c>
    </row>
    <row r="227" spans="1:27" x14ac:dyDescent="0.3">
      <c r="A227">
        <v>26</v>
      </c>
      <c r="B227">
        <v>1</v>
      </c>
      <c r="C227">
        <v>3</v>
      </c>
      <c r="D227">
        <f>IF(Table1[[#This Row],[Pclass]]=1, 1, 0)</f>
        <v>0</v>
      </c>
      <c r="E227">
        <f>IF(Table1[[#This Row],[Pclass]]=2, 1, 0)</f>
        <v>0</v>
      </c>
      <c r="F227" t="s">
        <v>54</v>
      </c>
      <c r="G227" t="s">
        <v>17</v>
      </c>
      <c r="H227">
        <f>IF(Table1[[#This Row],[Sex]]="male", 1, 0)</f>
        <v>0</v>
      </c>
      <c r="I227">
        <v>38</v>
      </c>
      <c r="J227">
        <f>IF(Table1[[#This Row],[Age]], 0, 1)</f>
        <v>0</v>
      </c>
      <c r="K227">
        <f>IF(AND(Table1[[#This Row],[Age]]&lt;&gt;"", Table1[[#This Row],[Age]]&lt;13), 1, 0)</f>
        <v>0</v>
      </c>
      <c r="L227">
        <f>IF(AND(Table1[[#This Row],[Age]]&lt;&gt;"", Table1[[#This Row],[Age]]&gt;=13, Table1[[#This Row],[Age]]&lt;20), 1, 0)</f>
        <v>0</v>
      </c>
      <c r="O227">
        <f>IF(AND(Table1[[#This Row],[Age]]&lt;&gt;"", Table1[[#This Row],[Age]]&gt;64), 1, 0)</f>
        <v>0</v>
      </c>
      <c r="P227">
        <v>1</v>
      </c>
      <c r="Q227">
        <v>5</v>
      </c>
      <c r="R227">
        <v>347077</v>
      </c>
      <c r="S227">
        <v>31.387499999999999</v>
      </c>
      <c r="U227" t="s">
        <v>15</v>
      </c>
      <c r="V227">
        <f>Table1[[#This Row],[class1]]*Bclass1+Table1[[#This Row],[class2]]*Bclass2+Table1[[#This Row],[male]]*Bmale+Table1[[#This Row],[Fare]]*Bfare+Table1[[#This Row],[child]]*Bchild+Table1[[#This Row],[teen]]*Bteen+Table1[[#This Row],[senior]]*Bsenior</f>
        <v>4.1747908632256678E-2</v>
      </c>
      <c r="W227">
        <f>EXP(Table1[[#This Row],[Logit]])</f>
        <v>1.0426316071904207</v>
      </c>
      <c r="X227">
        <f>IF(Table1[[#This Row],[Survived]]=1, Table1[[#This Row],[elogit]]/(1+Table1[[#This Row],[elogit]]), 1-(Table1[[#This Row],[elogit]]/(1+Table1[[#This Row],[elogit]])))</f>
        <v>0.51043546154880548</v>
      </c>
      <c r="Y227">
        <f>LN(Table1[[#This Row],[probability]])</f>
        <v>-0.67249107140891473</v>
      </c>
      <c r="Z227">
        <f>IF(ROW()&lt;(Table1[[#Totals],[Survived]]+1), 1, 0)</f>
        <v>1</v>
      </c>
      <c r="AA227">
        <f>IF(Table1[[#This Row],[Prediction]]=Table1[[#This Row],[Survived]], 1, 0)</f>
        <v>1</v>
      </c>
    </row>
    <row r="228" spans="1:27" x14ac:dyDescent="0.3">
      <c r="A228">
        <v>439</v>
      </c>
      <c r="B228">
        <v>0</v>
      </c>
      <c r="C228">
        <v>1</v>
      </c>
      <c r="D228">
        <f>IF(Table1[[#This Row],[Pclass]]=1, 1, 0)</f>
        <v>1</v>
      </c>
      <c r="E228">
        <f>IF(Table1[[#This Row],[Pclass]]=2, 1, 0)</f>
        <v>0</v>
      </c>
      <c r="F228" t="s">
        <v>635</v>
      </c>
      <c r="G228" t="s">
        <v>13</v>
      </c>
      <c r="H228">
        <f>IF(Table1[[#This Row],[Sex]]="male", 1, 0)</f>
        <v>1</v>
      </c>
      <c r="I228">
        <v>64</v>
      </c>
      <c r="J228">
        <f>IF(Table1[[#This Row],[Age]], 0, 1)</f>
        <v>0</v>
      </c>
      <c r="K228">
        <f>IF(AND(Table1[[#This Row],[Age]]&lt;&gt;"", Table1[[#This Row],[Age]]&lt;13), 1, 0)</f>
        <v>0</v>
      </c>
      <c r="L228">
        <f>IF(AND(Table1[[#This Row],[Age]]&lt;&gt;"", Table1[[#This Row],[Age]]&gt;=13, Table1[[#This Row],[Age]]&lt;20), 1, 0)</f>
        <v>0</v>
      </c>
      <c r="O228">
        <f>IF(AND(Table1[[#This Row],[Age]]&lt;&gt;"", Table1[[#This Row],[Age]]&gt;64), 1, 0)</f>
        <v>0</v>
      </c>
      <c r="P228">
        <v>1</v>
      </c>
      <c r="Q228">
        <v>4</v>
      </c>
      <c r="R228">
        <v>19950</v>
      </c>
      <c r="S228">
        <v>263</v>
      </c>
      <c r="T228" t="s">
        <v>57</v>
      </c>
      <c r="U228" t="s">
        <v>15</v>
      </c>
      <c r="V228">
        <f>Table1[[#This Row],[class1]]*Bclass1+Table1[[#This Row],[class2]]*Bclass2+Table1[[#This Row],[male]]*Bmale+Table1[[#This Row],[Fare]]*Bfare+Table1[[#This Row],[child]]*Bchild+Table1[[#This Row],[teen]]*Bteen+Table1[[#This Row],[senior]]*Bsenior</f>
        <v>-5.9185571091825762E-2</v>
      </c>
      <c r="W228">
        <f>EXP(Table1[[#This Row],[Logit]])</f>
        <v>0.94253184626349384</v>
      </c>
      <c r="X228">
        <f>IF(Table1[[#This Row],[Survived]]=1, Table1[[#This Row],[elogit]]/(1+Table1[[#This Row],[elogit]]), 1-(Table1[[#This Row],[elogit]]/(1+Table1[[#This Row],[elogit]])))</f>
        <v>0.51479207505582147</v>
      </c>
      <c r="Y228">
        <f>LN(Table1[[#This Row],[probability]])</f>
        <v>-0.66399219759811867</v>
      </c>
      <c r="Z228">
        <f>IF(ROW()&lt;(Table1[[#Totals],[Survived]]+1), 1, 0)</f>
        <v>1</v>
      </c>
      <c r="AA228">
        <f>IF(Table1[[#This Row],[Prediction]]=Table1[[#This Row],[Survived]], 1, 0)</f>
        <v>0</v>
      </c>
    </row>
    <row r="229" spans="1:27" x14ac:dyDescent="0.3">
      <c r="A229">
        <v>119</v>
      </c>
      <c r="B229">
        <v>0</v>
      </c>
      <c r="C229">
        <v>1</v>
      </c>
      <c r="D229">
        <f>IF(Table1[[#This Row],[Pclass]]=1, 1, 0)</f>
        <v>1</v>
      </c>
      <c r="E229">
        <f>IF(Table1[[#This Row],[Pclass]]=2, 1, 0)</f>
        <v>0</v>
      </c>
      <c r="F229" t="s">
        <v>186</v>
      </c>
      <c r="G229" t="s">
        <v>13</v>
      </c>
      <c r="H229">
        <f>IF(Table1[[#This Row],[Sex]]="male", 1, 0)</f>
        <v>1</v>
      </c>
      <c r="I229">
        <v>24</v>
      </c>
      <c r="J229">
        <f>IF(Table1[[#This Row],[Age]], 0, 1)</f>
        <v>0</v>
      </c>
      <c r="K229">
        <f>IF(AND(Table1[[#This Row],[Age]]&lt;&gt;"", Table1[[#This Row],[Age]]&lt;13), 1, 0)</f>
        <v>0</v>
      </c>
      <c r="L229">
        <f>IF(AND(Table1[[#This Row],[Age]]&lt;&gt;"", Table1[[#This Row],[Age]]&gt;=13, Table1[[#This Row],[Age]]&lt;20), 1, 0)</f>
        <v>0</v>
      </c>
      <c r="O229">
        <f>IF(AND(Table1[[#This Row],[Age]]&lt;&gt;"", Table1[[#This Row],[Age]]&gt;64), 1, 0)</f>
        <v>0</v>
      </c>
      <c r="P229">
        <v>0</v>
      </c>
      <c r="Q229">
        <v>1</v>
      </c>
      <c r="R229" t="s">
        <v>187</v>
      </c>
      <c r="S229">
        <v>247.52080000000001</v>
      </c>
      <c r="T229" t="s">
        <v>188</v>
      </c>
      <c r="U229" t="s">
        <v>20</v>
      </c>
      <c r="V229">
        <f>Table1[[#This Row],[class1]]*Bclass1+Table1[[#This Row],[class2]]*Bclass2+Table1[[#This Row],[male]]*Bmale+Table1[[#This Row],[Fare]]*Bfare+Table1[[#This Row],[child]]*Bchild+Table1[[#This Row],[teen]]*Bteen+Table1[[#This Row],[senior]]*Bsenior</f>
        <v>-7.9774156589250744E-2</v>
      </c>
      <c r="W229">
        <f>EXP(Table1[[#This Row],[Logit]])</f>
        <v>0.92332484967448269</v>
      </c>
      <c r="X229">
        <f>IF(Table1[[#This Row],[Survived]]=1, Table1[[#This Row],[elogit]]/(1+Table1[[#This Row],[elogit]]), 1-(Table1[[#This Row],[elogit]]/(1+Table1[[#This Row],[elogit]])))</f>
        <v>0.51993296928974186</v>
      </c>
      <c r="Y229">
        <f>LN(Table1[[#This Row],[probability]])</f>
        <v>-0.65405538092768978</v>
      </c>
      <c r="Z229">
        <f>IF(ROW()&lt;(Table1[[#Totals],[Survived]]+1), 1, 0)</f>
        <v>1</v>
      </c>
      <c r="AA229">
        <f>IF(Table1[[#This Row],[Prediction]]=Table1[[#This Row],[Survived]], 1, 0)</f>
        <v>0</v>
      </c>
    </row>
    <row r="230" spans="1:27" x14ac:dyDescent="0.3">
      <c r="A230">
        <v>756</v>
      </c>
      <c r="B230">
        <v>1</v>
      </c>
      <c r="C230">
        <v>2</v>
      </c>
      <c r="D230">
        <f>IF(Table1[[#This Row],[Pclass]]=1, 1, 0)</f>
        <v>0</v>
      </c>
      <c r="E230">
        <f>IF(Table1[[#This Row],[Pclass]]=2, 1, 0)</f>
        <v>1</v>
      </c>
      <c r="F230" t="s">
        <v>1052</v>
      </c>
      <c r="G230" t="s">
        <v>13</v>
      </c>
      <c r="H230">
        <f>IF(Table1[[#This Row],[Sex]]="male", 1, 0)</f>
        <v>1</v>
      </c>
      <c r="I230">
        <v>0.67</v>
      </c>
      <c r="J230">
        <f>IF(Table1[[#This Row],[Age]], 0, 1)</f>
        <v>0</v>
      </c>
      <c r="K230">
        <f>IF(AND(Table1[[#This Row],[Age]]&lt;&gt;"", Table1[[#This Row],[Age]]&lt;13), 1, 0)</f>
        <v>1</v>
      </c>
      <c r="L230">
        <f>IF(AND(Table1[[#This Row],[Age]]&lt;&gt;"", Table1[[#This Row],[Age]]&gt;=13, Table1[[#This Row],[Age]]&lt;20), 1, 0)</f>
        <v>0</v>
      </c>
      <c r="O230">
        <f>IF(AND(Table1[[#This Row],[Age]]&lt;&gt;"", Table1[[#This Row],[Age]]&gt;64), 1, 0)</f>
        <v>0</v>
      </c>
      <c r="P230">
        <v>1</v>
      </c>
      <c r="Q230">
        <v>1</v>
      </c>
      <c r="R230">
        <v>250649</v>
      </c>
      <c r="S230">
        <v>14.5</v>
      </c>
      <c r="U230" t="s">
        <v>15</v>
      </c>
      <c r="V230">
        <f>Table1[[#This Row],[class1]]*Bclass1+Table1[[#This Row],[class2]]*Bclass2+Table1[[#This Row],[male]]*Bmale+Table1[[#This Row],[Fare]]*Bfare+Table1[[#This Row],[child]]*Bchild+Table1[[#This Row],[teen]]*Bteen+Table1[[#This Row],[senior]]*Bsenior</f>
        <v>8.3551602637766287E-2</v>
      </c>
      <c r="W230">
        <f>EXP(Table1[[#This Row],[Logit]])</f>
        <v>1.0871413132048509</v>
      </c>
      <c r="X230">
        <f>IF(Table1[[#This Row],[Survived]]=1, Table1[[#This Row],[elogit]]/(1+Table1[[#This Row],[elogit]]), 1-(Table1[[#This Row],[elogit]]/(1+Table1[[#This Row],[elogit]])))</f>
        <v>0.52087575782567486</v>
      </c>
      <c r="Y230">
        <f>LN(Table1[[#This Row],[probability]])</f>
        <v>-0.65224373433167493</v>
      </c>
      <c r="Z230">
        <f>IF(ROW()&lt;(Table1[[#Totals],[Survived]]+1), 1, 0)</f>
        <v>1</v>
      </c>
      <c r="AA230">
        <f>IF(Table1[[#This Row],[Prediction]]=Table1[[#This Row],[Survived]], 1, 0)</f>
        <v>1</v>
      </c>
    </row>
    <row r="231" spans="1:27" x14ac:dyDescent="0.3">
      <c r="A231">
        <v>408</v>
      </c>
      <c r="B231">
        <v>1</v>
      </c>
      <c r="C231">
        <v>2</v>
      </c>
      <c r="D231">
        <f>IF(Table1[[#This Row],[Pclass]]=1, 1, 0)</f>
        <v>0</v>
      </c>
      <c r="E231">
        <f>IF(Table1[[#This Row],[Pclass]]=2, 1, 0)</f>
        <v>1</v>
      </c>
      <c r="F231" t="s">
        <v>596</v>
      </c>
      <c r="G231" t="s">
        <v>13</v>
      </c>
      <c r="H231">
        <f>IF(Table1[[#This Row],[Sex]]="male", 1, 0)</f>
        <v>1</v>
      </c>
      <c r="I231">
        <v>3</v>
      </c>
      <c r="J231">
        <f>IF(Table1[[#This Row],[Age]], 0, 1)</f>
        <v>0</v>
      </c>
      <c r="K231">
        <f>IF(AND(Table1[[#This Row],[Age]]&lt;&gt;"", Table1[[#This Row],[Age]]&lt;13), 1, 0)</f>
        <v>1</v>
      </c>
      <c r="L231">
        <f>IF(AND(Table1[[#This Row],[Age]]&lt;&gt;"", Table1[[#This Row],[Age]]&gt;=13, Table1[[#This Row],[Age]]&lt;20), 1, 0)</f>
        <v>0</v>
      </c>
      <c r="O231">
        <f>IF(AND(Table1[[#This Row],[Age]]&lt;&gt;"", Table1[[#This Row],[Age]]&gt;64), 1, 0)</f>
        <v>0</v>
      </c>
      <c r="P231">
        <v>1</v>
      </c>
      <c r="Q231">
        <v>1</v>
      </c>
      <c r="R231">
        <v>29106</v>
      </c>
      <c r="S231">
        <v>18.75</v>
      </c>
      <c r="U231" t="s">
        <v>15</v>
      </c>
      <c r="V231">
        <f>Table1[[#This Row],[class1]]*Bclass1+Table1[[#This Row],[class2]]*Bclass2+Table1[[#This Row],[male]]*Bmale+Table1[[#This Row],[Fare]]*Bfare+Table1[[#This Row],[child]]*Bchild+Table1[[#This Row],[teen]]*Bteen+Table1[[#This Row],[senior]]*Bsenior</f>
        <v>8.9204445702269375E-2</v>
      </c>
      <c r="W231">
        <f>EXP(Table1[[#This Row],[Logit]])</f>
        <v>1.0933041548146241</v>
      </c>
      <c r="X231">
        <f>IF(Table1[[#This Row],[Survived]]=1, Table1[[#This Row],[elogit]]/(1+Table1[[#This Row],[elogit]]), 1-(Table1[[#This Row],[elogit]]/(1+Table1[[#This Row],[elogit]])))</f>
        <v>0.5222863348835437</v>
      </c>
      <c r="Y231">
        <f>LN(Table1[[#This Row],[probability]])</f>
        <v>-0.64953930722975961</v>
      </c>
      <c r="Z231">
        <f>IF(ROW()&lt;(Table1[[#Totals],[Survived]]+1), 1, 0)</f>
        <v>1</v>
      </c>
      <c r="AA231">
        <f>IF(Table1[[#This Row],[Prediction]]=Table1[[#This Row],[Survived]], 1, 0)</f>
        <v>1</v>
      </c>
    </row>
    <row r="232" spans="1:27" x14ac:dyDescent="0.3">
      <c r="A232">
        <v>832</v>
      </c>
      <c r="B232">
        <v>1</v>
      </c>
      <c r="C232">
        <v>2</v>
      </c>
      <c r="D232">
        <f>IF(Table1[[#This Row],[Pclass]]=1, 1, 0)</f>
        <v>0</v>
      </c>
      <c r="E232">
        <f>IF(Table1[[#This Row],[Pclass]]=2, 1, 0)</f>
        <v>1</v>
      </c>
      <c r="F232" t="s">
        <v>1146</v>
      </c>
      <c r="G232" t="s">
        <v>13</v>
      </c>
      <c r="H232">
        <f>IF(Table1[[#This Row],[Sex]]="male", 1, 0)</f>
        <v>1</v>
      </c>
      <c r="I232">
        <v>0.83</v>
      </c>
      <c r="J232">
        <f>IF(Table1[[#This Row],[Age]], 0, 1)</f>
        <v>0</v>
      </c>
      <c r="K232">
        <f>IF(AND(Table1[[#This Row],[Age]]&lt;&gt;"", Table1[[#This Row],[Age]]&lt;13), 1, 0)</f>
        <v>1</v>
      </c>
      <c r="L232">
        <f>IF(AND(Table1[[#This Row],[Age]]&lt;&gt;"", Table1[[#This Row],[Age]]&gt;=13, Table1[[#This Row],[Age]]&lt;20), 1, 0)</f>
        <v>0</v>
      </c>
      <c r="O232">
        <f>IF(AND(Table1[[#This Row],[Age]]&lt;&gt;"", Table1[[#This Row],[Age]]&gt;64), 1, 0)</f>
        <v>0</v>
      </c>
      <c r="P232">
        <v>1</v>
      </c>
      <c r="Q232">
        <v>1</v>
      </c>
      <c r="R232">
        <v>29106</v>
      </c>
      <c r="S232">
        <v>18.75</v>
      </c>
      <c r="U232" t="s">
        <v>15</v>
      </c>
      <c r="V232">
        <f>Table1[[#This Row],[class1]]*Bclass1+Table1[[#This Row],[class2]]*Bclass2+Table1[[#This Row],[male]]*Bmale+Table1[[#This Row],[Fare]]*Bfare+Table1[[#This Row],[child]]*Bchild+Table1[[#This Row],[teen]]*Bteen+Table1[[#This Row],[senior]]*Bsenior</f>
        <v>8.9204445702269375E-2</v>
      </c>
      <c r="W232">
        <f>EXP(Table1[[#This Row],[Logit]])</f>
        <v>1.0933041548146241</v>
      </c>
      <c r="X232">
        <f>IF(Table1[[#This Row],[Survived]]=1, Table1[[#This Row],[elogit]]/(1+Table1[[#This Row],[elogit]]), 1-(Table1[[#This Row],[elogit]]/(1+Table1[[#This Row],[elogit]])))</f>
        <v>0.5222863348835437</v>
      </c>
      <c r="Y232">
        <f>LN(Table1[[#This Row],[probability]])</f>
        <v>-0.64953930722975961</v>
      </c>
      <c r="Z232">
        <f>IF(ROW()&lt;(Table1[[#Totals],[Survived]]+1), 1, 0)</f>
        <v>1</v>
      </c>
      <c r="AA232">
        <f>IF(Table1[[#This Row],[Prediction]]=Table1[[#This Row],[Survived]], 1, 0)</f>
        <v>1</v>
      </c>
    </row>
    <row r="233" spans="1:27" x14ac:dyDescent="0.3">
      <c r="A233">
        <v>194</v>
      </c>
      <c r="B233">
        <v>1</v>
      </c>
      <c r="C233">
        <v>2</v>
      </c>
      <c r="D233">
        <f>IF(Table1[[#This Row],[Pclass]]=1, 1, 0)</f>
        <v>0</v>
      </c>
      <c r="E233">
        <f>IF(Table1[[#This Row],[Pclass]]=2, 1, 0)</f>
        <v>1</v>
      </c>
      <c r="F233" t="s">
        <v>297</v>
      </c>
      <c r="G233" t="s">
        <v>13</v>
      </c>
      <c r="H233">
        <f>IF(Table1[[#This Row],[Sex]]="male", 1, 0)</f>
        <v>1</v>
      </c>
      <c r="I233">
        <v>3</v>
      </c>
      <c r="J233">
        <f>IF(Table1[[#This Row],[Age]], 0, 1)</f>
        <v>0</v>
      </c>
      <c r="K233">
        <f>IF(AND(Table1[[#This Row],[Age]]&lt;&gt;"", Table1[[#This Row],[Age]]&lt;13), 1, 0)</f>
        <v>1</v>
      </c>
      <c r="L233">
        <f>IF(AND(Table1[[#This Row],[Age]]&lt;&gt;"", Table1[[#This Row],[Age]]&gt;=13, Table1[[#This Row],[Age]]&lt;20), 1, 0)</f>
        <v>0</v>
      </c>
      <c r="O233">
        <f>IF(AND(Table1[[#This Row],[Age]]&lt;&gt;"", Table1[[#This Row],[Age]]&gt;64), 1, 0)</f>
        <v>0</v>
      </c>
      <c r="P233">
        <v>1</v>
      </c>
      <c r="Q233">
        <v>1</v>
      </c>
      <c r="R233">
        <v>230080</v>
      </c>
      <c r="S233">
        <v>26</v>
      </c>
      <c r="T233" t="s">
        <v>232</v>
      </c>
      <c r="U233" t="s">
        <v>15</v>
      </c>
      <c r="V233">
        <f>Table1[[#This Row],[class1]]*Bclass1+Table1[[#This Row],[class2]]*Bclass2+Table1[[#This Row],[male]]*Bmale+Table1[[#This Row],[Fare]]*Bfare+Table1[[#This Row],[child]]*Bchild+Table1[[#This Row],[teen]]*Bteen+Table1[[#This Row],[senior]]*Bsenior</f>
        <v>9.8847530929951022E-2</v>
      </c>
      <c r="W233">
        <f>EXP(Table1[[#This Row],[Logit]])</f>
        <v>1.1038979764292773</v>
      </c>
      <c r="X233">
        <f>IF(Table1[[#This Row],[Survived]]=1, Table1[[#This Row],[elogit]]/(1+Table1[[#This Row],[elogit]]), 1-(Table1[[#This Row],[elogit]]/(1+Table1[[#This Row],[elogit]])))</f>
        <v>0.52469178106383574</v>
      </c>
      <c r="Y233">
        <f>LN(Table1[[#This Row],[probability]])</f>
        <v>-0.64494427247955277</v>
      </c>
      <c r="Z233">
        <f>IF(ROW()&lt;(Table1[[#Totals],[Survived]]+1), 1, 0)</f>
        <v>1</v>
      </c>
      <c r="AA233">
        <f>IF(Table1[[#This Row],[Prediction]]=Table1[[#This Row],[Survived]], 1, 0)</f>
        <v>1</v>
      </c>
    </row>
    <row r="234" spans="1:27" x14ac:dyDescent="0.3">
      <c r="A234">
        <v>341</v>
      </c>
      <c r="B234">
        <v>1</v>
      </c>
      <c r="C234">
        <v>2</v>
      </c>
      <c r="D234">
        <f>IF(Table1[[#This Row],[Pclass]]=1, 1, 0)</f>
        <v>0</v>
      </c>
      <c r="E234">
        <f>IF(Table1[[#This Row],[Pclass]]=2, 1, 0)</f>
        <v>1</v>
      </c>
      <c r="F234" t="s">
        <v>513</v>
      </c>
      <c r="G234" t="s">
        <v>13</v>
      </c>
      <c r="H234">
        <f>IF(Table1[[#This Row],[Sex]]="male", 1, 0)</f>
        <v>1</v>
      </c>
      <c r="I234">
        <v>2</v>
      </c>
      <c r="J234">
        <f>IF(Table1[[#This Row],[Age]], 0, 1)</f>
        <v>0</v>
      </c>
      <c r="K234">
        <f>IF(AND(Table1[[#This Row],[Age]]&lt;&gt;"", Table1[[#This Row],[Age]]&lt;13), 1, 0)</f>
        <v>1</v>
      </c>
      <c r="L234">
        <f>IF(AND(Table1[[#This Row],[Age]]&lt;&gt;"", Table1[[#This Row],[Age]]&gt;=13, Table1[[#This Row],[Age]]&lt;20), 1, 0)</f>
        <v>0</v>
      </c>
      <c r="O234">
        <f>IF(AND(Table1[[#This Row],[Age]]&lt;&gt;"", Table1[[#This Row],[Age]]&gt;64), 1, 0)</f>
        <v>0</v>
      </c>
      <c r="P234">
        <v>1</v>
      </c>
      <c r="Q234">
        <v>1</v>
      </c>
      <c r="R234">
        <v>230080</v>
      </c>
      <c r="S234">
        <v>26</v>
      </c>
      <c r="T234" t="s">
        <v>232</v>
      </c>
      <c r="U234" t="s">
        <v>15</v>
      </c>
      <c r="V234">
        <f>Table1[[#This Row],[class1]]*Bclass1+Table1[[#This Row],[class2]]*Bclass2+Table1[[#This Row],[male]]*Bmale+Table1[[#This Row],[Fare]]*Bfare+Table1[[#This Row],[child]]*Bchild+Table1[[#This Row],[teen]]*Bteen+Table1[[#This Row],[senior]]*Bsenior</f>
        <v>9.8847530929951022E-2</v>
      </c>
      <c r="W234">
        <f>EXP(Table1[[#This Row],[Logit]])</f>
        <v>1.1038979764292773</v>
      </c>
      <c r="X234">
        <f>IF(Table1[[#This Row],[Survived]]=1, Table1[[#This Row],[elogit]]/(1+Table1[[#This Row],[elogit]]), 1-(Table1[[#This Row],[elogit]]/(1+Table1[[#This Row],[elogit]])))</f>
        <v>0.52469178106383574</v>
      </c>
      <c r="Y234">
        <f>LN(Table1[[#This Row],[probability]])</f>
        <v>-0.64494427247955277</v>
      </c>
      <c r="Z234">
        <f>IF(ROW()&lt;(Table1[[#Totals],[Survived]]+1), 1, 0)</f>
        <v>1</v>
      </c>
      <c r="AA234">
        <f>IF(Table1[[#This Row],[Prediction]]=Table1[[#This Row],[Survived]], 1, 0)</f>
        <v>1</v>
      </c>
    </row>
    <row r="235" spans="1:27" x14ac:dyDescent="0.3">
      <c r="A235">
        <v>79</v>
      </c>
      <c r="B235">
        <v>1</v>
      </c>
      <c r="C235">
        <v>2</v>
      </c>
      <c r="D235">
        <f>IF(Table1[[#This Row],[Pclass]]=1, 1, 0)</f>
        <v>0</v>
      </c>
      <c r="E235">
        <f>IF(Table1[[#This Row],[Pclass]]=2, 1, 0)</f>
        <v>1</v>
      </c>
      <c r="F235" t="s">
        <v>133</v>
      </c>
      <c r="G235" t="s">
        <v>13</v>
      </c>
      <c r="H235">
        <f>IF(Table1[[#This Row],[Sex]]="male", 1, 0)</f>
        <v>1</v>
      </c>
      <c r="I235">
        <v>0.83</v>
      </c>
      <c r="J235">
        <f>IF(Table1[[#This Row],[Age]], 0, 1)</f>
        <v>0</v>
      </c>
      <c r="K235">
        <f>IF(AND(Table1[[#This Row],[Age]]&lt;&gt;"", Table1[[#This Row],[Age]]&lt;13), 1, 0)</f>
        <v>1</v>
      </c>
      <c r="L235">
        <f>IF(AND(Table1[[#This Row],[Age]]&lt;&gt;"", Table1[[#This Row],[Age]]&gt;=13, Table1[[#This Row],[Age]]&lt;20), 1, 0)</f>
        <v>0</v>
      </c>
      <c r="O235">
        <f>IF(AND(Table1[[#This Row],[Age]]&lt;&gt;"", Table1[[#This Row],[Age]]&gt;64), 1, 0)</f>
        <v>0</v>
      </c>
      <c r="P235">
        <v>0</v>
      </c>
      <c r="Q235">
        <v>2</v>
      </c>
      <c r="R235">
        <v>248738</v>
      </c>
      <c r="S235">
        <v>29</v>
      </c>
      <c r="U235" t="s">
        <v>15</v>
      </c>
      <c r="V235">
        <f>Table1[[#This Row],[class1]]*Bclass1+Table1[[#This Row],[class2]]*Bclass2+Table1[[#This Row],[male]]*Bmale+Table1[[#This Row],[Fare]]*Bfare+Table1[[#This Row],[child]]*Bchild+Table1[[#This Row],[teen]]*Bteen+Table1[[#This Row],[senior]]*Bsenior</f>
        <v>0.1028377730931298</v>
      </c>
      <c r="W235">
        <f>EXP(Table1[[#This Row],[Logit]])</f>
        <v>1.1083115965290316</v>
      </c>
      <c r="X235">
        <f>IF(Table1[[#This Row],[Survived]]=1, Table1[[#This Row],[elogit]]/(1+Table1[[#This Row],[elogit]]), 1-(Table1[[#This Row],[elogit]]/(1+Table1[[#This Row],[elogit]])))</f>
        <v>0.52568680946102742</v>
      </c>
      <c r="Y235">
        <f>LN(Table1[[#This Row],[probability]])</f>
        <v>-0.64304966285249232</v>
      </c>
      <c r="Z235">
        <f>IF(ROW()&lt;(Table1[[#Totals],[Survived]]+1), 1, 0)</f>
        <v>1</v>
      </c>
      <c r="AA235">
        <f>IF(Table1[[#This Row],[Prediction]]=Table1[[#This Row],[Survived]], 1, 0)</f>
        <v>1</v>
      </c>
    </row>
    <row r="236" spans="1:27" x14ac:dyDescent="0.3">
      <c r="A236">
        <v>558</v>
      </c>
      <c r="B236">
        <v>0</v>
      </c>
      <c r="C236">
        <v>1</v>
      </c>
      <c r="D236">
        <f>IF(Table1[[#This Row],[Pclass]]=1, 1, 0)</f>
        <v>1</v>
      </c>
      <c r="E236">
        <f>IF(Table1[[#This Row],[Pclass]]=2, 1, 0)</f>
        <v>0</v>
      </c>
      <c r="F236" t="s">
        <v>799</v>
      </c>
      <c r="G236" t="s">
        <v>13</v>
      </c>
      <c r="H236">
        <f>IF(Table1[[#This Row],[Sex]]="male", 1, 0)</f>
        <v>1</v>
      </c>
      <c r="J236">
        <f>IF(Table1[[#This Row],[Age]], 0, 1)</f>
        <v>1</v>
      </c>
      <c r="K236">
        <f>IF(AND(Table1[[#This Row],[Age]]&lt;&gt;"", Table1[[#This Row],[Age]]&lt;13), 1, 0)</f>
        <v>0</v>
      </c>
      <c r="L236">
        <f>IF(AND(Table1[[#This Row],[Age]]&lt;&gt;"", Table1[[#This Row],[Age]]&gt;=13, Table1[[#This Row],[Age]]&lt;20), 1, 0)</f>
        <v>0</v>
      </c>
      <c r="O236">
        <f>IF(AND(Table1[[#This Row],[Age]]&lt;&gt;"", Table1[[#This Row],[Age]]&gt;64), 1, 0)</f>
        <v>0</v>
      </c>
      <c r="P236">
        <v>0</v>
      </c>
      <c r="Q236">
        <v>0</v>
      </c>
      <c r="R236" t="s">
        <v>565</v>
      </c>
      <c r="S236">
        <v>227.52500000000001</v>
      </c>
      <c r="U236" t="s">
        <v>20</v>
      </c>
      <c r="V236">
        <f>Table1[[#This Row],[class1]]*Bclass1+Table1[[#This Row],[class2]]*Bclass2+Table1[[#This Row],[male]]*Bmale+Table1[[#This Row],[Fare]]*Bfare+Table1[[#This Row],[child]]*Bchild+Table1[[#This Row],[teen]]*Bteen+Table1[[#This Row],[senior]]*Bsenior</f>
        <v>-0.10637018467141335</v>
      </c>
      <c r="W236">
        <f>EXP(Table1[[#This Row],[Logit]])</f>
        <v>0.89909175647759998</v>
      </c>
      <c r="X236">
        <f>IF(Table1[[#This Row],[Survived]]=1, Table1[[#This Row],[elogit]]/(1+Table1[[#This Row],[elogit]]), 1-(Table1[[#This Row],[elogit]]/(1+Table1[[#This Row],[elogit]])))</f>
        <v>0.52656750080089942</v>
      </c>
      <c r="Y236">
        <f>LN(Table1[[#This Row],[probability]])</f>
        <v>-0.6413757489764953</v>
      </c>
      <c r="Z236">
        <f>IF(ROW()&lt;(Table1[[#Totals],[Survived]]+1), 1, 0)</f>
        <v>1</v>
      </c>
      <c r="AA236">
        <f>IF(Table1[[#This Row],[Prediction]]=Table1[[#This Row],[Survived]], 1, 0)</f>
        <v>0</v>
      </c>
    </row>
    <row r="237" spans="1:27" x14ac:dyDescent="0.3">
      <c r="A237">
        <v>749</v>
      </c>
      <c r="B237">
        <v>0</v>
      </c>
      <c r="C237">
        <v>1</v>
      </c>
      <c r="D237">
        <f>IF(Table1[[#This Row],[Pclass]]=1, 1, 0)</f>
        <v>1</v>
      </c>
      <c r="E237">
        <f>IF(Table1[[#This Row],[Pclass]]=2, 1, 0)</f>
        <v>0</v>
      </c>
      <c r="F237" t="s">
        <v>1043</v>
      </c>
      <c r="G237" t="s">
        <v>13</v>
      </c>
      <c r="H237">
        <f>IF(Table1[[#This Row],[Sex]]="male", 1, 0)</f>
        <v>1</v>
      </c>
      <c r="I237">
        <v>19</v>
      </c>
      <c r="J237">
        <f>IF(Table1[[#This Row],[Age]], 0, 1)</f>
        <v>0</v>
      </c>
      <c r="K237">
        <f>IF(AND(Table1[[#This Row],[Age]]&lt;&gt;"", Table1[[#This Row],[Age]]&lt;13), 1, 0)</f>
        <v>0</v>
      </c>
      <c r="L237">
        <f>IF(AND(Table1[[#This Row],[Age]]&lt;&gt;"", Table1[[#This Row],[Age]]&gt;=13, Table1[[#This Row],[Age]]&lt;20), 1, 0)</f>
        <v>1</v>
      </c>
      <c r="O237">
        <f>IF(AND(Table1[[#This Row],[Age]]&lt;&gt;"", Table1[[#This Row],[Age]]&gt;64), 1, 0)</f>
        <v>0</v>
      </c>
      <c r="P237">
        <v>1</v>
      </c>
      <c r="Q237">
        <v>0</v>
      </c>
      <c r="R237">
        <v>113773</v>
      </c>
      <c r="S237">
        <v>53.1</v>
      </c>
      <c r="T237" t="s">
        <v>1044</v>
      </c>
      <c r="U237" t="s">
        <v>15</v>
      </c>
      <c r="V237">
        <f>Table1[[#This Row],[class1]]*Bclass1+Table1[[#This Row],[class2]]*Bclass2+Table1[[#This Row],[male]]*Bmale+Table1[[#This Row],[Fare]]*Bfare+Table1[[#This Row],[child]]*Bchild+Table1[[#This Row],[teen]]*Bteen+Table1[[#This Row],[senior]]*Bsenior</f>
        <v>-0.11235731366097956</v>
      </c>
      <c r="W237">
        <f>EXP(Table1[[#This Row],[Logit]])</f>
        <v>0.8937248603395147</v>
      </c>
      <c r="X237">
        <f>IF(Table1[[#This Row],[Survived]]=1, Table1[[#This Row],[elogit]]/(1+Table1[[#This Row],[elogit]]), 1-(Table1[[#This Row],[elogit]]/(1+Table1[[#This Row],[elogit]])))</f>
        <v>0.52805981531061275</v>
      </c>
      <c r="Y237">
        <f>LN(Table1[[#This Row],[probability]])</f>
        <v>-0.63854571511918456</v>
      </c>
      <c r="Z237">
        <f>IF(ROW()&lt;(Table1[[#Totals],[Survived]]+1), 1, 0)</f>
        <v>1</v>
      </c>
      <c r="AA237">
        <f>IF(Table1[[#This Row],[Prediction]]=Table1[[#This Row],[Survived]], 1, 0)</f>
        <v>0</v>
      </c>
    </row>
    <row r="238" spans="1:27" x14ac:dyDescent="0.3">
      <c r="A238">
        <v>550</v>
      </c>
      <c r="B238">
        <v>1</v>
      </c>
      <c r="C238">
        <v>2</v>
      </c>
      <c r="D238">
        <f>IF(Table1[[#This Row],[Pclass]]=1, 1, 0)</f>
        <v>0</v>
      </c>
      <c r="E238">
        <f>IF(Table1[[#This Row],[Pclass]]=2, 1, 0)</f>
        <v>1</v>
      </c>
      <c r="F238" t="s">
        <v>789</v>
      </c>
      <c r="G238" t="s">
        <v>13</v>
      </c>
      <c r="H238">
        <f>IF(Table1[[#This Row],[Sex]]="male", 1, 0)</f>
        <v>1</v>
      </c>
      <c r="I238">
        <v>8</v>
      </c>
      <c r="J238">
        <f>IF(Table1[[#This Row],[Age]], 0, 1)</f>
        <v>0</v>
      </c>
      <c r="K238">
        <f>IF(AND(Table1[[#This Row],[Age]]&lt;&gt;"", Table1[[#This Row],[Age]]&lt;13), 1, 0)</f>
        <v>1</v>
      </c>
      <c r="L238">
        <f>IF(AND(Table1[[#This Row],[Age]]&lt;&gt;"", Table1[[#This Row],[Age]]&gt;=13, Table1[[#This Row],[Age]]&lt;20), 1, 0)</f>
        <v>0</v>
      </c>
      <c r="O238">
        <f>IF(AND(Table1[[#This Row],[Age]]&lt;&gt;"", Table1[[#This Row],[Age]]&gt;64), 1, 0)</f>
        <v>0</v>
      </c>
      <c r="P238">
        <v>1</v>
      </c>
      <c r="Q238">
        <v>1</v>
      </c>
      <c r="R238" t="s">
        <v>228</v>
      </c>
      <c r="S238">
        <v>36.75</v>
      </c>
      <c r="U238" t="s">
        <v>15</v>
      </c>
      <c r="V238">
        <f>Table1[[#This Row],[class1]]*Bclass1+Table1[[#This Row],[class2]]*Bclass2+Table1[[#This Row],[male]]*Bmale+Table1[[#This Row],[Fare]]*Bfare+Table1[[#This Row],[child]]*Bchild+Table1[[#This Row],[teen]]*Bteen+Table1[[#This Row],[senior]]*Bsenior</f>
        <v>0.11314589868134139</v>
      </c>
      <c r="W238">
        <f>EXP(Table1[[#This Row],[Logit]])</f>
        <v>1.1197952976882513</v>
      </c>
      <c r="X238">
        <f>IF(Table1[[#This Row],[Survived]]=1, Table1[[#This Row],[elogit]]/(1+Table1[[#This Row],[elogit]]), 1-(Table1[[#This Row],[elogit]]/(1+Table1[[#This Row],[elogit]])))</f>
        <v>0.52825633631202373</v>
      </c>
      <c r="Y238">
        <f>LN(Table1[[#This Row],[probability]])</f>
        <v>-0.63817362764636421</v>
      </c>
      <c r="Z238">
        <f>IF(ROW()&lt;(Table1[[#Totals],[Survived]]+1), 1, 0)</f>
        <v>1</v>
      </c>
      <c r="AA238">
        <f>IF(Table1[[#This Row],[Prediction]]=Table1[[#This Row],[Survived]], 1, 0)</f>
        <v>1</v>
      </c>
    </row>
    <row r="239" spans="1:27" x14ac:dyDescent="0.3">
      <c r="A239">
        <v>828</v>
      </c>
      <c r="B239">
        <v>1</v>
      </c>
      <c r="C239">
        <v>2</v>
      </c>
      <c r="D239">
        <f>IF(Table1[[#This Row],[Pclass]]=1, 1, 0)</f>
        <v>0</v>
      </c>
      <c r="E239">
        <f>IF(Table1[[#This Row],[Pclass]]=2, 1, 0)</f>
        <v>1</v>
      </c>
      <c r="F239" t="s">
        <v>1142</v>
      </c>
      <c r="G239" t="s">
        <v>13</v>
      </c>
      <c r="H239">
        <f>IF(Table1[[#This Row],[Sex]]="male", 1, 0)</f>
        <v>1</v>
      </c>
      <c r="I239">
        <v>1</v>
      </c>
      <c r="J239">
        <f>IF(Table1[[#This Row],[Age]], 0, 1)</f>
        <v>0</v>
      </c>
      <c r="K239">
        <f>IF(AND(Table1[[#This Row],[Age]]&lt;&gt;"", Table1[[#This Row],[Age]]&lt;13), 1, 0)</f>
        <v>1</v>
      </c>
      <c r="L239">
        <f>IF(AND(Table1[[#This Row],[Age]]&lt;&gt;"", Table1[[#This Row],[Age]]&gt;=13, Table1[[#This Row],[Age]]&lt;20), 1, 0)</f>
        <v>0</v>
      </c>
      <c r="O239">
        <f>IF(AND(Table1[[#This Row],[Age]]&lt;&gt;"", Table1[[#This Row],[Age]]&gt;64), 1, 0)</f>
        <v>0</v>
      </c>
      <c r="P239">
        <v>0</v>
      </c>
      <c r="Q239">
        <v>2</v>
      </c>
      <c r="R239" t="s">
        <v>1130</v>
      </c>
      <c r="S239">
        <v>37.004199999999997</v>
      </c>
      <c r="U239" t="s">
        <v>20</v>
      </c>
      <c r="V239">
        <f>Table1[[#This Row],[class1]]*Bclass1+Table1[[#This Row],[class2]]*Bclass2+Table1[[#This Row],[male]]*Bmale+Table1[[#This Row],[Fare]]*Bfare+Table1[[#This Row],[child]]*Bchild+Table1[[#This Row],[teen]]*Bteen+Table1[[#This Row],[senior]]*Bsenior</f>
        <v>0.11348400520063473</v>
      </c>
      <c r="W239">
        <f>EXP(Table1[[#This Row],[Logit]])</f>
        <v>1.1201739717911576</v>
      </c>
      <c r="X239">
        <f>IF(Table1[[#This Row],[Survived]]=1, Table1[[#This Row],[elogit]]/(1+Table1[[#This Row],[elogit]]), 1-(Table1[[#This Row],[elogit]]/(1+Table1[[#This Row],[elogit]])))</f>
        <v>0.52834059218490281</v>
      </c>
      <c r="Y239">
        <f>LN(Table1[[#This Row],[probability]])</f>
        <v>-0.63801414228201137</v>
      </c>
      <c r="Z239">
        <f>IF(ROW()&lt;(Table1[[#Totals],[Survived]]+1), 1, 0)</f>
        <v>1</v>
      </c>
      <c r="AA239">
        <f>IF(Table1[[#This Row],[Prediction]]=Table1[[#This Row],[Survived]], 1, 0)</f>
        <v>1</v>
      </c>
    </row>
    <row r="240" spans="1:27" x14ac:dyDescent="0.3">
      <c r="A240">
        <v>528</v>
      </c>
      <c r="B240">
        <v>0</v>
      </c>
      <c r="C240">
        <v>1</v>
      </c>
      <c r="D240">
        <f>IF(Table1[[#This Row],[Pclass]]=1, 1, 0)</f>
        <v>1</v>
      </c>
      <c r="E240">
        <f>IF(Table1[[#This Row],[Pclass]]=2, 1, 0)</f>
        <v>0</v>
      </c>
      <c r="F240" t="s">
        <v>758</v>
      </c>
      <c r="G240" t="s">
        <v>13</v>
      </c>
      <c r="H240">
        <f>IF(Table1[[#This Row],[Sex]]="male", 1, 0)</f>
        <v>1</v>
      </c>
      <c r="J240">
        <f>IF(Table1[[#This Row],[Age]], 0, 1)</f>
        <v>1</v>
      </c>
      <c r="K240">
        <f>IF(AND(Table1[[#This Row],[Age]]&lt;&gt;"", Table1[[#This Row],[Age]]&lt;13), 1, 0)</f>
        <v>0</v>
      </c>
      <c r="L240">
        <f>IF(AND(Table1[[#This Row],[Age]]&lt;&gt;"", Table1[[#This Row],[Age]]&gt;=13, Table1[[#This Row],[Age]]&lt;20), 1, 0)</f>
        <v>0</v>
      </c>
      <c r="O240">
        <f>IF(AND(Table1[[#This Row],[Age]]&lt;&gt;"", Table1[[#This Row],[Age]]&gt;64), 1, 0)</f>
        <v>0</v>
      </c>
      <c r="P240">
        <v>0</v>
      </c>
      <c r="Q240">
        <v>0</v>
      </c>
      <c r="R240" t="s">
        <v>759</v>
      </c>
      <c r="S240">
        <v>221.7792</v>
      </c>
      <c r="T240" t="s">
        <v>760</v>
      </c>
      <c r="U240" t="s">
        <v>15</v>
      </c>
      <c r="V240">
        <f>Table1[[#This Row],[class1]]*Bclass1+Table1[[#This Row],[class2]]*Bclass2+Table1[[#This Row],[male]]*Bmale+Table1[[#This Row],[Fare]]*Bfare+Table1[[#This Row],[child]]*Bchild+Table1[[#This Row],[teen]]*Bteen+Table1[[#This Row],[senior]]*Bsenior</f>
        <v>-0.1140125624784773</v>
      </c>
      <c r="W240">
        <f>EXP(Table1[[#This Row],[Logit]])</f>
        <v>0.89224674698144724</v>
      </c>
      <c r="X240">
        <f>IF(Table1[[#This Row],[Survived]]=1, Table1[[#This Row],[elogit]]/(1+Table1[[#This Row],[elogit]]), 1-(Table1[[#This Row],[elogit]]/(1+Table1[[#This Row],[elogit]])))</f>
        <v>0.52847230499680953</v>
      </c>
      <c r="Y240">
        <f>LN(Table1[[#This Row],[probability]])</f>
        <v>-0.63776487807840465</v>
      </c>
      <c r="Z240">
        <f>IF(ROW()&lt;(Table1[[#Totals],[Survived]]+1), 1, 0)</f>
        <v>1</v>
      </c>
      <c r="AA240">
        <f>IF(Table1[[#This Row],[Prediction]]=Table1[[#This Row],[Survived]], 1, 0)</f>
        <v>0</v>
      </c>
    </row>
    <row r="241" spans="1:27" x14ac:dyDescent="0.3">
      <c r="A241">
        <v>184</v>
      </c>
      <c r="B241">
        <v>1</v>
      </c>
      <c r="C241">
        <v>2</v>
      </c>
      <c r="D241">
        <f>IF(Table1[[#This Row],[Pclass]]=1, 1, 0)</f>
        <v>0</v>
      </c>
      <c r="E241">
        <f>IF(Table1[[#This Row],[Pclass]]=2, 1, 0)</f>
        <v>1</v>
      </c>
      <c r="F241" t="s">
        <v>285</v>
      </c>
      <c r="G241" t="s">
        <v>13</v>
      </c>
      <c r="H241">
        <f>IF(Table1[[#This Row],[Sex]]="male", 1, 0)</f>
        <v>1</v>
      </c>
      <c r="I241">
        <v>1</v>
      </c>
      <c r="J241">
        <f>IF(Table1[[#This Row],[Age]], 0, 1)</f>
        <v>0</v>
      </c>
      <c r="K241">
        <f>IF(AND(Table1[[#This Row],[Age]]&lt;&gt;"", Table1[[#This Row],[Age]]&lt;13), 1, 0)</f>
        <v>1</v>
      </c>
      <c r="L241">
        <f>IF(AND(Table1[[#This Row],[Age]]&lt;&gt;"", Table1[[#This Row],[Age]]&gt;=13, Table1[[#This Row],[Age]]&lt;20), 1, 0)</f>
        <v>0</v>
      </c>
      <c r="O241">
        <f>IF(AND(Table1[[#This Row],[Age]]&lt;&gt;"", Table1[[#This Row],[Age]]&gt;64), 1, 0)</f>
        <v>0</v>
      </c>
      <c r="P241">
        <v>2</v>
      </c>
      <c r="Q241">
        <v>1</v>
      </c>
      <c r="R241">
        <v>230136</v>
      </c>
      <c r="S241">
        <v>39</v>
      </c>
      <c r="T241" t="s">
        <v>286</v>
      </c>
      <c r="U241" t="s">
        <v>15</v>
      </c>
      <c r="V241">
        <f>Table1[[#This Row],[class1]]*Bclass1+Table1[[#This Row],[class2]]*Bclass2+Table1[[#This Row],[male]]*Bmale+Table1[[#This Row],[Fare]]*Bfare+Table1[[#This Row],[child]]*Bchild+Table1[[#This Row],[teen]]*Bteen+Table1[[#This Row],[senior]]*Bsenior</f>
        <v>0.11613858030372537</v>
      </c>
      <c r="W241">
        <f>EXP(Table1[[#This Row],[Logit]])</f>
        <v>1.1231515080260828</v>
      </c>
      <c r="X241">
        <f>IF(Table1[[#This Row],[Survived]]=1, Table1[[#This Row],[elogit]]/(1+Table1[[#This Row],[elogit]]), 1-(Table1[[#This Row],[elogit]]/(1+Table1[[#This Row],[elogit]])))</f>
        <v>0.52900205368305964</v>
      </c>
      <c r="Y241">
        <f>LN(Table1[[#This Row],[probability]])</f>
        <v>-0.63676296493277296</v>
      </c>
      <c r="Z241">
        <f>IF(ROW()&lt;(Table1[[#Totals],[Survived]]+1), 1, 0)</f>
        <v>1</v>
      </c>
      <c r="AA241">
        <f>IF(Table1[[#This Row],[Prediction]]=Table1[[#This Row],[Survived]], 1, 0)</f>
        <v>1</v>
      </c>
    </row>
    <row r="242" spans="1:27" x14ac:dyDescent="0.3">
      <c r="A242">
        <v>378</v>
      </c>
      <c r="B242">
        <v>0</v>
      </c>
      <c r="C242">
        <v>1</v>
      </c>
      <c r="D242">
        <f>IF(Table1[[#This Row],[Pclass]]=1, 1, 0)</f>
        <v>1</v>
      </c>
      <c r="E242">
        <f>IF(Table1[[#This Row],[Pclass]]=2, 1, 0)</f>
        <v>0</v>
      </c>
      <c r="F242" t="s">
        <v>560</v>
      </c>
      <c r="G242" t="s">
        <v>13</v>
      </c>
      <c r="H242">
        <f>IF(Table1[[#This Row],[Sex]]="male", 1, 0)</f>
        <v>1</v>
      </c>
      <c r="I242">
        <v>27</v>
      </c>
      <c r="J242">
        <f>IF(Table1[[#This Row],[Age]], 0, 1)</f>
        <v>0</v>
      </c>
      <c r="K242">
        <f>IF(AND(Table1[[#This Row],[Age]]&lt;&gt;"", Table1[[#This Row],[Age]]&lt;13), 1, 0)</f>
        <v>0</v>
      </c>
      <c r="L242">
        <f>IF(AND(Table1[[#This Row],[Age]]&lt;&gt;"", Table1[[#This Row],[Age]]&gt;=13, Table1[[#This Row],[Age]]&lt;20), 1, 0)</f>
        <v>0</v>
      </c>
      <c r="O242">
        <f>IF(AND(Table1[[#This Row],[Age]]&lt;&gt;"", Table1[[#This Row],[Age]]&gt;64), 1, 0)</f>
        <v>0</v>
      </c>
      <c r="P242">
        <v>0</v>
      </c>
      <c r="Q242">
        <v>2</v>
      </c>
      <c r="R242">
        <v>113503</v>
      </c>
      <c r="S242">
        <v>211.5</v>
      </c>
      <c r="T242" t="s">
        <v>561</v>
      </c>
      <c r="U242" t="s">
        <v>20</v>
      </c>
      <c r="V242">
        <f>Table1[[#This Row],[class1]]*Bclass1+Table1[[#This Row],[class2]]*Bclass2+Table1[[#This Row],[male]]*Bmale+Table1[[#This Row],[Fare]]*Bfare+Table1[[#This Row],[child]]*Bchild+Table1[[#This Row],[teen]]*Bteen+Table1[[#This Row],[senior]]*Bsenior</f>
        <v>-0.12768472822639265</v>
      </c>
      <c r="W242">
        <f>EXP(Table1[[#This Row],[Logit]])</f>
        <v>0.88013081581167818</v>
      </c>
      <c r="X242">
        <f>IF(Table1[[#This Row],[Survived]]=1, Table1[[#This Row],[elogit]]/(1+Table1[[#This Row],[elogit]]), 1-(Table1[[#This Row],[elogit]]/(1+Table1[[#This Row],[elogit]])))</f>
        <v>0.53187788402281266</v>
      </c>
      <c r="Y242">
        <f>LN(Table1[[#This Row],[probability]])</f>
        <v>-0.63134135729963392</v>
      </c>
      <c r="Z242">
        <f>IF(ROW()&lt;(Table1[[#Totals],[Survived]]+1), 1, 0)</f>
        <v>1</v>
      </c>
      <c r="AA242">
        <f>IF(Table1[[#This Row],[Prediction]]=Table1[[#This Row],[Survived]], 1, 0)</f>
        <v>0</v>
      </c>
    </row>
    <row r="243" spans="1:27" x14ac:dyDescent="0.3">
      <c r="A243">
        <v>333</v>
      </c>
      <c r="B243">
        <v>0</v>
      </c>
      <c r="C243">
        <v>1</v>
      </c>
      <c r="D243">
        <f>IF(Table1[[#This Row],[Pclass]]=1, 1, 0)</f>
        <v>1</v>
      </c>
      <c r="E243">
        <f>IF(Table1[[#This Row],[Pclass]]=2, 1, 0)</f>
        <v>0</v>
      </c>
      <c r="F243" t="s">
        <v>501</v>
      </c>
      <c r="G243" t="s">
        <v>13</v>
      </c>
      <c r="H243">
        <f>IF(Table1[[#This Row],[Sex]]="male", 1, 0)</f>
        <v>1</v>
      </c>
      <c r="I243">
        <v>38</v>
      </c>
      <c r="J243">
        <f>IF(Table1[[#This Row],[Age]], 0, 1)</f>
        <v>0</v>
      </c>
      <c r="K243">
        <f>IF(AND(Table1[[#This Row],[Age]]&lt;&gt;"", Table1[[#This Row],[Age]]&lt;13), 1, 0)</f>
        <v>0</v>
      </c>
      <c r="L243">
        <f>IF(AND(Table1[[#This Row],[Age]]&lt;&gt;"", Table1[[#This Row],[Age]]&gt;=13, Table1[[#This Row],[Age]]&lt;20), 1, 0)</f>
        <v>0</v>
      </c>
      <c r="O243">
        <f>IF(AND(Table1[[#This Row],[Age]]&lt;&gt;"", Table1[[#This Row],[Age]]&gt;64), 1, 0)</f>
        <v>0</v>
      </c>
      <c r="P243">
        <v>0</v>
      </c>
      <c r="Q243">
        <v>1</v>
      </c>
      <c r="R243" t="s">
        <v>406</v>
      </c>
      <c r="S243">
        <v>153.46250000000001</v>
      </c>
      <c r="T243" t="s">
        <v>502</v>
      </c>
      <c r="U243" t="s">
        <v>15</v>
      </c>
      <c r="V243">
        <f>Table1[[#This Row],[class1]]*Bclass1+Table1[[#This Row],[class2]]*Bclass2+Table1[[#This Row],[male]]*Bmale+Table1[[#This Row],[Fare]]*Bfare+Table1[[#This Row],[child]]*Bchild+Table1[[#This Row],[teen]]*Bteen+Table1[[#This Row],[senior]]*Bsenior</f>
        <v>-0.20487928807488637</v>
      </c>
      <c r="W243">
        <f>EXP(Table1[[#This Row],[Logit]])</f>
        <v>0.81474565999276927</v>
      </c>
      <c r="X243">
        <f>IF(Table1[[#This Row],[Survived]]=1, Table1[[#This Row],[elogit]]/(1+Table1[[#This Row],[elogit]]), 1-(Table1[[#This Row],[elogit]]/(1+Table1[[#This Row],[elogit]])))</f>
        <v>0.55104140599183715</v>
      </c>
      <c r="Y243">
        <f>LN(Table1[[#This Row],[probability]])</f>
        <v>-0.59594532566198621</v>
      </c>
      <c r="Z243">
        <f>IF(ROW()&lt;(Table1[[#Totals],[Survived]]+1), 1, 0)</f>
        <v>1</v>
      </c>
      <c r="AA243">
        <f>IF(Table1[[#This Row],[Prediction]]=Table1[[#This Row],[Survived]], 1, 0)</f>
        <v>0</v>
      </c>
    </row>
    <row r="244" spans="1:27" x14ac:dyDescent="0.3">
      <c r="A244">
        <v>374</v>
      </c>
      <c r="B244">
        <v>0</v>
      </c>
      <c r="C244">
        <v>1</v>
      </c>
      <c r="D244">
        <f>IF(Table1[[#This Row],[Pclass]]=1, 1, 0)</f>
        <v>1</v>
      </c>
      <c r="E244">
        <f>IF(Table1[[#This Row],[Pclass]]=2, 1, 0)</f>
        <v>0</v>
      </c>
      <c r="F244" t="s">
        <v>555</v>
      </c>
      <c r="G244" t="s">
        <v>13</v>
      </c>
      <c r="H244">
        <f>IF(Table1[[#This Row],[Sex]]="male", 1, 0)</f>
        <v>1</v>
      </c>
      <c r="I244">
        <v>22</v>
      </c>
      <c r="J244">
        <f>IF(Table1[[#This Row],[Age]], 0, 1)</f>
        <v>0</v>
      </c>
      <c r="K244">
        <f>IF(AND(Table1[[#This Row],[Age]]&lt;&gt;"", Table1[[#This Row],[Age]]&lt;13), 1, 0)</f>
        <v>0</v>
      </c>
      <c r="L244">
        <f>IF(AND(Table1[[#This Row],[Age]]&lt;&gt;"", Table1[[#This Row],[Age]]&gt;=13, Table1[[#This Row],[Age]]&lt;20), 1, 0)</f>
        <v>0</v>
      </c>
      <c r="O244">
        <f>IF(AND(Table1[[#This Row],[Age]]&lt;&gt;"", Table1[[#This Row],[Age]]&gt;64), 1, 0)</f>
        <v>0</v>
      </c>
      <c r="P244">
        <v>0</v>
      </c>
      <c r="Q244">
        <v>0</v>
      </c>
      <c r="R244" t="s">
        <v>409</v>
      </c>
      <c r="S244">
        <v>135.63329999999999</v>
      </c>
      <c r="U244" t="s">
        <v>20</v>
      </c>
      <c r="V244">
        <f>Table1[[#This Row],[class1]]*Bclass1+Table1[[#This Row],[class2]]*Bclass2+Table1[[#This Row],[male]]*Bmale+Table1[[#This Row],[Fare]]*Bfare+Table1[[#This Row],[child]]*Bchild+Table1[[#This Row],[teen]]*Bteen+Table1[[#This Row],[senior]]*Bsenior</f>
        <v>-0.22859356326680136</v>
      </c>
      <c r="W244">
        <f>EXP(Table1[[#This Row],[Logit]])</f>
        <v>0.79565184993545757</v>
      </c>
      <c r="X244">
        <f>IF(Table1[[#This Row],[Survived]]=1, Table1[[#This Row],[elogit]]/(1+Table1[[#This Row],[elogit]]), 1-(Table1[[#This Row],[elogit]]/(1+Table1[[#This Row],[elogit]])))</f>
        <v>0.55690082687016629</v>
      </c>
      <c r="Y244">
        <f>LN(Table1[[#This Row],[probability]])</f>
        <v>-0.58536810361446812</v>
      </c>
      <c r="Z244">
        <f>IF(ROW()&lt;(Table1[[#Totals],[Survived]]+1), 1, 0)</f>
        <v>1</v>
      </c>
      <c r="AA244">
        <f>IF(Table1[[#This Row],[Prediction]]=Table1[[#This Row],[Survived]], 1, 0)</f>
        <v>0</v>
      </c>
    </row>
    <row r="245" spans="1:27" x14ac:dyDescent="0.3">
      <c r="A245">
        <v>876</v>
      </c>
      <c r="B245">
        <v>1</v>
      </c>
      <c r="C245">
        <v>3</v>
      </c>
      <c r="D245">
        <f>IF(Table1[[#This Row],[Pclass]]=1, 1, 0)</f>
        <v>0</v>
      </c>
      <c r="E245">
        <f>IF(Table1[[#This Row],[Pclass]]=2, 1, 0)</f>
        <v>0</v>
      </c>
      <c r="F245" t="s">
        <v>1201</v>
      </c>
      <c r="G245" t="s">
        <v>17</v>
      </c>
      <c r="H245">
        <f>IF(Table1[[#This Row],[Sex]]="male", 1, 0)</f>
        <v>0</v>
      </c>
      <c r="I245">
        <v>15</v>
      </c>
      <c r="J245">
        <f>IF(Table1[[#This Row],[Age]], 0, 1)</f>
        <v>0</v>
      </c>
      <c r="K245">
        <f>IF(AND(Table1[[#This Row],[Age]]&lt;&gt;"", Table1[[#This Row],[Age]]&lt;13), 1, 0)</f>
        <v>0</v>
      </c>
      <c r="L245">
        <f>IF(AND(Table1[[#This Row],[Age]]&lt;&gt;"", Table1[[#This Row],[Age]]&gt;=13, Table1[[#This Row],[Age]]&lt;20), 1, 0)</f>
        <v>1</v>
      </c>
      <c r="O245">
        <f>IF(AND(Table1[[#This Row],[Age]]&lt;&gt;"", Table1[[#This Row],[Age]]&gt;64), 1, 0)</f>
        <v>0</v>
      </c>
      <c r="P245">
        <v>0</v>
      </c>
      <c r="Q245">
        <v>0</v>
      </c>
      <c r="R245">
        <v>2667</v>
      </c>
      <c r="S245">
        <v>7.2249999999999996</v>
      </c>
      <c r="U245" t="s">
        <v>20</v>
      </c>
      <c r="V245">
        <f>Table1[[#This Row],[class1]]*Bclass1+Table1[[#This Row],[class2]]*Bclass2+Table1[[#This Row],[male]]*Bmale+Table1[[#This Row],[Fare]]*Bfare+Table1[[#This Row],[child]]*Bchild+Table1[[#This Row],[teen]]*Bteen+Table1[[#This Row],[senior]]*Bsenior</f>
        <v>0.23562203399090131</v>
      </c>
      <c r="W245">
        <f>EXP(Table1[[#This Row],[Logit]])</f>
        <v>1.2656958297464065</v>
      </c>
      <c r="X245">
        <f>IF(Table1[[#This Row],[Survived]]=1, Table1[[#This Row],[elogit]]/(1+Table1[[#This Row],[elogit]]), 1-(Table1[[#This Row],[elogit]]/(1+Table1[[#This Row],[elogit]])))</f>
        <v>0.55863448797011395</v>
      </c>
      <c r="Y245">
        <f>LN(Table1[[#This Row],[probability]])</f>
        <v>-0.58225988736595158</v>
      </c>
      <c r="Z245">
        <f>IF(ROW()&lt;(Table1[[#Totals],[Survived]]+1), 1, 0)</f>
        <v>1</v>
      </c>
      <c r="AA245">
        <f>IF(Table1[[#This Row],[Prediction]]=Table1[[#This Row],[Survived]], 1, 0)</f>
        <v>1</v>
      </c>
    </row>
    <row r="246" spans="1:27" x14ac:dyDescent="0.3">
      <c r="A246">
        <v>781</v>
      </c>
      <c r="B246">
        <v>1</v>
      </c>
      <c r="C246">
        <v>3</v>
      </c>
      <c r="D246">
        <f>IF(Table1[[#This Row],[Pclass]]=1, 1, 0)</f>
        <v>0</v>
      </c>
      <c r="E246">
        <f>IF(Table1[[#This Row],[Pclass]]=2, 1, 0)</f>
        <v>0</v>
      </c>
      <c r="F246" t="s">
        <v>1083</v>
      </c>
      <c r="G246" t="s">
        <v>17</v>
      </c>
      <c r="H246">
        <f>IF(Table1[[#This Row],[Sex]]="male", 1, 0)</f>
        <v>0</v>
      </c>
      <c r="I246">
        <v>13</v>
      </c>
      <c r="J246">
        <f>IF(Table1[[#This Row],[Age]], 0, 1)</f>
        <v>0</v>
      </c>
      <c r="K246">
        <f>IF(AND(Table1[[#This Row],[Age]]&lt;&gt;"", Table1[[#This Row],[Age]]&lt;13), 1, 0)</f>
        <v>0</v>
      </c>
      <c r="L246">
        <f>IF(AND(Table1[[#This Row],[Age]]&lt;&gt;"", Table1[[#This Row],[Age]]&gt;=13, Table1[[#This Row],[Age]]&lt;20), 1, 0)</f>
        <v>1</v>
      </c>
      <c r="O246">
        <f>IF(AND(Table1[[#This Row],[Age]]&lt;&gt;"", Table1[[#This Row],[Age]]&gt;64), 1, 0)</f>
        <v>0</v>
      </c>
      <c r="P246">
        <v>0</v>
      </c>
      <c r="Q246">
        <v>0</v>
      </c>
      <c r="R246">
        <v>2687</v>
      </c>
      <c r="S246">
        <v>7.2291999999999996</v>
      </c>
      <c r="U246" t="s">
        <v>20</v>
      </c>
      <c r="V246">
        <f>Table1[[#This Row],[class1]]*Bclass1+Table1[[#This Row],[class2]]*Bclass2+Table1[[#This Row],[male]]*Bmale+Table1[[#This Row],[Fare]]*Bfare+Table1[[#This Row],[child]]*Bchild+Table1[[#This Row],[teen]]*Bteen+Table1[[#This Row],[senior]]*Bsenior</f>
        <v>0.23562762032992979</v>
      </c>
      <c r="W246">
        <f>EXP(Table1[[#This Row],[Logit]])</f>
        <v>1.2657029003721678</v>
      </c>
      <c r="X246">
        <f>IF(Table1[[#This Row],[Survived]]=1, Table1[[#This Row],[elogit]]/(1+Table1[[#This Row],[elogit]]), 1-(Table1[[#This Row],[elogit]]/(1+Table1[[#This Row],[elogit]])))</f>
        <v>0.55863586534856857</v>
      </c>
      <c r="Y246">
        <f>LN(Table1[[#This Row],[probability]])</f>
        <v>-0.58225742175241313</v>
      </c>
      <c r="Z246">
        <f>IF(ROW()&lt;(Table1[[#Totals],[Survived]]+1), 1, 0)</f>
        <v>1</v>
      </c>
      <c r="AA246">
        <f>IF(Table1[[#This Row],[Prediction]]=Table1[[#This Row],[Survived]], 1, 0)</f>
        <v>1</v>
      </c>
    </row>
    <row r="247" spans="1:27" x14ac:dyDescent="0.3">
      <c r="A247">
        <v>787</v>
      </c>
      <c r="B247">
        <v>1</v>
      </c>
      <c r="C247">
        <v>3</v>
      </c>
      <c r="D247">
        <f>IF(Table1[[#This Row],[Pclass]]=1, 1, 0)</f>
        <v>0</v>
      </c>
      <c r="E247">
        <f>IF(Table1[[#This Row],[Pclass]]=2, 1, 0)</f>
        <v>0</v>
      </c>
      <c r="F247" t="s">
        <v>1092</v>
      </c>
      <c r="G247" t="s">
        <v>17</v>
      </c>
      <c r="H247">
        <f>IF(Table1[[#This Row],[Sex]]="male", 1, 0)</f>
        <v>0</v>
      </c>
      <c r="I247">
        <v>18</v>
      </c>
      <c r="J247">
        <f>IF(Table1[[#This Row],[Age]], 0, 1)</f>
        <v>0</v>
      </c>
      <c r="K247">
        <f>IF(AND(Table1[[#This Row],[Age]]&lt;&gt;"", Table1[[#This Row],[Age]]&lt;13), 1, 0)</f>
        <v>0</v>
      </c>
      <c r="L247">
        <f>IF(AND(Table1[[#This Row],[Age]]&lt;&gt;"", Table1[[#This Row],[Age]]&gt;=13, Table1[[#This Row],[Age]]&lt;20), 1, 0)</f>
        <v>1</v>
      </c>
      <c r="O247">
        <f>IF(AND(Table1[[#This Row],[Age]]&lt;&gt;"", Table1[[#This Row],[Age]]&gt;64), 1, 0)</f>
        <v>0</v>
      </c>
      <c r="P247">
        <v>0</v>
      </c>
      <c r="Q247">
        <v>0</v>
      </c>
      <c r="R247">
        <v>3101265</v>
      </c>
      <c r="S247">
        <v>7.4958</v>
      </c>
      <c r="U247" t="s">
        <v>15</v>
      </c>
      <c r="V247">
        <f>Table1[[#This Row],[class1]]*Bclass1+Table1[[#This Row],[class2]]*Bclass2+Table1[[#This Row],[male]]*Bmale+Table1[[#This Row],[Fare]]*Bfare+Table1[[#This Row],[child]]*Bchild+Table1[[#This Row],[teen]]*Bteen+Table1[[#This Row],[senior]]*Bsenior</f>
        <v>0.23598221985016427</v>
      </c>
      <c r="W247">
        <f>EXP(Table1[[#This Row],[Logit]])</f>
        <v>1.2661517975980658</v>
      </c>
      <c r="X247">
        <f>IF(Table1[[#This Row],[Survived]]=1, Table1[[#This Row],[elogit]]/(1+Table1[[#This Row],[elogit]]), 1-(Table1[[#This Row],[elogit]]/(1+Table1[[#This Row],[elogit]])))</f>
        <v>0.55872329423831291</v>
      </c>
      <c r="Y247">
        <f>LN(Table1[[#This Row],[probability]])</f>
        <v>-0.58210092974324557</v>
      </c>
      <c r="Z247">
        <f>IF(ROW()&lt;(Table1[[#Totals],[Survived]]+1), 1, 0)</f>
        <v>1</v>
      </c>
      <c r="AA247">
        <f>IF(Table1[[#This Row],[Prediction]]=Table1[[#This Row],[Survived]], 1, 0)</f>
        <v>1</v>
      </c>
    </row>
    <row r="248" spans="1:27" x14ac:dyDescent="0.3">
      <c r="A248">
        <v>157</v>
      </c>
      <c r="B248">
        <v>1</v>
      </c>
      <c r="C248">
        <v>3</v>
      </c>
      <c r="D248">
        <f>IF(Table1[[#This Row],[Pclass]]=1, 1, 0)</f>
        <v>0</v>
      </c>
      <c r="E248">
        <f>IF(Table1[[#This Row],[Pclass]]=2, 1, 0)</f>
        <v>0</v>
      </c>
      <c r="F248" t="s">
        <v>246</v>
      </c>
      <c r="G248" t="s">
        <v>17</v>
      </c>
      <c r="H248">
        <f>IF(Table1[[#This Row],[Sex]]="male", 1, 0)</f>
        <v>0</v>
      </c>
      <c r="I248">
        <v>16</v>
      </c>
      <c r="J248">
        <f>IF(Table1[[#This Row],[Age]], 0, 1)</f>
        <v>0</v>
      </c>
      <c r="K248">
        <f>IF(AND(Table1[[#This Row],[Age]]&lt;&gt;"", Table1[[#This Row],[Age]]&lt;13), 1, 0)</f>
        <v>0</v>
      </c>
      <c r="L248">
        <f>IF(AND(Table1[[#This Row],[Age]]&lt;&gt;"", Table1[[#This Row],[Age]]&gt;=13, Table1[[#This Row],[Age]]&lt;20), 1, 0)</f>
        <v>1</v>
      </c>
      <c r="O248">
        <f>IF(AND(Table1[[#This Row],[Age]]&lt;&gt;"", Table1[[#This Row],[Age]]&gt;64), 1, 0)</f>
        <v>0</v>
      </c>
      <c r="P248">
        <v>0</v>
      </c>
      <c r="Q248">
        <v>0</v>
      </c>
      <c r="R248">
        <v>35851</v>
      </c>
      <c r="S248">
        <v>7.7332999999999998</v>
      </c>
      <c r="U248" t="s">
        <v>27</v>
      </c>
      <c r="V248">
        <f>Table1[[#This Row],[class1]]*Bclass1+Table1[[#This Row],[class2]]*Bclass2+Table1[[#This Row],[male]]*Bmale+Table1[[#This Row],[Fare]]*Bfare+Table1[[#This Row],[child]]*Bchild+Table1[[#This Row],[teen]]*Bteen+Table1[[#This Row],[senior]]*Bsenior</f>
        <v>0.2362981140214159</v>
      </c>
      <c r="W248">
        <f>EXP(Table1[[#This Row],[Logit]])</f>
        <v>1.2665518307515911</v>
      </c>
      <c r="X248">
        <f>IF(Table1[[#This Row],[Survived]]=1, Table1[[#This Row],[elogit]]/(1+Table1[[#This Row],[elogit]]), 1-(Table1[[#This Row],[elogit]]/(1+Table1[[#This Row],[elogit]])))</f>
        <v>0.55880117699827814</v>
      </c>
      <c r="Y248">
        <f>LN(Table1[[#This Row],[probability]])</f>
        <v>-0.58196154530541733</v>
      </c>
      <c r="Z248">
        <f>IF(ROW()&lt;(Table1[[#Totals],[Survived]]+1), 1, 0)</f>
        <v>1</v>
      </c>
      <c r="AA248">
        <f>IF(Table1[[#This Row],[Prediction]]=Table1[[#This Row],[Survived]], 1, 0)</f>
        <v>1</v>
      </c>
    </row>
    <row r="249" spans="1:27" x14ac:dyDescent="0.3">
      <c r="A249">
        <v>209</v>
      </c>
      <c r="B249">
        <v>1</v>
      </c>
      <c r="C249">
        <v>3</v>
      </c>
      <c r="D249">
        <f>IF(Table1[[#This Row],[Pclass]]=1, 1, 0)</f>
        <v>0</v>
      </c>
      <c r="E249">
        <f>IF(Table1[[#This Row],[Pclass]]=2, 1, 0)</f>
        <v>0</v>
      </c>
      <c r="F249" t="s">
        <v>316</v>
      </c>
      <c r="G249" t="s">
        <v>17</v>
      </c>
      <c r="H249">
        <f>IF(Table1[[#This Row],[Sex]]="male", 1, 0)</f>
        <v>0</v>
      </c>
      <c r="I249">
        <v>16</v>
      </c>
      <c r="J249">
        <f>IF(Table1[[#This Row],[Age]], 0, 1)</f>
        <v>0</v>
      </c>
      <c r="K249">
        <f>IF(AND(Table1[[#This Row],[Age]]&lt;&gt;"", Table1[[#This Row],[Age]]&lt;13), 1, 0)</f>
        <v>0</v>
      </c>
      <c r="L249">
        <f>IF(AND(Table1[[#This Row],[Age]]&lt;&gt;"", Table1[[#This Row],[Age]]&gt;=13, Table1[[#This Row],[Age]]&lt;20), 1, 0)</f>
        <v>1</v>
      </c>
      <c r="O249">
        <f>IF(AND(Table1[[#This Row],[Age]]&lt;&gt;"", Table1[[#This Row],[Age]]&gt;64), 1, 0)</f>
        <v>0</v>
      </c>
      <c r="P249">
        <v>0</v>
      </c>
      <c r="Q249">
        <v>0</v>
      </c>
      <c r="R249">
        <v>367231</v>
      </c>
      <c r="S249">
        <v>7.75</v>
      </c>
      <c r="U249" t="s">
        <v>27</v>
      </c>
      <c r="V249">
        <f>Table1[[#This Row],[class1]]*Bclass1+Table1[[#This Row],[class2]]*Bclass2+Table1[[#This Row],[male]]*Bmale+Table1[[#This Row],[Fare]]*Bfare+Table1[[#This Row],[child]]*Bchild+Table1[[#This Row],[teen]]*Bteen+Table1[[#This Row],[senior]]*Bsenior</f>
        <v>0.2363203263694576</v>
      </c>
      <c r="W249">
        <f>EXP(Table1[[#This Row],[Logit]])</f>
        <v>1.266579964154122</v>
      </c>
      <c r="X249">
        <f>IF(Table1[[#This Row],[Survived]]=1, Table1[[#This Row],[elogit]]/(1+Table1[[#This Row],[elogit]]), 1-(Table1[[#This Row],[elogit]]/(1+Table1[[#This Row],[elogit]])))</f>
        <v>0.55880665327720047</v>
      </c>
      <c r="Y249">
        <f>LN(Table1[[#This Row],[probability]])</f>
        <v>-0.58195174530442584</v>
      </c>
      <c r="Z249">
        <f>IF(ROW()&lt;(Table1[[#Totals],[Survived]]+1), 1, 0)</f>
        <v>1</v>
      </c>
      <c r="AA249">
        <f>IF(Table1[[#This Row],[Prediction]]=Table1[[#This Row],[Survived]], 1, 0)</f>
        <v>1</v>
      </c>
    </row>
    <row r="250" spans="1:27" x14ac:dyDescent="0.3">
      <c r="A250">
        <v>193</v>
      </c>
      <c r="B250">
        <v>1</v>
      </c>
      <c r="C250">
        <v>3</v>
      </c>
      <c r="D250">
        <f>IF(Table1[[#This Row],[Pclass]]=1, 1, 0)</f>
        <v>0</v>
      </c>
      <c r="E250">
        <f>IF(Table1[[#This Row],[Pclass]]=2, 1, 0)</f>
        <v>0</v>
      </c>
      <c r="F250" t="s">
        <v>296</v>
      </c>
      <c r="G250" t="s">
        <v>17</v>
      </c>
      <c r="H250">
        <f>IF(Table1[[#This Row],[Sex]]="male", 1, 0)</f>
        <v>0</v>
      </c>
      <c r="I250">
        <v>19</v>
      </c>
      <c r="J250">
        <f>IF(Table1[[#This Row],[Age]], 0, 1)</f>
        <v>0</v>
      </c>
      <c r="K250">
        <f>IF(AND(Table1[[#This Row],[Age]]&lt;&gt;"", Table1[[#This Row],[Age]]&lt;13), 1, 0)</f>
        <v>0</v>
      </c>
      <c r="L250">
        <f>IF(AND(Table1[[#This Row],[Age]]&lt;&gt;"", Table1[[#This Row],[Age]]&gt;=13, Table1[[#This Row],[Age]]&lt;20), 1, 0)</f>
        <v>1</v>
      </c>
      <c r="O250">
        <f>IF(AND(Table1[[#This Row],[Age]]&lt;&gt;"", Table1[[#This Row],[Age]]&gt;64), 1, 0)</f>
        <v>0</v>
      </c>
      <c r="P250">
        <v>1</v>
      </c>
      <c r="Q250">
        <v>0</v>
      </c>
      <c r="R250">
        <v>350046</v>
      </c>
      <c r="S250">
        <v>7.8541999999999996</v>
      </c>
      <c r="U250" t="s">
        <v>15</v>
      </c>
      <c r="V250">
        <f>Table1[[#This Row],[class1]]*Bclass1+Table1[[#This Row],[class2]]*Bclass2+Table1[[#This Row],[male]]*Bmale+Table1[[#This Row],[Fare]]*Bfare+Table1[[#This Row],[child]]*Bchild+Table1[[#This Row],[teen]]*Bteen+Table1[[#This Row],[senior]]*Bsenior</f>
        <v>0.236458920780592</v>
      </c>
      <c r="W250">
        <f>EXP(Table1[[#This Row],[Logit]])</f>
        <v>1.2667555172234646</v>
      </c>
      <c r="X250">
        <f>IF(Table1[[#This Row],[Survived]]=1, Table1[[#This Row],[elogit]]/(1+Table1[[#This Row],[elogit]]), 1-(Table1[[#This Row],[elogit]]/(1+Table1[[#This Row],[elogit]])))</f>
        <v>0.55884082231113563</v>
      </c>
      <c r="Y250">
        <f>LN(Table1[[#This Row],[probability]])</f>
        <v>-0.58189060074016541</v>
      </c>
      <c r="Z250">
        <f>IF(ROW()&lt;(Table1[[#Totals],[Survived]]+1), 1, 0)</f>
        <v>1</v>
      </c>
      <c r="AA250">
        <f>IF(Table1[[#This Row],[Prediction]]=Table1[[#This Row],[Survived]], 1, 0)</f>
        <v>1</v>
      </c>
    </row>
    <row r="251" spans="1:27" x14ac:dyDescent="0.3">
      <c r="A251">
        <v>45</v>
      </c>
      <c r="B251">
        <v>1</v>
      </c>
      <c r="C251">
        <v>3</v>
      </c>
      <c r="D251">
        <f>IF(Table1[[#This Row],[Pclass]]=1, 1, 0)</f>
        <v>0</v>
      </c>
      <c r="E251">
        <f>IF(Table1[[#This Row],[Pclass]]=2, 1, 0)</f>
        <v>0</v>
      </c>
      <c r="F251" t="s">
        <v>81</v>
      </c>
      <c r="G251" t="s">
        <v>17</v>
      </c>
      <c r="H251">
        <f>IF(Table1[[#This Row],[Sex]]="male", 1, 0)</f>
        <v>0</v>
      </c>
      <c r="I251">
        <v>19</v>
      </c>
      <c r="J251">
        <f>IF(Table1[[#This Row],[Age]], 0, 1)</f>
        <v>0</v>
      </c>
      <c r="K251">
        <f>IF(AND(Table1[[#This Row],[Age]]&lt;&gt;"", Table1[[#This Row],[Age]]&lt;13), 1, 0)</f>
        <v>0</v>
      </c>
      <c r="L251">
        <f>IF(AND(Table1[[#This Row],[Age]]&lt;&gt;"", Table1[[#This Row],[Age]]&gt;=13, Table1[[#This Row],[Age]]&lt;20), 1, 0)</f>
        <v>1</v>
      </c>
      <c r="O251">
        <f>IF(AND(Table1[[#This Row],[Age]]&lt;&gt;"", Table1[[#This Row],[Age]]&gt;64), 1, 0)</f>
        <v>0</v>
      </c>
      <c r="P251">
        <v>0</v>
      </c>
      <c r="Q251">
        <v>0</v>
      </c>
      <c r="R251">
        <v>330958</v>
      </c>
      <c r="S251">
        <v>7.8792</v>
      </c>
      <c r="U251" t="s">
        <v>27</v>
      </c>
      <c r="V251">
        <f>Table1[[#This Row],[class1]]*Bclass1+Table1[[#This Row],[class2]]*Bclass2+Table1[[#This Row],[male]]*Bmale+Table1[[#This Row],[Fare]]*Bfare+Table1[[#This Row],[child]]*Bchild+Table1[[#This Row],[teen]]*Bteen+Table1[[#This Row],[senior]]*Bsenior</f>
        <v>0.23649217279861848</v>
      </c>
      <c r="W251">
        <f>EXP(Table1[[#This Row],[Logit]])</f>
        <v>1.2667976401010899</v>
      </c>
      <c r="X251">
        <f>IF(Table1[[#This Row],[Survived]]=1, Table1[[#This Row],[elogit]]/(1+Table1[[#This Row],[elogit]]), 1-(Table1[[#This Row],[elogit]]/(1+Table1[[#This Row],[elogit]])))</f>
        <v>0.55884902017305604</v>
      </c>
      <c r="Y251">
        <f>LN(Table1[[#This Row],[probability]])</f>
        <v>-0.58187593144353422</v>
      </c>
      <c r="Z251">
        <f>IF(ROW()&lt;(Table1[[#Totals],[Survived]]+1), 1, 0)</f>
        <v>1</v>
      </c>
      <c r="AA251">
        <f>IF(Table1[[#This Row],[Prediction]]=Table1[[#This Row],[Survived]], 1, 0)</f>
        <v>1</v>
      </c>
    </row>
    <row r="252" spans="1:27" x14ac:dyDescent="0.3">
      <c r="A252">
        <v>69</v>
      </c>
      <c r="B252">
        <v>1</v>
      </c>
      <c r="C252">
        <v>3</v>
      </c>
      <c r="D252">
        <f>IF(Table1[[#This Row],[Pclass]]=1, 1, 0)</f>
        <v>0</v>
      </c>
      <c r="E252">
        <f>IF(Table1[[#This Row],[Pclass]]=2, 1, 0)</f>
        <v>0</v>
      </c>
      <c r="F252" t="s">
        <v>120</v>
      </c>
      <c r="G252" t="s">
        <v>17</v>
      </c>
      <c r="H252">
        <f>IF(Table1[[#This Row],[Sex]]="male", 1, 0)</f>
        <v>0</v>
      </c>
      <c r="I252">
        <v>17</v>
      </c>
      <c r="J252">
        <f>IF(Table1[[#This Row],[Age]], 0, 1)</f>
        <v>0</v>
      </c>
      <c r="K252">
        <f>IF(AND(Table1[[#This Row],[Age]]&lt;&gt;"", Table1[[#This Row],[Age]]&lt;13), 1, 0)</f>
        <v>0</v>
      </c>
      <c r="L252">
        <f>IF(AND(Table1[[#This Row],[Age]]&lt;&gt;"", Table1[[#This Row],[Age]]&gt;=13, Table1[[#This Row],[Age]]&lt;20), 1, 0)</f>
        <v>1</v>
      </c>
      <c r="O252">
        <f>IF(AND(Table1[[#This Row],[Age]]&lt;&gt;"", Table1[[#This Row],[Age]]&gt;64), 1, 0)</f>
        <v>0</v>
      </c>
      <c r="P252">
        <v>4</v>
      </c>
      <c r="Q252">
        <v>2</v>
      </c>
      <c r="R252">
        <v>3101281</v>
      </c>
      <c r="S252">
        <v>7.9249999999999998</v>
      </c>
      <c r="U252" t="s">
        <v>15</v>
      </c>
      <c r="V252">
        <f>Table1[[#This Row],[class1]]*Bclass1+Table1[[#This Row],[class2]]*Bclass2+Table1[[#This Row],[male]]*Bmale+Table1[[#This Row],[Fare]]*Bfare+Table1[[#This Row],[child]]*Bchild+Table1[[#This Row],[teen]]*Bteen+Table1[[#This Row],[senior]]*Bsenior</f>
        <v>0.23655309049564302</v>
      </c>
      <c r="W252">
        <f>EXP(Table1[[#This Row],[Logit]])</f>
        <v>1.2668748128464902</v>
      </c>
      <c r="X252">
        <f>IF(Table1[[#This Row],[Survived]]=1, Table1[[#This Row],[elogit]]/(1+Table1[[#This Row],[elogit]]), 1-(Table1[[#This Row],[elogit]]/(1+Table1[[#This Row],[elogit]])))</f>
        <v>0.55886403857286193</v>
      </c>
      <c r="Y252">
        <f>LN(Table1[[#This Row],[probability]])</f>
        <v>-0.58184905799924669</v>
      </c>
      <c r="Z252">
        <f>IF(ROW()&lt;(Table1[[#Totals],[Survived]]+1), 1, 0)</f>
        <v>1</v>
      </c>
      <c r="AA252">
        <f>IF(Table1[[#This Row],[Prediction]]=Table1[[#This Row],[Survived]], 1, 0)</f>
        <v>1</v>
      </c>
    </row>
    <row r="253" spans="1:27" x14ac:dyDescent="0.3">
      <c r="A253">
        <v>23</v>
      </c>
      <c r="B253">
        <v>1</v>
      </c>
      <c r="C253">
        <v>3</v>
      </c>
      <c r="D253">
        <f>IF(Table1[[#This Row],[Pclass]]=1, 1, 0)</f>
        <v>0</v>
      </c>
      <c r="E253">
        <f>IF(Table1[[#This Row],[Pclass]]=2, 1, 0)</f>
        <v>0</v>
      </c>
      <c r="F253" t="s">
        <v>50</v>
      </c>
      <c r="G253" t="s">
        <v>17</v>
      </c>
      <c r="H253">
        <f>IF(Table1[[#This Row],[Sex]]="male", 1, 0)</f>
        <v>0</v>
      </c>
      <c r="I253">
        <v>15</v>
      </c>
      <c r="J253">
        <f>IF(Table1[[#This Row],[Age]], 0, 1)</f>
        <v>0</v>
      </c>
      <c r="K253">
        <f>IF(AND(Table1[[#This Row],[Age]]&lt;&gt;"", Table1[[#This Row],[Age]]&lt;13), 1, 0)</f>
        <v>0</v>
      </c>
      <c r="L253">
        <f>IF(AND(Table1[[#This Row],[Age]]&lt;&gt;"", Table1[[#This Row],[Age]]&gt;=13, Table1[[#This Row],[Age]]&lt;20), 1, 0)</f>
        <v>1</v>
      </c>
      <c r="O253">
        <f>IF(AND(Table1[[#This Row],[Age]]&lt;&gt;"", Table1[[#This Row],[Age]]&gt;64), 1, 0)</f>
        <v>0</v>
      </c>
      <c r="P253">
        <v>0</v>
      </c>
      <c r="Q253">
        <v>0</v>
      </c>
      <c r="R253">
        <v>330923</v>
      </c>
      <c r="S253">
        <v>8.0291999999999994</v>
      </c>
      <c r="U253" t="s">
        <v>27</v>
      </c>
      <c r="V253">
        <f>Table1[[#This Row],[class1]]*Bclass1+Table1[[#This Row],[class2]]*Bclass2+Table1[[#This Row],[male]]*Bmale+Table1[[#This Row],[Fare]]*Bfare+Table1[[#This Row],[child]]*Bchild+Table1[[#This Row],[teen]]*Bteen+Table1[[#This Row],[senior]]*Bsenior</f>
        <v>0.23669168490677742</v>
      </c>
      <c r="W253">
        <f>EXP(Table1[[#This Row],[Logit]])</f>
        <v>1.2670504067830457</v>
      </c>
      <c r="X253">
        <f>IF(Table1[[#This Row],[Survived]]=1, Table1[[#This Row],[elogit]]/(1+Table1[[#This Row],[elogit]]), 1-(Table1[[#This Row],[elogit]]/(1+Table1[[#This Row],[elogit]])))</f>
        <v>0.55889820667066492</v>
      </c>
      <c r="Y253">
        <f>LN(Table1[[#This Row],[probability]])</f>
        <v>-0.58178792138820257</v>
      </c>
      <c r="Z253">
        <f>IF(ROW()&lt;(Table1[[#Totals],[Survived]]+1), 1, 0)</f>
        <v>1</v>
      </c>
      <c r="AA253">
        <f>IF(Table1[[#This Row],[Prediction]]=Table1[[#This Row],[Survived]], 1, 0)</f>
        <v>1</v>
      </c>
    </row>
    <row r="254" spans="1:27" x14ac:dyDescent="0.3">
      <c r="A254">
        <v>856</v>
      </c>
      <c r="B254">
        <v>1</v>
      </c>
      <c r="C254">
        <v>3</v>
      </c>
      <c r="D254">
        <f>IF(Table1[[#This Row],[Pclass]]=1, 1, 0)</f>
        <v>0</v>
      </c>
      <c r="E254">
        <f>IF(Table1[[#This Row],[Pclass]]=2, 1, 0)</f>
        <v>0</v>
      </c>
      <c r="F254" t="s">
        <v>1177</v>
      </c>
      <c r="G254" t="s">
        <v>17</v>
      </c>
      <c r="H254">
        <f>IF(Table1[[#This Row],[Sex]]="male", 1, 0)</f>
        <v>0</v>
      </c>
      <c r="I254">
        <v>18</v>
      </c>
      <c r="J254">
        <f>IF(Table1[[#This Row],[Age]], 0, 1)</f>
        <v>0</v>
      </c>
      <c r="K254">
        <f>IF(AND(Table1[[#This Row],[Age]]&lt;&gt;"", Table1[[#This Row],[Age]]&lt;13), 1, 0)</f>
        <v>0</v>
      </c>
      <c r="L254">
        <f>IF(AND(Table1[[#This Row],[Age]]&lt;&gt;"", Table1[[#This Row],[Age]]&gt;=13, Table1[[#This Row],[Age]]&lt;20), 1, 0)</f>
        <v>1</v>
      </c>
      <c r="O254">
        <f>IF(AND(Table1[[#This Row],[Age]]&lt;&gt;"", Table1[[#This Row],[Age]]&gt;64), 1, 0)</f>
        <v>0</v>
      </c>
      <c r="P254">
        <v>0</v>
      </c>
      <c r="Q254">
        <v>1</v>
      </c>
      <c r="R254">
        <v>392091</v>
      </c>
      <c r="S254">
        <v>9.35</v>
      </c>
      <c r="U254" t="s">
        <v>15</v>
      </c>
      <c r="V254">
        <f>Table1[[#This Row],[class1]]*Bclass1+Table1[[#This Row],[class2]]*Bclass2+Table1[[#This Row],[male]]*Bmale+Table1[[#This Row],[Fare]]*Bfare+Table1[[#This Row],[child]]*Bchild+Table1[[#This Row],[teen]]*Bteen+Table1[[#This Row],[senior]]*Bsenior</f>
        <v>0.23844845552315286</v>
      </c>
      <c r="W254">
        <f>EXP(Table1[[#This Row],[Logit]])</f>
        <v>1.2692782800653284</v>
      </c>
      <c r="X254">
        <f>IF(Table1[[#This Row],[Survived]]=1, Table1[[#This Row],[elogit]]/(1+Table1[[#This Row],[elogit]]), 1-(Table1[[#This Row],[elogit]]/(1+Table1[[#This Row],[elogit]])))</f>
        <v>0.55933126016999035</v>
      </c>
      <c r="Y254">
        <f>LN(Table1[[#This Row],[probability]])</f>
        <v>-0.5810133871198504</v>
      </c>
      <c r="Z254">
        <f>IF(ROW()&lt;(Table1[[#Totals],[Survived]]+1), 1, 0)</f>
        <v>1</v>
      </c>
      <c r="AA254">
        <f>IF(Table1[[#This Row],[Prediction]]=Table1[[#This Row],[Survived]], 1, 0)</f>
        <v>1</v>
      </c>
    </row>
    <row r="255" spans="1:27" x14ac:dyDescent="0.3">
      <c r="A255">
        <v>678</v>
      </c>
      <c r="B255">
        <v>1</v>
      </c>
      <c r="C255">
        <v>3</v>
      </c>
      <c r="D255">
        <f>IF(Table1[[#This Row],[Pclass]]=1, 1, 0)</f>
        <v>0</v>
      </c>
      <c r="E255">
        <f>IF(Table1[[#This Row],[Pclass]]=2, 1, 0)</f>
        <v>0</v>
      </c>
      <c r="F255" t="s">
        <v>954</v>
      </c>
      <c r="G255" t="s">
        <v>17</v>
      </c>
      <c r="H255">
        <f>IF(Table1[[#This Row],[Sex]]="male", 1, 0)</f>
        <v>0</v>
      </c>
      <c r="I255">
        <v>18</v>
      </c>
      <c r="J255">
        <f>IF(Table1[[#This Row],[Age]], 0, 1)</f>
        <v>0</v>
      </c>
      <c r="K255">
        <f>IF(AND(Table1[[#This Row],[Age]]&lt;&gt;"", Table1[[#This Row],[Age]]&lt;13), 1, 0)</f>
        <v>0</v>
      </c>
      <c r="L255">
        <f>IF(AND(Table1[[#This Row],[Age]]&lt;&gt;"", Table1[[#This Row],[Age]]&gt;=13, Table1[[#This Row],[Age]]&lt;20), 1, 0)</f>
        <v>1</v>
      </c>
      <c r="O255">
        <f>IF(AND(Table1[[#This Row],[Age]]&lt;&gt;"", Table1[[#This Row],[Age]]&gt;64), 1, 0)</f>
        <v>0</v>
      </c>
      <c r="P255">
        <v>0</v>
      </c>
      <c r="Q255">
        <v>0</v>
      </c>
      <c r="R255">
        <v>4138</v>
      </c>
      <c r="S255">
        <v>9.8416999999999994</v>
      </c>
      <c r="U255" t="s">
        <v>15</v>
      </c>
      <c r="V255">
        <f>Table1[[#This Row],[class1]]*Bclass1+Table1[[#This Row],[class2]]*Bclass2+Table1[[#This Row],[male]]*Bmale+Table1[[#This Row],[Fare]]*Bfare+Table1[[#This Row],[child]]*Bchild+Table1[[#This Row],[teen]]*Bteen+Table1[[#This Row],[senior]]*Bsenior</f>
        <v>0.23910245621369786</v>
      </c>
      <c r="W255">
        <f>EXP(Table1[[#This Row],[Logit]])</f>
        <v>1.2701086604420575</v>
      </c>
      <c r="X255">
        <f>IF(Table1[[#This Row],[Survived]]=1, Table1[[#This Row],[elogit]]/(1+Table1[[#This Row],[elogit]]), 1-(Table1[[#This Row],[elogit]]/(1+Table1[[#This Row],[elogit]])))</f>
        <v>0.55949245187000418</v>
      </c>
      <c r="Y255">
        <f>LN(Table1[[#This Row],[probability]])</f>
        <v>-0.58072524217012422</v>
      </c>
      <c r="Z255">
        <f>IF(ROW()&lt;(Table1[[#Totals],[Survived]]+1), 1, 0)</f>
        <v>1</v>
      </c>
      <c r="AA255">
        <f>IF(Table1[[#This Row],[Prediction]]=Table1[[#This Row],[Survived]], 1, 0)</f>
        <v>1</v>
      </c>
    </row>
    <row r="256" spans="1:27" x14ac:dyDescent="0.3">
      <c r="A256">
        <v>40</v>
      </c>
      <c r="B256">
        <v>1</v>
      </c>
      <c r="C256">
        <v>3</v>
      </c>
      <c r="D256">
        <f>IF(Table1[[#This Row],[Pclass]]=1, 1, 0)</f>
        <v>0</v>
      </c>
      <c r="E256">
        <f>IF(Table1[[#This Row],[Pclass]]=2, 1, 0)</f>
        <v>0</v>
      </c>
      <c r="F256" t="s">
        <v>75</v>
      </c>
      <c r="G256" t="s">
        <v>17</v>
      </c>
      <c r="H256">
        <f>IF(Table1[[#This Row],[Sex]]="male", 1, 0)</f>
        <v>0</v>
      </c>
      <c r="I256">
        <v>14</v>
      </c>
      <c r="J256">
        <f>IF(Table1[[#This Row],[Age]], 0, 1)</f>
        <v>0</v>
      </c>
      <c r="K256">
        <f>IF(AND(Table1[[#This Row],[Age]]&lt;&gt;"", Table1[[#This Row],[Age]]&lt;13), 1, 0)</f>
        <v>0</v>
      </c>
      <c r="L256">
        <f>IF(AND(Table1[[#This Row],[Age]]&lt;&gt;"", Table1[[#This Row],[Age]]&gt;=13, Table1[[#This Row],[Age]]&lt;20), 1, 0)</f>
        <v>1</v>
      </c>
      <c r="O256">
        <f>IF(AND(Table1[[#This Row],[Age]]&lt;&gt;"", Table1[[#This Row],[Age]]&gt;64), 1, 0)</f>
        <v>0</v>
      </c>
      <c r="P256">
        <v>1</v>
      </c>
      <c r="Q256">
        <v>0</v>
      </c>
      <c r="R256">
        <v>2651</v>
      </c>
      <c r="S256">
        <v>11.2417</v>
      </c>
      <c r="U256" t="s">
        <v>20</v>
      </c>
      <c r="V256">
        <f>Table1[[#This Row],[class1]]*Bclass1+Table1[[#This Row],[class2]]*Bclass2+Table1[[#This Row],[male]]*Bmale+Table1[[#This Row],[Fare]]*Bfare+Table1[[#This Row],[child]]*Bchild+Table1[[#This Row],[teen]]*Bteen+Table1[[#This Row],[senior]]*Bsenior</f>
        <v>0.24096456922318121</v>
      </c>
      <c r="W256">
        <f>EXP(Table1[[#This Row],[Logit]])</f>
        <v>1.2724759496981437</v>
      </c>
      <c r="X256">
        <f>IF(Table1[[#This Row],[Survived]]=1, Table1[[#This Row],[elogit]]/(1+Table1[[#This Row],[elogit]]), 1-(Table1[[#This Row],[elogit]]/(1+Table1[[#This Row],[elogit]])))</f>
        <v>0.55995133848046597</v>
      </c>
      <c r="Y256">
        <f>LN(Table1[[#This Row],[probability]])</f>
        <v>-0.57990539459917745</v>
      </c>
      <c r="Z256">
        <f>IF(ROW()&lt;(Table1[[#Totals],[Survived]]+1), 1, 0)</f>
        <v>1</v>
      </c>
      <c r="AA256">
        <f>IF(Table1[[#This Row],[Prediction]]=Table1[[#This Row],[Survived]], 1, 0)</f>
        <v>1</v>
      </c>
    </row>
    <row r="257" spans="1:27" x14ac:dyDescent="0.3">
      <c r="A257">
        <v>831</v>
      </c>
      <c r="B257">
        <v>1</v>
      </c>
      <c r="C257">
        <v>3</v>
      </c>
      <c r="D257">
        <f>IF(Table1[[#This Row],[Pclass]]=1, 1, 0)</f>
        <v>0</v>
      </c>
      <c r="E257">
        <f>IF(Table1[[#This Row],[Pclass]]=2, 1, 0)</f>
        <v>0</v>
      </c>
      <c r="F257" t="s">
        <v>1145</v>
      </c>
      <c r="G257" t="s">
        <v>17</v>
      </c>
      <c r="H257">
        <f>IF(Table1[[#This Row],[Sex]]="male", 1, 0)</f>
        <v>0</v>
      </c>
      <c r="I257">
        <v>15</v>
      </c>
      <c r="J257">
        <f>IF(Table1[[#This Row],[Age]], 0, 1)</f>
        <v>0</v>
      </c>
      <c r="K257">
        <f>IF(AND(Table1[[#This Row],[Age]]&lt;&gt;"", Table1[[#This Row],[Age]]&lt;13), 1, 0)</f>
        <v>0</v>
      </c>
      <c r="L257">
        <f>IF(AND(Table1[[#This Row],[Age]]&lt;&gt;"", Table1[[#This Row],[Age]]&gt;=13, Table1[[#This Row],[Age]]&lt;20), 1, 0)</f>
        <v>1</v>
      </c>
      <c r="O257">
        <f>IF(AND(Table1[[#This Row],[Age]]&lt;&gt;"", Table1[[#This Row],[Age]]&gt;64), 1, 0)</f>
        <v>0</v>
      </c>
      <c r="P257">
        <v>1</v>
      </c>
      <c r="Q257">
        <v>0</v>
      </c>
      <c r="R257">
        <v>2659</v>
      </c>
      <c r="S257">
        <v>14.4542</v>
      </c>
      <c r="U257" t="s">
        <v>20</v>
      </c>
      <c r="V257">
        <f>Table1[[#This Row],[class1]]*Bclass1+Table1[[#This Row],[class2]]*Bclass2+Table1[[#This Row],[male]]*Bmale+Table1[[#This Row],[Fare]]*Bfare+Table1[[#This Row],[child]]*Bchild+Table1[[#This Row],[teen]]*Bteen+Table1[[#This Row],[senior]]*Bsenior</f>
        <v>0.24523745353958504</v>
      </c>
      <c r="W257">
        <f>EXP(Table1[[#This Row],[Logit]])</f>
        <v>1.2779247249296248</v>
      </c>
      <c r="X257">
        <f>IF(Table1[[#This Row],[Survived]]=1, Table1[[#This Row],[elogit]]/(1+Table1[[#This Row],[elogit]]), 1-(Table1[[#This Row],[elogit]]/(1+Table1[[#This Row],[elogit]])))</f>
        <v>0.56100393087796419</v>
      </c>
      <c r="Y257">
        <f>LN(Table1[[#This Row],[probability]])</f>
        <v>-0.57802736657139686</v>
      </c>
      <c r="Z257">
        <f>IF(ROW()&lt;(Table1[[#Totals],[Survived]]+1), 1, 0)</f>
        <v>1</v>
      </c>
      <c r="AA257">
        <f>IF(Table1[[#This Row],[Prediction]]=Table1[[#This Row],[Survived]], 1, 0)</f>
        <v>1</v>
      </c>
    </row>
    <row r="258" spans="1:27" x14ac:dyDescent="0.3">
      <c r="A258">
        <v>660</v>
      </c>
      <c r="B258">
        <v>0</v>
      </c>
      <c r="C258">
        <v>1</v>
      </c>
      <c r="D258">
        <f>IF(Table1[[#This Row],[Pclass]]=1, 1, 0)</f>
        <v>1</v>
      </c>
      <c r="E258">
        <f>IF(Table1[[#This Row],[Pclass]]=2, 1, 0)</f>
        <v>0</v>
      </c>
      <c r="F258" t="s">
        <v>928</v>
      </c>
      <c r="G258" t="s">
        <v>13</v>
      </c>
      <c r="H258">
        <f>IF(Table1[[#This Row],[Sex]]="male", 1, 0)</f>
        <v>1</v>
      </c>
      <c r="I258">
        <v>58</v>
      </c>
      <c r="J258">
        <f>IF(Table1[[#This Row],[Age]], 0, 1)</f>
        <v>0</v>
      </c>
      <c r="K258">
        <f>IF(AND(Table1[[#This Row],[Age]]&lt;&gt;"", Table1[[#This Row],[Age]]&lt;13), 1, 0)</f>
        <v>0</v>
      </c>
      <c r="L258">
        <f>IF(AND(Table1[[#This Row],[Age]]&lt;&gt;"", Table1[[#This Row],[Age]]&gt;=13, Table1[[#This Row],[Age]]&lt;20), 1, 0)</f>
        <v>0</v>
      </c>
      <c r="O258">
        <f>IF(AND(Table1[[#This Row],[Age]]&lt;&gt;"", Table1[[#This Row],[Age]]&gt;64), 1, 0)</f>
        <v>0</v>
      </c>
      <c r="P258">
        <v>0</v>
      </c>
      <c r="Q258">
        <v>2</v>
      </c>
      <c r="R258">
        <v>35273</v>
      </c>
      <c r="S258">
        <v>113.27500000000001</v>
      </c>
      <c r="T258" t="s">
        <v>929</v>
      </c>
      <c r="U258" t="s">
        <v>20</v>
      </c>
      <c r="V258">
        <f>Table1[[#This Row],[class1]]*Bclass1+Table1[[#This Row],[class2]]*Bclass2+Table1[[#This Row],[male]]*Bmale+Table1[[#This Row],[Fare]]*Bfare+Table1[[#This Row],[child]]*Bchild+Table1[[#This Row],[teen]]*Bteen+Table1[[#This Row],[senior]]*Bsenior</f>
        <v>-0.25833190705246711</v>
      </c>
      <c r="W258">
        <f>EXP(Table1[[#This Row],[Logit]])</f>
        <v>0.77233884485141213</v>
      </c>
      <c r="X258">
        <f>IF(Table1[[#This Row],[Survived]]=1, Table1[[#This Row],[elogit]]/(1+Table1[[#This Row],[elogit]]), 1-(Table1[[#This Row],[elogit]]/(1+Table1[[#This Row],[elogit]])))</f>
        <v>0.56422619348719238</v>
      </c>
      <c r="Y258">
        <f>LN(Table1[[#This Row],[probability]])</f>
        <v>-0.57230005560179298</v>
      </c>
      <c r="Z258">
        <f>IF(ROW()&lt;(Table1[[#Totals],[Survived]]+1), 1, 0)</f>
        <v>1</v>
      </c>
      <c r="AA258">
        <f>IF(Table1[[#This Row],[Prediction]]=Table1[[#This Row],[Survived]], 1, 0)</f>
        <v>0</v>
      </c>
    </row>
    <row r="259" spans="1:27" x14ac:dyDescent="0.3">
      <c r="A259">
        <v>699</v>
      </c>
      <c r="B259">
        <v>0</v>
      </c>
      <c r="C259">
        <v>1</v>
      </c>
      <c r="D259">
        <f>IF(Table1[[#This Row],[Pclass]]=1, 1, 0)</f>
        <v>1</v>
      </c>
      <c r="E259">
        <f>IF(Table1[[#This Row],[Pclass]]=2, 1, 0)</f>
        <v>0</v>
      </c>
      <c r="F259" t="s">
        <v>979</v>
      </c>
      <c r="G259" t="s">
        <v>13</v>
      </c>
      <c r="H259">
        <f>IF(Table1[[#This Row],[Sex]]="male", 1, 0)</f>
        <v>1</v>
      </c>
      <c r="I259">
        <v>49</v>
      </c>
      <c r="J259">
        <f>IF(Table1[[#This Row],[Age]], 0, 1)</f>
        <v>0</v>
      </c>
      <c r="K259">
        <f>IF(AND(Table1[[#This Row],[Age]]&lt;&gt;"", Table1[[#This Row],[Age]]&lt;13), 1, 0)</f>
        <v>0</v>
      </c>
      <c r="L259">
        <f>IF(AND(Table1[[#This Row],[Age]]&lt;&gt;"", Table1[[#This Row],[Age]]&gt;=13, Table1[[#This Row],[Age]]&lt;20), 1, 0)</f>
        <v>0</v>
      </c>
      <c r="O259">
        <f>IF(AND(Table1[[#This Row],[Age]]&lt;&gt;"", Table1[[#This Row],[Age]]&gt;64), 1, 0)</f>
        <v>0</v>
      </c>
      <c r="P259">
        <v>1</v>
      </c>
      <c r="Q259">
        <v>1</v>
      </c>
      <c r="R259">
        <v>17421</v>
      </c>
      <c r="S259">
        <v>110.88330000000001</v>
      </c>
      <c r="T259" t="s">
        <v>832</v>
      </c>
      <c r="U259" t="s">
        <v>20</v>
      </c>
      <c r="V259">
        <f>Table1[[#This Row],[class1]]*Bclass1+Table1[[#This Row],[class2]]*Bclass2+Table1[[#This Row],[male]]*Bmale+Table1[[#This Row],[Fare]]*Bfare+Table1[[#This Row],[child]]*Bchild+Table1[[#This Row],[teen]]*Bteen+Table1[[#This Row],[senior]]*Bsenior</f>
        <v>-0.26151306111302525</v>
      </c>
      <c r="W259">
        <f>EXP(Table1[[#This Row],[Logit]])</f>
        <v>0.76988581979296344</v>
      </c>
      <c r="X259">
        <f>IF(Table1[[#This Row],[Survived]]=1, Table1[[#This Row],[elogit]]/(1+Table1[[#This Row],[elogit]]), 1-(Table1[[#This Row],[elogit]]/(1+Table1[[#This Row],[elogit]])))</f>
        <v>0.565008199295578</v>
      </c>
      <c r="Y259">
        <f>LN(Table1[[#This Row],[probability]])</f>
        <v>-0.57091503591342285</v>
      </c>
      <c r="Z259">
        <f>IF(ROW()&lt;(Table1[[#Totals],[Survived]]+1), 1, 0)</f>
        <v>1</v>
      </c>
      <c r="AA259">
        <f>IF(Table1[[#This Row],[Prediction]]=Table1[[#This Row],[Survived]], 1, 0)</f>
        <v>0</v>
      </c>
    </row>
    <row r="260" spans="1:27" x14ac:dyDescent="0.3">
      <c r="A260">
        <v>545</v>
      </c>
      <c r="B260">
        <v>0</v>
      </c>
      <c r="C260">
        <v>1</v>
      </c>
      <c r="D260">
        <f>IF(Table1[[#This Row],[Pclass]]=1, 1, 0)</f>
        <v>1</v>
      </c>
      <c r="E260">
        <f>IF(Table1[[#This Row],[Pclass]]=2, 1, 0)</f>
        <v>0</v>
      </c>
      <c r="F260" t="s">
        <v>782</v>
      </c>
      <c r="G260" t="s">
        <v>13</v>
      </c>
      <c r="H260">
        <f>IF(Table1[[#This Row],[Sex]]="male", 1, 0)</f>
        <v>1</v>
      </c>
      <c r="I260">
        <v>50</v>
      </c>
      <c r="J260">
        <f>IF(Table1[[#This Row],[Age]], 0, 1)</f>
        <v>0</v>
      </c>
      <c r="K260">
        <f>IF(AND(Table1[[#This Row],[Age]]&lt;&gt;"", Table1[[#This Row],[Age]]&lt;13), 1, 0)</f>
        <v>0</v>
      </c>
      <c r="L260">
        <f>IF(AND(Table1[[#This Row],[Age]]&lt;&gt;"", Table1[[#This Row],[Age]]&gt;=13, Table1[[#This Row],[Age]]&lt;20), 1, 0)</f>
        <v>0</v>
      </c>
      <c r="O260">
        <f>IF(AND(Table1[[#This Row],[Age]]&lt;&gt;"", Table1[[#This Row],[Age]]&gt;64), 1, 0)</f>
        <v>0</v>
      </c>
      <c r="P260">
        <v>1</v>
      </c>
      <c r="Q260">
        <v>0</v>
      </c>
      <c r="R260" t="s">
        <v>772</v>
      </c>
      <c r="S260">
        <v>106.425</v>
      </c>
      <c r="T260" t="s">
        <v>783</v>
      </c>
      <c r="U260" t="s">
        <v>20</v>
      </c>
      <c r="V260">
        <f>Table1[[#This Row],[class1]]*Bclass1+Table1[[#This Row],[class2]]*Bclass2+Table1[[#This Row],[male]]*Bmale+Table1[[#This Row],[Fare]]*Bfare+Table1[[#This Row],[child]]*Bchild+Table1[[#This Row],[teen]]*Bteen+Table1[[#This Row],[senior]]*Bsenior</f>
        <v>-0.26744295999172507</v>
      </c>
      <c r="W260">
        <f>EXP(Table1[[#This Row],[Logit]])</f>
        <v>0.76533398403460073</v>
      </c>
      <c r="X260">
        <f>IF(Table1[[#This Row],[Survived]]=1, Table1[[#This Row],[elogit]]/(1+Table1[[#This Row],[elogit]]), 1-(Table1[[#This Row],[elogit]]/(1+Table1[[#This Row],[elogit]])))</f>
        <v>0.56646504799875874</v>
      </c>
      <c r="Y260">
        <f>LN(Table1[[#This Row],[probability]])</f>
        <v>-0.56833989856618994</v>
      </c>
      <c r="Z260">
        <f>IF(ROW()&lt;(Table1[[#Totals],[Survived]]+1), 1, 0)</f>
        <v>1</v>
      </c>
      <c r="AA260">
        <f>IF(Table1[[#This Row],[Prediction]]=Table1[[#This Row],[Survived]], 1, 0)</f>
        <v>0</v>
      </c>
    </row>
    <row r="261" spans="1:27" x14ac:dyDescent="0.3">
      <c r="A261">
        <v>680</v>
      </c>
      <c r="B261">
        <v>1</v>
      </c>
      <c r="C261">
        <v>1</v>
      </c>
      <c r="D261">
        <f>IF(Table1[[#This Row],[Pclass]]=1, 1, 0)</f>
        <v>1</v>
      </c>
      <c r="E261">
        <f>IF(Table1[[#This Row],[Pclass]]=2, 1, 0)</f>
        <v>0</v>
      </c>
      <c r="F261" t="s">
        <v>956</v>
      </c>
      <c r="G261" t="s">
        <v>13</v>
      </c>
      <c r="H261">
        <f>IF(Table1[[#This Row],[Sex]]="male", 1, 0)</f>
        <v>1</v>
      </c>
      <c r="I261">
        <v>36</v>
      </c>
      <c r="J261">
        <f>IF(Table1[[#This Row],[Age]], 0, 1)</f>
        <v>0</v>
      </c>
      <c r="K261">
        <f>IF(AND(Table1[[#This Row],[Age]]&lt;&gt;"", Table1[[#This Row],[Age]]&lt;13), 1, 0)</f>
        <v>0</v>
      </c>
      <c r="L261">
        <f>IF(AND(Table1[[#This Row],[Age]]&lt;&gt;"", Table1[[#This Row],[Age]]&gt;=13, Table1[[#This Row],[Age]]&lt;20), 1, 0)</f>
        <v>0</v>
      </c>
      <c r="O261">
        <f>IF(AND(Table1[[#This Row],[Age]]&lt;&gt;"", Table1[[#This Row],[Age]]&gt;64), 1, 0)</f>
        <v>0</v>
      </c>
      <c r="P261">
        <v>0</v>
      </c>
      <c r="Q261">
        <v>1</v>
      </c>
      <c r="R261" t="s">
        <v>392</v>
      </c>
      <c r="S261">
        <v>512.32920000000001</v>
      </c>
      <c r="T261" t="s">
        <v>957</v>
      </c>
      <c r="U261" t="s">
        <v>20</v>
      </c>
      <c r="V261">
        <f>Table1[[#This Row],[class1]]*Bclass1+Table1[[#This Row],[class2]]*Bclass2+Table1[[#This Row],[male]]*Bmale+Table1[[#This Row],[Fare]]*Bfare+Table1[[#This Row],[child]]*Bchild+Table1[[#This Row],[teen]]*Bteen+Table1[[#This Row],[senior]]*Bsenior</f>
        <v>0.27244239102537549</v>
      </c>
      <c r="W261">
        <f>EXP(Table1[[#This Row],[Logit]])</f>
        <v>1.3131678064825381</v>
      </c>
      <c r="X261">
        <f>IF(Table1[[#This Row],[Survived]]=1, Table1[[#This Row],[elogit]]/(1+Table1[[#This Row],[elogit]]), 1-(Table1[[#This Row],[elogit]]/(1+Table1[[#This Row],[elogit]])))</f>
        <v>0.56769240986427805</v>
      </c>
      <c r="Y261">
        <f>LN(Table1[[#This Row],[probability]])</f>
        <v>-0.56617553887144623</v>
      </c>
      <c r="Z261">
        <f>IF(ROW()&lt;(Table1[[#Totals],[Survived]]+1), 1, 0)</f>
        <v>1</v>
      </c>
      <c r="AA261">
        <f>IF(Table1[[#This Row],[Prediction]]=Table1[[#This Row],[Survived]], 1, 0)</f>
        <v>1</v>
      </c>
    </row>
    <row r="262" spans="1:27" x14ac:dyDescent="0.3">
      <c r="A262">
        <v>738</v>
      </c>
      <c r="B262">
        <v>1</v>
      </c>
      <c r="C262">
        <v>1</v>
      </c>
      <c r="D262">
        <f>IF(Table1[[#This Row],[Pclass]]=1, 1, 0)</f>
        <v>1</v>
      </c>
      <c r="E262">
        <f>IF(Table1[[#This Row],[Pclass]]=2, 1, 0)</f>
        <v>0</v>
      </c>
      <c r="F262" t="s">
        <v>1028</v>
      </c>
      <c r="G262" t="s">
        <v>13</v>
      </c>
      <c r="H262">
        <f>IF(Table1[[#This Row],[Sex]]="male", 1, 0)</f>
        <v>1</v>
      </c>
      <c r="I262">
        <v>35</v>
      </c>
      <c r="J262">
        <f>IF(Table1[[#This Row],[Age]], 0, 1)</f>
        <v>0</v>
      </c>
      <c r="K262">
        <f>IF(AND(Table1[[#This Row],[Age]]&lt;&gt;"", Table1[[#This Row],[Age]]&lt;13), 1, 0)</f>
        <v>0</v>
      </c>
      <c r="L262">
        <f>IF(AND(Table1[[#This Row],[Age]]&lt;&gt;"", Table1[[#This Row],[Age]]&gt;=13, Table1[[#This Row],[Age]]&lt;20), 1, 0)</f>
        <v>0</v>
      </c>
      <c r="O262">
        <f>IF(AND(Table1[[#This Row],[Age]]&lt;&gt;"", Table1[[#This Row],[Age]]&gt;64), 1, 0)</f>
        <v>0</v>
      </c>
      <c r="P262">
        <v>0</v>
      </c>
      <c r="Q262">
        <v>0</v>
      </c>
      <c r="R262" t="s">
        <v>392</v>
      </c>
      <c r="S262">
        <v>512.32920000000001</v>
      </c>
      <c r="T262" t="s">
        <v>1029</v>
      </c>
      <c r="U262" t="s">
        <v>20</v>
      </c>
      <c r="V262">
        <f>Table1[[#This Row],[class1]]*Bclass1+Table1[[#This Row],[class2]]*Bclass2+Table1[[#This Row],[male]]*Bmale+Table1[[#This Row],[Fare]]*Bfare+Table1[[#This Row],[child]]*Bchild+Table1[[#This Row],[teen]]*Bteen+Table1[[#This Row],[senior]]*Bsenior</f>
        <v>0.27244239102537549</v>
      </c>
      <c r="W262">
        <f>EXP(Table1[[#This Row],[Logit]])</f>
        <v>1.3131678064825381</v>
      </c>
      <c r="X262">
        <f>IF(Table1[[#This Row],[Survived]]=1, Table1[[#This Row],[elogit]]/(1+Table1[[#This Row],[elogit]]), 1-(Table1[[#This Row],[elogit]]/(1+Table1[[#This Row],[elogit]])))</f>
        <v>0.56769240986427805</v>
      </c>
      <c r="Y262">
        <f>LN(Table1[[#This Row],[probability]])</f>
        <v>-0.56617553887144623</v>
      </c>
      <c r="Z262">
        <f>IF(ROW()&lt;(Table1[[#Totals],[Survived]]+1), 1, 0)</f>
        <v>1</v>
      </c>
      <c r="AA262">
        <f>IF(Table1[[#This Row],[Prediction]]=Table1[[#This Row],[Survived]], 1, 0)</f>
        <v>1</v>
      </c>
    </row>
    <row r="263" spans="1:27" x14ac:dyDescent="0.3">
      <c r="A263">
        <v>246</v>
      </c>
      <c r="B263">
        <v>0</v>
      </c>
      <c r="C263">
        <v>1</v>
      </c>
      <c r="D263">
        <f>IF(Table1[[#This Row],[Pclass]]=1, 1, 0)</f>
        <v>1</v>
      </c>
      <c r="E263">
        <f>IF(Table1[[#This Row],[Pclass]]=2, 1, 0)</f>
        <v>0</v>
      </c>
      <c r="F263" t="s">
        <v>372</v>
      </c>
      <c r="G263" t="s">
        <v>13</v>
      </c>
      <c r="H263">
        <f>IF(Table1[[#This Row],[Sex]]="male", 1, 0)</f>
        <v>1</v>
      </c>
      <c r="I263">
        <v>44</v>
      </c>
      <c r="J263">
        <f>IF(Table1[[#This Row],[Age]], 0, 1)</f>
        <v>0</v>
      </c>
      <c r="K263">
        <f>IF(AND(Table1[[#This Row],[Age]]&lt;&gt;"", Table1[[#This Row],[Age]]&lt;13), 1, 0)</f>
        <v>0</v>
      </c>
      <c r="L263">
        <f>IF(AND(Table1[[#This Row],[Age]]&lt;&gt;"", Table1[[#This Row],[Age]]&gt;=13, Table1[[#This Row],[Age]]&lt;20), 1, 0)</f>
        <v>0</v>
      </c>
      <c r="O263">
        <f>IF(AND(Table1[[#This Row],[Age]]&lt;&gt;"", Table1[[#This Row],[Age]]&gt;64), 1, 0)</f>
        <v>0</v>
      </c>
      <c r="P263">
        <v>2</v>
      </c>
      <c r="Q263">
        <v>0</v>
      </c>
      <c r="R263">
        <v>19928</v>
      </c>
      <c r="S263">
        <v>90</v>
      </c>
      <c r="T263" t="s">
        <v>373</v>
      </c>
      <c r="U263" t="s">
        <v>27</v>
      </c>
      <c r="V263">
        <f>Table1[[#This Row],[class1]]*Bclass1+Table1[[#This Row],[class2]]*Bclass2+Table1[[#This Row],[male]]*Bmale+Table1[[#This Row],[Fare]]*Bfare+Table1[[#This Row],[child]]*Bchild+Table1[[#This Row],[teen]]*Bteen+Table1[[#This Row],[senior]]*Bsenior</f>
        <v>-0.28928953583512818</v>
      </c>
      <c r="W263">
        <f>EXP(Table1[[#This Row],[Logit]])</f>
        <v>0.74879537092044812</v>
      </c>
      <c r="X263">
        <f>IF(Table1[[#This Row],[Survived]]=1, Table1[[#This Row],[elogit]]/(1+Table1[[#This Row],[elogit]]), 1-(Table1[[#This Row],[elogit]]/(1+Table1[[#This Row],[elogit]])))</f>
        <v>0.5718221906509664</v>
      </c>
      <c r="Y263">
        <f>LN(Table1[[#This Row],[probability]])</f>
        <v>-0.55892719143323033</v>
      </c>
      <c r="Z263">
        <f>IF(ROW()&lt;(Table1[[#Totals],[Survived]]+1), 1, 0)</f>
        <v>1</v>
      </c>
      <c r="AA263">
        <f>IF(Table1[[#This Row],[Prediction]]=Table1[[#This Row],[Survived]], 1, 0)</f>
        <v>0</v>
      </c>
    </row>
    <row r="264" spans="1:27" x14ac:dyDescent="0.3">
      <c r="A264">
        <v>63</v>
      </c>
      <c r="B264">
        <v>0</v>
      </c>
      <c r="C264">
        <v>1</v>
      </c>
      <c r="D264">
        <f>IF(Table1[[#This Row],[Pclass]]=1, 1, 0)</f>
        <v>1</v>
      </c>
      <c r="E264">
        <f>IF(Table1[[#This Row],[Pclass]]=2, 1, 0)</f>
        <v>0</v>
      </c>
      <c r="F264" t="s">
        <v>109</v>
      </c>
      <c r="G264" t="s">
        <v>13</v>
      </c>
      <c r="H264">
        <f>IF(Table1[[#This Row],[Sex]]="male", 1, 0)</f>
        <v>1</v>
      </c>
      <c r="I264">
        <v>45</v>
      </c>
      <c r="J264">
        <f>IF(Table1[[#This Row],[Age]], 0, 1)</f>
        <v>0</v>
      </c>
      <c r="K264">
        <f>IF(AND(Table1[[#This Row],[Age]]&lt;&gt;"", Table1[[#This Row],[Age]]&lt;13), 1, 0)</f>
        <v>0</v>
      </c>
      <c r="L264">
        <f>IF(AND(Table1[[#This Row],[Age]]&lt;&gt;"", Table1[[#This Row],[Age]]&gt;=13, Table1[[#This Row],[Age]]&lt;20), 1, 0)</f>
        <v>0</v>
      </c>
      <c r="O264">
        <f>IF(AND(Table1[[#This Row],[Age]]&lt;&gt;"", Table1[[#This Row],[Age]]&gt;64), 1, 0)</f>
        <v>0</v>
      </c>
      <c r="P264">
        <v>1</v>
      </c>
      <c r="Q264">
        <v>0</v>
      </c>
      <c r="R264">
        <v>36973</v>
      </c>
      <c r="S264">
        <v>83.474999999999994</v>
      </c>
      <c r="T264" t="s">
        <v>110</v>
      </c>
      <c r="U264" t="s">
        <v>15</v>
      </c>
      <c r="V264">
        <f>Table1[[#This Row],[class1]]*Bclass1+Table1[[#This Row],[class2]]*Bclass2+Table1[[#This Row],[male]]*Bmale+Table1[[#This Row],[Fare]]*Bfare+Table1[[#This Row],[child]]*Bchild+Table1[[#This Row],[teen]]*Bteen+Table1[[#This Row],[senior]]*Bsenior</f>
        <v>-0.29796831254004175</v>
      </c>
      <c r="W264">
        <f>EXP(Table1[[#This Row],[Logit]])</f>
        <v>0.74232486176442913</v>
      </c>
      <c r="X264">
        <f>IF(Table1[[#This Row],[Survived]]=1, Table1[[#This Row],[elogit]]/(1+Table1[[#This Row],[elogit]]), 1-(Table1[[#This Row],[elogit]]/(1+Table1[[#This Row],[elogit]])))</f>
        <v>0.57394577896759924</v>
      </c>
      <c r="Y264">
        <f>LN(Table1[[#This Row],[probability]])</f>
        <v>-0.55522034885328186</v>
      </c>
      <c r="Z264">
        <f>IF(ROW()&lt;(Table1[[#Totals],[Survived]]+1), 1, 0)</f>
        <v>1</v>
      </c>
      <c r="AA264">
        <f>IF(Table1[[#This Row],[Prediction]]=Table1[[#This Row],[Survived]], 1, 0)</f>
        <v>0</v>
      </c>
    </row>
    <row r="265" spans="1:27" x14ac:dyDescent="0.3">
      <c r="A265">
        <v>35</v>
      </c>
      <c r="B265">
        <v>0</v>
      </c>
      <c r="C265">
        <v>1</v>
      </c>
      <c r="D265">
        <f>IF(Table1[[#This Row],[Pclass]]=1, 1, 0)</f>
        <v>1</v>
      </c>
      <c r="E265">
        <f>IF(Table1[[#This Row],[Pclass]]=2, 1, 0)</f>
        <v>0</v>
      </c>
      <c r="F265" t="s">
        <v>68</v>
      </c>
      <c r="G265" t="s">
        <v>13</v>
      </c>
      <c r="H265">
        <f>IF(Table1[[#This Row],[Sex]]="male", 1, 0)</f>
        <v>1</v>
      </c>
      <c r="I265">
        <v>28</v>
      </c>
      <c r="J265">
        <f>IF(Table1[[#This Row],[Age]], 0, 1)</f>
        <v>0</v>
      </c>
      <c r="K265">
        <f>IF(AND(Table1[[#This Row],[Age]]&lt;&gt;"", Table1[[#This Row],[Age]]&lt;13), 1, 0)</f>
        <v>0</v>
      </c>
      <c r="L265">
        <f>IF(AND(Table1[[#This Row],[Age]]&lt;&gt;"", Table1[[#This Row],[Age]]&gt;=13, Table1[[#This Row],[Age]]&lt;20), 1, 0)</f>
        <v>0</v>
      </c>
      <c r="O265">
        <f>IF(AND(Table1[[#This Row],[Age]]&lt;&gt;"", Table1[[#This Row],[Age]]&gt;64), 1, 0)</f>
        <v>0</v>
      </c>
      <c r="P265">
        <v>1</v>
      </c>
      <c r="Q265">
        <v>0</v>
      </c>
      <c r="R265" t="s">
        <v>69</v>
      </c>
      <c r="S265">
        <v>82.1708</v>
      </c>
      <c r="U265" t="s">
        <v>20</v>
      </c>
      <c r="V265">
        <f>Table1[[#This Row],[class1]]*Bclass1+Table1[[#This Row],[class2]]*Bclass2+Table1[[#This Row],[male]]*Bmale+Table1[[#This Row],[Fare]]*Bfare+Table1[[#This Row],[child]]*Bchild+Table1[[#This Row],[teen]]*Bteen+Table1[[#This Row],[senior]]*Bsenior</f>
        <v>-0.29970300381644766</v>
      </c>
      <c r="W265">
        <f>EXP(Table1[[#This Row],[Logit]])</f>
        <v>0.74103827354177865</v>
      </c>
      <c r="X265">
        <f>IF(Table1[[#This Row],[Survived]]=1, Table1[[#This Row],[elogit]]/(1+Table1[[#This Row],[elogit]]), 1-(Table1[[#This Row],[elogit]]/(1+Table1[[#This Row],[elogit]])))</f>
        <v>0.57436991202135323</v>
      </c>
      <c r="Y265">
        <f>LN(Table1[[#This Row],[probability]])</f>
        <v>-0.55448164419850943</v>
      </c>
      <c r="Z265">
        <f>IF(ROW()&lt;(Table1[[#Totals],[Survived]]+1), 1, 0)</f>
        <v>1</v>
      </c>
      <c r="AA265">
        <f>IF(Table1[[#This Row],[Prediction]]=Table1[[#This Row],[Survived]], 1, 0)</f>
        <v>0</v>
      </c>
    </row>
    <row r="266" spans="1:27" x14ac:dyDescent="0.3">
      <c r="A266">
        <v>263</v>
      </c>
      <c r="B266">
        <v>0</v>
      </c>
      <c r="C266">
        <v>1</v>
      </c>
      <c r="D266">
        <f>IF(Table1[[#This Row],[Pclass]]=1, 1, 0)</f>
        <v>1</v>
      </c>
      <c r="E266">
        <f>IF(Table1[[#This Row],[Pclass]]=2, 1, 0)</f>
        <v>0</v>
      </c>
      <c r="F266" t="s">
        <v>396</v>
      </c>
      <c r="G266" t="s">
        <v>13</v>
      </c>
      <c r="H266">
        <f>IF(Table1[[#This Row],[Sex]]="male", 1, 0)</f>
        <v>1</v>
      </c>
      <c r="I266">
        <v>52</v>
      </c>
      <c r="J266">
        <f>IF(Table1[[#This Row],[Age]], 0, 1)</f>
        <v>0</v>
      </c>
      <c r="K266">
        <f>IF(AND(Table1[[#This Row],[Age]]&lt;&gt;"", Table1[[#This Row],[Age]]&lt;13), 1, 0)</f>
        <v>0</v>
      </c>
      <c r="L266">
        <f>IF(AND(Table1[[#This Row],[Age]]&lt;&gt;"", Table1[[#This Row],[Age]]&gt;=13, Table1[[#This Row],[Age]]&lt;20), 1, 0)</f>
        <v>0</v>
      </c>
      <c r="O266">
        <f>IF(AND(Table1[[#This Row],[Age]]&lt;&gt;"", Table1[[#This Row],[Age]]&gt;64), 1, 0)</f>
        <v>0</v>
      </c>
      <c r="P266">
        <v>1</v>
      </c>
      <c r="Q266">
        <v>1</v>
      </c>
      <c r="R266">
        <v>110413</v>
      </c>
      <c r="S266">
        <v>79.650000000000006</v>
      </c>
      <c r="T266" t="s">
        <v>397</v>
      </c>
      <c r="U266" t="s">
        <v>15</v>
      </c>
      <c r="V266">
        <f>Table1[[#This Row],[class1]]*Bclass1+Table1[[#This Row],[class2]]*Bclass2+Table1[[#This Row],[male]]*Bmale+Table1[[#This Row],[Fare]]*Bfare+Table1[[#This Row],[child]]*Bchild+Table1[[#This Row],[teen]]*Bteen+Table1[[#This Row],[senior]]*Bsenior</f>
        <v>-0.30305587129809453</v>
      </c>
      <c r="W266">
        <f>EXP(Table1[[#This Row],[Logit]])</f>
        <v>0.73855783103298156</v>
      </c>
      <c r="X266">
        <f>IF(Table1[[#This Row],[Survived]]=1, Table1[[#This Row],[elogit]]/(1+Table1[[#This Row],[elogit]]), 1-(Table1[[#This Row],[elogit]]/(1+Table1[[#This Row],[elogit]])))</f>
        <v>0.57518937946737148</v>
      </c>
      <c r="Y266">
        <f>LN(Table1[[#This Row],[probability]])</f>
        <v>-0.55305593681500609</v>
      </c>
      <c r="Z266">
        <f>IF(ROW()&lt;(Table1[[#Totals],[Survived]]+1), 1, 0)</f>
        <v>1</v>
      </c>
      <c r="AA266">
        <f>IF(Table1[[#This Row],[Prediction]]=Table1[[#This Row],[Survived]], 1, 0)</f>
        <v>0</v>
      </c>
    </row>
    <row r="267" spans="1:27" x14ac:dyDescent="0.3">
      <c r="A267">
        <v>140</v>
      </c>
      <c r="B267">
        <v>0</v>
      </c>
      <c r="C267">
        <v>1</v>
      </c>
      <c r="D267">
        <f>IF(Table1[[#This Row],[Pclass]]=1, 1, 0)</f>
        <v>1</v>
      </c>
      <c r="E267">
        <f>IF(Table1[[#This Row],[Pclass]]=2, 1, 0)</f>
        <v>0</v>
      </c>
      <c r="F267" t="s">
        <v>218</v>
      </c>
      <c r="G267" t="s">
        <v>13</v>
      </c>
      <c r="H267">
        <f>IF(Table1[[#This Row],[Sex]]="male", 1, 0)</f>
        <v>1</v>
      </c>
      <c r="I267">
        <v>24</v>
      </c>
      <c r="J267">
        <f>IF(Table1[[#This Row],[Age]], 0, 1)</f>
        <v>0</v>
      </c>
      <c r="K267">
        <f>IF(AND(Table1[[#This Row],[Age]]&lt;&gt;"", Table1[[#This Row],[Age]]&lt;13), 1, 0)</f>
        <v>0</v>
      </c>
      <c r="L267">
        <f>IF(AND(Table1[[#This Row],[Age]]&lt;&gt;"", Table1[[#This Row],[Age]]&gt;=13, Table1[[#This Row],[Age]]&lt;20), 1, 0)</f>
        <v>0</v>
      </c>
      <c r="O267">
        <f>IF(AND(Table1[[#This Row],[Age]]&lt;&gt;"", Table1[[#This Row],[Age]]&gt;64), 1, 0)</f>
        <v>0</v>
      </c>
      <c r="P267">
        <v>0</v>
      </c>
      <c r="Q267">
        <v>0</v>
      </c>
      <c r="R267" t="s">
        <v>219</v>
      </c>
      <c r="S267">
        <v>79.2</v>
      </c>
      <c r="T267" t="s">
        <v>220</v>
      </c>
      <c r="U267" t="s">
        <v>20</v>
      </c>
      <c r="V267">
        <f>Table1[[#This Row],[class1]]*Bclass1+Table1[[#This Row],[class2]]*Bclass2+Table1[[#This Row],[male]]*Bmale+Table1[[#This Row],[Fare]]*Bfare+Table1[[#This Row],[child]]*Bchild+Table1[[#This Row],[teen]]*Bteen+Table1[[#This Row],[senior]]*Bsenior</f>
        <v>-0.30365440762257134</v>
      </c>
      <c r="W267">
        <f>EXP(Table1[[#This Row],[Logit]])</f>
        <v>0.73811590960958684</v>
      </c>
      <c r="X267">
        <f>IF(Table1[[#This Row],[Survived]]=1, Table1[[#This Row],[elogit]]/(1+Table1[[#This Row],[elogit]]), 1-(Table1[[#This Row],[elogit]]/(1+Table1[[#This Row],[elogit]])))</f>
        <v>0.57533562317177034</v>
      </c>
      <c r="Y267">
        <f>LN(Table1[[#This Row],[probability]])</f>
        <v>-0.55280171599433547</v>
      </c>
      <c r="Z267">
        <f>IF(ROW()&lt;(Table1[[#Totals],[Survived]]+1), 1, 0)</f>
        <v>1</v>
      </c>
      <c r="AA267">
        <f>IF(Table1[[#This Row],[Prediction]]=Table1[[#This Row],[Survived]], 1, 0)</f>
        <v>0</v>
      </c>
    </row>
    <row r="268" spans="1:27" x14ac:dyDescent="0.3">
      <c r="A268">
        <v>790</v>
      </c>
      <c r="B268">
        <v>0</v>
      </c>
      <c r="C268">
        <v>1</v>
      </c>
      <c r="D268">
        <f>IF(Table1[[#This Row],[Pclass]]=1, 1, 0)</f>
        <v>1</v>
      </c>
      <c r="E268">
        <f>IF(Table1[[#This Row],[Pclass]]=2, 1, 0)</f>
        <v>0</v>
      </c>
      <c r="F268" t="s">
        <v>1095</v>
      </c>
      <c r="G268" t="s">
        <v>13</v>
      </c>
      <c r="H268">
        <f>IF(Table1[[#This Row],[Sex]]="male", 1, 0)</f>
        <v>1</v>
      </c>
      <c r="I268">
        <v>46</v>
      </c>
      <c r="J268">
        <f>IF(Table1[[#This Row],[Age]], 0, 1)</f>
        <v>0</v>
      </c>
      <c r="K268">
        <f>IF(AND(Table1[[#This Row],[Age]]&lt;&gt;"", Table1[[#This Row],[Age]]&lt;13), 1, 0)</f>
        <v>0</v>
      </c>
      <c r="L268">
        <f>IF(AND(Table1[[#This Row],[Age]]&lt;&gt;"", Table1[[#This Row],[Age]]&gt;=13, Table1[[#This Row],[Age]]&lt;20), 1, 0)</f>
        <v>0</v>
      </c>
      <c r="O268">
        <f>IF(AND(Table1[[#This Row],[Age]]&lt;&gt;"", Table1[[#This Row],[Age]]&gt;64), 1, 0)</f>
        <v>0</v>
      </c>
      <c r="P268">
        <v>0</v>
      </c>
      <c r="Q268">
        <v>0</v>
      </c>
      <c r="R268" t="s">
        <v>219</v>
      </c>
      <c r="S268">
        <v>79.2</v>
      </c>
      <c r="T268" t="s">
        <v>1096</v>
      </c>
      <c r="U268" t="s">
        <v>20</v>
      </c>
      <c r="V268">
        <f>Table1[[#This Row],[class1]]*Bclass1+Table1[[#This Row],[class2]]*Bclass2+Table1[[#This Row],[male]]*Bmale+Table1[[#This Row],[Fare]]*Bfare+Table1[[#This Row],[child]]*Bchild+Table1[[#This Row],[teen]]*Bteen+Table1[[#This Row],[senior]]*Bsenior</f>
        <v>-0.30365440762257134</v>
      </c>
      <c r="W268">
        <f>EXP(Table1[[#This Row],[Logit]])</f>
        <v>0.73811590960958684</v>
      </c>
      <c r="X268">
        <f>IF(Table1[[#This Row],[Survived]]=1, Table1[[#This Row],[elogit]]/(1+Table1[[#This Row],[elogit]]), 1-(Table1[[#This Row],[elogit]]/(1+Table1[[#This Row],[elogit]])))</f>
        <v>0.57533562317177034</v>
      </c>
      <c r="Y268">
        <f>LN(Table1[[#This Row],[probability]])</f>
        <v>-0.55280171599433547</v>
      </c>
      <c r="Z268">
        <f>IF(ROW()&lt;(Table1[[#Totals],[Survived]]+1), 1, 0)</f>
        <v>1</v>
      </c>
      <c r="AA268">
        <f>IF(Table1[[#This Row],[Prediction]]=Table1[[#This Row],[Survived]], 1, 0)</f>
        <v>0</v>
      </c>
    </row>
    <row r="269" spans="1:27" x14ac:dyDescent="0.3">
      <c r="A269">
        <v>742</v>
      </c>
      <c r="B269">
        <v>0</v>
      </c>
      <c r="C269">
        <v>1</v>
      </c>
      <c r="D269">
        <f>IF(Table1[[#This Row],[Pclass]]=1, 1, 0)</f>
        <v>1</v>
      </c>
      <c r="E269">
        <f>IF(Table1[[#This Row],[Pclass]]=2, 1, 0)</f>
        <v>0</v>
      </c>
      <c r="F269" t="s">
        <v>1034</v>
      </c>
      <c r="G269" t="s">
        <v>13</v>
      </c>
      <c r="H269">
        <f>IF(Table1[[#This Row],[Sex]]="male", 1, 0)</f>
        <v>1</v>
      </c>
      <c r="I269">
        <v>36</v>
      </c>
      <c r="J269">
        <f>IF(Table1[[#This Row],[Age]], 0, 1)</f>
        <v>0</v>
      </c>
      <c r="K269">
        <f>IF(AND(Table1[[#This Row],[Age]]&lt;&gt;"", Table1[[#This Row],[Age]]&lt;13), 1, 0)</f>
        <v>0</v>
      </c>
      <c r="L269">
        <f>IF(AND(Table1[[#This Row],[Age]]&lt;&gt;"", Table1[[#This Row],[Age]]&gt;=13, Table1[[#This Row],[Age]]&lt;20), 1, 0)</f>
        <v>0</v>
      </c>
      <c r="O269">
        <f>IF(AND(Table1[[#This Row],[Age]]&lt;&gt;"", Table1[[#This Row],[Age]]&gt;64), 1, 0)</f>
        <v>0</v>
      </c>
      <c r="P269">
        <v>1</v>
      </c>
      <c r="Q269">
        <v>0</v>
      </c>
      <c r="R269">
        <v>19877</v>
      </c>
      <c r="S269">
        <v>78.849999999999994</v>
      </c>
      <c r="T269" t="s">
        <v>1035</v>
      </c>
      <c r="U269" t="s">
        <v>15</v>
      </c>
      <c r="V269">
        <f>Table1[[#This Row],[class1]]*Bclass1+Table1[[#This Row],[class2]]*Bclass2+Table1[[#This Row],[male]]*Bmale+Table1[[#This Row],[Fare]]*Bfare+Table1[[#This Row],[child]]*Bchild+Table1[[#This Row],[teen]]*Bteen+Table1[[#This Row],[senior]]*Bsenior</f>
        <v>-0.30411993587494218</v>
      </c>
      <c r="W269">
        <f>EXP(Table1[[#This Row],[Logit]])</f>
        <v>0.73777237576869759</v>
      </c>
      <c r="X269">
        <f>IF(Table1[[#This Row],[Survived]]=1, Table1[[#This Row],[elogit]]/(1+Table1[[#This Row],[elogit]]), 1-(Table1[[#This Row],[elogit]]/(1+Table1[[#This Row],[elogit]])))</f>
        <v>0.57544935915882167</v>
      </c>
      <c r="Y269">
        <f>LN(Table1[[#This Row],[probability]])</f>
        <v>-0.55260404920311379</v>
      </c>
      <c r="Z269">
        <f>IF(ROW()&lt;(Table1[[#Totals],[Survived]]+1), 1, 0)</f>
        <v>1</v>
      </c>
      <c r="AA269">
        <f>IF(Table1[[#This Row],[Prediction]]=Table1[[#This Row],[Survived]], 1, 0)</f>
        <v>0</v>
      </c>
    </row>
    <row r="270" spans="1:27" x14ac:dyDescent="0.3">
      <c r="A270">
        <v>103</v>
      </c>
      <c r="B270">
        <v>0</v>
      </c>
      <c r="C270">
        <v>1</v>
      </c>
      <c r="D270">
        <f>IF(Table1[[#This Row],[Pclass]]=1, 1, 0)</f>
        <v>1</v>
      </c>
      <c r="E270">
        <f>IF(Table1[[#This Row],[Pclass]]=2, 1, 0)</f>
        <v>0</v>
      </c>
      <c r="F270" t="s">
        <v>167</v>
      </c>
      <c r="G270" t="s">
        <v>13</v>
      </c>
      <c r="H270">
        <f>IF(Table1[[#This Row],[Sex]]="male", 1, 0)</f>
        <v>1</v>
      </c>
      <c r="I270">
        <v>21</v>
      </c>
      <c r="J270">
        <f>IF(Table1[[#This Row],[Age]], 0, 1)</f>
        <v>0</v>
      </c>
      <c r="K270">
        <f>IF(AND(Table1[[#This Row],[Age]]&lt;&gt;"", Table1[[#This Row],[Age]]&lt;13), 1, 0)</f>
        <v>0</v>
      </c>
      <c r="L270">
        <f>IF(AND(Table1[[#This Row],[Age]]&lt;&gt;"", Table1[[#This Row],[Age]]&gt;=13, Table1[[#This Row],[Age]]&lt;20), 1, 0)</f>
        <v>0</v>
      </c>
      <c r="O270">
        <f>IF(AND(Table1[[#This Row],[Age]]&lt;&gt;"", Table1[[#This Row],[Age]]&gt;64), 1, 0)</f>
        <v>0</v>
      </c>
      <c r="P270">
        <v>0</v>
      </c>
      <c r="Q270">
        <v>1</v>
      </c>
      <c r="R270">
        <v>35281</v>
      </c>
      <c r="S270">
        <v>77.287499999999994</v>
      </c>
      <c r="T270" t="s">
        <v>168</v>
      </c>
      <c r="U270" t="s">
        <v>15</v>
      </c>
      <c r="V270">
        <f>Table1[[#This Row],[class1]]*Bclass1+Table1[[#This Row],[class2]]*Bclass2+Table1[[#This Row],[male]]*Bmale+Table1[[#This Row],[Fare]]*Bfare+Table1[[#This Row],[child]]*Bchild+Table1[[#This Row],[teen]]*Bteen+Table1[[#This Row],[senior]]*Bsenior</f>
        <v>-0.30619818700159773</v>
      </c>
      <c r="W270">
        <f>EXP(Table1[[#This Row],[Logit]])</f>
        <v>0.73624069166094719</v>
      </c>
      <c r="X270">
        <f>IF(Table1[[#This Row],[Survived]]=1, Table1[[#This Row],[elogit]]/(1+Table1[[#This Row],[elogit]]), 1-(Table1[[#This Row],[elogit]]/(1+Table1[[#This Row],[elogit]])))</f>
        <v>0.57595701149209089</v>
      </c>
      <c r="Y270">
        <f>LN(Table1[[#This Row],[probability]])</f>
        <v>-0.55172225389764484</v>
      </c>
      <c r="Z270">
        <f>IF(ROW()&lt;(Table1[[#Totals],[Survived]]+1), 1, 0)</f>
        <v>1</v>
      </c>
      <c r="AA270">
        <f>IF(Table1[[#This Row],[Prediction]]=Table1[[#This Row],[Survived]], 1, 0)</f>
        <v>0</v>
      </c>
    </row>
    <row r="271" spans="1:27" x14ac:dyDescent="0.3">
      <c r="A271">
        <v>125</v>
      </c>
      <c r="B271">
        <v>0</v>
      </c>
      <c r="C271">
        <v>1</v>
      </c>
      <c r="D271">
        <f>IF(Table1[[#This Row],[Pclass]]=1, 1, 0)</f>
        <v>1</v>
      </c>
      <c r="E271">
        <f>IF(Table1[[#This Row],[Pclass]]=2, 1, 0)</f>
        <v>0</v>
      </c>
      <c r="F271" t="s">
        <v>196</v>
      </c>
      <c r="G271" t="s">
        <v>13</v>
      </c>
      <c r="H271">
        <f>IF(Table1[[#This Row],[Sex]]="male", 1, 0)</f>
        <v>1</v>
      </c>
      <c r="I271">
        <v>54</v>
      </c>
      <c r="J271">
        <f>IF(Table1[[#This Row],[Age]], 0, 1)</f>
        <v>0</v>
      </c>
      <c r="K271">
        <f>IF(AND(Table1[[#This Row],[Age]]&lt;&gt;"", Table1[[#This Row],[Age]]&lt;13), 1, 0)</f>
        <v>0</v>
      </c>
      <c r="L271">
        <f>IF(AND(Table1[[#This Row],[Age]]&lt;&gt;"", Table1[[#This Row],[Age]]&gt;=13, Table1[[#This Row],[Age]]&lt;20), 1, 0)</f>
        <v>0</v>
      </c>
      <c r="O271">
        <f>IF(AND(Table1[[#This Row],[Age]]&lt;&gt;"", Table1[[#This Row],[Age]]&gt;64), 1, 0)</f>
        <v>0</v>
      </c>
      <c r="P271">
        <v>0</v>
      </c>
      <c r="Q271">
        <v>1</v>
      </c>
      <c r="R271">
        <v>35281</v>
      </c>
      <c r="S271">
        <v>77.287499999999994</v>
      </c>
      <c r="T271" t="s">
        <v>168</v>
      </c>
      <c r="U271" t="s">
        <v>15</v>
      </c>
      <c r="V271">
        <f>Table1[[#This Row],[class1]]*Bclass1+Table1[[#This Row],[class2]]*Bclass2+Table1[[#This Row],[male]]*Bmale+Table1[[#This Row],[Fare]]*Bfare+Table1[[#This Row],[child]]*Bchild+Table1[[#This Row],[teen]]*Bteen+Table1[[#This Row],[senior]]*Bsenior</f>
        <v>-0.30619818700159773</v>
      </c>
      <c r="W271">
        <f>EXP(Table1[[#This Row],[Logit]])</f>
        <v>0.73624069166094719</v>
      </c>
      <c r="X271">
        <f>IF(Table1[[#This Row],[Survived]]=1, Table1[[#This Row],[elogit]]/(1+Table1[[#This Row],[elogit]]), 1-(Table1[[#This Row],[elogit]]/(1+Table1[[#This Row],[elogit]])))</f>
        <v>0.57595701149209089</v>
      </c>
      <c r="Y271">
        <f>LN(Table1[[#This Row],[probability]])</f>
        <v>-0.55172225389764484</v>
      </c>
      <c r="Z271">
        <f>IF(ROW()&lt;(Table1[[#Totals],[Survived]]+1), 1, 0)</f>
        <v>1</v>
      </c>
      <c r="AA271">
        <f>IF(Table1[[#This Row],[Prediction]]=Table1[[#This Row],[Survived]], 1, 0)</f>
        <v>0</v>
      </c>
    </row>
    <row r="272" spans="1:27" x14ac:dyDescent="0.3">
      <c r="A272">
        <v>337</v>
      </c>
      <c r="B272">
        <v>0</v>
      </c>
      <c r="C272">
        <v>1</v>
      </c>
      <c r="D272">
        <f>IF(Table1[[#This Row],[Pclass]]=1, 1, 0)</f>
        <v>1</v>
      </c>
      <c r="E272">
        <f>IF(Table1[[#This Row],[Pclass]]=2, 1, 0)</f>
        <v>0</v>
      </c>
      <c r="F272" t="s">
        <v>507</v>
      </c>
      <c r="G272" t="s">
        <v>13</v>
      </c>
      <c r="H272">
        <f>IF(Table1[[#This Row],[Sex]]="male", 1, 0)</f>
        <v>1</v>
      </c>
      <c r="I272">
        <v>29</v>
      </c>
      <c r="J272">
        <f>IF(Table1[[#This Row],[Age]], 0, 1)</f>
        <v>0</v>
      </c>
      <c r="K272">
        <f>IF(AND(Table1[[#This Row],[Age]]&lt;&gt;"", Table1[[#This Row],[Age]]&lt;13), 1, 0)</f>
        <v>0</v>
      </c>
      <c r="L272">
        <f>IF(AND(Table1[[#This Row],[Age]]&lt;&gt;"", Table1[[#This Row],[Age]]&gt;=13, Table1[[#This Row],[Age]]&lt;20), 1, 0)</f>
        <v>0</v>
      </c>
      <c r="O272">
        <f>IF(AND(Table1[[#This Row],[Age]]&lt;&gt;"", Table1[[#This Row],[Age]]&gt;64), 1, 0)</f>
        <v>0</v>
      </c>
      <c r="P272">
        <v>1</v>
      </c>
      <c r="Q272">
        <v>0</v>
      </c>
      <c r="R272">
        <v>113776</v>
      </c>
      <c r="S272">
        <v>66.599999999999994</v>
      </c>
      <c r="T272" t="s">
        <v>237</v>
      </c>
      <c r="U272" t="s">
        <v>15</v>
      </c>
      <c r="V272">
        <f>Table1[[#This Row],[class1]]*Bclass1+Table1[[#This Row],[class2]]*Bclass2+Table1[[#This Row],[male]]*Bmale+Table1[[#This Row],[Fare]]*Bfare+Table1[[#This Row],[child]]*Bchild+Table1[[#This Row],[teen]]*Bteen+Table1[[#This Row],[senior]]*Bsenior</f>
        <v>-0.32041342470792167</v>
      </c>
      <c r="W272">
        <f>EXP(Table1[[#This Row],[Logit]])</f>
        <v>0.72584889116827289</v>
      </c>
      <c r="X272">
        <f>IF(Table1[[#This Row],[Survived]]=1, Table1[[#This Row],[elogit]]/(1+Table1[[#This Row],[elogit]]), 1-(Table1[[#This Row],[elogit]]/(1+Table1[[#This Row],[elogit]])))</f>
        <v>0.57942500361261262</v>
      </c>
      <c r="Y272">
        <f>LN(Table1[[#This Row],[probability]])</f>
        <v>-0.54571904025869022</v>
      </c>
      <c r="Z272">
        <f>IF(ROW()&lt;(Table1[[#Totals],[Survived]]+1), 1, 0)</f>
        <v>1</v>
      </c>
      <c r="AA272">
        <f>IF(Table1[[#This Row],[Prediction]]=Table1[[#This Row],[Survived]], 1, 0)</f>
        <v>0</v>
      </c>
    </row>
    <row r="273" spans="1:27" x14ac:dyDescent="0.3">
      <c r="A273">
        <v>156</v>
      </c>
      <c r="B273">
        <v>0</v>
      </c>
      <c r="C273">
        <v>1</v>
      </c>
      <c r="D273">
        <f>IF(Table1[[#This Row],[Pclass]]=1, 1, 0)</f>
        <v>1</v>
      </c>
      <c r="E273">
        <f>IF(Table1[[#This Row],[Pclass]]=2, 1, 0)</f>
        <v>0</v>
      </c>
      <c r="F273" t="s">
        <v>244</v>
      </c>
      <c r="G273" t="s">
        <v>13</v>
      </c>
      <c r="H273">
        <f>IF(Table1[[#This Row],[Sex]]="male", 1, 0)</f>
        <v>1</v>
      </c>
      <c r="I273">
        <v>51</v>
      </c>
      <c r="J273">
        <f>IF(Table1[[#This Row],[Age]], 0, 1)</f>
        <v>0</v>
      </c>
      <c r="K273">
        <f>IF(AND(Table1[[#This Row],[Age]]&lt;&gt;"", Table1[[#This Row],[Age]]&lt;13), 1, 0)</f>
        <v>0</v>
      </c>
      <c r="L273">
        <f>IF(AND(Table1[[#This Row],[Age]]&lt;&gt;"", Table1[[#This Row],[Age]]&gt;=13, Table1[[#This Row],[Age]]&lt;20), 1, 0)</f>
        <v>0</v>
      </c>
      <c r="O273">
        <f>IF(AND(Table1[[#This Row],[Age]]&lt;&gt;"", Table1[[#This Row],[Age]]&gt;64), 1, 0)</f>
        <v>0</v>
      </c>
      <c r="P273">
        <v>0</v>
      </c>
      <c r="Q273">
        <v>1</v>
      </c>
      <c r="R273" t="s">
        <v>245</v>
      </c>
      <c r="S273">
        <v>61.379199999999997</v>
      </c>
      <c r="U273" t="s">
        <v>20</v>
      </c>
      <c r="V273">
        <f>Table1[[#This Row],[class1]]*Bclass1+Table1[[#This Row],[class2]]*Bclass2+Table1[[#This Row],[male]]*Bmale+Table1[[#This Row],[Fare]]*Bfare+Table1[[#This Row],[child]]*Bchild+Table1[[#This Row],[teen]]*Bteen+Table1[[#This Row],[senior]]*Bsenior</f>
        <v>-0.32735751013642939</v>
      </c>
      <c r="W273">
        <f>EXP(Table1[[#This Row],[Logit]])</f>
        <v>0.72082599435588712</v>
      </c>
      <c r="X273">
        <f>IF(Table1[[#This Row],[Survived]]=1, Table1[[#This Row],[elogit]]/(1+Table1[[#This Row],[elogit]]), 1-(Table1[[#This Row],[elogit]]/(1+Table1[[#This Row],[elogit]])))</f>
        <v>0.58111627978650127</v>
      </c>
      <c r="Y273">
        <f>LN(Table1[[#This Row],[probability]])</f>
        <v>-0.54280440482886472</v>
      </c>
      <c r="Z273">
        <f>IF(ROW()&lt;(Table1[[#Totals],[Survived]]+1), 1, 0)</f>
        <v>1</v>
      </c>
      <c r="AA273">
        <f>IF(Table1[[#This Row],[Prediction]]=Table1[[#This Row],[Survived]], 1, 0)</f>
        <v>0</v>
      </c>
    </row>
    <row r="274" spans="1:27" x14ac:dyDescent="0.3">
      <c r="A274">
        <v>93</v>
      </c>
      <c r="B274">
        <v>0</v>
      </c>
      <c r="C274">
        <v>1</v>
      </c>
      <c r="D274">
        <f>IF(Table1[[#This Row],[Pclass]]=1, 1, 0)</f>
        <v>1</v>
      </c>
      <c r="E274">
        <f>IF(Table1[[#This Row],[Pclass]]=2, 1, 0)</f>
        <v>0</v>
      </c>
      <c r="F274" t="s">
        <v>150</v>
      </c>
      <c r="G274" t="s">
        <v>13</v>
      </c>
      <c r="H274">
        <f>IF(Table1[[#This Row],[Sex]]="male", 1, 0)</f>
        <v>1</v>
      </c>
      <c r="I274">
        <v>46</v>
      </c>
      <c r="J274">
        <f>IF(Table1[[#This Row],[Age]], 0, 1)</f>
        <v>0</v>
      </c>
      <c r="K274">
        <f>IF(AND(Table1[[#This Row],[Age]]&lt;&gt;"", Table1[[#This Row],[Age]]&lt;13), 1, 0)</f>
        <v>0</v>
      </c>
      <c r="L274">
        <f>IF(AND(Table1[[#This Row],[Age]]&lt;&gt;"", Table1[[#This Row],[Age]]&gt;=13, Table1[[#This Row],[Age]]&lt;20), 1, 0)</f>
        <v>0</v>
      </c>
      <c r="O274">
        <f>IF(AND(Table1[[#This Row],[Age]]&lt;&gt;"", Table1[[#This Row],[Age]]&gt;64), 1, 0)</f>
        <v>0</v>
      </c>
      <c r="P274">
        <v>1</v>
      </c>
      <c r="Q274">
        <v>0</v>
      </c>
      <c r="R274" t="s">
        <v>151</v>
      </c>
      <c r="S274">
        <v>61.174999999999997</v>
      </c>
      <c r="T274" t="s">
        <v>152</v>
      </c>
      <c r="U274" t="s">
        <v>15</v>
      </c>
      <c r="V274">
        <f>Table1[[#This Row],[class1]]*Bclass1+Table1[[#This Row],[class2]]*Bclass2+Table1[[#This Row],[male]]*Bmale+Table1[[#This Row],[Fare]]*Bfare+Table1[[#This Row],[child]]*Bchild+Table1[[#This Row],[teen]]*Bteen+Table1[[#This Row],[senior]]*Bsenior</f>
        <v>-0.32762911261966976</v>
      </c>
      <c r="W274">
        <f>EXP(Table1[[#This Row],[Logit]])</f>
        <v>0.72063024281034216</v>
      </c>
      <c r="X274">
        <f>IF(Table1[[#This Row],[Survived]]=1, Table1[[#This Row],[elogit]]/(1+Table1[[#This Row],[elogit]]), 1-(Table1[[#This Row],[elogit]]/(1+Table1[[#This Row],[elogit]])))</f>
        <v>0.58118239184653564</v>
      </c>
      <c r="Y274">
        <f>LN(Table1[[#This Row],[probability]])</f>
        <v>-0.54269064394843147</v>
      </c>
      <c r="Z274">
        <f>IF(ROW()&lt;(Table1[[#Totals],[Survived]]+1), 1, 0)</f>
        <v>1</v>
      </c>
      <c r="AA274">
        <f>IF(Table1[[#This Row],[Prediction]]=Table1[[#This Row],[Survived]], 1, 0)</f>
        <v>0</v>
      </c>
    </row>
    <row r="275" spans="1:27" x14ac:dyDescent="0.3">
      <c r="A275">
        <v>435</v>
      </c>
      <c r="B275">
        <v>0</v>
      </c>
      <c r="C275">
        <v>1</v>
      </c>
      <c r="D275">
        <f>IF(Table1[[#This Row],[Pclass]]=1, 1, 0)</f>
        <v>1</v>
      </c>
      <c r="E275">
        <f>IF(Table1[[#This Row],[Pclass]]=2, 1, 0)</f>
        <v>0</v>
      </c>
      <c r="F275" t="s">
        <v>630</v>
      </c>
      <c r="G275" t="s">
        <v>13</v>
      </c>
      <c r="H275">
        <f>IF(Table1[[#This Row],[Sex]]="male", 1, 0)</f>
        <v>1</v>
      </c>
      <c r="I275">
        <v>50</v>
      </c>
      <c r="J275">
        <f>IF(Table1[[#This Row],[Age]], 0, 1)</f>
        <v>0</v>
      </c>
      <c r="K275">
        <f>IF(AND(Table1[[#This Row],[Age]]&lt;&gt;"", Table1[[#This Row],[Age]]&lt;13), 1, 0)</f>
        <v>0</v>
      </c>
      <c r="L275">
        <f>IF(AND(Table1[[#This Row],[Age]]&lt;&gt;"", Table1[[#This Row],[Age]]&gt;=13, Table1[[#This Row],[Age]]&lt;20), 1, 0)</f>
        <v>0</v>
      </c>
      <c r="O275">
        <f>IF(AND(Table1[[#This Row],[Age]]&lt;&gt;"", Table1[[#This Row],[Age]]&gt;64), 1, 0)</f>
        <v>0</v>
      </c>
      <c r="P275">
        <v>1</v>
      </c>
      <c r="Q275">
        <v>0</v>
      </c>
      <c r="R275">
        <v>13507</v>
      </c>
      <c r="S275">
        <v>55.9</v>
      </c>
      <c r="T275" t="s">
        <v>631</v>
      </c>
      <c r="U275" t="s">
        <v>15</v>
      </c>
      <c r="V275">
        <f>Table1[[#This Row],[class1]]*Bclass1+Table1[[#This Row],[class2]]*Bclass2+Table1[[#This Row],[male]]*Bmale+Table1[[#This Row],[Fare]]*Bfare+Table1[[#This Row],[child]]*Bchild+Table1[[#This Row],[teen]]*Bteen+Table1[[#This Row],[senior]]*Bsenior</f>
        <v>-0.33464528842325891</v>
      </c>
      <c r="W275">
        <f>EXP(Table1[[#This Row],[Logit]])</f>
        <v>0.71559187006042169</v>
      </c>
      <c r="X275">
        <f>IF(Table1[[#This Row],[Survived]]=1, Table1[[#This Row],[elogit]]/(1+Table1[[#This Row],[elogit]]), 1-(Table1[[#This Row],[elogit]]/(1+Table1[[#This Row],[elogit]])))</f>
        <v>0.58288921593268039</v>
      </c>
      <c r="Y275">
        <f>LN(Table1[[#This Row],[probability]])</f>
        <v>-0.53975813481771018</v>
      </c>
      <c r="Z275">
        <f>IF(ROW()&lt;(Table1[[#Totals],[Survived]]+1), 1, 0)</f>
        <v>1</v>
      </c>
      <c r="AA275">
        <f>IF(Table1[[#This Row],[Prediction]]=Table1[[#This Row],[Survived]], 1, 0)</f>
        <v>0</v>
      </c>
    </row>
    <row r="276" spans="1:27" x14ac:dyDescent="0.3">
      <c r="A276">
        <v>138</v>
      </c>
      <c r="B276">
        <v>0</v>
      </c>
      <c r="C276">
        <v>1</v>
      </c>
      <c r="D276">
        <f>IF(Table1[[#This Row],[Pclass]]=1, 1, 0)</f>
        <v>1</v>
      </c>
      <c r="E276">
        <f>IF(Table1[[#This Row],[Pclass]]=2, 1, 0)</f>
        <v>0</v>
      </c>
      <c r="F276" t="s">
        <v>216</v>
      </c>
      <c r="G276" t="s">
        <v>13</v>
      </c>
      <c r="H276">
        <f>IF(Table1[[#This Row],[Sex]]="male", 1, 0)</f>
        <v>1</v>
      </c>
      <c r="I276">
        <v>37</v>
      </c>
      <c r="J276">
        <f>IF(Table1[[#This Row],[Age]], 0, 1)</f>
        <v>0</v>
      </c>
      <c r="K276">
        <f>IF(AND(Table1[[#This Row],[Age]]&lt;&gt;"", Table1[[#This Row],[Age]]&lt;13), 1, 0)</f>
        <v>0</v>
      </c>
      <c r="L276">
        <f>IF(AND(Table1[[#This Row],[Age]]&lt;&gt;"", Table1[[#This Row],[Age]]&gt;=13, Table1[[#This Row],[Age]]&lt;20), 1, 0)</f>
        <v>0</v>
      </c>
      <c r="O276">
        <f>IF(AND(Table1[[#This Row],[Age]]&lt;&gt;"", Table1[[#This Row],[Age]]&gt;64), 1, 0)</f>
        <v>0</v>
      </c>
      <c r="P276">
        <v>1</v>
      </c>
      <c r="Q276">
        <v>0</v>
      </c>
      <c r="R276">
        <v>113803</v>
      </c>
      <c r="S276">
        <v>53.1</v>
      </c>
      <c r="T276" t="s">
        <v>24</v>
      </c>
      <c r="U276" t="s">
        <v>15</v>
      </c>
      <c r="V276">
        <f>Table1[[#This Row],[class1]]*Bclass1+Table1[[#This Row],[class2]]*Bclass2+Table1[[#This Row],[male]]*Bmale+Table1[[#This Row],[Fare]]*Bfare+Table1[[#This Row],[child]]*Bchild+Table1[[#This Row],[teen]]*Bteen+Table1[[#This Row],[senior]]*Bsenior</f>
        <v>-0.33836951444222563</v>
      </c>
      <c r="W276">
        <f>EXP(Table1[[#This Row],[Logit]])</f>
        <v>0.71293180062345129</v>
      </c>
      <c r="X276">
        <f>IF(Table1[[#This Row],[Survived]]=1, Table1[[#This Row],[elogit]]/(1+Table1[[#This Row],[elogit]]), 1-(Table1[[#This Row],[elogit]]/(1+Table1[[#This Row],[elogit]])))</f>
        <v>0.58379440421155859</v>
      </c>
      <c r="Y276">
        <f>LN(Table1[[#This Row],[probability]])</f>
        <v>-0.53820640572015577</v>
      </c>
      <c r="Z276">
        <f>IF(ROW()&lt;(Table1[[#Totals],[Survived]]+1), 1, 0)</f>
        <v>1</v>
      </c>
      <c r="AA276">
        <f>IF(Table1[[#This Row],[Prediction]]=Table1[[#This Row],[Survived]], 1, 0)</f>
        <v>0</v>
      </c>
    </row>
    <row r="277" spans="1:27" x14ac:dyDescent="0.3">
      <c r="A277">
        <v>36</v>
      </c>
      <c r="B277">
        <v>0</v>
      </c>
      <c r="C277">
        <v>1</v>
      </c>
      <c r="D277">
        <f>IF(Table1[[#This Row],[Pclass]]=1, 1, 0)</f>
        <v>1</v>
      </c>
      <c r="E277">
        <f>IF(Table1[[#This Row],[Pclass]]=2, 1, 0)</f>
        <v>0</v>
      </c>
      <c r="F277" t="s">
        <v>70</v>
      </c>
      <c r="G277" t="s">
        <v>13</v>
      </c>
      <c r="H277">
        <f>IF(Table1[[#This Row],[Sex]]="male", 1, 0)</f>
        <v>1</v>
      </c>
      <c r="I277">
        <v>42</v>
      </c>
      <c r="J277">
        <f>IF(Table1[[#This Row],[Age]], 0, 1)</f>
        <v>0</v>
      </c>
      <c r="K277">
        <f>IF(AND(Table1[[#This Row],[Age]]&lt;&gt;"", Table1[[#This Row],[Age]]&lt;13), 1, 0)</f>
        <v>0</v>
      </c>
      <c r="L277">
        <f>IF(AND(Table1[[#This Row],[Age]]&lt;&gt;"", Table1[[#This Row],[Age]]&gt;=13, Table1[[#This Row],[Age]]&lt;20), 1, 0)</f>
        <v>0</v>
      </c>
      <c r="O277">
        <f>IF(AND(Table1[[#This Row],[Age]]&lt;&gt;"", Table1[[#This Row],[Age]]&gt;64), 1, 0)</f>
        <v>0</v>
      </c>
      <c r="P277">
        <v>1</v>
      </c>
      <c r="Q277">
        <v>0</v>
      </c>
      <c r="R277">
        <v>113789</v>
      </c>
      <c r="S277">
        <v>52</v>
      </c>
      <c r="U277" t="s">
        <v>15</v>
      </c>
      <c r="V277">
        <f>Table1[[#This Row],[class1]]*Bclass1+Table1[[#This Row],[class2]]*Bclass2+Table1[[#This Row],[male]]*Bmale+Table1[[#This Row],[Fare]]*Bfare+Table1[[#This Row],[child]]*Bchild+Table1[[#This Row],[teen]]*Bteen+Table1[[#This Row],[senior]]*Bsenior</f>
        <v>-0.33983260323539116</v>
      </c>
      <c r="W277">
        <f>EXP(Table1[[#This Row],[Logit]])</f>
        <v>0.71188948078484027</v>
      </c>
      <c r="X277">
        <f>IF(Table1[[#This Row],[Survived]]=1, Table1[[#This Row],[elogit]]/(1+Table1[[#This Row],[elogit]]), 1-(Table1[[#This Row],[elogit]]/(1+Table1[[#This Row],[elogit]])))</f>
        <v>0.58414985968693234</v>
      </c>
      <c r="Y277">
        <f>LN(Table1[[#This Row],[probability]])</f>
        <v>-0.53759772001941541</v>
      </c>
      <c r="Z277">
        <f>IF(ROW()&lt;(Table1[[#Totals],[Survived]]+1), 1, 0)</f>
        <v>1</v>
      </c>
      <c r="AA277">
        <f>IF(Table1[[#This Row],[Prediction]]=Table1[[#This Row],[Survived]], 1, 0)</f>
        <v>0</v>
      </c>
    </row>
    <row r="278" spans="1:27" x14ac:dyDescent="0.3">
      <c r="A278">
        <v>111</v>
      </c>
      <c r="B278">
        <v>0</v>
      </c>
      <c r="C278">
        <v>1</v>
      </c>
      <c r="D278">
        <f>IF(Table1[[#This Row],[Pclass]]=1, 1, 0)</f>
        <v>1</v>
      </c>
      <c r="E278">
        <f>IF(Table1[[#This Row],[Pclass]]=2, 1, 0)</f>
        <v>0</v>
      </c>
      <c r="F278" t="s">
        <v>176</v>
      </c>
      <c r="G278" t="s">
        <v>13</v>
      </c>
      <c r="H278">
        <f>IF(Table1[[#This Row],[Sex]]="male", 1, 0)</f>
        <v>1</v>
      </c>
      <c r="I278">
        <v>47</v>
      </c>
      <c r="J278">
        <f>IF(Table1[[#This Row],[Age]], 0, 1)</f>
        <v>0</v>
      </c>
      <c r="K278">
        <f>IF(AND(Table1[[#This Row],[Age]]&lt;&gt;"", Table1[[#This Row],[Age]]&lt;13), 1, 0)</f>
        <v>0</v>
      </c>
      <c r="L278">
        <f>IF(AND(Table1[[#This Row],[Age]]&lt;&gt;"", Table1[[#This Row],[Age]]&gt;=13, Table1[[#This Row],[Age]]&lt;20), 1, 0)</f>
        <v>0</v>
      </c>
      <c r="O278">
        <f>IF(AND(Table1[[#This Row],[Age]]&lt;&gt;"", Table1[[#This Row],[Age]]&gt;64), 1, 0)</f>
        <v>0</v>
      </c>
      <c r="P278">
        <v>0</v>
      </c>
      <c r="Q278">
        <v>0</v>
      </c>
      <c r="R278">
        <v>110465</v>
      </c>
      <c r="S278">
        <v>52</v>
      </c>
      <c r="T278" t="s">
        <v>177</v>
      </c>
      <c r="U278" t="s">
        <v>15</v>
      </c>
      <c r="V278">
        <f>Table1[[#This Row],[class1]]*Bclass1+Table1[[#This Row],[class2]]*Bclass2+Table1[[#This Row],[male]]*Bmale+Table1[[#This Row],[Fare]]*Bfare+Table1[[#This Row],[child]]*Bchild+Table1[[#This Row],[teen]]*Bteen+Table1[[#This Row],[senior]]*Bsenior</f>
        <v>-0.33983260323539116</v>
      </c>
      <c r="W278">
        <f>EXP(Table1[[#This Row],[Logit]])</f>
        <v>0.71188948078484027</v>
      </c>
      <c r="X278">
        <f>IF(Table1[[#This Row],[Survived]]=1, Table1[[#This Row],[elogit]]/(1+Table1[[#This Row],[elogit]]), 1-(Table1[[#This Row],[elogit]]/(1+Table1[[#This Row],[elogit]])))</f>
        <v>0.58414985968693234</v>
      </c>
      <c r="Y278">
        <f>LN(Table1[[#This Row],[probability]])</f>
        <v>-0.53759772001941541</v>
      </c>
      <c r="Z278">
        <f>IF(ROW()&lt;(Table1[[#Totals],[Survived]]+1), 1, 0)</f>
        <v>1</v>
      </c>
      <c r="AA278">
        <f>IF(Table1[[#This Row],[Prediction]]=Table1[[#This Row],[Survived]], 1, 0)</f>
        <v>0</v>
      </c>
    </row>
    <row r="279" spans="1:27" x14ac:dyDescent="0.3">
      <c r="A279">
        <v>476</v>
      </c>
      <c r="B279">
        <v>0</v>
      </c>
      <c r="C279">
        <v>1</v>
      </c>
      <c r="D279">
        <f>IF(Table1[[#This Row],[Pclass]]=1, 1, 0)</f>
        <v>1</v>
      </c>
      <c r="E279">
        <f>IF(Table1[[#This Row],[Pclass]]=2, 1, 0)</f>
        <v>0</v>
      </c>
      <c r="F279" t="s">
        <v>686</v>
      </c>
      <c r="G279" t="s">
        <v>13</v>
      </c>
      <c r="H279">
        <f>IF(Table1[[#This Row],[Sex]]="male", 1, 0)</f>
        <v>1</v>
      </c>
      <c r="J279">
        <f>IF(Table1[[#This Row],[Age]], 0, 1)</f>
        <v>1</v>
      </c>
      <c r="K279">
        <f>IF(AND(Table1[[#This Row],[Age]]&lt;&gt;"", Table1[[#This Row],[Age]]&lt;13), 1, 0)</f>
        <v>0</v>
      </c>
      <c r="L279">
        <f>IF(AND(Table1[[#This Row],[Age]]&lt;&gt;"", Table1[[#This Row],[Age]]&gt;=13, Table1[[#This Row],[Age]]&lt;20), 1, 0)</f>
        <v>0</v>
      </c>
      <c r="O279">
        <f>IF(AND(Table1[[#This Row],[Age]]&lt;&gt;"", Table1[[#This Row],[Age]]&gt;64), 1, 0)</f>
        <v>0</v>
      </c>
      <c r="P279">
        <v>0</v>
      </c>
      <c r="Q279">
        <v>0</v>
      </c>
      <c r="R279">
        <v>110465</v>
      </c>
      <c r="S279">
        <v>52</v>
      </c>
      <c r="T279" t="s">
        <v>687</v>
      </c>
      <c r="U279" t="s">
        <v>15</v>
      </c>
      <c r="V279">
        <f>Table1[[#This Row],[class1]]*Bclass1+Table1[[#This Row],[class2]]*Bclass2+Table1[[#This Row],[male]]*Bmale+Table1[[#This Row],[Fare]]*Bfare+Table1[[#This Row],[child]]*Bchild+Table1[[#This Row],[teen]]*Bteen+Table1[[#This Row],[senior]]*Bsenior</f>
        <v>-0.33983260323539116</v>
      </c>
      <c r="W279">
        <f>EXP(Table1[[#This Row],[Logit]])</f>
        <v>0.71188948078484027</v>
      </c>
      <c r="X279">
        <f>IF(Table1[[#This Row],[Survived]]=1, Table1[[#This Row],[elogit]]/(1+Table1[[#This Row],[elogit]]), 1-(Table1[[#This Row],[elogit]]/(1+Table1[[#This Row],[elogit]])))</f>
        <v>0.58414985968693234</v>
      </c>
      <c r="Y279">
        <f>LN(Table1[[#This Row],[probability]])</f>
        <v>-0.53759772001941541</v>
      </c>
      <c r="Z279">
        <f>IF(ROW()&lt;(Table1[[#Totals],[Survived]]+1), 1, 0)</f>
        <v>1</v>
      </c>
      <c r="AA279">
        <f>IF(Table1[[#This Row],[Prediction]]=Table1[[#This Row],[Survived]], 1, 0)</f>
        <v>0</v>
      </c>
    </row>
    <row r="280" spans="1:27" x14ac:dyDescent="0.3">
      <c r="A280">
        <v>672</v>
      </c>
      <c r="B280">
        <v>0</v>
      </c>
      <c r="C280">
        <v>1</v>
      </c>
      <c r="D280">
        <f>IF(Table1[[#This Row],[Pclass]]=1, 1, 0)</f>
        <v>1</v>
      </c>
      <c r="E280">
        <f>IF(Table1[[#This Row],[Pclass]]=2, 1, 0)</f>
        <v>0</v>
      </c>
      <c r="F280" t="s">
        <v>945</v>
      </c>
      <c r="G280" t="s">
        <v>13</v>
      </c>
      <c r="H280">
        <f>IF(Table1[[#This Row],[Sex]]="male", 1, 0)</f>
        <v>1</v>
      </c>
      <c r="I280">
        <v>31</v>
      </c>
      <c r="J280">
        <f>IF(Table1[[#This Row],[Age]], 0, 1)</f>
        <v>0</v>
      </c>
      <c r="K280">
        <f>IF(AND(Table1[[#This Row],[Age]]&lt;&gt;"", Table1[[#This Row],[Age]]&lt;13), 1, 0)</f>
        <v>0</v>
      </c>
      <c r="L280">
        <f>IF(AND(Table1[[#This Row],[Age]]&lt;&gt;"", Table1[[#This Row],[Age]]&gt;=13, Table1[[#This Row],[Age]]&lt;20), 1, 0)</f>
        <v>0</v>
      </c>
      <c r="O280">
        <f>IF(AND(Table1[[#This Row],[Age]]&lt;&gt;"", Table1[[#This Row],[Age]]&gt;64), 1, 0)</f>
        <v>0</v>
      </c>
      <c r="P280">
        <v>1</v>
      </c>
      <c r="Q280">
        <v>0</v>
      </c>
      <c r="R280" t="s">
        <v>946</v>
      </c>
      <c r="S280">
        <v>52</v>
      </c>
      <c r="T280" t="s">
        <v>947</v>
      </c>
      <c r="U280" t="s">
        <v>15</v>
      </c>
      <c r="V280">
        <f>Table1[[#This Row],[class1]]*Bclass1+Table1[[#This Row],[class2]]*Bclass2+Table1[[#This Row],[male]]*Bmale+Table1[[#This Row],[Fare]]*Bfare+Table1[[#This Row],[child]]*Bchild+Table1[[#This Row],[teen]]*Bteen+Table1[[#This Row],[senior]]*Bsenior</f>
        <v>-0.33983260323539116</v>
      </c>
      <c r="W280">
        <f>EXP(Table1[[#This Row],[Logit]])</f>
        <v>0.71188948078484027</v>
      </c>
      <c r="X280">
        <f>IF(Table1[[#This Row],[Survived]]=1, Table1[[#This Row],[elogit]]/(1+Table1[[#This Row],[elogit]]), 1-(Table1[[#This Row],[elogit]]/(1+Table1[[#This Row],[elogit]])))</f>
        <v>0.58414985968693234</v>
      </c>
      <c r="Y280">
        <f>LN(Table1[[#This Row],[probability]])</f>
        <v>-0.53759772001941541</v>
      </c>
      <c r="Z280">
        <f>IF(ROW()&lt;(Table1[[#Totals],[Survived]]+1), 1, 0)</f>
        <v>1</v>
      </c>
      <c r="AA280">
        <f>IF(Table1[[#This Row],[Prediction]]=Table1[[#This Row],[Survived]], 1, 0)</f>
        <v>0</v>
      </c>
    </row>
    <row r="281" spans="1:27" x14ac:dyDescent="0.3">
      <c r="A281">
        <v>7</v>
      </c>
      <c r="B281">
        <v>0</v>
      </c>
      <c r="C281">
        <v>1</v>
      </c>
      <c r="D281">
        <f>IF(Table1[[#This Row],[Pclass]]=1, 1, 0)</f>
        <v>1</v>
      </c>
      <c r="E281">
        <f>IF(Table1[[#This Row],[Pclass]]=2, 1, 0)</f>
        <v>0</v>
      </c>
      <c r="F281" t="s">
        <v>28</v>
      </c>
      <c r="G281" t="s">
        <v>13</v>
      </c>
      <c r="H281">
        <f>IF(Table1[[#This Row],[Sex]]="male", 1, 0)</f>
        <v>1</v>
      </c>
      <c r="I281">
        <v>54</v>
      </c>
      <c r="J281">
        <f>IF(Table1[[#This Row],[Age]], 0, 1)</f>
        <v>0</v>
      </c>
      <c r="K281">
        <f>IF(AND(Table1[[#This Row],[Age]]&lt;&gt;"", Table1[[#This Row],[Age]]&lt;13), 1, 0)</f>
        <v>0</v>
      </c>
      <c r="L281">
        <f>IF(AND(Table1[[#This Row],[Age]]&lt;&gt;"", Table1[[#This Row],[Age]]&gt;=13, Table1[[#This Row],[Age]]&lt;20), 1, 0)</f>
        <v>0</v>
      </c>
      <c r="O281">
        <f>IF(AND(Table1[[#This Row],[Age]]&lt;&gt;"", Table1[[#This Row],[Age]]&gt;64), 1, 0)</f>
        <v>0</v>
      </c>
      <c r="P281">
        <v>0</v>
      </c>
      <c r="Q281">
        <v>0</v>
      </c>
      <c r="R281">
        <v>17463</v>
      </c>
      <c r="S281">
        <v>51.862499999999997</v>
      </c>
      <c r="T281" t="s">
        <v>29</v>
      </c>
      <c r="U281" t="s">
        <v>15</v>
      </c>
      <c r="V281">
        <f>Table1[[#This Row],[class1]]*Bclass1+Table1[[#This Row],[class2]]*Bclass2+Table1[[#This Row],[male]]*Bmale+Table1[[#This Row],[Fare]]*Bfare+Table1[[#This Row],[child]]*Bchild+Table1[[#This Row],[teen]]*Bteen+Table1[[#This Row],[senior]]*Bsenior</f>
        <v>-0.34001548933453685</v>
      </c>
      <c r="W281">
        <f>EXP(Table1[[#This Row],[Logit]])</f>
        <v>0.71175929799935034</v>
      </c>
      <c r="X281">
        <f>IF(Table1[[#This Row],[Survived]]=1, Table1[[#This Row],[elogit]]/(1+Table1[[#This Row],[elogit]]), 1-(Table1[[#This Row],[elogit]]/(1+Table1[[#This Row],[elogit]])))</f>
        <v>0.58419428547504793</v>
      </c>
      <c r="Y281">
        <f>LN(Table1[[#This Row],[probability]])</f>
        <v>-0.53752167087187441</v>
      </c>
      <c r="Z281">
        <f>IF(ROW()&lt;(Table1[[#Totals],[Survived]]+1), 1, 0)</f>
        <v>1</v>
      </c>
      <c r="AA281">
        <f>IF(Table1[[#This Row],[Prediction]]=Table1[[#This Row],[Survived]], 1, 0)</f>
        <v>0</v>
      </c>
    </row>
    <row r="282" spans="1:27" x14ac:dyDescent="0.3">
      <c r="A282">
        <v>868</v>
      </c>
      <c r="B282">
        <v>0</v>
      </c>
      <c r="C282">
        <v>1</v>
      </c>
      <c r="D282">
        <f>IF(Table1[[#This Row],[Pclass]]=1, 1, 0)</f>
        <v>1</v>
      </c>
      <c r="E282">
        <f>IF(Table1[[#This Row],[Pclass]]=2, 1, 0)</f>
        <v>0</v>
      </c>
      <c r="F282" t="s">
        <v>1191</v>
      </c>
      <c r="G282" t="s">
        <v>13</v>
      </c>
      <c r="H282">
        <f>IF(Table1[[#This Row],[Sex]]="male", 1, 0)</f>
        <v>1</v>
      </c>
      <c r="I282">
        <v>31</v>
      </c>
      <c r="J282">
        <f>IF(Table1[[#This Row],[Age]], 0, 1)</f>
        <v>0</v>
      </c>
      <c r="K282">
        <f>IF(AND(Table1[[#This Row],[Age]]&lt;&gt;"", Table1[[#This Row],[Age]]&lt;13), 1, 0)</f>
        <v>0</v>
      </c>
      <c r="L282">
        <f>IF(AND(Table1[[#This Row],[Age]]&lt;&gt;"", Table1[[#This Row],[Age]]&gt;=13, Table1[[#This Row],[Age]]&lt;20), 1, 0)</f>
        <v>0</v>
      </c>
      <c r="O282">
        <f>IF(AND(Table1[[#This Row],[Age]]&lt;&gt;"", Table1[[#This Row],[Age]]&gt;64), 1, 0)</f>
        <v>0</v>
      </c>
      <c r="P282">
        <v>0</v>
      </c>
      <c r="Q282">
        <v>0</v>
      </c>
      <c r="R282" t="s">
        <v>1192</v>
      </c>
      <c r="S282">
        <v>50.495800000000003</v>
      </c>
      <c r="T282" t="s">
        <v>1193</v>
      </c>
      <c r="U282" t="s">
        <v>15</v>
      </c>
      <c r="V282">
        <f>Table1[[#This Row],[class1]]*Bclass1+Table1[[#This Row],[class2]]*Bclass2+Table1[[#This Row],[male]]*Bmale+Table1[[#This Row],[Fare]]*Bfare+Table1[[#This Row],[child]]*Bchild+Table1[[#This Row],[teen]]*Bteen+Table1[[#This Row],[senior]]*Bsenior</f>
        <v>-0.34183331065600892</v>
      </c>
      <c r="W282">
        <f>EXP(Table1[[#This Row],[Logit]])</f>
        <v>0.71046662205460609</v>
      </c>
      <c r="X282">
        <f>IF(Table1[[#This Row],[Survived]]=1, Table1[[#This Row],[elogit]]/(1+Table1[[#This Row],[elogit]]), 1-(Table1[[#This Row],[elogit]]/(1+Table1[[#This Row],[elogit]])))</f>
        <v>0.58463578716245501</v>
      </c>
      <c r="Y282">
        <f>LN(Table1[[#This Row],[probability]])</f>
        <v>-0.53676621168453753</v>
      </c>
      <c r="Z282">
        <f>IF(ROW()&lt;(Table1[[#Totals],[Survived]]+1), 1, 0)</f>
        <v>1</v>
      </c>
      <c r="AA282">
        <f>IF(Table1[[#This Row],[Prediction]]=Table1[[#This Row],[Survived]], 1, 0)</f>
        <v>0</v>
      </c>
    </row>
    <row r="283" spans="1:27" x14ac:dyDescent="0.3">
      <c r="A283">
        <v>186</v>
      </c>
      <c r="B283">
        <v>0</v>
      </c>
      <c r="C283">
        <v>1</v>
      </c>
      <c r="D283">
        <f>IF(Table1[[#This Row],[Pclass]]=1, 1, 0)</f>
        <v>1</v>
      </c>
      <c r="E283">
        <f>IF(Table1[[#This Row],[Pclass]]=2, 1, 0)</f>
        <v>0</v>
      </c>
      <c r="F283" t="s">
        <v>288</v>
      </c>
      <c r="G283" t="s">
        <v>13</v>
      </c>
      <c r="H283">
        <f>IF(Table1[[#This Row],[Sex]]="male", 1, 0)</f>
        <v>1</v>
      </c>
      <c r="J283">
        <f>IF(Table1[[#This Row],[Age]], 0, 1)</f>
        <v>1</v>
      </c>
      <c r="K283">
        <f>IF(AND(Table1[[#This Row],[Age]]&lt;&gt;"", Table1[[#This Row],[Age]]&lt;13), 1, 0)</f>
        <v>0</v>
      </c>
      <c r="L283">
        <f>IF(AND(Table1[[#This Row],[Age]]&lt;&gt;"", Table1[[#This Row],[Age]]&gt;=13, Table1[[#This Row],[Age]]&lt;20), 1, 0)</f>
        <v>0</v>
      </c>
      <c r="O283">
        <f>IF(AND(Table1[[#This Row],[Age]]&lt;&gt;"", Table1[[#This Row],[Age]]&gt;64), 1, 0)</f>
        <v>0</v>
      </c>
      <c r="P283">
        <v>0</v>
      </c>
      <c r="Q283">
        <v>0</v>
      </c>
      <c r="R283">
        <v>113767</v>
      </c>
      <c r="S283">
        <v>50</v>
      </c>
      <c r="T283" t="s">
        <v>289</v>
      </c>
      <c r="U283" t="s">
        <v>15</v>
      </c>
      <c r="V283">
        <f>Table1[[#This Row],[class1]]*Bclass1+Table1[[#This Row],[class2]]*Bclass2+Table1[[#This Row],[male]]*Bmale+Table1[[#This Row],[Fare]]*Bfare+Table1[[#This Row],[child]]*Bchild+Table1[[#This Row],[teen]]*Bteen+Table1[[#This Row],[senior]]*Bsenior</f>
        <v>-0.34249276467751022</v>
      </c>
      <c r="W283">
        <f>EXP(Table1[[#This Row],[Logit]])</f>
        <v>0.70999825643331949</v>
      </c>
      <c r="X283">
        <f>IF(Table1[[#This Row],[Survived]]=1, Table1[[#This Row],[elogit]]/(1+Table1[[#This Row],[elogit]]), 1-(Table1[[#This Row],[elogit]]/(1+Table1[[#This Row],[elogit]])))</f>
        <v>0.58479591791267693</v>
      </c>
      <c r="Y283">
        <f>LN(Table1[[#This Row],[probability]])</f>
        <v>-0.53649235088441072</v>
      </c>
      <c r="Z283">
        <f>IF(ROW()&lt;(Table1[[#Totals],[Survived]]+1), 1, 0)</f>
        <v>1</v>
      </c>
      <c r="AA283">
        <f>IF(Table1[[#This Row],[Prediction]]=Table1[[#This Row],[Survived]], 1, 0)</f>
        <v>0</v>
      </c>
    </row>
    <row r="284" spans="1:27" x14ac:dyDescent="0.3">
      <c r="A284">
        <v>84</v>
      </c>
      <c r="B284">
        <v>0</v>
      </c>
      <c r="C284">
        <v>1</v>
      </c>
      <c r="D284">
        <f>IF(Table1[[#This Row],[Pclass]]=1, 1, 0)</f>
        <v>1</v>
      </c>
      <c r="E284">
        <f>IF(Table1[[#This Row],[Pclass]]=2, 1, 0)</f>
        <v>0</v>
      </c>
      <c r="F284" t="s">
        <v>138</v>
      </c>
      <c r="G284" t="s">
        <v>13</v>
      </c>
      <c r="H284">
        <f>IF(Table1[[#This Row],[Sex]]="male", 1, 0)</f>
        <v>1</v>
      </c>
      <c r="I284">
        <v>28</v>
      </c>
      <c r="J284">
        <f>IF(Table1[[#This Row],[Age]], 0, 1)</f>
        <v>0</v>
      </c>
      <c r="K284">
        <f>IF(AND(Table1[[#This Row],[Age]]&lt;&gt;"", Table1[[#This Row],[Age]]&lt;13), 1, 0)</f>
        <v>0</v>
      </c>
      <c r="L284">
        <f>IF(AND(Table1[[#This Row],[Age]]&lt;&gt;"", Table1[[#This Row],[Age]]&gt;=13, Table1[[#This Row],[Age]]&lt;20), 1, 0)</f>
        <v>0</v>
      </c>
      <c r="O284">
        <f>IF(AND(Table1[[#This Row],[Age]]&lt;&gt;"", Table1[[#This Row],[Age]]&gt;64), 1, 0)</f>
        <v>0</v>
      </c>
      <c r="P284">
        <v>0</v>
      </c>
      <c r="Q284">
        <v>0</v>
      </c>
      <c r="R284">
        <v>113059</v>
      </c>
      <c r="S284">
        <v>47.1</v>
      </c>
      <c r="U284" t="s">
        <v>15</v>
      </c>
      <c r="V284">
        <f>Table1[[#This Row],[class1]]*Bclass1+Table1[[#This Row],[class2]]*Bclass2+Table1[[#This Row],[male]]*Bmale+Table1[[#This Row],[Fare]]*Bfare+Table1[[#This Row],[child]]*Bchild+Table1[[#This Row],[teen]]*Bteen+Table1[[#This Row],[senior]]*Bsenior</f>
        <v>-0.34634999876858297</v>
      </c>
      <c r="W284">
        <f>EXP(Table1[[#This Row],[Logit]])</f>
        <v>0.70726490193703695</v>
      </c>
      <c r="X284">
        <f>IF(Table1[[#This Row],[Survived]]=1, Table1[[#This Row],[elogit]]/(1+Table1[[#This Row],[elogit]]), 1-(Table1[[#This Row],[elogit]]/(1+Table1[[#This Row],[elogit]])))</f>
        <v>0.58573218418853168</v>
      </c>
      <c r="Y284">
        <f>LN(Table1[[#This Row],[probability]])</f>
        <v>-0.5348926174412848</v>
      </c>
      <c r="Z284">
        <f>IF(ROW()&lt;(Table1[[#Totals],[Survived]]+1), 1, 0)</f>
        <v>1</v>
      </c>
      <c r="AA284">
        <f>IF(Table1[[#This Row],[Prediction]]=Table1[[#This Row],[Survived]], 1, 0)</f>
        <v>0</v>
      </c>
    </row>
    <row r="285" spans="1:27" x14ac:dyDescent="0.3">
      <c r="A285">
        <v>603</v>
      </c>
      <c r="B285">
        <v>0</v>
      </c>
      <c r="C285">
        <v>1</v>
      </c>
      <c r="D285">
        <f>IF(Table1[[#This Row],[Pclass]]=1, 1, 0)</f>
        <v>1</v>
      </c>
      <c r="E285">
        <f>IF(Table1[[#This Row],[Pclass]]=2, 1, 0)</f>
        <v>0</v>
      </c>
      <c r="F285" t="s">
        <v>861</v>
      </c>
      <c r="G285" t="s">
        <v>13</v>
      </c>
      <c r="H285">
        <f>IF(Table1[[#This Row],[Sex]]="male", 1, 0)</f>
        <v>1</v>
      </c>
      <c r="J285">
        <f>IF(Table1[[#This Row],[Age]], 0, 1)</f>
        <v>1</v>
      </c>
      <c r="K285">
        <f>IF(AND(Table1[[#This Row],[Age]]&lt;&gt;"", Table1[[#This Row],[Age]]&lt;13), 1, 0)</f>
        <v>0</v>
      </c>
      <c r="L285">
        <f>IF(AND(Table1[[#This Row],[Age]]&lt;&gt;"", Table1[[#This Row],[Age]]&gt;=13, Table1[[#This Row],[Age]]&lt;20), 1, 0)</f>
        <v>0</v>
      </c>
      <c r="O285">
        <f>IF(AND(Table1[[#This Row],[Age]]&lt;&gt;"", Table1[[#This Row],[Age]]&gt;64), 1, 0)</f>
        <v>0</v>
      </c>
      <c r="P285">
        <v>0</v>
      </c>
      <c r="Q285">
        <v>0</v>
      </c>
      <c r="R285">
        <v>113796</v>
      </c>
      <c r="S285">
        <v>42.4</v>
      </c>
      <c r="U285" t="s">
        <v>15</v>
      </c>
      <c r="V285">
        <f>Table1[[#This Row],[class1]]*Bclass1+Table1[[#This Row],[class2]]*Bclass2+Table1[[#This Row],[male]]*Bmale+Table1[[#This Row],[Fare]]*Bfare+Table1[[#This Row],[child]]*Bchild+Table1[[#This Row],[teen]]*Bteen+Table1[[#This Row],[senior]]*Bsenior</f>
        <v>-0.35260137815756287</v>
      </c>
      <c r="W285">
        <f>EXP(Table1[[#This Row],[Logit]])</f>
        <v>0.70285731181947542</v>
      </c>
      <c r="X285">
        <f>IF(Table1[[#This Row],[Survived]]=1, Table1[[#This Row],[elogit]]/(1+Table1[[#This Row],[elogit]]), 1-(Table1[[#This Row],[elogit]]/(1+Table1[[#This Row],[elogit]])))</f>
        <v>0.5872482638792067</v>
      </c>
      <c r="Y285">
        <f>LN(Table1[[#This Row],[probability]])</f>
        <v>-0.53230761180473196</v>
      </c>
      <c r="Z285">
        <f>IF(ROW()&lt;(Table1[[#Totals],[Survived]]+1), 1, 0)</f>
        <v>1</v>
      </c>
      <c r="AA285">
        <f>IF(Table1[[#This Row],[Prediction]]=Table1[[#This Row],[Survived]], 1, 0)</f>
        <v>0</v>
      </c>
    </row>
    <row r="286" spans="1:27" x14ac:dyDescent="0.3">
      <c r="A286">
        <v>584</v>
      </c>
      <c r="B286">
        <v>0</v>
      </c>
      <c r="C286">
        <v>1</v>
      </c>
      <c r="D286">
        <f>IF(Table1[[#This Row],[Pclass]]=1, 1, 0)</f>
        <v>1</v>
      </c>
      <c r="E286">
        <f>IF(Table1[[#This Row],[Pclass]]=2, 1, 0)</f>
        <v>0</v>
      </c>
      <c r="F286" t="s">
        <v>834</v>
      </c>
      <c r="G286" t="s">
        <v>13</v>
      </c>
      <c r="H286">
        <f>IF(Table1[[#This Row],[Sex]]="male", 1, 0)</f>
        <v>1</v>
      </c>
      <c r="I286">
        <v>36</v>
      </c>
      <c r="J286">
        <f>IF(Table1[[#This Row],[Age]], 0, 1)</f>
        <v>0</v>
      </c>
      <c r="K286">
        <f>IF(AND(Table1[[#This Row],[Age]]&lt;&gt;"", Table1[[#This Row],[Age]]&lt;13), 1, 0)</f>
        <v>0</v>
      </c>
      <c r="L286">
        <f>IF(AND(Table1[[#This Row],[Age]]&lt;&gt;"", Table1[[#This Row],[Age]]&gt;=13, Table1[[#This Row],[Age]]&lt;20), 1, 0)</f>
        <v>0</v>
      </c>
      <c r="O286">
        <f>IF(AND(Table1[[#This Row],[Age]]&lt;&gt;"", Table1[[#This Row],[Age]]&gt;64), 1, 0)</f>
        <v>0</v>
      </c>
      <c r="P286">
        <v>0</v>
      </c>
      <c r="Q286">
        <v>0</v>
      </c>
      <c r="R286">
        <v>13049</v>
      </c>
      <c r="S286">
        <v>40.125</v>
      </c>
      <c r="T286" t="s">
        <v>835</v>
      </c>
      <c r="U286" t="s">
        <v>20</v>
      </c>
      <c r="V286">
        <f>Table1[[#This Row],[class1]]*Bclass1+Table1[[#This Row],[class2]]*Bclass2+Table1[[#This Row],[male]]*Bmale+Table1[[#This Row],[Fare]]*Bfare+Table1[[#This Row],[child]]*Bchild+Table1[[#This Row],[teen]]*Bteen+Table1[[#This Row],[senior]]*Bsenior</f>
        <v>-0.3556273117979733</v>
      </c>
      <c r="W286">
        <f>EXP(Table1[[#This Row],[Logit]])</f>
        <v>0.70073372676929691</v>
      </c>
      <c r="X286">
        <f>IF(Table1[[#This Row],[Survived]]=1, Table1[[#This Row],[elogit]]/(1+Table1[[#This Row],[elogit]]), 1-(Table1[[#This Row],[elogit]]/(1+Table1[[#This Row],[elogit]])))</f>
        <v>0.5879815189527603</v>
      </c>
      <c r="Y286">
        <f>LN(Table1[[#This Row],[probability]])</f>
        <v>-0.53105976192990245</v>
      </c>
      <c r="Z286">
        <f>IF(ROW()&lt;(Table1[[#Totals],[Survived]]+1), 1, 0)</f>
        <v>1</v>
      </c>
      <c r="AA286">
        <f>IF(Table1[[#This Row],[Prediction]]=Table1[[#This Row],[Survived]], 1, 0)</f>
        <v>0</v>
      </c>
    </row>
    <row r="287" spans="1:27" x14ac:dyDescent="0.3">
      <c r="A287">
        <v>767</v>
      </c>
      <c r="B287">
        <v>0</v>
      </c>
      <c r="C287">
        <v>1</v>
      </c>
      <c r="D287">
        <f>IF(Table1[[#This Row],[Pclass]]=1, 1, 0)</f>
        <v>1</v>
      </c>
      <c r="E287">
        <f>IF(Table1[[#This Row],[Pclass]]=2, 1, 0)</f>
        <v>0</v>
      </c>
      <c r="F287" t="s">
        <v>1065</v>
      </c>
      <c r="G287" t="s">
        <v>13</v>
      </c>
      <c r="H287">
        <f>IF(Table1[[#This Row],[Sex]]="male", 1, 0)</f>
        <v>1</v>
      </c>
      <c r="J287">
        <f>IF(Table1[[#This Row],[Age]], 0, 1)</f>
        <v>1</v>
      </c>
      <c r="K287">
        <f>IF(AND(Table1[[#This Row],[Age]]&lt;&gt;"", Table1[[#This Row],[Age]]&lt;13), 1, 0)</f>
        <v>0</v>
      </c>
      <c r="L287">
        <f>IF(AND(Table1[[#This Row],[Age]]&lt;&gt;"", Table1[[#This Row],[Age]]&gt;=13, Table1[[#This Row],[Age]]&lt;20), 1, 0)</f>
        <v>0</v>
      </c>
      <c r="O287">
        <f>IF(AND(Table1[[#This Row],[Age]]&lt;&gt;"", Table1[[#This Row],[Age]]&gt;64), 1, 0)</f>
        <v>0</v>
      </c>
      <c r="P287">
        <v>0</v>
      </c>
      <c r="Q287">
        <v>0</v>
      </c>
      <c r="R287">
        <v>112379</v>
      </c>
      <c r="S287">
        <v>39.6</v>
      </c>
      <c r="U287" t="s">
        <v>20</v>
      </c>
      <c r="V287">
        <f>Table1[[#This Row],[class1]]*Bclass1+Table1[[#This Row],[class2]]*Bclass2+Table1[[#This Row],[male]]*Bmale+Table1[[#This Row],[Fare]]*Bfare+Table1[[#This Row],[child]]*Bchild+Table1[[#This Row],[teen]]*Bteen+Table1[[#This Row],[senior]]*Bsenior</f>
        <v>-0.35632560417652959</v>
      </c>
      <c r="W287">
        <f>EXP(Table1[[#This Row],[Logit]])</f>
        <v>0.70024458055191052</v>
      </c>
      <c r="X287">
        <f>IF(Table1[[#This Row],[Survived]]=1, Table1[[#This Row],[elogit]]/(1+Table1[[#This Row],[elogit]]), 1-(Table1[[#This Row],[elogit]]/(1+Table1[[#This Row],[elogit]])))</f>
        <v>0.58815067634292562</v>
      </c>
      <c r="Y287">
        <f>LN(Table1[[#This Row],[probability]])</f>
        <v>-0.53077211162663163</v>
      </c>
      <c r="Z287">
        <f>IF(ROW()&lt;(Table1[[#Totals],[Survived]]+1), 1, 0)</f>
        <v>1</v>
      </c>
      <c r="AA287">
        <f>IF(Table1[[#This Row],[Prediction]]=Table1[[#This Row],[Survived]], 1, 0)</f>
        <v>0</v>
      </c>
    </row>
    <row r="288" spans="1:27" x14ac:dyDescent="0.3">
      <c r="A288">
        <v>463</v>
      </c>
      <c r="B288">
        <v>0</v>
      </c>
      <c r="C288">
        <v>1</v>
      </c>
      <c r="D288">
        <f>IF(Table1[[#This Row],[Pclass]]=1, 1, 0)</f>
        <v>1</v>
      </c>
      <c r="E288">
        <f>IF(Table1[[#This Row],[Pclass]]=2, 1, 0)</f>
        <v>0</v>
      </c>
      <c r="F288" t="s">
        <v>669</v>
      </c>
      <c r="G288" t="s">
        <v>13</v>
      </c>
      <c r="H288">
        <f>IF(Table1[[#This Row],[Sex]]="male", 1, 0)</f>
        <v>1</v>
      </c>
      <c r="I288">
        <v>47</v>
      </c>
      <c r="J288">
        <f>IF(Table1[[#This Row],[Age]], 0, 1)</f>
        <v>0</v>
      </c>
      <c r="K288">
        <f>IF(AND(Table1[[#This Row],[Age]]&lt;&gt;"", Table1[[#This Row],[Age]]&lt;13), 1, 0)</f>
        <v>0</v>
      </c>
      <c r="L288">
        <f>IF(AND(Table1[[#This Row],[Age]]&lt;&gt;"", Table1[[#This Row],[Age]]&gt;=13, Table1[[#This Row],[Age]]&lt;20), 1, 0)</f>
        <v>0</v>
      </c>
      <c r="O288">
        <f>IF(AND(Table1[[#This Row],[Age]]&lt;&gt;"", Table1[[#This Row],[Age]]&gt;64), 1, 0)</f>
        <v>0</v>
      </c>
      <c r="P288">
        <v>0</v>
      </c>
      <c r="Q288">
        <v>0</v>
      </c>
      <c r="R288">
        <v>111320</v>
      </c>
      <c r="S288">
        <v>38.5</v>
      </c>
      <c r="T288" t="s">
        <v>670</v>
      </c>
      <c r="U288" t="s">
        <v>15</v>
      </c>
      <c r="V288">
        <f>Table1[[#This Row],[class1]]*Bclass1+Table1[[#This Row],[class2]]*Bclass2+Table1[[#This Row],[male]]*Bmale+Table1[[#This Row],[Fare]]*Bfare+Table1[[#This Row],[child]]*Bchild+Table1[[#This Row],[teen]]*Bteen+Table1[[#This Row],[senior]]*Bsenior</f>
        <v>-0.35778869296969507</v>
      </c>
      <c r="W288">
        <f>EXP(Table1[[#This Row],[Logit]])</f>
        <v>0.69922080967010825</v>
      </c>
      <c r="X288">
        <f>IF(Table1[[#This Row],[Survived]]=1, Table1[[#This Row],[elogit]]/(1+Table1[[#This Row],[elogit]]), 1-(Table1[[#This Row],[elogit]]/(1+Table1[[#This Row],[elogit]])))</f>
        <v>0.58850503378318608</v>
      </c>
      <c r="Y288">
        <f>LN(Table1[[#This Row],[probability]])</f>
        <v>-0.53016979873608305</v>
      </c>
      <c r="Z288">
        <f>IF(ROW()&lt;(Table1[[#Totals],[Survived]]+1), 1, 0)</f>
        <v>1</v>
      </c>
      <c r="AA288">
        <f>IF(Table1[[#This Row],[Prediction]]=Table1[[#This Row],[Survived]], 1, 0)</f>
        <v>0</v>
      </c>
    </row>
    <row r="289" spans="1:27" x14ac:dyDescent="0.3">
      <c r="A289">
        <v>340</v>
      </c>
      <c r="B289">
        <v>0</v>
      </c>
      <c r="C289">
        <v>1</v>
      </c>
      <c r="D289">
        <f>IF(Table1[[#This Row],[Pclass]]=1, 1, 0)</f>
        <v>1</v>
      </c>
      <c r="E289">
        <f>IF(Table1[[#This Row],[Pclass]]=2, 1, 0)</f>
        <v>0</v>
      </c>
      <c r="F289" t="s">
        <v>511</v>
      </c>
      <c r="G289" t="s">
        <v>13</v>
      </c>
      <c r="H289">
        <f>IF(Table1[[#This Row],[Sex]]="male", 1, 0)</f>
        <v>1</v>
      </c>
      <c r="I289">
        <v>45</v>
      </c>
      <c r="J289">
        <f>IF(Table1[[#This Row],[Age]], 0, 1)</f>
        <v>0</v>
      </c>
      <c r="K289">
        <f>IF(AND(Table1[[#This Row],[Age]]&lt;&gt;"", Table1[[#This Row],[Age]]&lt;13), 1, 0)</f>
        <v>0</v>
      </c>
      <c r="L289">
        <f>IF(AND(Table1[[#This Row],[Age]]&lt;&gt;"", Table1[[#This Row],[Age]]&gt;=13, Table1[[#This Row],[Age]]&lt;20), 1, 0)</f>
        <v>0</v>
      </c>
      <c r="O289">
        <f>IF(AND(Table1[[#This Row],[Age]]&lt;&gt;"", Table1[[#This Row],[Age]]&gt;64), 1, 0)</f>
        <v>0</v>
      </c>
      <c r="P289">
        <v>0</v>
      </c>
      <c r="Q289">
        <v>0</v>
      </c>
      <c r="R289">
        <v>113784</v>
      </c>
      <c r="S289">
        <v>35.5</v>
      </c>
      <c r="T289" t="s">
        <v>512</v>
      </c>
      <c r="U289" t="s">
        <v>15</v>
      </c>
      <c r="V289">
        <f>Table1[[#This Row],[class1]]*Bclass1+Table1[[#This Row],[class2]]*Bclass2+Table1[[#This Row],[male]]*Bmale+Table1[[#This Row],[Fare]]*Bfare+Table1[[#This Row],[child]]*Bchild+Table1[[#This Row],[teen]]*Bteen+Table1[[#This Row],[senior]]*Bsenior</f>
        <v>-0.36177893513287374</v>
      </c>
      <c r="W289">
        <f>EXP(Table1[[#This Row],[Logit]])</f>
        <v>0.6964363084257007</v>
      </c>
      <c r="X289">
        <f>IF(Table1[[#This Row],[Survived]]=1, Table1[[#This Row],[elogit]]/(1+Table1[[#This Row],[elogit]]), 1-(Table1[[#This Row],[elogit]]/(1+Table1[[#This Row],[elogit]])))</f>
        <v>0.58947099577702611</v>
      </c>
      <c r="Y289">
        <f>LN(Table1[[#This Row],[probability]])</f>
        <v>-0.52852976161119392</v>
      </c>
      <c r="Z289">
        <f>IF(ROW()&lt;(Table1[[#Totals],[Survived]]+1), 1, 0)</f>
        <v>1</v>
      </c>
      <c r="AA289">
        <f>IF(Table1[[#This Row],[Prediction]]=Table1[[#This Row],[Survived]], 1, 0)</f>
        <v>0</v>
      </c>
    </row>
    <row r="290" spans="1:27" x14ac:dyDescent="0.3">
      <c r="A290">
        <v>352</v>
      </c>
      <c r="B290">
        <v>0</v>
      </c>
      <c r="C290">
        <v>1</v>
      </c>
      <c r="D290">
        <f>IF(Table1[[#This Row],[Pclass]]=1, 1, 0)</f>
        <v>1</v>
      </c>
      <c r="E290">
        <f>IF(Table1[[#This Row],[Pclass]]=2, 1, 0)</f>
        <v>0</v>
      </c>
      <c r="F290" t="s">
        <v>525</v>
      </c>
      <c r="G290" t="s">
        <v>13</v>
      </c>
      <c r="H290">
        <f>IF(Table1[[#This Row],[Sex]]="male", 1, 0)</f>
        <v>1</v>
      </c>
      <c r="J290">
        <f>IF(Table1[[#This Row],[Age]], 0, 1)</f>
        <v>1</v>
      </c>
      <c r="K290">
        <f>IF(AND(Table1[[#This Row],[Age]]&lt;&gt;"", Table1[[#This Row],[Age]]&lt;13), 1, 0)</f>
        <v>0</v>
      </c>
      <c r="L290">
        <f>IF(AND(Table1[[#This Row],[Age]]&lt;&gt;"", Table1[[#This Row],[Age]]&gt;=13, Table1[[#This Row],[Age]]&lt;20), 1, 0)</f>
        <v>0</v>
      </c>
      <c r="O290">
        <f>IF(AND(Table1[[#This Row],[Age]]&lt;&gt;"", Table1[[#This Row],[Age]]&gt;64), 1, 0)</f>
        <v>0</v>
      </c>
      <c r="P290">
        <v>0</v>
      </c>
      <c r="Q290">
        <v>0</v>
      </c>
      <c r="R290">
        <v>113510</v>
      </c>
      <c r="S290">
        <v>35</v>
      </c>
      <c r="T290" t="s">
        <v>526</v>
      </c>
      <c r="U290" t="s">
        <v>15</v>
      </c>
      <c r="V290">
        <f>Table1[[#This Row],[class1]]*Bclass1+Table1[[#This Row],[class2]]*Bclass2+Table1[[#This Row],[male]]*Bmale+Table1[[#This Row],[Fare]]*Bfare+Table1[[#This Row],[child]]*Bchild+Table1[[#This Row],[teen]]*Bteen+Table1[[#This Row],[senior]]*Bsenior</f>
        <v>-0.36244397549340351</v>
      </c>
      <c r="W290">
        <f>EXP(Table1[[#This Row],[Logit]])</f>
        <v>0.69597330414739011</v>
      </c>
      <c r="X290">
        <f>IF(Table1[[#This Row],[Survived]]=1, Table1[[#This Row],[elogit]]/(1+Table1[[#This Row],[elogit]]), 1-(Table1[[#This Row],[elogit]]/(1+Table1[[#This Row],[elogit]])))</f>
        <v>0.58963192259840791</v>
      </c>
      <c r="Y290">
        <f>LN(Table1[[#This Row],[probability]])</f>
        <v>-0.52825679676669546</v>
      </c>
      <c r="Z290">
        <f>IF(ROW()&lt;(Table1[[#Totals],[Survived]]+1), 1, 0)</f>
        <v>1</v>
      </c>
      <c r="AA290">
        <f>IF(Table1[[#This Row],[Prediction]]=Table1[[#This Row],[Survived]], 1, 0)</f>
        <v>0</v>
      </c>
    </row>
    <row r="291" spans="1:27" x14ac:dyDescent="0.3">
      <c r="A291">
        <v>516</v>
      </c>
      <c r="B291">
        <v>0</v>
      </c>
      <c r="C291">
        <v>1</v>
      </c>
      <c r="D291">
        <f>IF(Table1[[#This Row],[Pclass]]=1, 1, 0)</f>
        <v>1</v>
      </c>
      <c r="E291">
        <f>IF(Table1[[#This Row],[Pclass]]=2, 1, 0)</f>
        <v>0</v>
      </c>
      <c r="F291" t="s">
        <v>742</v>
      </c>
      <c r="G291" t="s">
        <v>13</v>
      </c>
      <c r="H291">
        <f>IF(Table1[[#This Row],[Sex]]="male", 1, 0)</f>
        <v>1</v>
      </c>
      <c r="I291">
        <v>47</v>
      </c>
      <c r="J291">
        <f>IF(Table1[[#This Row],[Age]], 0, 1)</f>
        <v>0</v>
      </c>
      <c r="K291">
        <f>IF(AND(Table1[[#This Row],[Age]]&lt;&gt;"", Table1[[#This Row],[Age]]&lt;13), 1, 0)</f>
        <v>0</v>
      </c>
      <c r="L291">
        <f>IF(AND(Table1[[#This Row],[Age]]&lt;&gt;"", Table1[[#This Row],[Age]]&gt;=13, Table1[[#This Row],[Age]]&lt;20), 1, 0)</f>
        <v>0</v>
      </c>
      <c r="O291">
        <f>IF(AND(Table1[[#This Row],[Age]]&lt;&gt;"", Table1[[#This Row],[Age]]&gt;64), 1, 0)</f>
        <v>0</v>
      </c>
      <c r="P291">
        <v>0</v>
      </c>
      <c r="Q291">
        <v>0</v>
      </c>
      <c r="R291">
        <v>36967</v>
      </c>
      <c r="S291">
        <v>34.020800000000001</v>
      </c>
      <c r="T291" t="s">
        <v>743</v>
      </c>
      <c r="U291" t="s">
        <v>15</v>
      </c>
      <c r="V291">
        <f>Table1[[#This Row],[class1]]*Bclass1+Table1[[#This Row],[class2]]*Bclass2+Table1[[#This Row],[male]]*Bmale+Table1[[#This Row],[Fare]]*Bfare+Table1[[#This Row],[child]]*Bchild+Table1[[#This Row],[teen]]*Bteen+Table1[[#This Row],[senior]]*Bsenior</f>
        <v>-0.36374639053546504</v>
      </c>
      <c r="W291">
        <f>EXP(Table1[[#This Row],[Logit]])</f>
        <v>0.69506744807553145</v>
      </c>
      <c r="X291">
        <f>IF(Table1[[#This Row],[Survived]]=1, Table1[[#This Row],[elogit]]/(1+Table1[[#This Row],[elogit]]), 1-(Table1[[#This Row],[elogit]]/(1+Table1[[#This Row],[elogit]])))</f>
        <v>0.58994702608166683</v>
      </c>
      <c r="Y291">
        <f>LN(Table1[[#This Row],[probability]])</f>
        <v>-0.52772253241566291</v>
      </c>
      <c r="Z291">
        <f>IF(ROW()&lt;(Table1[[#Totals],[Survived]]+1), 1, 0)</f>
        <v>1</v>
      </c>
      <c r="AA291">
        <f>IF(Table1[[#This Row],[Prediction]]=Table1[[#This Row],[Survived]], 1, 0)</f>
        <v>0</v>
      </c>
    </row>
    <row r="292" spans="1:27" x14ac:dyDescent="0.3">
      <c r="A292">
        <v>171</v>
      </c>
      <c r="B292">
        <v>0</v>
      </c>
      <c r="C292">
        <v>1</v>
      </c>
      <c r="D292">
        <f>IF(Table1[[#This Row],[Pclass]]=1, 1, 0)</f>
        <v>1</v>
      </c>
      <c r="E292">
        <f>IF(Table1[[#This Row],[Pclass]]=2, 1, 0)</f>
        <v>0</v>
      </c>
      <c r="F292" t="s">
        <v>265</v>
      </c>
      <c r="G292" t="s">
        <v>13</v>
      </c>
      <c r="H292">
        <f>IF(Table1[[#This Row],[Sex]]="male", 1, 0)</f>
        <v>1</v>
      </c>
      <c r="I292">
        <v>61</v>
      </c>
      <c r="J292">
        <f>IF(Table1[[#This Row],[Age]], 0, 1)</f>
        <v>0</v>
      </c>
      <c r="K292">
        <f>IF(AND(Table1[[#This Row],[Age]]&lt;&gt;"", Table1[[#This Row],[Age]]&lt;13), 1, 0)</f>
        <v>0</v>
      </c>
      <c r="L292">
        <f>IF(AND(Table1[[#This Row],[Age]]&lt;&gt;"", Table1[[#This Row],[Age]]&gt;=13, Table1[[#This Row],[Age]]&lt;20), 1, 0)</f>
        <v>0</v>
      </c>
      <c r="O292">
        <f>IF(AND(Table1[[#This Row],[Age]]&lt;&gt;"", Table1[[#This Row],[Age]]&gt;64), 1, 0)</f>
        <v>0</v>
      </c>
      <c r="P292">
        <v>0</v>
      </c>
      <c r="Q292">
        <v>0</v>
      </c>
      <c r="R292">
        <v>111240</v>
      </c>
      <c r="S292">
        <v>33.5</v>
      </c>
      <c r="T292" t="s">
        <v>266</v>
      </c>
      <c r="U292" t="s">
        <v>15</v>
      </c>
      <c r="V292">
        <f>Table1[[#This Row],[class1]]*Bclass1+Table1[[#This Row],[class2]]*Bclass2+Table1[[#This Row],[male]]*Bmale+Table1[[#This Row],[Fare]]*Bfare+Table1[[#This Row],[child]]*Bchild+Table1[[#This Row],[teen]]*Bteen+Table1[[#This Row],[senior]]*Bsenior</f>
        <v>-0.36443909657499285</v>
      </c>
      <c r="W292">
        <f>EXP(Table1[[#This Row],[Logit]])</f>
        <v>0.69458613737902952</v>
      </c>
      <c r="X292">
        <f>IF(Table1[[#This Row],[Survived]]=1, Table1[[#This Row],[elogit]]/(1+Table1[[#This Row],[elogit]]), 1-(Table1[[#This Row],[elogit]]/(1+Table1[[#This Row],[elogit]])))</f>
        <v>0.5901145878289038</v>
      </c>
      <c r="Y292">
        <f>LN(Table1[[#This Row],[probability]])</f>
        <v>-0.5274385442808267</v>
      </c>
      <c r="Z292">
        <f>IF(ROW()&lt;(Table1[[#Totals],[Survived]]+1), 1, 0)</f>
        <v>1</v>
      </c>
      <c r="AA292">
        <f>IF(Table1[[#This Row],[Prediction]]=Table1[[#This Row],[Survived]], 1, 0)</f>
        <v>0</v>
      </c>
    </row>
    <row r="293" spans="1:27" x14ac:dyDescent="0.3">
      <c r="A293">
        <v>626</v>
      </c>
      <c r="B293">
        <v>0</v>
      </c>
      <c r="C293">
        <v>1</v>
      </c>
      <c r="D293">
        <f>IF(Table1[[#This Row],[Pclass]]=1, 1, 0)</f>
        <v>1</v>
      </c>
      <c r="E293">
        <f>IF(Table1[[#This Row],[Pclass]]=2, 1, 0)</f>
        <v>0</v>
      </c>
      <c r="F293" t="s">
        <v>886</v>
      </c>
      <c r="G293" t="s">
        <v>13</v>
      </c>
      <c r="H293">
        <f>IF(Table1[[#This Row],[Sex]]="male", 1, 0)</f>
        <v>1</v>
      </c>
      <c r="I293">
        <v>61</v>
      </c>
      <c r="J293">
        <f>IF(Table1[[#This Row],[Age]], 0, 1)</f>
        <v>0</v>
      </c>
      <c r="K293">
        <f>IF(AND(Table1[[#This Row],[Age]]&lt;&gt;"", Table1[[#This Row],[Age]]&lt;13), 1, 0)</f>
        <v>0</v>
      </c>
      <c r="L293">
        <f>IF(AND(Table1[[#This Row],[Age]]&lt;&gt;"", Table1[[#This Row],[Age]]&gt;=13, Table1[[#This Row],[Age]]&lt;20), 1, 0)</f>
        <v>0</v>
      </c>
      <c r="O293">
        <f>IF(AND(Table1[[#This Row],[Age]]&lt;&gt;"", Table1[[#This Row],[Age]]&gt;64), 1, 0)</f>
        <v>0</v>
      </c>
      <c r="P293">
        <v>0</v>
      </c>
      <c r="Q293">
        <v>0</v>
      </c>
      <c r="R293">
        <v>36963</v>
      </c>
      <c r="S293">
        <v>32.320799999999998</v>
      </c>
      <c r="T293" t="s">
        <v>887</v>
      </c>
      <c r="U293" t="s">
        <v>15</v>
      </c>
      <c r="V293">
        <f>Table1[[#This Row],[class1]]*Bclass1+Table1[[#This Row],[class2]]*Bclass2+Table1[[#This Row],[male]]*Bmale+Table1[[#This Row],[Fare]]*Bfare+Table1[[#This Row],[child]]*Bchild+Table1[[#This Row],[teen]]*Bteen+Table1[[#This Row],[senior]]*Bsenior</f>
        <v>-0.36600752776126627</v>
      </c>
      <c r="W293">
        <f>EXP(Table1[[#This Row],[Logit]])</f>
        <v>0.69349758070588019</v>
      </c>
      <c r="X293">
        <f>IF(Table1[[#This Row],[Survived]]=1, Table1[[#This Row],[elogit]]/(1+Table1[[#This Row],[elogit]]), 1-(Table1[[#This Row],[elogit]]/(1+Table1[[#This Row],[elogit]])))</f>
        <v>0.5904939052721776</v>
      </c>
      <c r="Y293">
        <f>LN(Table1[[#This Row],[probability]])</f>
        <v>-0.52679596469827705</v>
      </c>
      <c r="Z293">
        <f>IF(ROW()&lt;(Table1[[#Totals],[Survived]]+1), 1, 0)</f>
        <v>1</v>
      </c>
      <c r="AA293">
        <f>IF(Table1[[#This Row],[Prediction]]=Table1[[#This Row],[Survived]], 1, 0)</f>
        <v>0</v>
      </c>
    </row>
    <row r="294" spans="1:27" x14ac:dyDescent="0.3">
      <c r="A294">
        <v>271</v>
      </c>
      <c r="B294">
        <v>0</v>
      </c>
      <c r="C294">
        <v>1</v>
      </c>
      <c r="D294">
        <f>IF(Table1[[#This Row],[Pclass]]=1, 1, 0)</f>
        <v>1</v>
      </c>
      <c r="E294">
        <f>IF(Table1[[#This Row],[Pclass]]=2, 1, 0)</f>
        <v>0</v>
      </c>
      <c r="F294" t="s">
        <v>411</v>
      </c>
      <c r="G294" t="s">
        <v>13</v>
      </c>
      <c r="H294">
        <f>IF(Table1[[#This Row],[Sex]]="male", 1, 0)</f>
        <v>1</v>
      </c>
      <c r="J294">
        <f>IF(Table1[[#This Row],[Age]], 0, 1)</f>
        <v>1</v>
      </c>
      <c r="K294">
        <f>IF(AND(Table1[[#This Row],[Age]]&lt;&gt;"", Table1[[#This Row],[Age]]&lt;13), 1, 0)</f>
        <v>0</v>
      </c>
      <c r="L294">
        <f>IF(AND(Table1[[#This Row],[Age]]&lt;&gt;"", Table1[[#This Row],[Age]]&gt;=13, Table1[[#This Row],[Age]]&lt;20), 1, 0)</f>
        <v>0</v>
      </c>
      <c r="O294">
        <f>IF(AND(Table1[[#This Row],[Age]]&lt;&gt;"", Table1[[#This Row],[Age]]&gt;64), 1, 0)</f>
        <v>0</v>
      </c>
      <c r="P294">
        <v>0</v>
      </c>
      <c r="Q294">
        <v>0</v>
      </c>
      <c r="R294">
        <v>113798</v>
      </c>
      <c r="S294">
        <v>31</v>
      </c>
      <c r="U294" t="s">
        <v>15</v>
      </c>
      <c r="V294">
        <f>Table1[[#This Row],[class1]]*Bclass1+Table1[[#This Row],[class2]]*Bclass2+Table1[[#This Row],[male]]*Bmale+Table1[[#This Row],[Fare]]*Bfare+Table1[[#This Row],[child]]*Bchild+Table1[[#This Row],[teen]]*Bteen+Table1[[#This Row],[senior]]*Bsenior</f>
        <v>-0.36776429837764174</v>
      </c>
      <c r="W294">
        <f>EXP(Table1[[#This Row],[Logit]])</f>
        <v>0.69228033405820022</v>
      </c>
      <c r="X294">
        <f>IF(Table1[[#This Row],[Survived]]=1, Table1[[#This Row],[elogit]]/(1+Table1[[#This Row],[elogit]]), 1-(Table1[[#This Row],[elogit]]/(1+Table1[[#This Row],[elogit]])))</f>
        <v>0.59091864384072457</v>
      </c>
      <c r="Y294">
        <f>LN(Table1[[#This Row],[probability]])</f>
        <v>-0.52607692952776786</v>
      </c>
      <c r="Z294">
        <f>IF(ROW()&lt;(Table1[[#Totals],[Survived]]+1), 1, 0)</f>
        <v>1</v>
      </c>
      <c r="AA294">
        <f>IF(Table1[[#This Row],[Prediction]]=Table1[[#This Row],[Survived]], 1, 0)</f>
        <v>0</v>
      </c>
    </row>
    <row r="295" spans="1:27" x14ac:dyDescent="0.3">
      <c r="A295">
        <v>175</v>
      </c>
      <c r="B295">
        <v>0</v>
      </c>
      <c r="C295">
        <v>1</v>
      </c>
      <c r="D295">
        <f>IF(Table1[[#This Row],[Pclass]]=1, 1, 0)</f>
        <v>1</v>
      </c>
      <c r="E295">
        <f>IF(Table1[[#This Row],[Pclass]]=2, 1, 0)</f>
        <v>0</v>
      </c>
      <c r="F295" t="s">
        <v>271</v>
      </c>
      <c r="G295" t="s">
        <v>13</v>
      </c>
      <c r="H295">
        <f>IF(Table1[[#This Row],[Sex]]="male", 1, 0)</f>
        <v>1</v>
      </c>
      <c r="I295">
        <v>56</v>
      </c>
      <c r="J295">
        <f>IF(Table1[[#This Row],[Age]], 0, 1)</f>
        <v>0</v>
      </c>
      <c r="K295">
        <f>IF(AND(Table1[[#This Row],[Age]]&lt;&gt;"", Table1[[#This Row],[Age]]&lt;13), 1, 0)</f>
        <v>0</v>
      </c>
      <c r="L295">
        <f>IF(AND(Table1[[#This Row],[Age]]&lt;&gt;"", Table1[[#This Row],[Age]]&gt;=13, Table1[[#This Row],[Age]]&lt;20), 1, 0)</f>
        <v>0</v>
      </c>
      <c r="O295">
        <f>IF(AND(Table1[[#This Row],[Age]]&lt;&gt;"", Table1[[#This Row],[Age]]&gt;64), 1, 0)</f>
        <v>0</v>
      </c>
      <c r="P295">
        <v>0</v>
      </c>
      <c r="Q295">
        <v>0</v>
      </c>
      <c r="R295">
        <v>17764</v>
      </c>
      <c r="S295">
        <v>30.695799999999998</v>
      </c>
      <c r="T295" t="s">
        <v>272</v>
      </c>
      <c r="U295" t="s">
        <v>20</v>
      </c>
      <c r="V295">
        <f>Table1[[#This Row],[class1]]*Bclass1+Table1[[#This Row],[class2]]*Bclass2+Table1[[#This Row],[male]]*Bmale+Table1[[#This Row],[Fare]]*Bfare+Table1[[#This Row],[child]]*Bchild+Table1[[#This Row],[teen]]*Bteen+Table1[[#This Row],[senior]]*Bsenior</f>
        <v>-0.36816890893298804</v>
      </c>
      <c r="W295">
        <f>EXP(Table1[[#This Row],[Logit]])</f>
        <v>0.69200028678664316</v>
      </c>
      <c r="X295">
        <f>IF(Table1[[#This Row],[Survived]]=1, Table1[[#This Row],[elogit]]/(1+Table1[[#This Row],[elogit]]), 1-(Table1[[#This Row],[elogit]]/(1+Table1[[#This Row],[elogit]])))</f>
        <v>0.59101644828863864</v>
      </c>
      <c r="Y295">
        <f>LN(Table1[[#This Row],[probability]])</f>
        <v>-0.52591143067966928</v>
      </c>
      <c r="Z295">
        <f>IF(ROW()&lt;(Table1[[#Totals],[Survived]]+1), 1, 0)</f>
        <v>1</v>
      </c>
      <c r="AA295">
        <f>IF(Table1[[#This Row],[Prediction]]=Table1[[#This Row],[Survived]], 1, 0)</f>
        <v>0</v>
      </c>
    </row>
    <row r="296" spans="1:27" x14ac:dyDescent="0.3">
      <c r="A296">
        <v>794</v>
      </c>
      <c r="B296">
        <v>0</v>
      </c>
      <c r="C296">
        <v>1</v>
      </c>
      <c r="D296">
        <f>IF(Table1[[#This Row],[Pclass]]=1, 1, 0)</f>
        <v>1</v>
      </c>
      <c r="E296">
        <f>IF(Table1[[#This Row],[Pclass]]=2, 1, 0)</f>
        <v>0</v>
      </c>
      <c r="F296" t="s">
        <v>1100</v>
      </c>
      <c r="G296" t="s">
        <v>13</v>
      </c>
      <c r="H296">
        <f>IF(Table1[[#This Row],[Sex]]="male", 1, 0)</f>
        <v>1</v>
      </c>
      <c r="J296">
        <f>IF(Table1[[#This Row],[Age]], 0, 1)</f>
        <v>1</v>
      </c>
      <c r="K296">
        <f>IF(AND(Table1[[#This Row],[Age]]&lt;&gt;"", Table1[[#This Row],[Age]]&lt;13), 1, 0)</f>
        <v>0</v>
      </c>
      <c r="L296">
        <f>IF(AND(Table1[[#This Row],[Age]]&lt;&gt;"", Table1[[#This Row],[Age]]&gt;=13, Table1[[#This Row],[Age]]&lt;20), 1, 0)</f>
        <v>0</v>
      </c>
      <c r="O296">
        <f>IF(AND(Table1[[#This Row],[Age]]&lt;&gt;"", Table1[[#This Row],[Age]]&gt;64), 1, 0)</f>
        <v>0</v>
      </c>
      <c r="P296">
        <v>0</v>
      </c>
      <c r="Q296">
        <v>0</v>
      </c>
      <c r="R296" t="s">
        <v>1101</v>
      </c>
      <c r="S296">
        <v>30.695799999999998</v>
      </c>
      <c r="U296" t="s">
        <v>20</v>
      </c>
      <c r="V296">
        <f>Table1[[#This Row],[class1]]*Bclass1+Table1[[#This Row],[class2]]*Bclass2+Table1[[#This Row],[male]]*Bmale+Table1[[#This Row],[Fare]]*Bfare+Table1[[#This Row],[child]]*Bchild+Table1[[#This Row],[teen]]*Bteen+Table1[[#This Row],[senior]]*Bsenior</f>
        <v>-0.36816890893298804</v>
      </c>
      <c r="W296">
        <f>EXP(Table1[[#This Row],[Logit]])</f>
        <v>0.69200028678664316</v>
      </c>
      <c r="X296">
        <f>IF(Table1[[#This Row],[Survived]]=1, Table1[[#This Row],[elogit]]/(1+Table1[[#This Row],[elogit]]), 1-(Table1[[#This Row],[elogit]]/(1+Table1[[#This Row],[elogit]])))</f>
        <v>0.59101644828863864</v>
      </c>
      <c r="Y296">
        <f>LN(Table1[[#This Row],[probability]])</f>
        <v>-0.52591143067966928</v>
      </c>
      <c r="Z296">
        <f>IF(ROW()&lt;(Table1[[#Totals],[Survived]]+1), 1, 0)</f>
        <v>1</v>
      </c>
      <c r="AA296">
        <f>IF(Table1[[#This Row],[Prediction]]=Table1[[#This Row],[Survived]], 1, 0)</f>
        <v>0</v>
      </c>
    </row>
    <row r="297" spans="1:27" x14ac:dyDescent="0.3">
      <c r="A297">
        <v>493</v>
      </c>
      <c r="B297">
        <v>0</v>
      </c>
      <c r="C297">
        <v>1</v>
      </c>
      <c r="D297">
        <f>IF(Table1[[#This Row],[Pclass]]=1, 1, 0)</f>
        <v>1</v>
      </c>
      <c r="E297">
        <f>IF(Table1[[#This Row],[Pclass]]=2, 1, 0)</f>
        <v>0</v>
      </c>
      <c r="F297" t="s">
        <v>708</v>
      </c>
      <c r="G297" t="s">
        <v>13</v>
      </c>
      <c r="H297">
        <f>IF(Table1[[#This Row],[Sex]]="male", 1, 0)</f>
        <v>1</v>
      </c>
      <c r="I297">
        <v>55</v>
      </c>
      <c r="J297">
        <f>IF(Table1[[#This Row],[Age]], 0, 1)</f>
        <v>0</v>
      </c>
      <c r="K297">
        <f>IF(AND(Table1[[#This Row],[Age]]&lt;&gt;"", Table1[[#This Row],[Age]]&lt;13), 1, 0)</f>
        <v>0</v>
      </c>
      <c r="L297">
        <f>IF(AND(Table1[[#This Row],[Age]]&lt;&gt;"", Table1[[#This Row],[Age]]&gt;=13, Table1[[#This Row],[Age]]&lt;20), 1, 0)</f>
        <v>0</v>
      </c>
      <c r="O297">
        <f>IF(AND(Table1[[#This Row],[Age]]&lt;&gt;"", Table1[[#This Row],[Age]]&gt;64), 1, 0)</f>
        <v>0</v>
      </c>
      <c r="P297">
        <v>0</v>
      </c>
      <c r="Q297">
        <v>0</v>
      </c>
      <c r="R297">
        <v>113787</v>
      </c>
      <c r="S297">
        <v>30.5</v>
      </c>
      <c r="T297" t="s">
        <v>709</v>
      </c>
      <c r="U297" t="s">
        <v>15</v>
      </c>
      <c r="V297">
        <f>Table1[[#This Row],[class1]]*Bclass1+Table1[[#This Row],[class2]]*Bclass2+Table1[[#This Row],[male]]*Bmale+Table1[[#This Row],[Fare]]*Bfare+Table1[[#This Row],[child]]*Bchild+Table1[[#This Row],[teen]]*Bteen+Table1[[#This Row],[senior]]*Bsenior</f>
        <v>-0.36842933873817152</v>
      </c>
      <c r="W297">
        <f>EXP(Table1[[#This Row],[Logit]])</f>
        <v>0.69182009275173562</v>
      </c>
      <c r="X297">
        <f>IF(Table1[[#This Row],[Survived]]=1, Table1[[#This Row],[elogit]]/(1+Table1[[#This Row],[elogit]]), 1-(Table1[[#This Row],[elogit]]/(1+Table1[[#This Row],[elogit]])))</f>
        <v>0.59107939684857724</v>
      </c>
      <c r="Y297">
        <f>LN(Table1[[#This Row],[probability]])</f>
        <v>-0.52580492736987927</v>
      </c>
      <c r="Z297">
        <f>IF(ROW()&lt;(Table1[[#Totals],[Survived]]+1), 1, 0)</f>
        <v>1</v>
      </c>
      <c r="AA297">
        <f>IF(Table1[[#This Row],[Prediction]]=Table1[[#This Row],[Survived]], 1, 0)</f>
        <v>0</v>
      </c>
    </row>
    <row r="298" spans="1:27" x14ac:dyDescent="0.3">
      <c r="A298">
        <v>783</v>
      </c>
      <c r="B298">
        <v>0</v>
      </c>
      <c r="C298">
        <v>1</v>
      </c>
      <c r="D298">
        <f>IF(Table1[[#This Row],[Pclass]]=1, 1, 0)</f>
        <v>1</v>
      </c>
      <c r="E298">
        <f>IF(Table1[[#This Row],[Pclass]]=2, 1, 0)</f>
        <v>0</v>
      </c>
      <c r="F298" t="s">
        <v>1085</v>
      </c>
      <c r="G298" t="s">
        <v>13</v>
      </c>
      <c r="H298">
        <f>IF(Table1[[#This Row],[Sex]]="male", 1, 0)</f>
        <v>1</v>
      </c>
      <c r="I298">
        <v>29</v>
      </c>
      <c r="J298">
        <f>IF(Table1[[#This Row],[Age]], 0, 1)</f>
        <v>0</v>
      </c>
      <c r="K298">
        <f>IF(AND(Table1[[#This Row],[Age]]&lt;&gt;"", Table1[[#This Row],[Age]]&lt;13), 1, 0)</f>
        <v>0</v>
      </c>
      <c r="L298">
        <f>IF(AND(Table1[[#This Row],[Age]]&lt;&gt;"", Table1[[#This Row],[Age]]&gt;=13, Table1[[#This Row],[Age]]&lt;20), 1, 0)</f>
        <v>0</v>
      </c>
      <c r="O298">
        <f>IF(AND(Table1[[#This Row],[Age]]&lt;&gt;"", Table1[[#This Row],[Age]]&gt;64), 1, 0)</f>
        <v>0</v>
      </c>
      <c r="P298">
        <v>0</v>
      </c>
      <c r="Q298">
        <v>0</v>
      </c>
      <c r="R298">
        <v>113501</v>
      </c>
      <c r="S298">
        <v>30</v>
      </c>
      <c r="T298" t="s">
        <v>1086</v>
      </c>
      <c r="U298" t="s">
        <v>15</v>
      </c>
      <c r="V298">
        <f>Table1[[#This Row],[class1]]*Bclass1+Table1[[#This Row],[class2]]*Bclass2+Table1[[#This Row],[male]]*Bmale+Table1[[#This Row],[Fare]]*Bfare+Table1[[#This Row],[child]]*Bchild+Table1[[#This Row],[teen]]*Bteen+Table1[[#This Row],[senior]]*Bsenior</f>
        <v>-0.3690943790987013</v>
      </c>
      <c r="W298">
        <f>EXP(Table1[[#This Row],[Logit]])</f>
        <v>0.69136015742256041</v>
      </c>
      <c r="X298">
        <f>IF(Table1[[#This Row],[Survived]]=1, Table1[[#This Row],[elogit]]/(1+Table1[[#This Row],[elogit]]), 1-(Table1[[#This Row],[elogit]]/(1+Table1[[#This Row],[elogit]])))</f>
        <v>0.59124013038351664</v>
      </c>
      <c r="Y298">
        <f>LN(Table1[[#This Row],[probability]])</f>
        <v>-0.52553303211275548</v>
      </c>
      <c r="Z298">
        <f>IF(ROW()&lt;(Table1[[#Totals],[Survived]]+1), 1, 0)</f>
        <v>1</v>
      </c>
      <c r="AA298">
        <f>IF(Table1[[#This Row],[Prediction]]=Table1[[#This Row],[Survived]], 1, 0)</f>
        <v>0</v>
      </c>
    </row>
    <row r="299" spans="1:27" x14ac:dyDescent="0.3">
      <c r="A299">
        <v>274</v>
      </c>
      <c r="B299">
        <v>0</v>
      </c>
      <c r="C299">
        <v>1</v>
      </c>
      <c r="D299">
        <f>IF(Table1[[#This Row],[Pclass]]=1, 1, 0)</f>
        <v>1</v>
      </c>
      <c r="E299">
        <f>IF(Table1[[#This Row],[Pclass]]=2, 1, 0)</f>
        <v>0</v>
      </c>
      <c r="F299" t="s">
        <v>414</v>
      </c>
      <c r="G299" t="s">
        <v>13</v>
      </c>
      <c r="H299">
        <f>IF(Table1[[#This Row],[Sex]]="male", 1, 0)</f>
        <v>1</v>
      </c>
      <c r="I299">
        <v>37</v>
      </c>
      <c r="J299">
        <f>IF(Table1[[#This Row],[Age]], 0, 1)</f>
        <v>0</v>
      </c>
      <c r="K299">
        <f>IF(AND(Table1[[#This Row],[Age]]&lt;&gt;"", Table1[[#This Row],[Age]]&lt;13), 1, 0)</f>
        <v>0</v>
      </c>
      <c r="L299">
        <f>IF(AND(Table1[[#This Row],[Age]]&lt;&gt;"", Table1[[#This Row],[Age]]&gt;=13, Table1[[#This Row],[Age]]&lt;20), 1, 0)</f>
        <v>0</v>
      </c>
      <c r="O299">
        <f>IF(AND(Table1[[#This Row],[Age]]&lt;&gt;"", Table1[[#This Row],[Age]]&gt;64), 1, 0)</f>
        <v>0</v>
      </c>
      <c r="P299">
        <v>0</v>
      </c>
      <c r="Q299">
        <v>1</v>
      </c>
      <c r="R299" t="s">
        <v>415</v>
      </c>
      <c r="S299">
        <v>29.7</v>
      </c>
      <c r="T299" t="s">
        <v>416</v>
      </c>
      <c r="U299" t="s">
        <v>20</v>
      </c>
      <c r="V299">
        <f>Table1[[#This Row],[class1]]*Bclass1+Table1[[#This Row],[class2]]*Bclass2+Table1[[#This Row],[male]]*Bmale+Table1[[#This Row],[Fare]]*Bfare+Table1[[#This Row],[child]]*Bchild+Table1[[#This Row],[teen]]*Bteen+Table1[[#This Row],[senior]]*Bsenior</f>
        <v>-0.36949340331501912</v>
      </c>
      <c r="W299">
        <f>EXP(Table1[[#This Row],[Logit]])</f>
        <v>0.69108434300952615</v>
      </c>
      <c r="X299">
        <f>IF(Table1[[#This Row],[Survived]]=1, Table1[[#This Row],[elogit]]/(1+Table1[[#This Row],[elogit]]), 1-(Table1[[#This Row],[elogit]]/(1+Table1[[#This Row],[elogit]])))</f>
        <v>0.59133656114416921</v>
      </c>
      <c r="Y299">
        <f>LN(Table1[[#This Row],[probability]])</f>
        <v>-0.52536994626545752</v>
      </c>
      <c r="Z299">
        <f>IF(ROW()&lt;(Table1[[#Totals],[Survived]]+1), 1, 0)</f>
        <v>1</v>
      </c>
      <c r="AA299">
        <f>IF(Table1[[#This Row],[Prediction]]=Table1[[#This Row],[Survived]], 1, 0)</f>
        <v>0</v>
      </c>
    </row>
    <row r="300" spans="1:27" x14ac:dyDescent="0.3">
      <c r="A300">
        <v>488</v>
      </c>
      <c r="B300">
        <v>0</v>
      </c>
      <c r="C300">
        <v>1</v>
      </c>
      <c r="D300">
        <f>IF(Table1[[#This Row],[Pclass]]=1, 1, 0)</f>
        <v>1</v>
      </c>
      <c r="E300">
        <f>IF(Table1[[#This Row],[Pclass]]=2, 1, 0)</f>
        <v>0</v>
      </c>
      <c r="F300" t="s">
        <v>700</v>
      </c>
      <c r="G300" t="s">
        <v>13</v>
      </c>
      <c r="H300">
        <f>IF(Table1[[#This Row],[Sex]]="male", 1, 0)</f>
        <v>1</v>
      </c>
      <c r="I300">
        <v>58</v>
      </c>
      <c r="J300">
        <f>IF(Table1[[#This Row],[Age]], 0, 1)</f>
        <v>0</v>
      </c>
      <c r="K300">
        <f>IF(AND(Table1[[#This Row],[Age]]&lt;&gt;"", Table1[[#This Row],[Age]]&lt;13), 1, 0)</f>
        <v>0</v>
      </c>
      <c r="L300">
        <f>IF(AND(Table1[[#This Row],[Age]]&lt;&gt;"", Table1[[#This Row],[Age]]&gt;=13, Table1[[#This Row],[Age]]&lt;20), 1, 0)</f>
        <v>0</v>
      </c>
      <c r="O300">
        <f>IF(AND(Table1[[#This Row],[Age]]&lt;&gt;"", Table1[[#This Row],[Age]]&gt;64), 1, 0)</f>
        <v>0</v>
      </c>
      <c r="P300">
        <v>0</v>
      </c>
      <c r="Q300">
        <v>0</v>
      </c>
      <c r="R300">
        <v>11771</v>
      </c>
      <c r="S300">
        <v>29.7</v>
      </c>
      <c r="T300" t="s">
        <v>701</v>
      </c>
      <c r="U300" t="s">
        <v>20</v>
      </c>
      <c r="V300">
        <f>Table1[[#This Row],[class1]]*Bclass1+Table1[[#This Row],[class2]]*Bclass2+Table1[[#This Row],[male]]*Bmale+Table1[[#This Row],[Fare]]*Bfare+Table1[[#This Row],[child]]*Bchild+Table1[[#This Row],[teen]]*Bteen+Table1[[#This Row],[senior]]*Bsenior</f>
        <v>-0.36949340331501912</v>
      </c>
      <c r="W300">
        <f>EXP(Table1[[#This Row],[Logit]])</f>
        <v>0.69108434300952615</v>
      </c>
      <c r="X300">
        <f>IF(Table1[[#This Row],[Survived]]=1, Table1[[#This Row],[elogit]]/(1+Table1[[#This Row],[elogit]]), 1-(Table1[[#This Row],[elogit]]/(1+Table1[[#This Row],[elogit]])))</f>
        <v>0.59133656114416921</v>
      </c>
      <c r="Y300">
        <f>LN(Table1[[#This Row],[probability]])</f>
        <v>-0.52536994626545752</v>
      </c>
      <c r="Z300">
        <f>IF(ROW()&lt;(Table1[[#Totals],[Survived]]+1), 1, 0)</f>
        <v>1</v>
      </c>
      <c r="AA300">
        <f>IF(Table1[[#This Row],[Prediction]]=Table1[[#This Row],[Survived]], 1, 0)</f>
        <v>0</v>
      </c>
    </row>
    <row r="301" spans="1:27" x14ac:dyDescent="0.3">
      <c r="A301">
        <v>332</v>
      </c>
      <c r="B301">
        <v>0</v>
      </c>
      <c r="C301">
        <v>1</v>
      </c>
      <c r="D301">
        <f>IF(Table1[[#This Row],[Pclass]]=1, 1, 0)</f>
        <v>1</v>
      </c>
      <c r="E301">
        <f>IF(Table1[[#This Row],[Pclass]]=2, 1, 0)</f>
        <v>0</v>
      </c>
      <c r="F301" t="s">
        <v>499</v>
      </c>
      <c r="G301" t="s">
        <v>13</v>
      </c>
      <c r="H301">
        <f>IF(Table1[[#This Row],[Sex]]="male", 1, 0)</f>
        <v>1</v>
      </c>
      <c r="I301">
        <v>45.5</v>
      </c>
      <c r="J301">
        <f>IF(Table1[[#This Row],[Age]], 0, 1)</f>
        <v>0</v>
      </c>
      <c r="K301">
        <f>IF(AND(Table1[[#This Row],[Age]]&lt;&gt;"", Table1[[#This Row],[Age]]&lt;13), 1, 0)</f>
        <v>0</v>
      </c>
      <c r="L301">
        <f>IF(AND(Table1[[#This Row],[Age]]&lt;&gt;"", Table1[[#This Row],[Age]]&gt;=13, Table1[[#This Row],[Age]]&lt;20), 1, 0)</f>
        <v>0</v>
      </c>
      <c r="O301">
        <f>IF(AND(Table1[[#This Row],[Age]]&lt;&gt;"", Table1[[#This Row],[Age]]&gt;64), 1, 0)</f>
        <v>0</v>
      </c>
      <c r="P301">
        <v>0</v>
      </c>
      <c r="Q301">
        <v>0</v>
      </c>
      <c r="R301">
        <v>113043</v>
      </c>
      <c r="S301">
        <v>28.5</v>
      </c>
      <c r="T301" t="s">
        <v>500</v>
      </c>
      <c r="U301" t="s">
        <v>15</v>
      </c>
      <c r="V301">
        <f>Table1[[#This Row],[class1]]*Bclass1+Table1[[#This Row],[class2]]*Bclass2+Table1[[#This Row],[male]]*Bmale+Table1[[#This Row],[Fare]]*Bfare+Table1[[#This Row],[child]]*Bchild+Table1[[#This Row],[teen]]*Bteen+Table1[[#This Row],[senior]]*Bsenior</f>
        <v>-0.37108950018029063</v>
      </c>
      <c r="W301">
        <f>EXP(Table1[[#This Row],[Logit]])</f>
        <v>0.68998218526525201</v>
      </c>
      <c r="X301">
        <f>IF(Table1[[#This Row],[Survived]]=1, Table1[[#This Row],[elogit]]/(1+Table1[[#This Row],[elogit]]), 1-(Table1[[#This Row],[elogit]]/(1+Table1[[#This Row],[elogit]])))</f>
        <v>0.59172221383093726</v>
      </c>
      <c r="Y301">
        <f>LN(Table1[[#This Row],[probability]])</f>
        <v>-0.52471798761625799</v>
      </c>
      <c r="Z301">
        <f>IF(ROW()&lt;(Table1[[#Totals],[Survived]]+1), 1, 0)</f>
        <v>1</v>
      </c>
      <c r="AA301">
        <f>IF(Table1[[#This Row],[Prediction]]=Table1[[#This Row],[Survived]], 1, 0)</f>
        <v>0</v>
      </c>
    </row>
    <row r="302" spans="1:27" x14ac:dyDescent="0.3">
      <c r="A302">
        <v>453</v>
      </c>
      <c r="B302">
        <v>0</v>
      </c>
      <c r="C302">
        <v>1</v>
      </c>
      <c r="D302">
        <f>IF(Table1[[#This Row],[Pclass]]=1, 1, 0)</f>
        <v>1</v>
      </c>
      <c r="E302">
        <f>IF(Table1[[#This Row],[Pclass]]=2, 1, 0)</f>
        <v>0</v>
      </c>
      <c r="F302" t="s">
        <v>652</v>
      </c>
      <c r="G302" t="s">
        <v>13</v>
      </c>
      <c r="H302">
        <f>IF(Table1[[#This Row],[Sex]]="male", 1, 0)</f>
        <v>1</v>
      </c>
      <c r="I302">
        <v>30</v>
      </c>
      <c r="J302">
        <f>IF(Table1[[#This Row],[Age]], 0, 1)</f>
        <v>0</v>
      </c>
      <c r="K302">
        <f>IF(AND(Table1[[#This Row],[Age]]&lt;&gt;"", Table1[[#This Row],[Age]]&lt;13), 1, 0)</f>
        <v>0</v>
      </c>
      <c r="L302">
        <f>IF(AND(Table1[[#This Row],[Age]]&lt;&gt;"", Table1[[#This Row],[Age]]&gt;=13, Table1[[#This Row],[Age]]&lt;20), 1, 0)</f>
        <v>0</v>
      </c>
      <c r="O302">
        <f>IF(AND(Table1[[#This Row],[Age]]&lt;&gt;"", Table1[[#This Row],[Age]]&gt;64), 1, 0)</f>
        <v>0</v>
      </c>
      <c r="P302">
        <v>0</v>
      </c>
      <c r="Q302">
        <v>0</v>
      </c>
      <c r="R302">
        <v>113051</v>
      </c>
      <c r="S302">
        <v>27.75</v>
      </c>
      <c r="T302" t="s">
        <v>653</v>
      </c>
      <c r="U302" t="s">
        <v>20</v>
      </c>
      <c r="V302">
        <f>Table1[[#This Row],[class1]]*Bclass1+Table1[[#This Row],[class2]]*Bclass2+Table1[[#This Row],[male]]*Bmale+Table1[[#This Row],[Fare]]*Bfare+Table1[[#This Row],[child]]*Bchild+Table1[[#This Row],[teen]]*Bteen+Table1[[#This Row],[senior]]*Bsenior</f>
        <v>-0.37208706072108527</v>
      </c>
      <c r="W302">
        <f>EXP(Table1[[#This Row],[Logit]])</f>
        <v>0.68929422945921337</v>
      </c>
      <c r="X302">
        <f>IF(Table1[[#This Row],[Survived]]=1, Table1[[#This Row],[elogit]]/(1+Table1[[#This Row],[elogit]]), 1-(Table1[[#This Row],[elogit]]/(1+Table1[[#This Row],[elogit]])))</f>
        <v>0.59196318945582727</v>
      </c>
      <c r="Y302">
        <f>LN(Table1[[#This Row],[probability]])</f>
        <v>-0.52431082600465084</v>
      </c>
      <c r="Z302">
        <f>IF(ROW()&lt;(Table1[[#Totals],[Survived]]+1), 1, 0)</f>
        <v>1</v>
      </c>
      <c r="AA302">
        <f>IF(Table1[[#This Row],[Prediction]]=Table1[[#This Row],[Survived]], 1, 0)</f>
        <v>0</v>
      </c>
    </row>
    <row r="303" spans="1:27" x14ac:dyDescent="0.3">
      <c r="A303">
        <v>31</v>
      </c>
      <c r="B303">
        <v>0</v>
      </c>
      <c r="C303">
        <v>1</v>
      </c>
      <c r="D303">
        <f>IF(Table1[[#This Row],[Pclass]]=1, 1, 0)</f>
        <v>1</v>
      </c>
      <c r="E303">
        <f>IF(Table1[[#This Row],[Pclass]]=2, 1, 0)</f>
        <v>0</v>
      </c>
      <c r="F303" t="s">
        <v>60</v>
      </c>
      <c r="G303" t="s">
        <v>13</v>
      </c>
      <c r="H303">
        <f>IF(Table1[[#This Row],[Sex]]="male", 1, 0)</f>
        <v>1</v>
      </c>
      <c r="I303">
        <v>40</v>
      </c>
      <c r="J303">
        <f>IF(Table1[[#This Row],[Age]], 0, 1)</f>
        <v>0</v>
      </c>
      <c r="K303">
        <f>IF(AND(Table1[[#This Row],[Age]]&lt;&gt;"", Table1[[#This Row],[Age]]&lt;13), 1, 0)</f>
        <v>0</v>
      </c>
      <c r="L303">
        <f>IF(AND(Table1[[#This Row],[Age]]&lt;&gt;"", Table1[[#This Row],[Age]]&gt;=13, Table1[[#This Row],[Age]]&lt;20), 1, 0)</f>
        <v>0</v>
      </c>
      <c r="O303">
        <f>IF(AND(Table1[[#This Row],[Age]]&lt;&gt;"", Table1[[#This Row],[Age]]&gt;64), 1, 0)</f>
        <v>0</v>
      </c>
      <c r="P303">
        <v>0</v>
      </c>
      <c r="Q303">
        <v>0</v>
      </c>
      <c r="R303" t="s">
        <v>61</v>
      </c>
      <c r="S303">
        <v>27.720800000000001</v>
      </c>
      <c r="U303" t="s">
        <v>20</v>
      </c>
      <c r="V303">
        <f>Table1[[#This Row],[class1]]*Bclass1+Table1[[#This Row],[class2]]*Bclass2+Table1[[#This Row],[male]]*Bmale+Table1[[#This Row],[Fare]]*Bfare+Table1[[#This Row],[child]]*Bchild+Table1[[#This Row],[teen]]*Bteen+Table1[[#This Row],[senior]]*Bsenior</f>
        <v>-0.3721258990781402</v>
      </c>
      <c r="W303">
        <f>EXP(Table1[[#This Row],[Logit]])</f>
        <v>0.68926745892367891</v>
      </c>
      <c r="X303">
        <f>IF(Table1[[#This Row],[Survived]]=1, Table1[[#This Row],[elogit]]/(1+Table1[[#This Row],[elogit]]), 1-(Table1[[#This Row],[elogit]]/(1+Table1[[#This Row],[elogit]])))</f>
        <v>0.59197257054673424</v>
      </c>
      <c r="Y303">
        <f>LN(Table1[[#This Row],[probability]])</f>
        <v>-0.52429497870748465</v>
      </c>
      <c r="Z303">
        <f>IF(ROW()&lt;(Table1[[#Totals],[Survived]]+1), 1, 0)</f>
        <v>1</v>
      </c>
      <c r="AA303">
        <f>IF(Table1[[#This Row],[Prediction]]=Table1[[#This Row],[Survived]], 1, 0)</f>
        <v>0</v>
      </c>
    </row>
    <row r="304" spans="1:27" x14ac:dyDescent="0.3">
      <c r="A304">
        <v>65</v>
      </c>
      <c r="B304">
        <v>0</v>
      </c>
      <c r="C304">
        <v>1</v>
      </c>
      <c r="D304">
        <f>IF(Table1[[#This Row],[Pclass]]=1, 1, 0)</f>
        <v>1</v>
      </c>
      <c r="E304">
        <f>IF(Table1[[#This Row],[Pclass]]=2, 1, 0)</f>
        <v>0</v>
      </c>
      <c r="F304" t="s">
        <v>112</v>
      </c>
      <c r="G304" t="s">
        <v>13</v>
      </c>
      <c r="H304">
        <f>IF(Table1[[#This Row],[Sex]]="male", 1, 0)</f>
        <v>1</v>
      </c>
      <c r="J304">
        <f>IF(Table1[[#This Row],[Age]], 0, 1)</f>
        <v>1</v>
      </c>
      <c r="K304">
        <f>IF(AND(Table1[[#This Row],[Age]]&lt;&gt;"", Table1[[#This Row],[Age]]&lt;13), 1, 0)</f>
        <v>0</v>
      </c>
      <c r="L304">
        <f>IF(AND(Table1[[#This Row],[Age]]&lt;&gt;"", Table1[[#This Row],[Age]]&gt;=13, Table1[[#This Row],[Age]]&lt;20), 1, 0)</f>
        <v>0</v>
      </c>
      <c r="O304">
        <f>IF(AND(Table1[[#This Row],[Age]]&lt;&gt;"", Table1[[#This Row],[Age]]&gt;64), 1, 0)</f>
        <v>0</v>
      </c>
      <c r="P304">
        <v>0</v>
      </c>
      <c r="Q304">
        <v>0</v>
      </c>
      <c r="R304" t="s">
        <v>113</v>
      </c>
      <c r="S304">
        <v>27.720800000000001</v>
      </c>
      <c r="U304" t="s">
        <v>20</v>
      </c>
      <c r="V304">
        <f>Table1[[#This Row],[class1]]*Bclass1+Table1[[#This Row],[class2]]*Bclass2+Table1[[#This Row],[male]]*Bmale+Table1[[#This Row],[Fare]]*Bfare+Table1[[#This Row],[child]]*Bchild+Table1[[#This Row],[teen]]*Bteen+Table1[[#This Row],[senior]]*Bsenior</f>
        <v>-0.3721258990781402</v>
      </c>
      <c r="W304">
        <f>EXP(Table1[[#This Row],[Logit]])</f>
        <v>0.68926745892367891</v>
      </c>
      <c r="X304">
        <f>IF(Table1[[#This Row],[Survived]]=1, Table1[[#This Row],[elogit]]/(1+Table1[[#This Row],[elogit]]), 1-(Table1[[#This Row],[elogit]]/(1+Table1[[#This Row],[elogit]])))</f>
        <v>0.59197257054673424</v>
      </c>
      <c r="Y304">
        <f>LN(Table1[[#This Row],[probability]])</f>
        <v>-0.52429497870748465</v>
      </c>
      <c r="Z304">
        <f>IF(ROW()&lt;(Table1[[#Totals],[Survived]]+1), 1, 0)</f>
        <v>1</v>
      </c>
      <c r="AA304">
        <f>IF(Table1[[#This Row],[Prediction]]=Table1[[#This Row],[Survived]], 1, 0)</f>
        <v>0</v>
      </c>
    </row>
    <row r="305" spans="1:27" x14ac:dyDescent="0.3">
      <c r="A305">
        <v>296</v>
      </c>
      <c r="B305">
        <v>0</v>
      </c>
      <c r="C305">
        <v>1</v>
      </c>
      <c r="D305">
        <f>IF(Table1[[#This Row],[Pclass]]=1, 1, 0)</f>
        <v>1</v>
      </c>
      <c r="E305">
        <f>IF(Table1[[#This Row],[Pclass]]=2, 1, 0)</f>
        <v>0</v>
      </c>
      <c r="F305" t="s">
        <v>445</v>
      </c>
      <c r="G305" t="s">
        <v>13</v>
      </c>
      <c r="H305">
        <f>IF(Table1[[#This Row],[Sex]]="male", 1, 0)</f>
        <v>1</v>
      </c>
      <c r="J305">
        <f>IF(Table1[[#This Row],[Age]], 0, 1)</f>
        <v>1</v>
      </c>
      <c r="K305">
        <f>IF(AND(Table1[[#This Row],[Age]]&lt;&gt;"", Table1[[#This Row],[Age]]&lt;13), 1, 0)</f>
        <v>0</v>
      </c>
      <c r="L305">
        <f>IF(AND(Table1[[#This Row],[Age]]&lt;&gt;"", Table1[[#This Row],[Age]]&gt;=13, Table1[[#This Row],[Age]]&lt;20), 1, 0)</f>
        <v>0</v>
      </c>
      <c r="O305">
        <f>IF(AND(Table1[[#This Row],[Age]]&lt;&gt;"", Table1[[#This Row],[Age]]&gt;64), 1, 0)</f>
        <v>0</v>
      </c>
      <c r="P305">
        <v>0</v>
      </c>
      <c r="Q305">
        <v>0</v>
      </c>
      <c r="R305" t="s">
        <v>446</v>
      </c>
      <c r="S305">
        <v>27.720800000000001</v>
      </c>
      <c r="U305" t="s">
        <v>20</v>
      </c>
      <c r="V305">
        <f>Table1[[#This Row],[class1]]*Bclass1+Table1[[#This Row],[class2]]*Bclass2+Table1[[#This Row],[male]]*Bmale+Table1[[#This Row],[Fare]]*Bfare+Table1[[#This Row],[child]]*Bchild+Table1[[#This Row],[teen]]*Bteen+Table1[[#This Row],[senior]]*Bsenior</f>
        <v>-0.3721258990781402</v>
      </c>
      <c r="W305">
        <f>EXP(Table1[[#This Row],[Logit]])</f>
        <v>0.68926745892367891</v>
      </c>
      <c r="X305">
        <f>IF(Table1[[#This Row],[Survived]]=1, Table1[[#This Row],[elogit]]/(1+Table1[[#This Row],[elogit]]), 1-(Table1[[#This Row],[elogit]]/(1+Table1[[#This Row],[elogit]])))</f>
        <v>0.59197257054673424</v>
      </c>
      <c r="Y305">
        <f>LN(Table1[[#This Row],[probability]])</f>
        <v>-0.52429497870748465</v>
      </c>
      <c r="Z305">
        <f>IF(ROW()&lt;(Table1[[#Totals],[Survived]]+1), 1, 0)</f>
        <v>1</v>
      </c>
      <c r="AA305">
        <f>IF(Table1[[#This Row],[Prediction]]=Table1[[#This Row],[Survived]], 1, 0)</f>
        <v>0</v>
      </c>
    </row>
    <row r="306" spans="1:27" x14ac:dyDescent="0.3">
      <c r="A306">
        <v>253</v>
      </c>
      <c r="B306">
        <v>0</v>
      </c>
      <c r="C306">
        <v>1</v>
      </c>
      <c r="D306">
        <f>IF(Table1[[#This Row],[Pclass]]=1, 1, 0)</f>
        <v>1</v>
      </c>
      <c r="E306">
        <f>IF(Table1[[#This Row],[Pclass]]=2, 1, 0)</f>
        <v>0</v>
      </c>
      <c r="F306" t="s">
        <v>381</v>
      </c>
      <c r="G306" t="s">
        <v>13</v>
      </c>
      <c r="H306">
        <f>IF(Table1[[#This Row],[Sex]]="male", 1, 0)</f>
        <v>1</v>
      </c>
      <c r="I306">
        <v>62</v>
      </c>
      <c r="J306">
        <f>IF(Table1[[#This Row],[Age]], 0, 1)</f>
        <v>0</v>
      </c>
      <c r="K306">
        <f>IF(AND(Table1[[#This Row],[Age]]&lt;&gt;"", Table1[[#This Row],[Age]]&lt;13), 1, 0)</f>
        <v>0</v>
      </c>
      <c r="L306">
        <f>IF(AND(Table1[[#This Row],[Age]]&lt;&gt;"", Table1[[#This Row],[Age]]&gt;=13, Table1[[#This Row],[Age]]&lt;20), 1, 0)</f>
        <v>0</v>
      </c>
      <c r="O306">
        <f>IF(AND(Table1[[#This Row],[Age]]&lt;&gt;"", Table1[[#This Row],[Age]]&gt;64), 1, 0)</f>
        <v>0</v>
      </c>
      <c r="P306">
        <v>0</v>
      </c>
      <c r="Q306">
        <v>0</v>
      </c>
      <c r="R306">
        <v>113514</v>
      </c>
      <c r="S306">
        <v>26.55</v>
      </c>
      <c r="T306" t="s">
        <v>382</v>
      </c>
      <c r="U306" t="s">
        <v>15</v>
      </c>
      <c r="V306">
        <f>Table1[[#This Row],[class1]]*Bclass1+Table1[[#This Row],[class2]]*Bclass2+Table1[[#This Row],[male]]*Bmale+Table1[[#This Row],[Fare]]*Bfare+Table1[[#This Row],[child]]*Bchild+Table1[[#This Row],[teen]]*Bteen+Table1[[#This Row],[senior]]*Bsenior</f>
        <v>-0.37368315758635673</v>
      </c>
      <c r="W306">
        <f>EXP(Table1[[#This Row],[Logit]])</f>
        <v>0.68819492663059822</v>
      </c>
      <c r="X306">
        <f>IF(Table1[[#This Row],[Survived]]=1, Table1[[#This Row],[elogit]]/(1+Table1[[#This Row],[elogit]]), 1-(Table1[[#This Row],[elogit]]/(1+Table1[[#This Row],[elogit]])))</f>
        <v>0.59234865845489804</v>
      </c>
      <c r="Y306">
        <f>LN(Table1[[#This Row],[probability]])</f>
        <v>-0.52365986736843928</v>
      </c>
      <c r="Z306">
        <f>IF(ROW()&lt;(Table1[[#Totals],[Survived]]+1), 1, 0)</f>
        <v>1</v>
      </c>
      <c r="AA306">
        <f>IF(Table1[[#This Row],[Prediction]]=Table1[[#This Row],[Survived]], 1, 0)</f>
        <v>0</v>
      </c>
    </row>
    <row r="307" spans="1:27" x14ac:dyDescent="0.3">
      <c r="A307">
        <v>468</v>
      </c>
      <c r="B307">
        <v>0</v>
      </c>
      <c r="C307">
        <v>1</v>
      </c>
      <c r="D307">
        <f>IF(Table1[[#This Row],[Pclass]]=1, 1, 0)</f>
        <v>1</v>
      </c>
      <c r="E307">
        <f>IF(Table1[[#This Row],[Pclass]]=2, 1, 0)</f>
        <v>0</v>
      </c>
      <c r="F307" t="s">
        <v>677</v>
      </c>
      <c r="G307" t="s">
        <v>13</v>
      </c>
      <c r="H307">
        <f>IF(Table1[[#This Row],[Sex]]="male", 1, 0)</f>
        <v>1</v>
      </c>
      <c r="I307">
        <v>56</v>
      </c>
      <c r="J307">
        <f>IF(Table1[[#This Row],[Age]], 0, 1)</f>
        <v>0</v>
      </c>
      <c r="K307">
        <f>IF(AND(Table1[[#This Row],[Age]]&lt;&gt;"", Table1[[#This Row],[Age]]&lt;13), 1, 0)</f>
        <v>0</v>
      </c>
      <c r="L307">
        <f>IF(AND(Table1[[#This Row],[Age]]&lt;&gt;"", Table1[[#This Row],[Age]]&gt;=13, Table1[[#This Row],[Age]]&lt;20), 1, 0)</f>
        <v>0</v>
      </c>
      <c r="O307">
        <f>IF(AND(Table1[[#This Row],[Age]]&lt;&gt;"", Table1[[#This Row],[Age]]&gt;64), 1, 0)</f>
        <v>0</v>
      </c>
      <c r="P307">
        <v>0</v>
      </c>
      <c r="Q307">
        <v>0</v>
      </c>
      <c r="R307">
        <v>113792</v>
      </c>
      <c r="S307">
        <v>26.55</v>
      </c>
      <c r="U307" t="s">
        <v>15</v>
      </c>
      <c r="V307">
        <f>Table1[[#This Row],[class1]]*Bclass1+Table1[[#This Row],[class2]]*Bclass2+Table1[[#This Row],[male]]*Bmale+Table1[[#This Row],[Fare]]*Bfare+Table1[[#This Row],[child]]*Bchild+Table1[[#This Row],[teen]]*Bteen+Table1[[#This Row],[senior]]*Bsenior</f>
        <v>-0.37368315758635673</v>
      </c>
      <c r="W307">
        <f>EXP(Table1[[#This Row],[Logit]])</f>
        <v>0.68819492663059822</v>
      </c>
      <c r="X307">
        <f>IF(Table1[[#This Row],[Survived]]=1, Table1[[#This Row],[elogit]]/(1+Table1[[#This Row],[elogit]]), 1-(Table1[[#This Row],[elogit]]/(1+Table1[[#This Row],[elogit]])))</f>
        <v>0.59234865845489804</v>
      </c>
      <c r="Y307">
        <f>LN(Table1[[#This Row],[probability]])</f>
        <v>-0.52365986736843928</v>
      </c>
      <c r="Z307">
        <f>IF(ROW()&lt;(Table1[[#Totals],[Survived]]+1), 1, 0)</f>
        <v>1</v>
      </c>
      <c r="AA307">
        <f>IF(Table1[[#This Row],[Prediction]]=Table1[[#This Row],[Survived]], 1, 0)</f>
        <v>0</v>
      </c>
    </row>
    <row r="308" spans="1:27" x14ac:dyDescent="0.3">
      <c r="A308">
        <v>537</v>
      </c>
      <c r="B308">
        <v>0</v>
      </c>
      <c r="C308">
        <v>1</v>
      </c>
      <c r="D308">
        <f>IF(Table1[[#This Row],[Pclass]]=1, 1, 0)</f>
        <v>1</v>
      </c>
      <c r="E308">
        <f>IF(Table1[[#This Row],[Pclass]]=2, 1, 0)</f>
        <v>0</v>
      </c>
      <c r="F308" t="s">
        <v>769</v>
      </c>
      <c r="G308" t="s">
        <v>13</v>
      </c>
      <c r="H308">
        <f>IF(Table1[[#This Row],[Sex]]="male", 1, 0)</f>
        <v>1</v>
      </c>
      <c r="I308">
        <v>45</v>
      </c>
      <c r="J308">
        <f>IF(Table1[[#This Row],[Age]], 0, 1)</f>
        <v>0</v>
      </c>
      <c r="K308">
        <f>IF(AND(Table1[[#This Row],[Age]]&lt;&gt;"", Table1[[#This Row],[Age]]&lt;13), 1, 0)</f>
        <v>0</v>
      </c>
      <c r="L308">
        <f>IF(AND(Table1[[#This Row],[Age]]&lt;&gt;"", Table1[[#This Row],[Age]]&gt;=13, Table1[[#This Row],[Age]]&lt;20), 1, 0)</f>
        <v>0</v>
      </c>
      <c r="O308">
        <f>IF(AND(Table1[[#This Row],[Age]]&lt;&gt;"", Table1[[#This Row],[Age]]&gt;64), 1, 0)</f>
        <v>0</v>
      </c>
      <c r="P308">
        <v>0</v>
      </c>
      <c r="Q308">
        <v>0</v>
      </c>
      <c r="R308">
        <v>113050</v>
      </c>
      <c r="S308">
        <v>26.55</v>
      </c>
      <c r="T308" t="s">
        <v>770</v>
      </c>
      <c r="U308" t="s">
        <v>15</v>
      </c>
      <c r="V308">
        <f>Table1[[#This Row],[class1]]*Bclass1+Table1[[#This Row],[class2]]*Bclass2+Table1[[#This Row],[male]]*Bmale+Table1[[#This Row],[Fare]]*Bfare+Table1[[#This Row],[child]]*Bchild+Table1[[#This Row],[teen]]*Bteen+Table1[[#This Row],[senior]]*Bsenior</f>
        <v>-0.37368315758635673</v>
      </c>
      <c r="W308">
        <f>EXP(Table1[[#This Row],[Logit]])</f>
        <v>0.68819492663059822</v>
      </c>
      <c r="X308">
        <f>IF(Table1[[#This Row],[Survived]]=1, Table1[[#This Row],[elogit]]/(1+Table1[[#This Row],[elogit]]), 1-(Table1[[#This Row],[elogit]]/(1+Table1[[#This Row],[elogit]])))</f>
        <v>0.59234865845489804</v>
      </c>
      <c r="Y308">
        <f>LN(Table1[[#This Row],[probability]])</f>
        <v>-0.52365986736843928</v>
      </c>
      <c r="Z308">
        <f>IF(ROW()&lt;(Table1[[#Totals],[Survived]]+1), 1, 0)</f>
        <v>1</v>
      </c>
      <c r="AA308">
        <f>IF(Table1[[#This Row],[Prediction]]=Table1[[#This Row],[Survived]], 1, 0)</f>
        <v>0</v>
      </c>
    </row>
    <row r="309" spans="1:27" x14ac:dyDescent="0.3">
      <c r="A309">
        <v>556</v>
      </c>
      <c r="B309">
        <v>0</v>
      </c>
      <c r="C309">
        <v>1</v>
      </c>
      <c r="D309">
        <f>IF(Table1[[#This Row],[Pclass]]=1, 1, 0)</f>
        <v>1</v>
      </c>
      <c r="E309">
        <f>IF(Table1[[#This Row],[Pclass]]=2, 1, 0)</f>
        <v>0</v>
      </c>
      <c r="F309" t="s">
        <v>796</v>
      </c>
      <c r="G309" t="s">
        <v>13</v>
      </c>
      <c r="H309">
        <f>IF(Table1[[#This Row],[Sex]]="male", 1, 0)</f>
        <v>1</v>
      </c>
      <c r="I309">
        <v>62</v>
      </c>
      <c r="J309">
        <f>IF(Table1[[#This Row],[Age]], 0, 1)</f>
        <v>0</v>
      </c>
      <c r="K309">
        <f>IF(AND(Table1[[#This Row],[Age]]&lt;&gt;"", Table1[[#This Row],[Age]]&lt;13), 1, 0)</f>
        <v>0</v>
      </c>
      <c r="L309">
        <f>IF(AND(Table1[[#This Row],[Age]]&lt;&gt;"", Table1[[#This Row],[Age]]&gt;=13, Table1[[#This Row],[Age]]&lt;20), 1, 0)</f>
        <v>0</v>
      </c>
      <c r="O309">
        <f>IF(AND(Table1[[#This Row],[Age]]&lt;&gt;"", Table1[[#This Row],[Age]]&gt;64), 1, 0)</f>
        <v>0</v>
      </c>
      <c r="P309">
        <v>0</v>
      </c>
      <c r="Q309">
        <v>0</v>
      </c>
      <c r="R309">
        <v>113807</v>
      </c>
      <c r="S309">
        <v>26.55</v>
      </c>
      <c r="U309" t="s">
        <v>15</v>
      </c>
      <c r="V309">
        <f>Table1[[#This Row],[class1]]*Bclass1+Table1[[#This Row],[class2]]*Bclass2+Table1[[#This Row],[male]]*Bmale+Table1[[#This Row],[Fare]]*Bfare+Table1[[#This Row],[child]]*Bchild+Table1[[#This Row],[teen]]*Bteen+Table1[[#This Row],[senior]]*Bsenior</f>
        <v>-0.37368315758635673</v>
      </c>
      <c r="W309">
        <f>EXP(Table1[[#This Row],[Logit]])</f>
        <v>0.68819492663059822</v>
      </c>
      <c r="X309">
        <f>IF(Table1[[#This Row],[Survived]]=1, Table1[[#This Row],[elogit]]/(1+Table1[[#This Row],[elogit]]), 1-(Table1[[#This Row],[elogit]]/(1+Table1[[#This Row],[elogit]])))</f>
        <v>0.59234865845489804</v>
      </c>
      <c r="Y309">
        <f>LN(Table1[[#This Row],[probability]])</f>
        <v>-0.52365986736843928</v>
      </c>
      <c r="Z309">
        <f>IF(ROW()&lt;(Table1[[#Totals],[Survived]]+1), 1, 0)</f>
        <v>1</v>
      </c>
      <c r="AA309">
        <f>IF(Table1[[#This Row],[Prediction]]=Table1[[#This Row],[Survived]], 1, 0)</f>
        <v>0</v>
      </c>
    </row>
    <row r="310" spans="1:27" x14ac:dyDescent="0.3">
      <c r="A310">
        <v>695</v>
      </c>
      <c r="B310">
        <v>0</v>
      </c>
      <c r="C310">
        <v>1</v>
      </c>
      <c r="D310">
        <f>IF(Table1[[#This Row],[Pclass]]=1, 1, 0)</f>
        <v>1</v>
      </c>
      <c r="E310">
        <f>IF(Table1[[#This Row],[Pclass]]=2, 1, 0)</f>
        <v>0</v>
      </c>
      <c r="F310" t="s">
        <v>975</v>
      </c>
      <c r="G310" t="s">
        <v>13</v>
      </c>
      <c r="H310">
        <f>IF(Table1[[#This Row],[Sex]]="male", 1, 0)</f>
        <v>1</v>
      </c>
      <c r="I310">
        <v>60</v>
      </c>
      <c r="J310">
        <f>IF(Table1[[#This Row],[Age]], 0, 1)</f>
        <v>0</v>
      </c>
      <c r="K310">
        <f>IF(AND(Table1[[#This Row],[Age]]&lt;&gt;"", Table1[[#This Row],[Age]]&lt;13), 1, 0)</f>
        <v>0</v>
      </c>
      <c r="L310">
        <f>IF(AND(Table1[[#This Row],[Age]]&lt;&gt;"", Table1[[#This Row],[Age]]&gt;=13, Table1[[#This Row],[Age]]&lt;20), 1, 0)</f>
        <v>0</v>
      </c>
      <c r="O310">
        <f>IF(AND(Table1[[#This Row],[Age]]&lt;&gt;"", Table1[[#This Row],[Age]]&gt;64), 1, 0)</f>
        <v>0</v>
      </c>
      <c r="P310">
        <v>0</v>
      </c>
      <c r="Q310">
        <v>0</v>
      </c>
      <c r="R310">
        <v>113800</v>
      </c>
      <c r="S310">
        <v>26.55</v>
      </c>
      <c r="U310" t="s">
        <v>15</v>
      </c>
      <c r="V310">
        <f>Table1[[#This Row],[class1]]*Bclass1+Table1[[#This Row],[class2]]*Bclass2+Table1[[#This Row],[male]]*Bmale+Table1[[#This Row],[Fare]]*Bfare+Table1[[#This Row],[child]]*Bchild+Table1[[#This Row],[teen]]*Bteen+Table1[[#This Row],[senior]]*Bsenior</f>
        <v>-0.37368315758635673</v>
      </c>
      <c r="W310">
        <f>EXP(Table1[[#This Row],[Logit]])</f>
        <v>0.68819492663059822</v>
      </c>
      <c r="X310">
        <f>IF(Table1[[#This Row],[Survived]]=1, Table1[[#This Row],[elogit]]/(1+Table1[[#This Row],[elogit]]), 1-(Table1[[#This Row],[elogit]]/(1+Table1[[#This Row],[elogit]])))</f>
        <v>0.59234865845489804</v>
      </c>
      <c r="Y310">
        <f>LN(Table1[[#This Row],[probability]])</f>
        <v>-0.52365986736843928</v>
      </c>
      <c r="Z310">
        <f>IF(ROW()&lt;(Table1[[#Totals],[Survived]]+1), 1, 0)</f>
        <v>1</v>
      </c>
      <c r="AA310">
        <f>IF(Table1[[#This Row],[Prediction]]=Table1[[#This Row],[Survived]], 1, 0)</f>
        <v>0</v>
      </c>
    </row>
    <row r="311" spans="1:27" x14ac:dyDescent="0.3">
      <c r="A311">
        <v>712</v>
      </c>
      <c r="B311">
        <v>0</v>
      </c>
      <c r="C311">
        <v>1</v>
      </c>
      <c r="D311">
        <f>IF(Table1[[#This Row],[Pclass]]=1, 1, 0)</f>
        <v>1</v>
      </c>
      <c r="E311">
        <f>IF(Table1[[#This Row],[Pclass]]=2, 1, 0)</f>
        <v>0</v>
      </c>
      <c r="F311" t="s">
        <v>999</v>
      </c>
      <c r="G311" t="s">
        <v>13</v>
      </c>
      <c r="H311">
        <f>IF(Table1[[#This Row],[Sex]]="male", 1, 0)</f>
        <v>1</v>
      </c>
      <c r="J311">
        <f>IF(Table1[[#This Row],[Age]], 0, 1)</f>
        <v>1</v>
      </c>
      <c r="K311">
        <f>IF(AND(Table1[[#This Row],[Age]]&lt;&gt;"", Table1[[#This Row],[Age]]&lt;13), 1, 0)</f>
        <v>0</v>
      </c>
      <c r="L311">
        <f>IF(AND(Table1[[#This Row],[Age]]&lt;&gt;"", Table1[[#This Row],[Age]]&gt;=13, Table1[[#This Row],[Age]]&lt;20), 1, 0)</f>
        <v>0</v>
      </c>
      <c r="O311">
        <f>IF(AND(Table1[[#This Row],[Age]]&lt;&gt;"", Table1[[#This Row],[Age]]&gt;64), 1, 0)</f>
        <v>0</v>
      </c>
      <c r="P311">
        <v>0</v>
      </c>
      <c r="Q311">
        <v>0</v>
      </c>
      <c r="R311">
        <v>113028</v>
      </c>
      <c r="S311">
        <v>26.55</v>
      </c>
      <c r="T311" t="s">
        <v>500</v>
      </c>
      <c r="U311" t="s">
        <v>15</v>
      </c>
      <c r="V311">
        <f>Table1[[#This Row],[class1]]*Bclass1+Table1[[#This Row],[class2]]*Bclass2+Table1[[#This Row],[male]]*Bmale+Table1[[#This Row],[Fare]]*Bfare+Table1[[#This Row],[child]]*Bchild+Table1[[#This Row],[teen]]*Bteen+Table1[[#This Row],[senior]]*Bsenior</f>
        <v>-0.37368315758635673</v>
      </c>
      <c r="W311">
        <f>EXP(Table1[[#This Row],[Logit]])</f>
        <v>0.68819492663059822</v>
      </c>
      <c r="X311">
        <f>IF(Table1[[#This Row],[Survived]]=1, Table1[[#This Row],[elogit]]/(1+Table1[[#This Row],[elogit]]), 1-(Table1[[#This Row],[elogit]]/(1+Table1[[#This Row],[elogit]])))</f>
        <v>0.59234865845489804</v>
      </c>
      <c r="Y311">
        <f>LN(Table1[[#This Row],[probability]])</f>
        <v>-0.52365986736843928</v>
      </c>
      <c r="Z311">
        <f>IF(ROW()&lt;(Table1[[#Totals],[Survived]]+1), 1, 0)</f>
        <v>1</v>
      </c>
      <c r="AA311">
        <f>IF(Table1[[#This Row],[Prediction]]=Table1[[#This Row],[Survived]], 1, 0)</f>
        <v>0</v>
      </c>
    </row>
    <row r="312" spans="1:27" x14ac:dyDescent="0.3">
      <c r="A312">
        <v>285</v>
      </c>
      <c r="B312">
        <v>0</v>
      </c>
      <c r="C312">
        <v>1</v>
      </c>
      <c r="D312">
        <f>IF(Table1[[#This Row],[Pclass]]=1, 1, 0)</f>
        <v>1</v>
      </c>
      <c r="E312">
        <f>IF(Table1[[#This Row],[Pclass]]=2, 1, 0)</f>
        <v>0</v>
      </c>
      <c r="F312" t="s">
        <v>430</v>
      </c>
      <c r="G312" t="s">
        <v>13</v>
      </c>
      <c r="H312">
        <f>IF(Table1[[#This Row],[Sex]]="male", 1, 0)</f>
        <v>1</v>
      </c>
      <c r="J312">
        <f>IF(Table1[[#This Row],[Age]], 0, 1)</f>
        <v>1</v>
      </c>
      <c r="K312">
        <f>IF(AND(Table1[[#This Row],[Age]]&lt;&gt;"", Table1[[#This Row],[Age]]&lt;13), 1, 0)</f>
        <v>0</v>
      </c>
      <c r="L312">
        <f>IF(AND(Table1[[#This Row],[Age]]&lt;&gt;"", Table1[[#This Row],[Age]]&gt;=13, Table1[[#This Row],[Age]]&lt;20), 1, 0)</f>
        <v>0</v>
      </c>
      <c r="O312">
        <f>IF(AND(Table1[[#This Row],[Age]]&lt;&gt;"", Table1[[#This Row],[Age]]&gt;64), 1, 0)</f>
        <v>0</v>
      </c>
      <c r="P312">
        <v>0</v>
      </c>
      <c r="Q312">
        <v>0</v>
      </c>
      <c r="R312">
        <v>113056</v>
      </c>
      <c r="S312">
        <v>26</v>
      </c>
      <c r="T312" t="s">
        <v>431</v>
      </c>
      <c r="U312" t="s">
        <v>15</v>
      </c>
      <c r="V312">
        <f>Table1[[#This Row],[class1]]*Bclass1+Table1[[#This Row],[class2]]*Bclass2+Table1[[#This Row],[male]]*Bmale+Table1[[#This Row],[Fare]]*Bfare+Table1[[#This Row],[child]]*Bchild+Table1[[#This Row],[teen]]*Bteen+Table1[[#This Row],[senior]]*Bsenior</f>
        <v>-0.37441470198293947</v>
      </c>
      <c r="W312">
        <f>EXP(Table1[[#This Row],[Logit]])</f>
        <v>0.68769166558960593</v>
      </c>
      <c r="X312">
        <f>IF(Table1[[#This Row],[Survived]]=1, Table1[[#This Row],[elogit]]/(1+Table1[[#This Row],[elogit]]), 1-(Table1[[#This Row],[elogit]]/(1+Table1[[#This Row],[elogit]])))</f>
        <v>0.59252529380160412</v>
      </c>
      <c r="Y312">
        <f>LN(Table1[[#This Row],[probability]])</f>
        <v>-0.52336171692352795</v>
      </c>
      <c r="Z312">
        <f>IF(ROW()&lt;(Table1[[#Totals],[Survived]]+1), 1, 0)</f>
        <v>1</v>
      </c>
      <c r="AA312">
        <f>IF(Table1[[#This Row],[Prediction]]=Table1[[#This Row],[Survived]], 1, 0)</f>
        <v>0</v>
      </c>
    </row>
    <row r="313" spans="1:27" x14ac:dyDescent="0.3">
      <c r="A313">
        <v>546</v>
      </c>
      <c r="B313">
        <v>0</v>
      </c>
      <c r="C313">
        <v>1</v>
      </c>
      <c r="D313">
        <f>IF(Table1[[#This Row],[Pclass]]=1, 1, 0)</f>
        <v>1</v>
      </c>
      <c r="E313">
        <f>IF(Table1[[#This Row],[Pclass]]=2, 1, 0)</f>
        <v>0</v>
      </c>
      <c r="F313" t="s">
        <v>784</v>
      </c>
      <c r="G313" t="s">
        <v>13</v>
      </c>
      <c r="H313">
        <f>IF(Table1[[#This Row],[Sex]]="male", 1, 0)</f>
        <v>1</v>
      </c>
      <c r="I313">
        <v>64</v>
      </c>
      <c r="J313">
        <f>IF(Table1[[#This Row],[Age]], 0, 1)</f>
        <v>0</v>
      </c>
      <c r="K313">
        <f>IF(AND(Table1[[#This Row],[Age]]&lt;&gt;"", Table1[[#This Row],[Age]]&lt;13), 1, 0)</f>
        <v>0</v>
      </c>
      <c r="L313">
        <f>IF(AND(Table1[[#This Row],[Age]]&lt;&gt;"", Table1[[#This Row],[Age]]&gt;=13, Table1[[#This Row],[Age]]&lt;20), 1, 0)</f>
        <v>0</v>
      </c>
      <c r="O313">
        <f>IF(AND(Table1[[#This Row],[Age]]&lt;&gt;"", Table1[[#This Row],[Age]]&gt;64), 1, 0)</f>
        <v>0</v>
      </c>
      <c r="P313">
        <v>0</v>
      </c>
      <c r="Q313">
        <v>0</v>
      </c>
      <c r="R313">
        <v>693</v>
      </c>
      <c r="S313">
        <v>26</v>
      </c>
      <c r="U313" t="s">
        <v>15</v>
      </c>
      <c r="V313">
        <f>Table1[[#This Row],[class1]]*Bclass1+Table1[[#This Row],[class2]]*Bclass2+Table1[[#This Row],[male]]*Bmale+Table1[[#This Row],[Fare]]*Bfare+Table1[[#This Row],[child]]*Bchild+Table1[[#This Row],[teen]]*Bteen+Table1[[#This Row],[senior]]*Bsenior</f>
        <v>-0.37441470198293947</v>
      </c>
      <c r="W313">
        <f>EXP(Table1[[#This Row],[Logit]])</f>
        <v>0.68769166558960593</v>
      </c>
      <c r="X313">
        <f>IF(Table1[[#This Row],[Survived]]=1, Table1[[#This Row],[elogit]]/(1+Table1[[#This Row],[elogit]]), 1-(Table1[[#This Row],[elogit]]/(1+Table1[[#This Row],[elogit]])))</f>
        <v>0.59252529380160412</v>
      </c>
      <c r="Y313">
        <f>LN(Table1[[#This Row],[probability]])</f>
        <v>-0.52336171692352795</v>
      </c>
      <c r="Z313">
        <f>IF(ROW()&lt;(Table1[[#Totals],[Survived]]+1), 1, 0)</f>
        <v>1</v>
      </c>
      <c r="AA313">
        <f>IF(Table1[[#This Row],[Prediction]]=Table1[[#This Row],[Survived]], 1, 0)</f>
        <v>0</v>
      </c>
    </row>
    <row r="314" spans="1:27" x14ac:dyDescent="0.3">
      <c r="A314">
        <v>169</v>
      </c>
      <c r="B314">
        <v>0</v>
      </c>
      <c r="C314">
        <v>1</v>
      </c>
      <c r="D314">
        <f>IF(Table1[[#This Row],[Pclass]]=1, 1, 0)</f>
        <v>1</v>
      </c>
      <c r="E314">
        <f>IF(Table1[[#This Row],[Pclass]]=2, 1, 0)</f>
        <v>0</v>
      </c>
      <c r="F314" t="s">
        <v>262</v>
      </c>
      <c r="G314" t="s">
        <v>13</v>
      </c>
      <c r="H314">
        <f>IF(Table1[[#This Row],[Sex]]="male", 1, 0)</f>
        <v>1</v>
      </c>
      <c r="J314">
        <f>IF(Table1[[#This Row],[Age]], 0, 1)</f>
        <v>1</v>
      </c>
      <c r="K314">
        <f>IF(AND(Table1[[#This Row],[Age]]&lt;&gt;"", Table1[[#This Row],[Age]]&lt;13), 1, 0)</f>
        <v>0</v>
      </c>
      <c r="L314">
        <f>IF(AND(Table1[[#This Row],[Age]]&lt;&gt;"", Table1[[#This Row],[Age]]&gt;=13, Table1[[#This Row],[Age]]&lt;20), 1, 0)</f>
        <v>0</v>
      </c>
      <c r="O314">
        <f>IF(AND(Table1[[#This Row],[Age]]&lt;&gt;"", Table1[[#This Row],[Age]]&gt;64), 1, 0)</f>
        <v>0</v>
      </c>
      <c r="P314">
        <v>0</v>
      </c>
      <c r="Q314">
        <v>0</v>
      </c>
      <c r="R314" t="s">
        <v>263</v>
      </c>
      <c r="S314">
        <v>25.925000000000001</v>
      </c>
      <c r="U314" t="s">
        <v>15</v>
      </c>
      <c r="V314">
        <f>Table1[[#This Row],[class1]]*Bclass1+Table1[[#This Row],[class2]]*Bclass2+Table1[[#This Row],[male]]*Bmale+Table1[[#This Row],[Fare]]*Bfare+Table1[[#This Row],[child]]*Bchild+Table1[[#This Row],[teen]]*Bteen+Table1[[#This Row],[senior]]*Bsenior</f>
        <v>-0.37451445803701894</v>
      </c>
      <c r="W314">
        <f>EXP(Table1[[#This Row],[Logit]])</f>
        <v>0.68762306760421243</v>
      </c>
      <c r="X314">
        <f>IF(Table1[[#This Row],[Survived]]=1, Table1[[#This Row],[elogit]]/(1+Table1[[#This Row],[elogit]]), 1-(Table1[[#This Row],[elogit]]/(1+Table1[[#This Row],[elogit]])))</f>
        <v>0.59254937858820711</v>
      </c>
      <c r="Y314">
        <f>LN(Table1[[#This Row],[probability]])</f>
        <v>-0.5233210700560057</v>
      </c>
      <c r="Z314">
        <f>IF(ROW()&lt;(Table1[[#Totals],[Survived]]+1), 1, 0)</f>
        <v>1</v>
      </c>
      <c r="AA314">
        <f>IF(Table1[[#This Row],[Prediction]]=Table1[[#This Row],[Survived]], 1, 0)</f>
        <v>0</v>
      </c>
    </row>
    <row r="315" spans="1:27" x14ac:dyDescent="0.3">
      <c r="A315">
        <v>663</v>
      </c>
      <c r="B315">
        <v>0</v>
      </c>
      <c r="C315">
        <v>1</v>
      </c>
      <c r="D315">
        <f>IF(Table1[[#This Row],[Pclass]]=1, 1, 0)</f>
        <v>1</v>
      </c>
      <c r="E315">
        <f>IF(Table1[[#This Row],[Pclass]]=2, 1, 0)</f>
        <v>0</v>
      </c>
      <c r="F315" t="s">
        <v>932</v>
      </c>
      <c r="G315" t="s">
        <v>13</v>
      </c>
      <c r="H315">
        <f>IF(Table1[[#This Row],[Sex]]="male", 1, 0)</f>
        <v>1</v>
      </c>
      <c r="I315">
        <v>47</v>
      </c>
      <c r="J315">
        <f>IF(Table1[[#This Row],[Age]], 0, 1)</f>
        <v>0</v>
      </c>
      <c r="K315">
        <f>IF(AND(Table1[[#This Row],[Age]]&lt;&gt;"", Table1[[#This Row],[Age]]&lt;13), 1, 0)</f>
        <v>0</v>
      </c>
      <c r="L315">
        <f>IF(AND(Table1[[#This Row],[Age]]&lt;&gt;"", Table1[[#This Row],[Age]]&gt;=13, Table1[[#This Row],[Age]]&lt;20), 1, 0)</f>
        <v>0</v>
      </c>
      <c r="O315">
        <f>IF(AND(Table1[[#This Row],[Age]]&lt;&gt;"", Table1[[#This Row],[Age]]&gt;64), 1, 0)</f>
        <v>0</v>
      </c>
      <c r="P315">
        <v>0</v>
      </c>
      <c r="Q315">
        <v>0</v>
      </c>
      <c r="R315">
        <v>5727</v>
      </c>
      <c r="S315">
        <v>25.587499999999999</v>
      </c>
      <c r="T315" t="s">
        <v>933</v>
      </c>
      <c r="U315" t="s">
        <v>15</v>
      </c>
      <c r="V315">
        <f>Table1[[#This Row],[class1]]*Bclass1+Table1[[#This Row],[class2]]*Bclass2+Table1[[#This Row],[male]]*Bmale+Table1[[#This Row],[Fare]]*Bfare+Table1[[#This Row],[child]]*Bchild+Table1[[#This Row],[teen]]*Bteen+Table1[[#This Row],[senior]]*Bsenior</f>
        <v>-0.37496336028037658</v>
      </c>
      <c r="W315">
        <f>EXP(Table1[[#This Row],[Logit]])</f>
        <v>0.68731446133878527</v>
      </c>
      <c r="X315">
        <f>IF(Table1[[#This Row],[Survived]]=1, Table1[[#This Row],[elogit]]/(1+Table1[[#This Row],[elogit]]), 1-(Table1[[#This Row],[elogit]]/(1+Table1[[#This Row],[elogit]])))</f>
        <v>0.59265775462302295</v>
      </c>
      <c r="Y315">
        <f>LN(Table1[[#This Row],[probability]])</f>
        <v>-0.52313818888345609</v>
      </c>
      <c r="Z315">
        <f>IF(ROW()&lt;(Table1[[#Totals],[Survived]]+1), 1, 0)</f>
        <v>1</v>
      </c>
      <c r="AA315">
        <f>IF(Table1[[#This Row],[Prediction]]=Table1[[#This Row],[Survived]], 1, 0)</f>
        <v>0</v>
      </c>
    </row>
    <row r="316" spans="1:27" x14ac:dyDescent="0.3">
      <c r="A316">
        <v>873</v>
      </c>
      <c r="B316">
        <v>0</v>
      </c>
      <c r="C316">
        <v>1</v>
      </c>
      <c r="D316">
        <f>IF(Table1[[#This Row],[Pclass]]=1, 1, 0)</f>
        <v>1</v>
      </c>
      <c r="E316">
        <f>IF(Table1[[#This Row],[Pclass]]=2, 1, 0)</f>
        <v>0</v>
      </c>
      <c r="F316" t="s">
        <v>1198</v>
      </c>
      <c r="G316" t="s">
        <v>13</v>
      </c>
      <c r="H316">
        <f>IF(Table1[[#This Row],[Sex]]="male", 1, 0)</f>
        <v>1</v>
      </c>
      <c r="I316">
        <v>33</v>
      </c>
      <c r="J316">
        <f>IF(Table1[[#This Row],[Age]], 0, 1)</f>
        <v>0</v>
      </c>
      <c r="K316">
        <f>IF(AND(Table1[[#This Row],[Age]]&lt;&gt;"", Table1[[#This Row],[Age]]&lt;13), 1, 0)</f>
        <v>0</v>
      </c>
      <c r="L316">
        <f>IF(AND(Table1[[#This Row],[Age]]&lt;&gt;"", Table1[[#This Row],[Age]]&gt;=13, Table1[[#This Row],[Age]]&lt;20), 1, 0)</f>
        <v>0</v>
      </c>
      <c r="O316">
        <f>IF(AND(Table1[[#This Row],[Age]]&lt;&gt;"", Table1[[#This Row],[Age]]&gt;64), 1, 0)</f>
        <v>0</v>
      </c>
      <c r="P316">
        <v>0</v>
      </c>
      <c r="Q316">
        <v>0</v>
      </c>
      <c r="R316">
        <v>695</v>
      </c>
      <c r="S316">
        <v>5</v>
      </c>
      <c r="T316" t="s">
        <v>957</v>
      </c>
      <c r="U316" t="s">
        <v>15</v>
      </c>
      <c r="V316">
        <f>Table1[[#This Row],[class1]]*Bclass1+Table1[[#This Row],[class2]]*Bclass2+Table1[[#This Row],[male]]*Bmale+Table1[[#This Row],[Fare]]*Bfare+Table1[[#This Row],[child]]*Bchild+Table1[[#This Row],[teen]]*Bteen+Table1[[#This Row],[senior]]*Bsenior</f>
        <v>-0.40234639712519005</v>
      </c>
      <c r="W316">
        <f>EXP(Table1[[#This Row],[Logit]])</f>
        <v>0.66874905281442198</v>
      </c>
      <c r="X316">
        <f>IF(Table1[[#This Row],[Survived]]=1, Table1[[#This Row],[elogit]]/(1+Table1[[#This Row],[elogit]]), 1-(Table1[[#This Row],[elogit]]/(1+Table1[[#This Row],[elogit]])))</f>
        <v>0.59925127646571785</v>
      </c>
      <c r="Y316">
        <f>LN(Table1[[#This Row],[probability]])</f>
        <v>-0.51207427556441698</v>
      </c>
      <c r="Z316">
        <f>IF(ROW()&lt;(Table1[[#Totals],[Survived]]+1), 1, 0)</f>
        <v>1</v>
      </c>
      <c r="AA316">
        <f>IF(Table1[[#This Row],[Prediction]]=Table1[[#This Row],[Survived]], 1, 0)</f>
        <v>0</v>
      </c>
    </row>
    <row r="317" spans="1:27" x14ac:dyDescent="0.3">
      <c r="A317">
        <v>264</v>
      </c>
      <c r="B317">
        <v>0</v>
      </c>
      <c r="C317">
        <v>1</v>
      </c>
      <c r="D317">
        <f>IF(Table1[[#This Row],[Pclass]]=1, 1, 0)</f>
        <v>1</v>
      </c>
      <c r="E317">
        <f>IF(Table1[[#This Row],[Pclass]]=2, 1, 0)</f>
        <v>0</v>
      </c>
      <c r="F317" t="s">
        <v>398</v>
      </c>
      <c r="G317" t="s">
        <v>13</v>
      </c>
      <c r="H317">
        <f>IF(Table1[[#This Row],[Sex]]="male", 1, 0)</f>
        <v>1</v>
      </c>
      <c r="I317">
        <v>40</v>
      </c>
      <c r="J317">
        <f>IF(Table1[[#This Row],[Age]], 0, 1)</f>
        <v>0</v>
      </c>
      <c r="K317">
        <f>IF(AND(Table1[[#This Row],[Age]]&lt;&gt;"", Table1[[#This Row],[Age]]&lt;13), 1, 0)</f>
        <v>0</v>
      </c>
      <c r="L317">
        <f>IF(AND(Table1[[#This Row],[Age]]&lt;&gt;"", Table1[[#This Row],[Age]]&gt;=13, Table1[[#This Row],[Age]]&lt;20), 1, 0)</f>
        <v>0</v>
      </c>
      <c r="O317">
        <f>IF(AND(Table1[[#This Row],[Age]]&lt;&gt;"", Table1[[#This Row],[Age]]&gt;64), 1, 0)</f>
        <v>0</v>
      </c>
      <c r="P317">
        <v>0</v>
      </c>
      <c r="Q317">
        <v>0</v>
      </c>
      <c r="R317">
        <v>112059</v>
      </c>
      <c r="S317">
        <v>0</v>
      </c>
      <c r="T317" t="s">
        <v>399</v>
      </c>
      <c r="U317" t="s">
        <v>15</v>
      </c>
      <c r="V317">
        <f>Table1[[#This Row],[class1]]*Bclass1+Table1[[#This Row],[class2]]*Bclass2+Table1[[#This Row],[male]]*Bmale+Table1[[#This Row],[Fare]]*Bfare+Table1[[#This Row],[child]]*Bchild+Table1[[#This Row],[teen]]*Bteen+Table1[[#This Row],[senior]]*Bsenior</f>
        <v>-0.40899680073048783</v>
      </c>
      <c r="W317">
        <f>EXP(Table1[[#This Row],[Logit]])</f>
        <v>0.66431635764588648</v>
      </c>
      <c r="X317">
        <f>IF(Table1[[#This Row],[Survived]]=1, Table1[[#This Row],[elogit]]/(1+Table1[[#This Row],[elogit]]), 1-(Table1[[#This Row],[elogit]]/(1+Table1[[#This Row],[elogit]])))</f>
        <v>0.60084730610619175</v>
      </c>
      <c r="Y317">
        <f>LN(Table1[[#This Row],[probability]])</f>
        <v>-0.50941444310630835</v>
      </c>
      <c r="Z317">
        <f>IF(ROW()&lt;(Table1[[#Totals],[Survived]]+1), 1, 0)</f>
        <v>1</v>
      </c>
      <c r="AA317">
        <f>IF(Table1[[#This Row],[Prediction]]=Table1[[#This Row],[Survived]], 1, 0)</f>
        <v>0</v>
      </c>
    </row>
    <row r="318" spans="1:27" x14ac:dyDescent="0.3">
      <c r="A318">
        <v>634</v>
      </c>
      <c r="B318">
        <v>0</v>
      </c>
      <c r="C318">
        <v>1</v>
      </c>
      <c r="D318">
        <f>IF(Table1[[#This Row],[Pclass]]=1, 1, 0)</f>
        <v>1</v>
      </c>
      <c r="E318">
        <f>IF(Table1[[#This Row],[Pclass]]=2, 1, 0)</f>
        <v>0</v>
      </c>
      <c r="F318" t="s">
        <v>898</v>
      </c>
      <c r="G318" t="s">
        <v>13</v>
      </c>
      <c r="H318">
        <f>IF(Table1[[#This Row],[Sex]]="male", 1, 0)</f>
        <v>1</v>
      </c>
      <c r="J318">
        <f>IF(Table1[[#This Row],[Age]], 0, 1)</f>
        <v>1</v>
      </c>
      <c r="K318">
        <f>IF(AND(Table1[[#This Row],[Age]]&lt;&gt;"", Table1[[#This Row],[Age]]&lt;13), 1, 0)</f>
        <v>0</v>
      </c>
      <c r="L318">
        <f>IF(AND(Table1[[#This Row],[Age]]&lt;&gt;"", Table1[[#This Row],[Age]]&gt;=13, Table1[[#This Row],[Age]]&lt;20), 1, 0)</f>
        <v>0</v>
      </c>
      <c r="O318">
        <f>IF(AND(Table1[[#This Row],[Age]]&lt;&gt;"", Table1[[#This Row],[Age]]&gt;64), 1, 0)</f>
        <v>0</v>
      </c>
      <c r="P318">
        <v>0</v>
      </c>
      <c r="Q318">
        <v>0</v>
      </c>
      <c r="R318">
        <v>112052</v>
      </c>
      <c r="S318">
        <v>0</v>
      </c>
      <c r="U318" t="s">
        <v>15</v>
      </c>
      <c r="V318">
        <f>Table1[[#This Row],[class1]]*Bclass1+Table1[[#This Row],[class2]]*Bclass2+Table1[[#This Row],[male]]*Bmale+Table1[[#This Row],[Fare]]*Bfare+Table1[[#This Row],[child]]*Bchild+Table1[[#This Row],[teen]]*Bteen+Table1[[#This Row],[senior]]*Bsenior</f>
        <v>-0.40899680073048783</v>
      </c>
      <c r="W318">
        <f>EXP(Table1[[#This Row],[Logit]])</f>
        <v>0.66431635764588648</v>
      </c>
      <c r="X318">
        <f>IF(Table1[[#This Row],[Survived]]=1, Table1[[#This Row],[elogit]]/(1+Table1[[#This Row],[elogit]]), 1-(Table1[[#This Row],[elogit]]/(1+Table1[[#This Row],[elogit]])))</f>
        <v>0.60084730610619175</v>
      </c>
      <c r="Y318">
        <f>LN(Table1[[#This Row],[probability]])</f>
        <v>-0.50941444310630835</v>
      </c>
      <c r="Z318">
        <f>IF(ROW()&lt;(Table1[[#Totals],[Survived]]+1), 1, 0)</f>
        <v>1</v>
      </c>
      <c r="AA318">
        <f>IF(Table1[[#This Row],[Prediction]]=Table1[[#This Row],[Survived]], 1, 0)</f>
        <v>0</v>
      </c>
    </row>
    <row r="319" spans="1:27" x14ac:dyDescent="0.3">
      <c r="A319">
        <v>807</v>
      </c>
      <c r="B319">
        <v>0</v>
      </c>
      <c r="C319">
        <v>1</v>
      </c>
      <c r="D319">
        <f>IF(Table1[[#This Row],[Pclass]]=1, 1, 0)</f>
        <v>1</v>
      </c>
      <c r="E319">
        <f>IF(Table1[[#This Row],[Pclass]]=2, 1, 0)</f>
        <v>0</v>
      </c>
      <c r="F319" t="s">
        <v>1115</v>
      </c>
      <c r="G319" t="s">
        <v>13</v>
      </c>
      <c r="H319">
        <f>IF(Table1[[#This Row],[Sex]]="male", 1, 0)</f>
        <v>1</v>
      </c>
      <c r="I319">
        <v>39</v>
      </c>
      <c r="J319">
        <f>IF(Table1[[#This Row],[Age]], 0, 1)</f>
        <v>0</v>
      </c>
      <c r="K319">
        <f>IF(AND(Table1[[#This Row],[Age]]&lt;&gt;"", Table1[[#This Row],[Age]]&lt;13), 1, 0)</f>
        <v>0</v>
      </c>
      <c r="L319">
        <f>IF(AND(Table1[[#This Row],[Age]]&lt;&gt;"", Table1[[#This Row],[Age]]&gt;=13, Table1[[#This Row],[Age]]&lt;20), 1, 0)</f>
        <v>0</v>
      </c>
      <c r="O319">
        <f>IF(AND(Table1[[#This Row],[Age]]&lt;&gt;"", Table1[[#This Row],[Age]]&gt;64), 1, 0)</f>
        <v>0</v>
      </c>
      <c r="P319">
        <v>0</v>
      </c>
      <c r="Q319">
        <v>0</v>
      </c>
      <c r="R319">
        <v>112050</v>
      </c>
      <c r="S319">
        <v>0</v>
      </c>
      <c r="T319" t="s">
        <v>1116</v>
      </c>
      <c r="U319" t="s">
        <v>15</v>
      </c>
      <c r="V319">
        <f>Table1[[#This Row],[class1]]*Bclass1+Table1[[#This Row],[class2]]*Bclass2+Table1[[#This Row],[male]]*Bmale+Table1[[#This Row],[Fare]]*Bfare+Table1[[#This Row],[child]]*Bchild+Table1[[#This Row],[teen]]*Bteen+Table1[[#This Row],[senior]]*Bsenior</f>
        <v>-0.40899680073048783</v>
      </c>
      <c r="W319">
        <f>EXP(Table1[[#This Row],[Logit]])</f>
        <v>0.66431635764588648</v>
      </c>
      <c r="X319">
        <f>IF(Table1[[#This Row],[Survived]]=1, Table1[[#This Row],[elogit]]/(1+Table1[[#This Row],[elogit]]), 1-(Table1[[#This Row],[elogit]]/(1+Table1[[#This Row],[elogit]])))</f>
        <v>0.60084730610619175</v>
      </c>
      <c r="Y319">
        <f>LN(Table1[[#This Row],[probability]])</f>
        <v>-0.50941444310630835</v>
      </c>
      <c r="Z319">
        <f>IF(ROW()&lt;(Table1[[#Totals],[Survived]]+1), 1, 0)</f>
        <v>1</v>
      </c>
      <c r="AA319">
        <f>IF(Table1[[#This Row],[Prediction]]=Table1[[#This Row],[Survived]], 1, 0)</f>
        <v>0</v>
      </c>
    </row>
    <row r="320" spans="1:27" x14ac:dyDescent="0.3">
      <c r="A320">
        <v>816</v>
      </c>
      <c r="B320">
        <v>0</v>
      </c>
      <c r="C320">
        <v>1</v>
      </c>
      <c r="D320">
        <f>IF(Table1[[#This Row],[Pclass]]=1, 1, 0)</f>
        <v>1</v>
      </c>
      <c r="E320">
        <f>IF(Table1[[#This Row],[Pclass]]=2, 1, 0)</f>
        <v>0</v>
      </c>
      <c r="F320" t="s">
        <v>1125</v>
      </c>
      <c r="G320" t="s">
        <v>13</v>
      </c>
      <c r="H320">
        <f>IF(Table1[[#This Row],[Sex]]="male", 1, 0)</f>
        <v>1</v>
      </c>
      <c r="J320">
        <f>IF(Table1[[#This Row],[Age]], 0, 1)</f>
        <v>1</v>
      </c>
      <c r="K320">
        <f>IF(AND(Table1[[#This Row],[Age]]&lt;&gt;"", Table1[[#This Row],[Age]]&lt;13), 1, 0)</f>
        <v>0</v>
      </c>
      <c r="L320">
        <f>IF(AND(Table1[[#This Row],[Age]]&lt;&gt;"", Table1[[#This Row],[Age]]&gt;=13, Table1[[#This Row],[Age]]&lt;20), 1, 0)</f>
        <v>0</v>
      </c>
      <c r="O320">
        <f>IF(AND(Table1[[#This Row],[Age]]&lt;&gt;"", Table1[[#This Row],[Age]]&gt;64), 1, 0)</f>
        <v>0</v>
      </c>
      <c r="P320">
        <v>0</v>
      </c>
      <c r="Q320">
        <v>0</v>
      </c>
      <c r="R320">
        <v>112058</v>
      </c>
      <c r="S320">
        <v>0</v>
      </c>
      <c r="T320" t="s">
        <v>1126</v>
      </c>
      <c r="U320" t="s">
        <v>15</v>
      </c>
      <c r="V320">
        <f>Table1[[#This Row],[class1]]*Bclass1+Table1[[#This Row],[class2]]*Bclass2+Table1[[#This Row],[male]]*Bmale+Table1[[#This Row],[Fare]]*Bfare+Table1[[#This Row],[child]]*Bchild+Table1[[#This Row],[teen]]*Bteen+Table1[[#This Row],[senior]]*Bsenior</f>
        <v>-0.40899680073048783</v>
      </c>
      <c r="W320">
        <f>EXP(Table1[[#This Row],[Logit]])</f>
        <v>0.66431635764588648</v>
      </c>
      <c r="X320">
        <f>IF(Table1[[#This Row],[Survived]]=1, Table1[[#This Row],[elogit]]/(1+Table1[[#This Row],[elogit]]), 1-(Table1[[#This Row],[elogit]]/(1+Table1[[#This Row],[elogit]])))</f>
        <v>0.60084730610619175</v>
      </c>
      <c r="Y320">
        <f>LN(Table1[[#This Row],[probability]])</f>
        <v>-0.50941444310630835</v>
      </c>
      <c r="Z320">
        <f>IF(ROW()&lt;(Table1[[#Totals],[Survived]]+1), 1, 0)</f>
        <v>1</v>
      </c>
      <c r="AA320">
        <f>IF(Table1[[#This Row],[Prediction]]=Table1[[#This Row],[Survived]], 1, 0)</f>
        <v>0</v>
      </c>
    </row>
    <row r="321" spans="1:27" x14ac:dyDescent="0.3">
      <c r="A321">
        <v>823</v>
      </c>
      <c r="B321">
        <v>0</v>
      </c>
      <c r="C321">
        <v>1</v>
      </c>
      <c r="D321">
        <f>IF(Table1[[#This Row],[Pclass]]=1, 1, 0)</f>
        <v>1</v>
      </c>
      <c r="E321">
        <f>IF(Table1[[#This Row],[Pclass]]=2, 1, 0)</f>
        <v>0</v>
      </c>
      <c r="F321" t="s">
        <v>1137</v>
      </c>
      <c r="G321" t="s">
        <v>13</v>
      </c>
      <c r="H321">
        <f>IF(Table1[[#This Row],[Sex]]="male", 1, 0)</f>
        <v>1</v>
      </c>
      <c r="I321">
        <v>38</v>
      </c>
      <c r="J321">
        <f>IF(Table1[[#This Row],[Age]], 0, 1)</f>
        <v>0</v>
      </c>
      <c r="K321">
        <f>IF(AND(Table1[[#This Row],[Age]]&lt;&gt;"", Table1[[#This Row],[Age]]&lt;13), 1, 0)</f>
        <v>0</v>
      </c>
      <c r="L321">
        <f>IF(AND(Table1[[#This Row],[Age]]&lt;&gt;"", Table1[[#This Row],[Age]]&gt;=13, Table1[[#This Row],[Age]]&lt;20), 1, 0)</f>
        <v>0</v>
      </c>
      <c r="O321">
        <f>IF(AND(Table1[[#This Row],[Age]]&lt;&gt;"", Table1[[#This Row],[Age]]&gt;64), 1, 0)</f>
        <v>0</v>
      </c>
      <c r="P321">
        <v>0</v>
      </c>
      <c r="Q321">
        <v>0</v>
      </c>
      <c r="R321">
        <v>19972</v>
      </c>
      <c r="S321">
        <v>0</v>
      </c>
      <c r="U321" t="s">
        <v>15</v>
      </c>
      <c r="V321">
        <f>Table1[[#This Row],[class1]]*Bclass1+Table1[[#This Row],[class2]]*Bclass2+Table1[[#This Row],[male]]*Bmale+Table1[[#This Row],[Fare]]*Bfare+Table1[[#This Row],[child]]*Bchild+Table1[[#This Row],[teen]]*Bteen+Table1[[#This Row],[senior]]*Bsenior</f>
        <v>-0.40899680073048783</v>
      </c>
      <c r="W321">
        <f>EXP(Table1[[#This Row],[Logit]])</f>
        <v>0.66431635764588648</v>
      </c>
      <c r="X321">
        <f>IF(Table1[[#This Row],[Survived]]=1, Table1[[#This Row],[elogit]]/(1+Table1[[#This Row],[elogit]]), 1-(Table1[[#This Row],[elogit]]/(1+Table1[[#This Row],[elogit]])))</f>
        <v>0.60084730610619175</v>
      </c>
      <c r="Y321">
        <f>LN(Table1[[#This Row],[probability]])</f>
        <v>-0.50941444310630835</v>
      </c>
      <c r="Z321">
        <f>IF(ROW()&lt;(Table1[[#Totals],[Survived]]+1), 1, 0)</f>
        <v>1</v>
      </c>
      <c r="AA321">
        <f>IF(Table1[[#This Row],[Prediction]]=Table1[[#This Row],[Survived]], 1, 0)</f>
        <v>0</v>
      </c>
    </row>
    <row r="322" spans="1:27" x14ac:dyDescent="0.3">
      <c r="A322">
        <v>386</v>
      </c>
      <c r="B322">
        <v>0</v>
      </c>
      <c r="C322">
        <v>2</v>
      </c>
      <c r="D322">
        <f>IF(Table1[[#This Row],[Pclass]]=1, 1, 0)</f>
        <v>0</v>
      </c>
      <c r="E322">
        <f>IF(Table1[[#This Row],[Pclass]]=2, 1, 0)</f>
        <v>1</v>
      </c>
      <c r="F322" t="s">
        <v>571</v>
      </c>
      <c r="G322" t="s">
        <v>13</v>
      </c>
      <c r="H322">
        <f>IF(Table1[[#This Row],[Sex]]="male", 1, 0)</f>
        <v>1</v>
      </c>
      <c r="I322">
        <v>18</v>
      </c>
      <c r="J322">
        <f>IF(Table1[[#This Row],[Age]], 0, 1)</f>
        <v>0</v>
      </c>
      <c r="K322">
        <f>IF(AND(Table1[[#This Row],[Age]]&lt;&gt;"", Table1[[#This Row],[Age]]&lt;13), 1, 0)</f>
        <v>0</v>
      </c>
      <c r="L322">
        <f>IF(AND(Table1[[#This Row],[Age]]&lt;&gt;"", Table1[[#This Row],[Age]]&gt;=13, Table1[[#This Row],[Age]]&lt;20), 1, 0)</f>
        <v>1</v>
      </c>
      <c r="O322">
        <f>IF(AND(Table1[[#This Row],[Age]]&lt;&gt;"", Table1[[#This Row],[Age]]&gt;64), 1, 0)</f>
        <v>0</v>
      </c>
      <c r="P322">
        <v>0</v>
      </c>
      <c r="Q322">
        <v>0</v>
      </c>
      <c r="R322" t="s">
        <v>126</v>
      </c>
      <c r="S322">
        <v>73.5</v>
      </c>
      <c r="U322" t="s">
        <v>15</v>
      </c>
      <c r="V322">
        <f>Table1[[#This Row],[class1]]*Bclass1+Table1[[#This Row],[class2]]*Bclass2+Table1[[#This Row],[male]]*Bmale+Table1[[#This Row],[Fare]]*Bfare+Table1[[#This Row],[child]]*Bchild+Table1[[#This Row],[teen]]*Bteen+Table1[[#This Row],[senior]]*Bsenior</f>
        <v>-0.96754433890261804</v>
      </c>
      <c r="W322">
        <f>EXP(Table1[[#This Row],[Logit]])</f>
        <v>0.38001508149572366</v>
      </c>
      <c r="X322">
        <f>IF(Table1[[#This Row],[Survived]]=1, Table1[[#This Row],[elogit]]/(1+Table1[[#This Row],[elogit]]), 1-(Table1[[#This Row],[elogit]]/(1+Table1[[#This Row],[elogit]])))</f>
        <v>0.72462976195604623</v>
      </c>
      <c r="Y322">
        <f>LN(Table1[[#This Row],[probability]])</f>
        <v>-0.32209442772948604</v>
      </c>
      <c r="Z322">
        <f>IF(ROW()&lt;(Table1[[#Totals],[Survived]]+1), 1, 0)</f>
        <v>1</v>
      </c>
      <c r="AA322">
        <f>IF(Table1[[#This Row],[Prediction]]=Table1[[#This Row],[Survived]], 1, 0)</f>
        <v>0</v>
      </c>
    </row>
    <row r="323" spans="1:27" x14ac:dyDescent="0.3">
      <c r="A323">
        <v>146</v>
      </c>
      <c r="B323">
        <v>0</v>
      </c>
      <c r="C323">
        <v>2</v>
      </c>
      <c r="D323">
        <f>IF(Table1[[#This Row],[Pclass]]=1, 1, 0)</f>
        <v>0</v>
      </c>
      <c r="E323">
        <f>IF(Table1[[#This Row],[Pclass]]=2, 1, 0)</f>
        <v>1</v>
      </c>
      <c r="F323" t="s">
        <v>227</v>
      </c>
      <c r="G323" t="s">
        <v>13</v>
      </c>
      <c r="H323">
        <f>IF(Table1[[#This Row],[Sex]]="male", 1, 0)</f>
        <v>1</v>
      </c>
      <c r="I323">
        <v>19</v>
      </c>
      <c r="J323">
        <f>IF(Table1[[#This Row],[Age]], 0, 1)</f>
        <v>0</v>
      </c>
      <c r="K323">
        <f>IF(AND(Table1[[#This Row],[Age]]&lt;&gt;"", Table1[[#This Row],[Age]]&lt;13), 1, 0)</f>
        <v>0</v>
      </c>
      <c r="L323">
        <f>IF(AND(Table1[[#This Row],[Age]]&lt;&gt;"", Table1[[#This Row],[Age]]&gt;=13, Table1[[#This Row],[Age]]&lt;20), 1, 0)</f>
        <v>1</v>
      </c>
      <c r="O323">
        <f>IF(AND(Table1[[#This Row],[Age]]&lt;&gt;"", Table1[[#This Row],[Age]]&gt;64), 1, 0)</f>
        <v>0</v>
      </c>
      <c r="P323">
        <v>1</v>
      </c>
      <c r="Q323">
        <v>1</v>
      </c>
      <c r="R323" t="s">
        <v>228</v>
      </c>
      <c r="S323">
        <v>36.75</v>
      </c>
      <c r="U323" t="s">
        <v>15</v>
      </c>
      <c r="V323">
        <f>Table1[[#This Row],[class1]]*Bclass1+Table1[[#This Row],[class2]]*Bclass2+Table1[[#This Row],[male]]*Bmale+Table1[[#This Row],[Fare]]*Bfare+Table1[[#This Row],[child]]*Bchild+Table1[[#This Row],[teen]]*Bteen+Table1[[#This Row],[senior]]*Bsenior</f>
        <v>-1.0164248054015563</v>
      </c>
      <c r="W323">
        <f>EXP(Table1[[#This Row],[Logit]])</f>
        <v>0.3618864445695133</v>
      </c>
      <c r="X323">
        <f>IF(Table1[[#This Row],[Survived]]=1, Table1[[#This Row],[elogit]]/(1+Table1[[#This Row],[elogit]]), 1-(Table1[[#This Row],[elogit]]/(1+Table1[[#This Row],[elogit]])))</f>
        <v>0.73427561011967923</v>
      </c>
      <c r="Y323">
        <f>LN(Table1[[#This Row],[probability]])</f>
        <v>-0.30887083022031847</v>
      </c>
      <c r="Z323">
        <f>IF(ROW()&lt;(Table1[[#Totals],[Survived]]+1), 1, 0)</f>
        <v>1</v>
      </c>
      <c r="AA323">
        <f>IF(Table1[[#This Row],[Prediction]]=Table1[[#This Row],[Survived]], 1, 0)</f>
        <v>0</v>
      </c>
    </row>
    <row r="324" spans="1:27" x14ac:dyDescent="0.3">
      <c r="A324">
        <v>792</v>
      </c>
      <c r="B324">
        <v>0</v>
      </c>
      <c r="C324">
        <v>2</v>
      </c>
      <c r="D324">
        <f>IF(Table1[[#This Row],[Pclass]]=1, 1, 0)</f>
        <v>0</v>
      </c>
      <c r="E324">
        <f>IF(Table1[[#This Row],[Pclass]]=2, 1, 0)</f>
        <v>1</v>
      </c>
      <c r="F324" t="s">
        <v>1098</v>
      </c>
      <c r="G324" t="s">
        <v>13</v>
      </c>
      <c r="H324">
        <f>IF(Table1[[#This Row],[Sex]]="male", 1, 0)</f>
        <v>1</v>
      </c>
      <c r="I324">
        <v>16</v>
      </c>
      <c r="J324">
        <f>IF(Table1[[#This Row],[Age]], 0, 1)</f>
        <v>0</v>
      </c>
      <c r="K324">
        <f>IF(AND(Table1[[#This Row],[Age]]&lt;&gt;"", Table1[[#This Row],[Age]]&lt;13), 1, 0)</f>
        <v>0</v>
      </c>
      <c r="L324">
        <f>IF(AND(Table1[[#This Row],[Age]]&lt;&gt;"", Table1[[#This Row],[Age]]&gt;=13, Table1[[#This Row],[Age]]&lt;20), 1, 0)</f>
        <v>1</v>
      </c>
      <c r="O324">
        <f>IF(AND(Table1[[#This Row],[Age]]&lt;&gt;"", Table1[[#This Row],[Age]]&gt;64), 1, 0)</f>
        <v>0</v>
      </c>
      <c r="P324">
        <v>0</v>
      </c>
      <c r="Q324">
        <v>0</v>
      </c>
      <c r="R324">
        <v>239865</v>
      </c>
      <c r="S324">
        <v>26</v>
      </c>
      <c r="U324" t="s">
        <v>15</v>
      </c>
      <c r="V324">
        <f>Table1[[#This Row],[class1]]*Bclass1+Table1[[#This Row],[class2]]*Bclass2+Table1[[#This Row],[male]]*Bmale+Table1[[#This Row],[Fare]]*Bfare+Table1[[#This Row],[child]]*Bchild+Table1[[#This Row],[teen]]*Bteen+Table1[[#This Row],[senior]]*Bsenior</f>
        <v>-1.0307231731529467</v>
      </c>
      <c r="W324">
        <f>EXP(Table1[[#This Row],[Logit]])</f>
        <v>0.35674887605099376</v>
      </c>
      <c r="X324">
        <f>IF(Table1[[#This Row],[Survived]]=1, Table1[[#This Row],[elogit]]/(1+Table1[[#This Row],[elogit]]), 1-(Table1[[#This Row],[elogit]]/(1+Table1[[#This Row],[elogit]])))</f>
        <v>0.73705607401027606</v>
      </c>
      <c r="Y324">
        <f>LN(Table1[[#This Row],[probability]])</f>
        <v>-0.30509130554827824</v>
      </c>
      <c r="Z324">
        <f>IF(ROW()&lt;(Table1[[#Totals],[Survived]]+1), 1, 0)</f>
        <v>1</v>
      </c>
      <c r="AA324">
        <f>IF(Table1[[#This Row],[Prediction]]=Table1[[#This Row],[Survived]], 1, 0)</f>
        <v>0</v>
      </c>
    </row>
    <row r="325" spans="1:27" x14ac:dyDescent="0.3">
      <c r="A325">
        <v>192</v>
      </c>
      <c r="B325">
        <v>0</v>
      </c>
      <c r="C325">
        <v>2</v>
      </c>
      <c r="D325">
        <f>IF(Table1[[#This Row],[Pclass]]=1, 1, 0)</f>
        <v>0</v>
      </c>
      <c r="E325">
        <f>IF(Table1[[#This Row],[Pclass]]=2, 1, 0)</f>
        <v>1</v>
      </c>
      <c r="F325" t="s">
        <v>295</v>
      </c>
      <c r="G325" t="s">
        <v>13</v>
      </c>
      <c r="H325">
        <f>IF(Table1[[#This Row],[Sex]]="male", 1, 0)</f>
        <v>1</v>
      </c>
      <c r="I325">
        <v>19</v>
      </c>
      <c r="J325">
        <f>IF(Table1[[#This Row],[Age]], 0, 1)</f>
        <v>0</v>
      </c>
      <c r="K325">
        <f>IF(AND(Table1[[#This Row],[Age]]&lt;&gt;"", Table1[[#This Row],[Age]]&lt;13), 1, 0)</f>
        <v>0</v>
      </c>
      <c r="L325">
        <f>IF(AND(Table1[[#This Row],[Age]]&lt;&gt;"", Table1[[#This Row],[Age]]&gt;=13, Table1[[#This Row],[Age]]&lt;20), 1, 0)</f>
        <v>1</v>
      </c>
      <c r="O325">
        <f>IF(AND(Table1[[#This Row],[Age]]&lt;&gt;"", Table1[[#This Row],[Age]]&gt;64), 1, 0)</f>
        <v>0</v>
      </c>
      <c r="P325">
        <v>0</v>
      </c>
      <c r="Q325">
        <v>0</v>
      </c>
      <c r="R325">
        <v>28424</v>
      </c>
      <c r="S325">
        <v>13</v>
      </c>
      <c r="U325" t="s">
        <v>15</v>
      </c>
      <c r="V325">
        <f>Table1[[#This Row],[class1]]*Bclass1+Table1[[#This Row],[class2]]*Bclass2+Table1[[#This Row],[male]]*Bmale+Table1[[#This Row],[Fare]]*Bfare+Table1[[#This Row],[child]]*Bchild+Table1[[#This Row],[teen]]*Bteen+Table1[[#This Row],[senior]]*Bsenior</f>
        <v>-1.0480142225267208</v>
      </c>
      <c r="W325">
        <f>EXP(Table1[[#This Row],[Logit]])</f>
        <v>0.35063333802421043</v>
      </c>
      <c r="X325">
        <f>IF(Table1[[#This Row],[Survived]]=1, Table1[[#This Row],[elogit]]/(1+Table1[[#This Row],[elogit]]), 1-(Table1[[#This Row],[elogit]]/(1+Table1[[#This Row],[elogit]])))</f>
        <v>0.74039339311945429</v>
      </c>
      <c r="Y325">
        <f>LN(Table1[[#This Row],[probability]])</f>
        <v>-0.30057362171610602</v>
      </c>
      <c r="Z325">
        <f>IF(ROW()&lt;(Table1[[#Totals],[Survived]]+1), 1, 0)</f>
        <v>1</v>
      </c>
      <c r="AA325">
        <f>IF(Table1[[#This Row],[Prediction]]=Table1[[#This Row],[Survived]], 1, 0)</f>
        <v>0</v>
      </c>
    </row>
    <row r="326" spans="1:27" x14ac:dyDescent="0.3">
      <c r="A326">
        <v>229</v>
      </c>
      <c r="B326">
        <v>0</v>
      </c>
      <c r="C326">
        <v>2</v>
      </c>
      <c r="D326">
        <f>IF(Table1[[#This Row],[Pclass]]=1, 1, 0)</f>
        <v>0</v>
      </c>
      <c r="E326">
        <f>IF(Table1[[#This Row],[Pclass]]=2, 1, 0)</f>
        <v>1</v>
      </c>
      <c r="F326" t="s">
        <v>349</v>
      </c>
      <c r="G326" t="s">
        <v>13</v>
      </c>
      <c r="H326">
        <f>IF(Table1[[#This Row],[Sex]]="male", 1, 0)</f>
        <v>1</v>
      </c>
      <c r="I326">
        <v>18</v>
      </c>
      <c r="J326">
        <f>IF(Table1[[#This Row],[Age]], 0, 1)</f>
        <v>0</v>
      </c>
      <c r="K326">
        <f>IF(AND(Table1[[#This Row],[Age]]&lt;&gt;"", Table1[[#This Row],[Age]]&lt;13), 1, 0)</f>
        <v>0</v>
      </c>
      <c r="L326">
        <f>IF(AND(Table1[[#This Row],[Age]]&lt;&gt;"", Table1[[#This Row],[Age]]&gt;=13, Table1[[#This Row],[Age]]&lt;20), 1, 0)</f>
        <v>1</v>
      </c>
      <c r="O326">
        <f>IF(AND(Table1[[#This Row],[Age]]&lt;&gt;"", Table1[[#This Row],[Age]]&gt;64), 1, 0)</f>
        <v>0</v>
      </c>
      <c r="P326">
        <v>0</v>
      </c>
      <c r="Q326">
        <v>0</v>
      </c>
      <c r="R326">
        <v>236171</v>
      </c>
      <c r="S326">
        <v>13</v>
      </c>
      <c r="U326" t="s">
        <v>15</v>
      </c>
      <c r="V326">
        <f>Table1[[#This Row],[class1]]*Bclass1+Table1[[#This Row],[class2]]*Bclass2+Table1[[#This Row],[male]]*Bmale+Table1[[#This Row],[Fare]]*Bfare+Table1[[#This Row],[child]]*Bchild+Table1[[#This Row],[teen]]*Bteen+Table1[[#This Row],[senior]]*Bsenior</f>
        <v>-1.0480142225267208</v>
      </c>
      <c r="W326">
        <f>EXP(Table1[[#This Row],[Logit]])</f>
        <v>0.35063333802421043</v>
      </c>
      <c r="X326">
        <f>IF(Table1[[#This Row],[Survived]]=1, Table1[[#This Row],[elogit]]/(1+Table1[[#This Row],[elogit]]), 1-(Table1[[#This Row],[elogit]]/(1+Table1[[#This Row],[elogit]])))</f>
        <v>0.74039339311945429</v>
      </c>
      <c r="Y326">
        <f>LN(Table1[[#This Row],[probability]])</f>
        <v>-0.30057362171610602</v>
      </c>
      <c r="Z326">
        <f>IF(ROW()&lt;(Table1[[#Totals],[Survived]]+1), 1, 0)</f>
        <v>1</v>
      </c>
      <c r="AA326">
        <f>IF(Table1[[#This Row],[Prediction]]=Table1[[#This Row],[Survived]], 1, 0)</f>
        <v>0</v>
      </c>
    </row>
    <row r="327" spans="1:27" x14ac:dyDescent="0.3">
      <c r="A327">
        <v>145</v>
      </c>
      <c r="B327">
        <v>0</v>
      </c>
      <c r="C327">
        <v>2</v>
      </c>
      <c r="D327">
        <f>IF(Table1[[#This Row],[Pclass]]=1, 1, 0)</f>
        <v>0</v>
      </c>
      <c r="E327">
        <f>IF(Table1[[#This Row],[Pclass]]=2, 1, 0)</f>
        <v>1</v>
      </c>
      <c r="F327" t="s">
        <v>226</v>
      </c>
      <c r="G327" t="s">
        <v>13</v>
      </c>
      <c r="H327">
        <f>IF(Table1[[#This Row],[Sex]]="male", 1, 0)</f>
        <v>1</v>
      </c>
      <c r="I327">
        <v>18</v>
      </c>
      <c r="J327">
        <f>IF(Table1[[#This Row],[Age]], 0, 1)</f>
        <v>0</v>
      </c>
      <c r="K327">
        <f>IF(AND(Table1[[#This Row],[Age]]&lt;&gt;"", Table1[[#This Row],[Age]]&lt;13), 1, 0)</f>
        <v>0</v>
      </c>
      <c r="L327">
        <f>IF(AND(Table1[[#This Row],[Age]]&lt;&gt;"", Table1[[#This Row],[Age]]&gt;=13, Table1[[#This Row],[Age]]&lt;20), 1, 0)</f>
        <v>1</v>
      </c>
      <c r="O327">
        <f>IF(AND(Table1[[#This Row],[Age]]&lt;&gt;"", Table1[[#This Row],[Age]]&gt;64), 1, 0)</f>
        <v>0</v>
      </c>
      <c r="P327">
        <v>0</v>
      </c>
      <c r="Q327">
        <v>0</v>
      </c>
      <c r="R327">
        <v>231945</v>
      </c>
      <c r="S327">
        <v>11.5</v>
      </c>
      <c r="U327" t="s">
        <v>15</v>
      </c>
      <c r="V327">
        <f>Table1[[#This Row],[class1]]*Bclass1+Table1[[#This Row],[class2]]*Bclass2+Table1[[#This Row],[male]]*Bmale+Table1[[#This Row],[Fare]]*Bfare+Table1[[#This Row],[child]]*Bchild+Table1[[#This Row],[teen]]*Bteen+Table1[[#This Row],[senior]]*Bsenior</f>
        <v>-1.0500093436083104</v>
      </c>
      <c r="W327">
        <f>EXP(Table1[[#This Row],[Logit]])</f>
        <v>0.34993447944516987</v>
      </c>
      <c r="X327">
        <f>IF(Table1[[#This Row],[Survived]]=1, Table1[[#This Row],[elogit]]/(1+Table1[[#This Row],[elogit]]), 1-(Table1[[#This Row],[elogit]]/(1+Table1[[#This Row],[elogit]])))</f>
        <v>0.74077669340737584</v>
      </c>
      <c r="Y327">
        <f>LN(Table1[[#This Row],[probability]])</f>
        <v>-0.30005605752821907</v>
      </c>
      <c r="Z327">
        <f>IF(ROW()&lt;(Table1[[#Totals],[Survived]]+1), 1, 0)</f>
        <v>1</v>
      </c>
      <c r="AA327">
        <f>IF(Table1[[#This Row],[Prediction]]=Table1[[#This Row],[Survived]], 1, 0)</f>
        <v>0</v>
      </c>
    </row>
    <row r="328" spans="1:27" x14ac:dyDescent="0.3">
      <c r="A328">
        <v>758</v>
      </c>
      <c r="B328">
        <v>0</v>
      </c>
      <c r="C328">
        <v>2</v>
      </c>
      <c r="D328">
        <f>IF(Table1[[#This Row],[Pclass]]=1, 1, 0)</f>
        <v>0</v>
      </c>
      <c r="E328">
        <f>IF(Table1[[#This Row],[Pclass]]=2, 1, 0)</f>
        <v>1</v>
      </c>
      <c r="F328" t="s">
        <v>1054</v>
      </c>
      <c r="G328" t="s">
        <v>13</v>
      </c>
      <c r="H328">
        <f>IF(Table1[[#This Row],[Sex]]="male", 1, 0)</f>
        <v>1</v>
      </c>
      <c r="I328">
        <v>18</v>
      </c>
      <c r="J328">
        <f>IF(Table1[[#This Row],[Age]], 0, 1)</f>
        <v>0</v>
      </c>
      <c r="K328">
        <f>IF(AND(Table1[[#This Row],[Age]]&lt;&gt;"", Table1[[#This Row],[Age]]&lt;13), 1, 0)</f>
        <v>0</v>
      </c>
      <c r="L328">
        <f>IF(AND(Table1[[#This Row],[Age]]&lt;&gt;"", Table1[[#This Row],[Age]]&gt;=13, Table1[[#This Row],[Age]]&lt;20), 1, 0)</f>
        <v>1</v>
      </c>
      <c r="O328">
        <f>IF(AND(Table1[[#This Row],[Age]]&lt;&gt;"", Table1[[#This Row],[Age]]&gt;64), 1, 0)</f>
        <v>0</v>
      </c>
      <c r="P328">
        <v>0</v>
      </c>
      <c r="Q328">
        <v>0</v>
      </c>
      <c r="R328">
        <v>29108</v>
      </c>
      <c r="S328">
        <v>11.5</v>
      </c>
      <c r="U328" t="s">
        <v>15</v>
      </c>
      <c r="V328">
        <f>Table1[[#This Row],[class1]]*Bclass1+Table1[[#This Row],[class2]]*Bclass2+Table1[[#This Row],[male]]*Bmale+Table1[[#This Row],[Fare]]*Bfare+Table1[[#This Row],[child]]*Bchild+Table1[[#This Row],[teen]]*Bteen+Table1[[#This Row],[senior]]*Bsenior</f>
        <v>-1.0500093436083104</v>
      </c>
      <c r="W328">
        <f>EXP(Table1[[#This Row],[Logit]])</f>
        <v>0.34993447944516987</v>
      </c>
      <c r="X328">
        <f>IF(Table1[[#This Row],[Survived]]=1, Table1[[#This Row],[elogit]]/(1+Table1[[#This Row],[elogit]]), 1-(Table1[[#This Row],[elogit]]/(1+Table1[[#This Row],[elogit]])))</f>
        <v>0.74077669340737584</v>
      </c>
      <c r="Y328">
        <f>LN(Table1[[#This Row],[probability]])</f>
        <v>-0.30005605752821907</v>
      </c>
      <c r="Z328">
        <f>IF(ROW()&lt;(Table1[[#Totals],[Survived]]+1), 1, 0)</f>
        <v>1</v>
      </c>
      <c r="AA328">
        <f>IF(Table1[[#This Row],[Prediction]]=Table1[[#This Row],[Survived]], 1, 0)</f>
        <v>0</v>
      </c>
    </row>
    <row r="329" spans="1:27" x14ac:dyDescent="0.3">
      <c r="A329">
        <v>239</v>
      </c>
      <c r="B329">
        <v>0</v>
      </c>
      <c r="C329">
        <v>2</v>
      </c>
      <c r="D329">
        <f>IF(Table1[[#This Row],[Pclass]]=1, 1, 0)</f>
        <v>0</v>
      </c>
      <c r="E329">
        <f>IF(Table1[[#This Row],[Pclass]]=2, 1, 0)</f>
        <v>1</v>
      </c>
      <c r="F329" t="s">
        <v>362</v>
      </c>
      <c r="G329" t="s">
        <v>13</v>
      </c>
      <c r="H329">
        <f>IF(Table1[[#This Row],[Sex]]="male", 1, 0)</f>
        <v>1</v>
      </c>
      <c r="I329">
        <v>19</v>
      </c>
      <c r="J329">
        <f>IF(Table1[[#This Row],[Age]], 0, 1)</f>
        <v>0</v>
      </c>
      <c r="K329">
        <f>IF(AND(Table1[[#This Row],[Age]]&lt;&gt;"", Table1[[#This Row],[Age]]&lt;13), 1, 0)</f>
        <v>0</v>
      </c>
      <c r="L329">
        <f>IF(AND(Table1[[#This Row],[Age]]&lt;&gt;"", Table1[[#This Row],[Age]]&gt;=13, Table1[[#This Row],[Age]]&lt;20), 1, 0)</f>
        <v>1</v>
      </c>
      <c r="O329">
        <f>IF(AND(Table1[[#This Row],[Age]]&lt;&gt;"", Table1[[#This Row],[Age]]&gt;64), 1, 0)</f>
        <v>0</v>
      </c>
      <c r="P329">
        <v>0</v>
      </c>
      <c r="Q329">
        <v>0</v>
      </c>
      <c r="R329">
        <v>28665</v>
      </c>
      <c r="S329">
        <v>10.5</v>
      </c>
      <c r="U329" t="s">
        <v>15</v>
      </c>
      <c r="V329">
        <f>Table1[[#This Row],[class1]]*Bclass1+Table1[[#This Row],[class2]]*Bclass2+Table1[[#This Row],[male]]*Bmale+Table1[[#This Row],[Fare]]*Bfare+Table1[[#This Row],[child]]*Bchild+Table1[[#This Row],[teen]]*Bteen+Table1[[#This Row],[senior]]*Bsenior</f>
        <v>-1.0513394243293699</v>
      </c>
      <c r="W329">
        <f>EXP(Table1[[#This Row],[Logit]])</f>
        <v>0.34946934774035515</v>
      </c>
      <c r="X329">
        <f>IF(Table1[[#This Row],[Survived]]=1, Table1[[#This Row],[elogit]]/(1+Table1[[#This Row],[elogit]]), 1-(Table1[[#This Row],[elogit]]/(1+Table1[[#This Row],[elogit]])))</f>
        <v>0.74103202245717492</v>
      </c>
      <c r="Y329">
        <f>LN(Table1[[#This Row],[probability]])</f>
        <v>-0.29971143942793066</v>
      </c>
      <c r="Z329">
        <f>IF(ROW()&lt;(Table1[[#Totals],[Survived]]+1), 1, 0)</f>
        <v>1</v>
      </c>
      <c r="AA329">
        <f>IF(Table1[[#This Row],[Prediction]]=Table1[[#This Row],[Survived]], 1, 0)</f>
        <v>0</v>
      </c>
    </row>
    <row r="330" spans="1:27" x14ac:dyDescent="0.3">
      <c r="A330">
        <v>842</v>
      </c>
      <c r="B330">
        <v>0</v>
      </c>
      <c r="C330">
        <v>2</v>
      </c>
      <c r="D330">
        <f>IF(Table1[[#This Row],[Pclass]]=1, 1, 0)</f>
        <v>0</v>
      </c>
      <c r="E330">
        <f>IF(Table1[[#This Row],[Pclass]]=2, 1, 0)</f>
        <v>1</v>
      </c>
      <c r="F330" t="s">
        <v>1160</v>
      </c>
      <c r="G330" t="s">
        <v>13</v>
      </c>
      <c r="H330">
        <f>IF(Table1[[#This Row],[Sex]]="male", 1, 0)</f>
        <v>1</v>
      </c>
      <c r="I330">
        <v>16</v>
      </c>
      <c r="J330">
        <f>IF(Table1[[#This Row],[Age]], 0, 1)</f>
        <v>0</v>
      </c>
      <c r="K330">
        <f>IF(AND(Table1[[#This Row],[Age]]&lt;&gt;"", Table1[[#This Row],[Age]]&lt;13), 1, 0)</f>
        <v>0</v>
      </c>
      <c r="L330">
        <f>IF(AND(Table1[[#This Row],[Age]]&lt;&gt;"", Table1[[#This Row],[Age]]&gt;=13, Table1[[#This Row],[Age]]&lt;20), 1, 0)</f>
        <v>1</v>
      </c>
      <c r="O330">
        <f>IF(AND(Table1[[#This Row],[Age]]&lt;&gt;"", Table1[[#This Row],[Age]]&gt;64), 1, 0)</f>
        <v>0</v>
      </c>
      <c r="P330">
        <v>0</v>
      </c>
      <c r="Q330">
        <v>0</v>
      </c>
      <c r="R330" t="s">
        <v>1072</v>
      </c>
      <c r="S330">
        <v>10.5</v>
      </c>
      <c r="U330" t="s">
        <v>15</v>
      </c>
      <c r="V330">
        <f>Table1[[#This Row],[class1]]*Bclass1+Table1[[#This Row],[class2]]*Bclass2+Table1[[#This Row],[male]]*Bmale+Table1[[#This Row],[Fare]]*Bfare+Table1[[#This Row],[child]]*Bchild+Table1[[#This Row],[teen]]*Bteen+Table1[[#This Row],[senior]]*Bsenior</f>
        <v>-1.0513394243293699</v>
      </c>
      <c r="W330">
        <f>EXP(Table1[[#This Row],[Logit]])</f>
        <v>0.34946934774035515</v>
      </c>
      <c r="X330">
        <f>IF(Table1[[#This Row],[Survived]]=1, Table1[[#This Row],[elogit]]/(1+Table1[[#This Row],[elogit]]), 1-(Table1[[#This Row],[elogit]]/(1+Table1[[#This Row],[elogit]])))</f>
        <v>0.74103202245717492</v>
      </c>
      <c r="Y330">
        <f>LN(Table1[[#This Row],[probability]])</f>
        <v>-0.29971143942793066</v>
      </c>
      <c r="Z330">
        <f>IF(ROW()&lt;(Table1[[#Totals],[Survived]]+1), 1, 0)</f>
        <v>1</v>
      </c>
      <c r="AA330">
        <f>IF(Table1[[#This Row],[Prediction]]=Table1[[#This Row],[Survived]], 1, 0)</f>
        <v>0</v>
      </c>
    </row>
    <row r="331" spans="1:27" x14ac:dyDescent="0.3">
      <c r="A331">
        <v>446</v>
      </c>
      <c r="B331">
        <v>1</v>
      </c>
      <c r="C331">
        <v>1</v>
      </c>
      <c r="D331">
        <f>IF(Table1[[#This Row],[Pclass]]=1, 1, 0)</f>
        <v>1</v>
      </c>
      <c r="E331">
        <f>IF(Table1[[#This Row],[Pclass]]=2, 1, 0)</f>
        <v>0</v>
      </c>
      <c r="F331" t="s">
        <v>643</v>
      </c>
      <c r="G331" t="s">
        <v>13</v>
      </c>
      <c r="H331">
        <f>IF(Table1[[#This Row],[Sex]]="male", 1, 0)</f>
        <v>1</v>
      </c>
      <c r="I331">
        <v>4</v>
      </c>
      <c r="J331">
        <f>IF(Table1[[#This Row],[Age]], 0, 1)</f>
        <v>0</v>
      </c>
      <c r="K331">
        <f>IF(AND(Table1[[#This Row],[Age]]&lt;&gt;"", Table1[[#This Row],[Age]]&lt;13), 1, 0)</f>
        <v>1</v>
      </c>
      <c r="L331">
        <f>IF(AND(Table1[[#This Row],[Age]]&lt;&gt;"", Table1[[#This Row],[Age]]&gt;=13, Table1[[#This Row],[Age]]&lt;20), 1, 0)</f>
        <v>0</v>
      </c>
      <c r="O331">
        <f>IF(AND(Table1[[#This Row],[Age]]&lt;&gt;"", Table1[[#This Row],[Age]]&gt;64), 1, 0)</f>
        <v>0</v>
      </c>
      <c r="P331">
        <v>0</v>
      </c>
      <c r="Q331">
        <v>2</v>
      </c>
      <c r="R331">
        <v>33638</v>
      </c>
      <c r="S331">
        <v>81.8583</v>
      </c>
      <c r="T331" t="s">
        <v>644</v>
      </c>
      <c r="U331" t="s">
        <v>15</v>
      </c>
      <c r="V331">
        <f>Table1[[#This Row],[class1]]*Bclass1+Table1[[#This Row],[class2]]*Bclass2+Table1[[#This Row],[male]]*Bmale+Table1[[#This Row],[Fare]]*Bfare+Table1[[#This Row],[child]]*Bchild+Table1[[#This Row],[teen]]*Bteen+Table1[[#This Row],[senior]]*Bsenior</f>
        <v>1.0554642508223653</v>
      </c>
      <c r="W331">
        <f>EXP(Table1[[#This Row],[Logit]])</f>
        <v>2.8733087802729744</v>
      </c>
      <c r="X331">
        <f>IF(Table1[[#This Row],[Survived]]=1, Table1[[#This Row],[elogit]]/(1+Table1[[#This Row],[elogit]]), 1-(Table1[[#This Row],[elogit]]/(1+Table1[[#This Row],[elogit]])))</f>
        <v>0.74182280403435219</v>
      </c>
      <c r="Y331">
        <f>LN(Table1[[#This Row],[probability]])</f>
        <v>-0.29864487291310604</v>
      </c>
      <c r="Z331">
        <f>IF(ROW()&lt;(Table1[[#Totals],[Survived]]+1), 1, 0)</f>
        <v>1</v>
      </c>
      <c r="AA331">
        <f>IF(Table1[[#This Row],[Prediction]]=Table1[[#This Row],[Survived]], 1, 0)</f>
        <v>1</v>
      </c>
    </row>
    <row r="332" spans="1:27" x14ac:dyDescent="0.3">
      <c r="A332">
        <v>60</v>
      </c>
      <c r="B332">
        <v>0</v>
      </c>
      <c r="C332">
        <v>3</v>
      </c>
      <c r="D332">
        <f>IF(Table1[[#This Row],[Pclass]]=1, 1, 0)</f>
        <v>0</v>
      </c>
      <c r="E332">
        <f>IF(Table1[[#This Row],[Pclass]]=2, 1, 0)</f>
        <v>0</v>
      </c>
      <c r="F332" t="s">
        <v>104</v>
      </c>
      <c r="G332" t="s">
        <v>13</v>
      </c>
      <c r="H332">
        <f>IF(Table1[[#This Row],[Sex]]="male", 1, 0)</f>
        <v>1</v>
      </c>
      <c r="I332">
        <v>11</v>
      </c>
      <c r="J332">
        <f>IF(Table1[[#This Row],[Age]], 0, 1)</f>
        <v>0</v>
      </c>
      <c r="K332">
        <f>IF(AND(Table1[[#This Row],[Age]]&lt;&gt;"", Table1[[#This Row],[Age]]&lt;13), 1, 0)</f>
        <v>1</v>
      </c>
      <c r="L332">
        <f>IF(AND(Table1[[#This Row],[Age]]&lt;&gt;"", Table1[[#This Row],[Age]]&gt;=13, Table1[[#This Row],[Age]]&lt;20), 1, 0)</f>
        <v>0</v>
      </c>
      <c r="O332">
        <f>IF(AND(Table1[[#This Row],[Age]]&lt;&gt;"", Table1[[#This Row],[Age]]&gt;64), 1, 0)</f>
        <v>0</v>
      </c>
      <c r="P332">
        <v>5</v>
      </c>
      <c r="Q332">
        <v>2</v>
      </c>
      <c r="R332" t="s">
        <v>105</v>
      </c>
      <c r="S332">
        <v>46.9</v>
      </c>
      <c r="U332" t="s">
        <v>15</v>
      </c>
      <c r="V332">
        <f>Table1[[#This Row],[class1]]*Bclass1+Table1[[#This Row],[class2]]*Bclass2+Table1[[#This Row],[male]]*Bmale+Table1[[#This Row],[Fare]]*Bfare+Table1[[#This Row],[child]]*Bchild+Table1[[#This Row],[teen]]*Bteen+Table1[[#This Row],[senior]]*Bsenior</f>
        <v>-1.0791750107692091</v>
      </c>
      <c r="W332">
        <f>EXP(Table1[[#This Row],[Logit]])</f>
        <v>0.33987580389379285</v>
      </c>
      <c r="X332">
        <f>IF(Table1[[#This Row],[Survived]]=1, Table1[[#This Row],[elogit]]/(1+Table1[[#This Row],[elogit]]), 1-(Table1[[#This Row],[elogit]]/(1+Table1[[#This Row],[elogit]])))</f>
        <v>0.74633783003910892</v>
      </c>
      <c r="Y332">
        <f>LN(Table1[[#This Row],[probability]])</f>
        <v>-0.29257692600607543</v>
      </c>
      <c r="Z332">
        <f>IF(ROW()&lt;(Table1[[#Totals],[Survived]]+1), 1, 0)</f>
        <v>1</v>
      </c>
      <c r="AA332">
        <f>IF(Table1[[#This Row],[Prediction]]=Table1[[#This Row],[Survived]], 1, 0)</f>
        <v>0</v>
      </c>
    </row>
    <row r="333" spans="1:27" x14ac:dyDescent="0.3">
      <c r="A333">
        <v>387</v>
      </c>
      <c r="B333">
        <v>0</v>
      </c>
      <c r="C333">
        <v>3</v>
      </c>
      <c r="D333">
        <f>IF(Table1[[#This Row],[Pclass]]=1, 1, 0)</f>
        <v>0</v>
      </c>
      <c r="E333">
        <f>IF(Table1[[#This Row],[Pclass]]=2, 1, 0)</f>
        <v>0</v>
      </c>
      <c r="F333" t="s">
        <v>572</v>
      </c>
      <c r="G333" t="s">
        <v>13</v>
      </c>
      <c r="H333">
        <f>IF(Table1[[#This Row],[Sex]]="male", 1, 0)</f>
        <v>1</v>
      </c>
      <c r="I333">
        <v>1</v>
      </c>
      <c r="J333">
        <f>IF(Table1[[#This Row],[Age]], 0, 1)</f>
        <v>0</v>
      </c>
      <c r="K333">
        <f>IF(AND(Table1[[#This Row],[Age]]&lt;&gt;"", Table1[[#This Row],[Age]]&lt;13), 1, 0)</f>
        <v>1</v>
      </c>
      <c r="L333">
        <f>IF(AND(Table1[[#This Row],[Age]]&lt;&gt;"", Table1[[#This Row],[Age]]&gt;=13, Table1[[#This Row],[Age]]&lt;20), 1, 0)</f>
        <v>0</v>
      </c>
      <c r="O333">
        <f>IF(AND(Table1[[#This Row],[Age]]&lt;&gt;"", Table1[[#This Row],[Age]]&gt;64), 1, 0)</f>
        <v>0</v>
      </c>
      <c r="P333">
        <v>5</v>
      </c>
      <c r="Q333">
        <v>2</v>
      </c>
      <c r="R333" t="s">
        <v>105</v>
      </c>
      <c r="S333">
        <v>46.9</v>
      </c>
      <c r="U333" t="s">
        <v>15</v>
      </c>
      <c r="V333">
        <f>Table1[[#This Row],[class1]]*Bclass1+Table1[[#This Row],[class2]]*Bclass2+Table1[[#This Row],[male]]*Bmale+Table1[[#This Row],[Fare]]*Bfare+Table1[[#This Row],[child]]*Bchild+Table1[[#This Row],[teen]]*Bteen+Table1[[#This Row],[senior]]*Bsenior</f>
        <v>-1.0791750107692091</v>
      </c>
      <c r="W333">
        <f>EXP(Table1[[#This Row],[Logit]])</f>
        <v>0.33987580389379285</v>
      </c>
      <c r="X333">
        <f>IF(Table1[[#This Row],[Survived]]=1, Table1[[#This Row],[elogit]]/(1+Table1[[#This Row],[elogit]]), 1-(Table1[[#This Row],[elogit]]/(1+Table1[[#This Row],[elogit]])))</f>
        <v>0.74633783003910892</v>
      </c>
      <c r="Y333">
        <f>LN(Table1[[#This Row],[probability]])</f>
        <v>-0.29257692600607543</v>
      </c>
      <c r="Z333">
        <f>IF(ROW()&lt;(Table1[[#Totals],[Survived]]+1), 1, 0)</f>
        <v>1</v>
      </c>
      <c r="AA333">
        <f>IF(Table1[[#This Row],[Prediction]]=Table1[[#This Row],[Survived]], 1, 0)</f>
        <v>0</v>
      </c>
    </row>
    <row r="334" spans="1:27" x14ac:dyDescent="0.3">
      <c r="A334">
        <v>481</v>
      </c>
      <c r="B334">
        <v>0</v>
      </c>
      <c r="C334">
        <v>3</v>
      </c>
      <c r="D334">
        <f>IF(Table1[[#This Row],[Pclass]]=1, 1, 0)</f>
        <v>0</v>
      </c>
      <c r="E334">
        <f>IF(Table1[[#This Row],[Pclass]]=2, 1, 0)</f>
        <v>0</v>
      </c>
      <c r="F334" t="s">
        <v>692</v>
      </c>
      <c r="G334" t="s">
        <v>13</v>
      </c>
      <c r="H334">
        <f>IF(Table1[[#This Row],[Sex]]="male", 1, 0)</f>
        <v>1</v>
      </c>
      <c r="I334">
        <v>9</v>
      </c>
      <c r="J334">
        <f>IF(Table1[[#This Row],[Age]], 0, 1)</f>
        <v>0</v>
      </c>
      <c r="K334">
        <f>IF(AND(Table1[[#This Row],[Age]]&lt;&gt;"", Table1[[#This Row],[Age]]&lt;13), 1, 0)</f>
        <v>1</v>
      </c>
      <c r="L334">
        <f>IF(AND(Table1[[#This Row],[Age]]&lt;&gt;"", Table1[[#This Row],[Age]]&gt;=13, Table1[[#This Row],[Age]]&lt;20), 1, 0)</f>
        <v>0</v>
      </c>
      <c r="O334">
        <f>IF(AND(Table1[[#This Row],[Age]]&lt;&gt;"", Table1[[#This Row],[Age]]&gt;64), 1, 0)</f>
        <v>0</v>
      </c>
      <c r="P334">
        <v>5</v>
      </c>
      <c r="Q334">
        <v>2</v>
      </c>
      <c r="R334" t="s">
        <v>105</v>
      </c>
      <c r="S334">
        <v>46.9</v>
      </c>
      <c r="U334" t="s">
        <v>15</v>
      </c>
      <c r="V334">
        <f>Table1[[#This Row],[class1]]*Bclass1+Table1[[#This Row],[class2]]*Bclass2+Table1[[#This Row],[male]]*Bmale+Table1[[#This Row],[Fare]]*Bfare+Table1[[#This Row],[child]]*Bchild+Table1[[#This Row],[teen]]*Bteen+Table1[[#This Row],[senior]]*Bsenior</f>
        <v>-1.0791750107692091</v>
      </c>
      <c r="W334">
        <f>EXP(Table1[[#This Row],[Logit]])</f>
        <v>0.33987580389379285</v>
      </c>
      <c r="X334">
        <f>IF(Table1[[#This Row],[Survived]]=1, Table1[[#This Row],[elogit]]/(1+Table1[[#This Row],[elogit]]), 1-(Table1[[#This Row],[elogit]]/(1+Table1[[#This Row],[elogit]])))</f>
        <v>0.74633783003910892</v>
      </c>
      <c r="Y334">
        <f>LN(Table1[[#This Row],[probability]])</f>
        <v>-0.29257692600607543</v>
      </c>
      <c r="Z334">
        <f>IF(ROW()&lt;(Table1[[#Totals],[Survived]]+1), 1, 0)</f>
        <v>1</v>
      </c>
      <c r="AA334">
        <f>IF(Table1[[#This Row],[Prediction]]=Table1[[#This Row],[Survived]], 1, 0)</f>
        <v>0</v>
      </c>
    </row>
    <row r="335" spans="1:27" x14ac:dyDescent="0.3">
      <c r="A335">
        <v>51</v>
      </c>
      <c r="B335">
        <v>0</v>
      </c>
      <c r="C335">
        <v>3</v>
      </c>
      <c r="D335">
        <f>IF(Table1[[#This Row],[Pclass]]=1, 1, 0)</f>
        <v>0</v>
      </c>
      <c r="E335">
        <f>IF(Table1[[#This Row],[Pclass]]=2, 1, 0)</f>
        <v>0</v>
      </c>
      <c r="F335" t="s">
        <v>88</v>
      </c>
      <c r="G335" t="s">
        <v>13</v>
      </c>
      <c r="H335">
        <f>IF(Table1[[#This Row],[Sex]]="male", 1, 0)</f>
        <v>1</v>
      </c>
      <c r="I335">
        <v>7</v>
      </c>
      <c r="J335">
        <f>IF(Table1[[#This Row],[Age]], 0, 1)</f>
        <v>0</v>
      </c>
      <c r="K335">
        <f>IF(AND(Table1[[#This Row],[Age]]&lt;&gt;"", Table1[[#This Row],[Age]]&lt;13), 1, 0)</f>
        <v>1</v>
      </c>
      <c r="L335">
        <f>IF(AND(Table1[[#This Row],[Age]]&lt;&gt;"", Table1[[#This Row],[Age]]&gt;=13, Table1[[#This Row],[Age]]&lt;20), 1, 0)</f>
        <v>0</v>
      </c>
      <c r="O335">
        <f>IF(AND(Table1[[#This Row],[Age]]&lt;&gt;"", Table1[[#This Row],[Age]]&gt;64), 1, 0)</f>
        <v>0</v>
      </c>
      <c r="P335">
        <v>4</v>
      </c>
      <c r="Q335">
        <v>1</v>
      </c>
      <c r="R335">
        <v>3101295</v>
      </c>
      <c r="S335">
        <v>39.6875</v>
      </c>
      <c r="U335" t="s">
        <v>15</v>
      </c>
      <c r="V335">
        <f>Table1[[#This Row],[class1]]*Bclass1+Table1[[#This Row],[class2]]*Bclass2+Table1[[#This Row],[male]]*Bmale+Table1[[#This Row],[Fare]]*Bfare+Table1[[#This Row],[child]]*Bchild+Table1[[#This Row],[teen]]*Bteen+Table1[[#This Row],[senior]]*Bsenior</f>
        <v>-1.0887682179698508</v>
      </c>
      <c r="W335">
        <f>EXP(Table1[[#This Row],[Logit]])</f>
        <v>0.33663089431513538</v>
      </c>
      <c r="X335">
        <f>IF(Table1[[#This Row],[Survived]]=1, Table1[[#This Row],[elogit]]/(1+Table1[[#This Row],[elogit]]), 1-(Table1[[#This Row],[elogit]]/(1+Table1[[#This Row],[elogit]])))</f>
        <v>0.74814969806034681</v>
      </c>
      <c r="Y335">
        <f>LN(Table1[[#This Row],[probability]])</f>
        <v>-0.29015218993449587</v>
      </c>
      <c r="Z335">
        <f>IF(ROW()&lt;(Table1[[#Totals],[Survived]]+1), 1, 0)</f>
        <v>1</v>
      </c>
      <c r="AA335">
        <f>IF(Table1[[#This Row],[Prediction]]=Table1[[#This Row],[Survived]], 1, 0)</f>
        <v>0</v>
      </c>
    </row>
    <row r="336" spans="1:27" x14ac:dyDescent="0.3">
      <c r="A336">
        <v>165</v>
      </c>
      <c r="B336">
        <v>0</v>
      </c>
      <c r="C336">
        <v>3</v>
      </c>
      <c r="D336">
        <f>IF(Table1[[#This Row],[Pclass]]=1, 1, 0)</f>
        <v>0</v>
      </c>
      <c r="E336">
        <f>IF(Table1[[#This Row],[Pclass]]=2, 1, 0)</f>
        <v>0</v>
      </c>
      <c r="F336" t="s">
        <v>257</v>
      </c>
      <c r="G336" t="s">
        <v>13</v>
      </c>
      <c r="H336">
        <f>IF(Table1[[#This Row],[Sex]]="male", 1, 0)</f>
        <v>1</v>
      </c>
      <c r="I336">
        <v>1</v>
      </c>
      <c r="J336">
        <f>IF(Table1[[#This Row],[Age]], 0, 1)</f>
        <v>0</v>
      </c>
      <c r="K336">
        <f>IF(AND(Table1[[#This Row],[Age]]&lt;&gt;"", Table1[[#This Row],[Age]]&lt;13), 1, 0)</f>
        <v>1</v>
      </c>
      <c r="L336">
        <f>IF(AND(Table1[[#This Row],[Age]]&lt;&gt;"", Table1[[#This Row],[Age]]&gt;=13, Table1[[#This Row],[Age]]&lt;20), 1, 0)</f>
        <v>0</v>
      </c>
      <c r="O336">
        <f>IF(AND(Table1[[#This Row],[Age]]&lt;&gt;"", Table1[[#This Row],[Age]]&gt;64), 1, 0)</f>
        <v>0</v>
      </c>
      <c r="P336">
        <v>4</v>
      </c>
      <c r="Q336">
        <v>1</v>
      </c>
      <c r="R336">
        <v>3101295</v>
      </c>
      <c r="S336">
        <v>39.6875</v>
      </c>
      <c r="U336" t="s">
        <v>15</v>
      </c>
      <c r="V336">
        <f>Table1[[#This Row],[class1]]*Bclass1+Table1[[#This Row],[class2]]*Bclass2+Table1[[#This Row],[male]]*Bmale+Table1[[#This Row],[Fare]]*Bfare+Table1[[#This Row],[child]]*Bchild+Table1[[#This Row],[teen]]*Bteen+Table1[[#This Row],[senior]]*Bsenior</f>
        <v>-1.0887682179698508</v>
      </c>
      <c r="W336">
        <f>EXP(Table1[[#This Row],[Logit]])</f>
        <v>0.33663089431513538</v>
      </c>
      <c r="X336">
        <f>IF(Table1[[#This Row],[Survived]]=1, Table1[[#This Row],[elogit]]/(1+Table1[[#This Row],[elogit]]), 1-(Table1[[#This Row],[elogit]]/(1+Table1[[#This Row],[elogit]])))</f>
        <v>0.74814969806034681</v>
      </c>
      <c r="Y336">
        <f>LN(Table1[[#This Row],[probability]])</f>
        <v>-0.29015218993449587</v>
      </c>
      <c r="Z336">
        <f>IF(ROW()&lt;(Table1[[#Totals],[Survived]]+1), 1, 0)</f>
        <v>1</v>
      </c>
      <c r="AA336">
        <f>IF(Table1[[#This Row],[Prediction]]=Table1[[#This Row],[Survived]], 1, 0)</f>
        <v>0</v>
      </c>
    </row>
    <row r="337" spans="1:27" x14ac:dyDescent="0.3">
      <c r="A337">
        <v>825</v>
      </c>
      <c r="B337">
        <v>0</v>
      </c>
      <c r="C337">
        <v>3</v>
      </c>
      <c r="D337">
        <f>IF(Table1[[#This Row],[Pclass]]=1, 1, 0)</f>
        <v>0</v>
      </c>
      <c r="E337">
        <f>IF(Table1[[#This Row],[Pclass]]=2, 1, 0)</f>
        <v>0</v>
      </c>
      <c r="F337" t="s">
        <v>1139</v>
      </c>
      <c r="G337" t="s">
        <v>13</v>
      </c>
      <c r="H337">
        <f>IF(Table1[[#This Row],[Sex]]="male", 1, 0)</f>
        <v>1</v>
      </c>
      <c r="I337">
        <v>2</v>
      </c>
      <c r="J337">
        <f>IF(Table1[[#This Row],[Age]], 0, 1)</f>
        <v>0</v>
      </c>
      <c r="K337">
        <f>IF(AND(Table1[[#This Row],[Age]]&lt;&gt;"", Table1[[#This Row],[Age]]&lt;13), 1, 0)</f>
        <v>1</v>
      </c>
      <c r="L337">
        <f>IF(AND(Table1[[#This Row],[Age]]&lt;&gt;"", Table1[[#This Row],[Age]]&gt;=13, Table1[[#This Row],[Age]]&lt;20), 1, 0)</f>
        <v>0</v>
      </c>
      <c r="O337">
        <f>IF(AND(Table1[[#This Row],[Age]]&lt;&gt;"", Table1[[#This Row],[Age]]&gt;64), 1, 0)</f>
        <v>0</v>
      </c>
      <c r="P337">
        <v>4</v>
      </c>
      <c r="Q337">
        <v>1</v>
      </c>
      <c r="R337">
        <v>3101295</v>
      </c>
      <c r="S337">
        <v>39.6875</v>
      </c>
      <c r="U337" t="s">
        <v>15</v>
      </c>
      <c r="V337">
        <f>Table1[[#This Row],[class1]]*Bclass1+Table1[[#This Row],[class2]]*Bclass2+Table1[[#This Row],[male]]*Bmale+Table1[[#This Row],[Fare]]*Bfare+Table1[[#This Row],[child]]*Bchild+Table1[[#This Row],[teen]]*Bteen+Table1[[#This Row],[senior]]*Bsenior</f>
        <v>-1.0887682179698508</v>
      </c>
      <c r="W337">
        <f>EXP(Table1[[#This Row],[Logit]])</f>
        <v>0.33663089431513538</v>
      </c>
      <c r="X337">
        <f>IF(Table1[[#This Row],[Survived]]=1, Table1[[#This Row],[elogit]]/(1+Table1[[#This Row],[elogit]]), 1-(Table1[[#This Row],[elogit]]/(1+Table1[[#This Row],[elogit]])))</f>
        <v>0.74814969806034681</v>
      </c>
      <c r="Y337">
        <f>LN(Table1[[#This Row],[probability]])</f>
        <v>-0.29015218993449587</v>
      </c>
      <c r="Z337">
        <f>IF(ROW()&lt;(Table1[[#Totals],[Survived]]+1), 1, 0)</f>
        <v>1</v>
      </c>
      <c r="AA337">
        <f>IF(Table1[[#This Row],[Prediction]]=Table1[[#This Row],[Survived]], 1, 0)</f>
        <v>0</v>
      </c>
    </row>
    <row r="338" spans="1:27" x14ac:dyDescent="0.3">
      <c r="A338">
        <v>183</v>
      </c>
      <c r="B338">
        <v>0</v>
      </c>
      <c r="C338">
        <v>3</v>
      </c>
      <c r="D338">
        <f>IF(Table1[[#This Row],[Pclass]]=1, 1, 0)</f>
        <v>0</v>
      </c>
      <c r="E338">
        <f>IF(Table1[[#This Row],[Pclass]]=2, 1, 0)</f>
        <v>0</v>
      </c>
      <c r="F338" t="s">
        <v>284</v>
      </c>
      <c r="G338" t="s">
        <v>13</v>
      </c>
      <c r="H338">
        <f>IF(Table1[[#This Row],[Sex]]="male", 1, 0)</f>
        <v>1</v>
      </c>
      <c r="I338">
        <v>9</v>
      </c>
      <c r="J338">
        <f>IF(Table1[[#This Row],[Age]], 0, 1)</f>
        <v>0</v>
      </c>
      <c r="K338">
        <f>IF(AND(Table1[[#This Row],[Age]]&lt;&gt;"", Table1[[#This Row],[Age]]&lt;13), 1, 0)</f>
        <v>1</v>
      </c>
      <c r="L338">
        <f>IF(AND(Table1[[#This Row],[Age]]&lt;&gt;"", Table1[[#This Row],[Age]]&gt;=13, Table1[[#This Row],[Age]]&lt;20), 1, 0)</f>
        <v>0</v>
      </c>
      <c r="O338">
        <f>IF(AND(Table1[[#This Row],[Age]]&lt;&gt;"", Table1[[#This Row],[Age]]&gt;64), 1, 0)</f>
        <v>0</v>
      </c>
      <c r="P338">
        <v>4</v>
      </c>
      <c r="Q338">
        <v>2</v>
      </c>
      <c r="R338">
        <v>347077</v>
      </c>
      <c r="S338">
        <v>31.387499999999999</v>
      </c>
      <c r="U338" t="s">
        <v>15</v>
      </c>
      <c r="V338">
        <f>Table1[[#This Row],[class1]]*Bclass1+Table1[[#This Row],[class2]]*Bclass2+Table1[[#This Row],[male]]*Bmale+Table1[[#This Row],[Fare]]*Bfare+Table1[[#This Row],[child]]*Bchild+Table1[[#This Row],[teen]]*Bteen+Table1[[#This Row],[senior]]*Bsenior</f>
        <v>-1.0998078879546453</v>
      </c>
      <c r="W338">
        <f>EXP(Table1[[#This Row],[Logit]])</f>
        <v>0.33293503838584443</v>
      </c>
      <c r="X338">
        <f>IF(Table1[[#This Row],[Survived]]=1, Table1[[#This Row],[elogit]]/(1+Table1[[#This Row],[elogit]]), 1-(Table1[[#This Row],[elogit]]/(1+Table1[[#This Row],[elogit]])))</f>
        <v>0.75022410785373195</v>
      </c>
      <c r="Y338">
        <f>LN(Table1[[#This Row],[probability]])</f>
        <v>-0.28738330661509592</v>
      </c>
      <c r="Z338">
        <f>IF(ROW()&lt;(Table1[[#Totals],[Survived]]+1), 1, 0)</f>
        <v>1</v>
      </c>
      <c r="AA338">
        <f>IF(Table1[[#This Row],[Prediction]]=Table1[[#This Row],[Survived]], 1, 0)</f>
        <v>0</v>
      </c>
    </row>
    <row r="339" spans="1:27" x14ac:dyDescent="0.3">
      <c r="A339">
        <v>851</v>
      </c>
      <c r="B339">
        <v>0</v>
      </c>
      <c r="C339">
        <v>3</v>
      </c>
      <c r="D339">
        <f>IF(Table1[[#This Row],[Pclass]]=1, 1, 0)</f>
        <v>0</v>
      </c>
      <c r="E339">
        <f>IF(Table1[[#This Row],[Pclass]]=2, 1, 0)</f>
        <v>0</v>
      </c>
      <c r="F339" t="s">
        <v>1170</v>
      </c>
      <c r="G339" t="s">
        <v>13</v>
      </c>
      <c r="H339">
        <f>IF(Table1[[#This Row],[Sex]]="male", 1, 0)</f>
        <v>1</v>
      </c>
      <c r="I339">
        <v>4</v>
      </c>
      <c r="J339">
        <f>IF(Table1[[#This Row],[Age]], 0, 1)</f>
        <v>0</v>
      </c>
      <c r="K339">
        <f>IF(AND(Table1[[#This Row],[Age]]&lt;&gt;"", Table1[[#This Row],[Age]]&lt;13), 1, 0)</f>
        <v>1</v>
      </c>
      <c r="L339">
        <f>IF(AND(Table1[[#This Row],[Age]]&lt;&gt;"", Table1[[#This Row],[Age]]&gt;=13, Table1[[#This Row],[Age]]&lt;20), 1, 0)</f>
        <v>0</v>
      </c>
      <c r="O339">
        <f>IF(AND(Table1[[#This Row],[Age]]&lt;&gt;"", Table1[[#This Row],[Age]]&gt;64), 1, 0)</f>
        <v>0</v>
      </c>
      <c r="P339">
        <v>4</v>
      </c>
      <c r="Q339">
        <v>2</v>
      </c>
      <c r="R339">
        <v>347082</v>
      </c>
      <c r="S339">
        <v>31.274999999999999</v>
      </c>
      <c r="U339" t="s">
        <v>15</v>
      </c>
      <c r="V339">
        <f>Table1[[#This Row],[class1]]*Bclass1+Table1[[#This Row],[class2]]*Bclass2+Table1[[#This Row],[male]]*Bmale+Table1[[#This Row],[Fare]]*Bfare+Table1[[#This Row],[child]]*Bchild+Table1[[#This Row],[teen]]*Bteen+Table1[[#This Row],[senior]]*Bsenior</f>
        <v>-1.0999575220357645</v>
      </c>
      <c r="W339">
        <f>EXP(Table1[[#This Row],[Logit]])</f>
        <v>0.33288522368438472</v>
      </c>
      <c r="X339">
        <f>IF(Table1[[#This Row],[Survived]]=1, Table1[[#This Row],[elogit]]/(1+Table1[[#This Row],[elogit]]), 1-(Table1[[#This Row],[elogit]]/(1+Table1[[#This Row],[elogit]])))</f>
        <v>0.75025214641946625</v>
      </c>
      <c r="Y339">
        <f>LN(Table1[[#This Row],[probability]])</f>
        <v>-0.28734593372677769</v>
      </c>
      <c r="Z339">
        <f>IF(ROW()&lt;(Table1[[#Totals],[Survived]]+1), 1, 0)</f>
        <v>1</v>
      </c>
      <c r="AA339">
        <f>IF(Table1[[#This Row],[Prediction]]=Table1[[#This Row],[Survived]], 1, 0)</f>
        <v>0</v>
      </c>
    </row>
    <row r="340" spans="1:27" x14ac:dyDescent="0.3">
      <c r="A340">
        <v>17</v>
      </c>
      <c r="B340">
        <v>0</v>
      </c>
      <c r="C340">
        <v>3</v>
      </c>
      <c r="D340">
        <f>IF(Table1[[#This Row],[Pclass]]=1, 1, 0)</f>
        <v>0</v>
      </c>
      <c r="E340">
        <f>IF(Table1[[#This Row],[Pclass]]=2, 1, 0)</f>
        <v>0</v>
      </c>
      <c r="F340" t="s">
        <v>43</v>
      </c>
      <c r="G340" t="s">
        <v>13</v>
      </c>
      <c r="H340">
        <f>IF(Table1[[#This Row],[Sex]]="male", 1, 0)</f>
        <v>1</v>
      </c>
      <c r="I340">
        <v>2</v>
      </c>
      <c r="J340">
        <f>IF(Table1[[#This Row],[Age]], 0, 1)</f>
        <v>0</v>
      </c>
      <c r="K340">
        <f>IF(AND(Table1[[#This Row],[Age]]&lt;&gt;"", Table1[[#This Row],[Age]]&lt;13), 1, 0)</f>
        <v>1</v>
      </c>
      <c r="L340">
        <f>IF(AND(Table1[[#This Row],[Age]]&lt;&gt;"", Table1[[#This Row],[Age]]&gt;=13, Table1[[#This Row],[Age]]&lt;20), 1, 0)</f>
        <v>0</v>
      </c>
      <c r="O340">
        <f>IF(AND(Table1[[#This Row],[Age]]&lt;&gt;"", Table1[[#This Row],[Age]]&gt;64), 1, 0)</f>
        <v>0</v>
      </c>
      <c r="P340">
        <v>4</v>
      </c>
      <c r="Q340">
        <v>1</v>
      </c>
      <c r="R340">
        <v>382652</v>
      </c>
      <c r="S340">
        <v>29.125</v>
      </c>
      <c r="U340" t="s">
        <v>27</v>
      </c>
      <c r="V340">
        <f>Table1[[#This Row],[class1]]*Bclass1+Table1[[#This Row],[class2]]*Bclass2+Table1[[#This Row],[male]]*Bmale+Table1[[#This Row],[Fare]]*Bfare+Table1[[#This Row],[child]]*Bchild+Table1[[#This Row],[teen]]*Bteen+Table1[[#This Row],[senior]]*Bsenior</f>
        <v>-1.1028171955860426</v>
      </c>
      <c r="W340">
        <f>EXP(Table1[[#This Row],[Logit]])</f>
        <v>0.33193464044161564</v>
      </c>
      <c r="X340">
        <f>IF(Table1[[#This Row],[Survived]]=1, Table1[[#This Row],[elogit]]/(1+Table1[[#This Row],[elogit]]), 1-(Table1[[#This Row],[elogit]]/(1+Table1[[#This Row],[elogit]])))</f>
        <v>0.7507875909499887</v>
      </c>
      <c r="Y340">
        <f>LN(Table1[[#This Row],[probability]])</f>
        <v>-0.28663250217676173</v>
      </c>
      <c r="Z340">
        <f>IF(ROW()&lt;(Table1[[#Totals],[Survived]]+1), 1, 0)</f>
        <v>1</v>
      </c>
      <c r="AA340">
        <f>IF(Table1[[#This Row],[Prediction]]=Table1[[#This Row],[Survived]], 1, 0)</f>
        <v>0</v>
      </c>
    </row>
    <row r="341" spans="1:27" x14ac:dyDescent="0.3">
      <c r="A341">
        <v>172</v>
      </c>
      <c r="B341">
        <v>0</v>
      </c>
      <c r="C341">
        <v>3</v>
      </c>
      <c r="D341">
        <f>IF(Table1[[#This Row],[Pclass]]=1, 1, 0)</f>
        <v>0</v>
      </c>
      <c r="E341">
        <f>IF(Table1[[#This Row],[Pclass]]=2, 1, 0)</f>
        <v>0</v>
      </c>
      <c r="F341" t="s">
        <v>267</v>
      </c>
      <c r="G341" t="s">
        <v>13</v>
      </c>
      <c r="H341">
        <f>IF(Table1[[#This Row],[Sex]]="male", 1, 0)</f>
        <v>1</v>
      </c>
      <c r="I341">
        <v>4</v>
      </c>
      <c r="J341">
        <f>IF(Table1[[#This Row],[Age]], 0, 1)</f>
        <v>0</v>
      </c>
      <c r="K341">
        <f>IF(AND(Table1[[#This Row],[Age]]&lt;&gt;"", Table1[[#This Row],[Age]]&lt;13), 1, 0)</f>
        <v>1</v>
      </c>
      <c r="L341">
        <f>IF(AND(Table1[[#This Row],[Age]]&lt;&gt;"", Table1[[#This Row],[Age]]&gt;=13, Table1[[#This Row],[Age]]&lt;20), 1, 0)</f>
        <v>0</v>
      </c>
      <c r="O341">
        <f>IF(AND(Table1[[#This Row],[Age]]&lt;&gt;"", Table1[[#This Row],[Age]]&gt;64), 1, 0)</f>
        <v>0</v>
      </c>
      <c r="P341">
        <v>4</v>
      </c>
      <c r="Q341">
        <v>1</v>
      </c>
      <c r="R341">
        <v>382652</v>
      </c>
      <c r="S341">
        <v>29.125</v>
      </c>
      <c r="U341" t="s">
        <v>27</v>
      </c>
      <c r="V341">
        <f>Table1[[#This Row],[class1]]*Bclass1+Table1[[#This Row],[class2]]*Bclass2+Table1[[#This Row],[male]]*Bmale+Table1[[#This Row],[Fare]]*Bfare+Table1[[#This Row],[child]]*Bchild+Table1[[#This Row],[teen]]*Bteen+Table1[[#This Row],[senior]]*Bsenior</f>
        <v>-1.1028171955860426</v>
      </c>
      <c r="W341">
        <f>EXP(Table1[[#This Row],[Logit]])</f>
        <v>0.33193464044161564</v>
      </c>
      <c r="X341">
        <f>IF(Table1[[#This Row],[Survived]]=1, Table1[[#This Row],[elogit]]/(1+Table1[[#This Row],[elogit]]), 1-(Table1[[#This Row],[elogit]]/(1+Table1[[#This Row],[elogit]])))</f>
        <v>0.7507875909499887</v>
      </c>
      <c r="Y341">
        <f>LN(Table1[[#This Row],[probability]])</f>
        <v>-0.28663250217676173</v>
      </c>
      <c r="Z341">
        <f>IF(ROW()&lt;(Table1[[#Totals],[Survived]]+1), 1, 0)</f>
        <v>1</v>
      </c>
      <c r="AA341">
        <f>IF(Table1[[#This Row],[Prediction]]=Table1[[#This Row],[Survived]], 1, 0)</f>
        <v>0</v>
      </c>
    </row>
    <row r="342" spans="1:27" x14ac:dyDescent="0.3">
      <c r="A342">
        <v>279</v>
      </c>
      <c r="B342">
        <v>0</v>
      </c>
      <c r="C342">
        <v>3</v>
      </c>
      <c r="D342">
        <f>IF(Table1[[#This Row],[Pclass]]=1, 1, 0)</f>
        <v>0</v>
      </c>
      <c r="E342">
        <f>IF(Table1[[#This Row],[Pclass]]=2, 1, 0)</f>
        <v>0</v>
      </c>
      <c r="F342" t="s">
        <v>422</v>
      </c>
      <c r="G342" t="s">
        <v>13</v>
      </c>
      <c r="H342">
        <f>IF(Table1[[#This Row],[Sex]]="male", 1, 0)</f>
        <v>1</v>
      </c>
      <c r="I342">
        <v>7</v>
      </c>
      <c r="J342">
        <f>IF(Table1[[#This Row],[Age]], 0, 1)</f>
        <v>0</v>
      </c>
      <c r="K342">
        <f>IF(AND(Table1[[#This Row],[Age]]&lt;&gt;"", Table1[[#This Row],[Age]]&lt;13), 1, 0)</f>
        <v>1</v>
      </c>
      <c r="L342">
        <f>IF(AND(Table1[[#This Row],[Age]]&lt;&gt;"", Table1[[#This Row],[Age]]&gt;=13, Table1[[#This Row],[Age]]&lt;20), 1, 0)</f>
        <v>0</v>
      </c>
      <c r="O342">
        <f>IF(AND(Table1[[#This Row],[Age]]&lt;&gt;"", Table1[[#This Row],[Age]]&gt;64), 1, 0)</f>
        <v>0</v>
      </c>
      <c r="P342">
        <v>4</v>
      </c>
      <c r="Q342">
        <v>1</v>
      </c>
      <c r="R342">
        <v>382652</v>
      </c>
      <c r="S342">
        <v>29.125</v>
      </c>
      <c r="U342" t="s">
        <v>27</v>
      </c>
      <c r="V342">
        <f>Table1[[#This Row],[class1]]*Bclass1+Table1[[#This Row],[class2]]*Bclass2+Table1[[#This Row],[male]]*Bmale+Table1[[#This Row],[Fare]]*Bfare+Table1[[#This Row],[child]]*Bchild+Table1[[#This Row],[teen]]*Bteen+Table1[[#This Row],[senior]]*Bsenior</f>
        <v>-1.1028171955860426</v>
      </c>
      <c r="W342">
        <f>EXP(Table1[[#This Row],[Logit]])</f>
        <v>0.33193464044161564</v>
      </c>
      <c r="X342">
        <f>IF(Table1[[#This Row],[Survived]]=1, Table1[[#This Row],[elogit]]/(1+Table1[[#This Row],[elogit]]), 1-(Table1[[#This Row],[elogit]]/(1+Table1[[#This Row],[elogit]])))</f>
        <v>0.7507875909499887</v>
      </c>
      <c r="Y342">
        <f>LN(Table1[[#This Row],[probability]])</f>
        <v>-0.28663250217676173</v>
      </c>
      <c r="Z342">
        <f>IF(ROW()&lt;(Table1[[#Totals],[Survived]]+1), 1, 0)</f>
        <v>1</v>
      </c>
      <c r="AA342">
        <f>IF(Table1[[#This Row],[Prediction]]=Table1[[#This Row],[Survived]], 1, 0)</f>
        <v>0</v>
      </c>
    </row>
    <row r="343" spans="1:27" x14ac:dyDescent="0.3">
      <c r="A343">
        <v>788</v>
      </c>
      <c r="B343">
        <v>0</v>
      </c>
      <c r="C343">
        <v>3</v>
      </c>
      <c r="D343">
        <f>IF(Table1[[#This Row],[Pclass]]=1, 1, 0)</f>
        <v>0</v>
      </c>
      <c r="E343">
        <f>IF(Table1[[#This Row],[Pclass]]=2, 1, 0)</f>
        <v>0</v>
      </c>
      <c r="F343" t="s">
        <v>1093</v>
      </c>
      <c r="G343" t="s">
        <v>13</v>
      </c>
      <c r="H343">
        <f>IF(Table1[[#This Row],[Sex]]="male", 1, 0)</f>
        <v>1</v>
      </c>
      <c r="I343">
        <v>8</v>
      </c>
      <c r="J343">
        <f>IF(Table1[[#This Row],[Age]], 0, 1)</f>
        <v>0</v>
      </c>
      <c r="K343">
        <f>IF(AND(Table1[[#This Row],[Age]]&lt;&gt;"", Table1[[#This Row],[Age]]&lt;13), 1, 0)</f>
        <v>1</v>
      </c>
      <c r="L343">
        <f>IF(AND(Table1[[#This Row],[Age]]&lt;&gt;"", Table1[[#This Row],[Age]]&gt;=13, Table1[[#This Row],[Age]]&lt;20), 1, 0)</f>
        <v>0</v>
      </c>
      <c r="O343">
        <f>IF(AND(Table1[[#This Row],[Age]]&lt;&gt;"", Table1[[#This Row],[Age]]&gt;64), 1, 0)</f>
        <v>0</v>
      </c>
      <c r="P343">
        <v>4</v>
      </c>
      <c r="Q343">
        <v>1</v>
      </c>
      <c r="R343">
        <v>382652</v>
      </c>
      <c r="S343">
        <v>29.125</v>
      </c>
      <c r="U343" t="s">
        <v>27</v>
      </c>
      <c r="V343">
        <f>Table1[[#This Row],[class1]]*Bclass1+Table1[[#This Row],[class2]]*Bclass2+Table1[[#This Row],[male]]*Bmale+Table1[[#This Row],[Fare]]*Bfare+Table1[[#This Row],[child]]*Bchild+Table1[[#This Row],[teen]]*Bteen+Table1[[#This Row],[senior]]*Bsenior</f>
        <v>-1.1028171955860426</v>
      </c>
      <c r="W343">
        <f>EXP(Table1[[#This Row],[Logit]])</f>
        <v>0.33193464044161564</v>
      </c>
      <c r="X343">
        <f>IF(Table1[[#This Row],[Survived]]=1, Table1[[#This Row],[elogit]]/(1+Table1[[#This Row],[elogit]]), 1-(Table1[[#This Row],[elogit]]/(1+Table1[[#This Row],[elogit]])))</f>
        <v>0.7507875909499887</v>
      </c>
      <c r="Y343">
        <f>LN(Table1[[#This Row],[probability]])</f>
        <v>-0.28663250217676173</v>
      </c>
      <c r="Z343">
        <f>IF(ROW()&lt;(Table1[[#Totals],[Survived]]+1), 1, 0)</f>
        <v>0</v>
      </c>
      <c r="AA343">
        <f>IF(Table1[[#This Row],[Prediction]]=Table1[[#This Row],[Survived]], 1, 0)</f>
        <v>1</v>
      </c>
    </row>
    <row r="344" spans="1:27" x14ac:dyDescent="0.3">
      <c r="A344">
        <v>64</v>
      </c>
      <c r="B344">
        <v>0</v>
      </c>
      <c r="C344">
        <v>3</v>
      </c>
      <c r="D344">
        <f>IF(Table1[[#This Row],[Pclass]]=1, 1, 0)</f>
        <v>0</v>
      </c>
      <c r="E344">
        <f>IF(Table1[[#This Row],[Pclass]]=2, 1, 0)</f>
        <v>0</v>
      </c>
      <c r="F344" t="s">
        <v>111</v>
      </c>
      <c r="G344" t="s">
        <v>13</v>
      </c>
      <c r="H344">
        <f>IF(Table1[[#This Row],[Sex]]="male", 1, 0)</f>
        <v>1</v>
      </c>
      <c r="I344">
        <v>4</v>
      </c>
      <c r="J344">
        <f>IF(Table1[[#This Row],[Age]], 0, 1)</f>
        <v>0</v>
      </c>
      <c r="K344">
        <f>IF(AND(Table1[[#This Row],[Age]]&lt;&gt;"", Table1[[#This Row],[Age]]&lt;13), 1, 0)</f>
        <v>1</v>
      </c>
      <c r="L344">
        <f>IF(AND(Table1[[#This Row],[Age]]&lt;&gt;"", Table1[[#This Row],[Age]]&gt;=13, Table1[[#This Row],[Age]]&lt;20), 1, 0)</f>
        <v>0</v>
      </c>
      <c r="O344">
        <f>IF(AND(Table1[[#This Row],[Age]]&lt;&gt;"", Table1[[#This Row],[Age]]&gt;64), 1, 0)</f>
        <v>0</v>
      </c>
      <c r="P344">
        <v>3</v>
      </c>
      <c r="Q344">
        <v>2</v>
      </c>
      <c r="R344">
        <v>347088</v>
      </c>
      <c r="S344">
        <v>27.9</v>
      </c>
      <c r="U344" t="s">
        <v>15</v>
      </c>
      <c r="V344">
        <f>Table1[[#This Row],[class1]]*Bclass1+Table1[[#This Row],[class2]]*Bclass2+Table1[[#This Row],[male]]*Bmale+Table1[[#This Row],[Fare]]*Bfare+Table1[[#This Row],[child]]*Bchild+Table1[[#This Row],[teen]]*Bteen+Table1[[#This Row],[senior]]*Bsenior</f>
        <v>-1.1044465444693403</v>
      </c>
      <c r="W344">
        <f>EXP(Table1[[#This Row],[Logit]])</f>
        <v>0.3313942434730357</v>
      </c>
      <c r="X344">
        <f>IF(Table1[[#This Row],[Survived]]=1, Table1[[#This Row],[elogit]]/(1+Table1[[#This Row],[elogit]]), 1-(Table1[[#This Row],[elogit]]/(1+Table1[[#This Row],[elogit]])))</f>
        <v>0.75109232663604553</v>
      </c>
      <c r="Y344">
        <f>LN(Table1[[#This Row],[probability]])</f>
        <v>-0.28622669651058225</v>
      </c>
      <c r="Z344">
        <f>IF(ROW()&lt;(Table1[[#Totals],[Survived]]+1), 1, 0)</f>
        <v>0</v>
      </c>
      <c r="AA344">
        <f>IF(Table1[[#This Row],[Prediction]]=Table1[[#This Row],[Survived]], 1, 0)</f>
        <v>1</v>
      </c>
    </row>
    <row r="345" spans="1:27" x14ac:dyDescent="0.3">
      <c r="A345">
        <v>820</v>
      </c>
      <c r="B345">
        <v>0</v>
      </c>
      <c r="C345">
        <v>3</v>
      </c>
      <c r="D345">
        <f>IF(Table1[[#This Row],[Pclass]]=1, 1, 0)</f>
        <v>0</v>
      </c>
      <c r="E345">
        <f>IF(Table1[[#This Row],[Pclass]]=2, 1, 0)</f>
        <v>0</v>
      </c>
      <c r="F345" t="s">
        <v>1133</v>
      </c>
      <c r="G345" t="s">
        <v>13</v>
      </c>
      <c r="H345">
        <f>IF(Table1[[#This Row],[Sex]]="male", 1, 0)</f>
        <v>1</v>
      </c>
      <c r="I345">
        <v>10</v>
      </c>
      <c r="J345">
        <f>IF(Table1[[#This Row],[Age]], 0, 1)</f>
        <v>0</v>
      </c>
      <c r="K345">
        <f>IF(AND(Table1[[#This Row],[Age]]&lt;&gt;"", Table1[[#This Row],[Age]]&lt;13), 1, 0)</f>
        <v>1</v>
      </c>
      <c r="L345">
        <f>IF(AND(Table1[[#This Row],[Age]]&lt;&gt;"", Table1[[#This Row],[Age]]&gt;=13, Table1[[#This Row],[Age]]&lt;20), 1, 0)</f>
        <v>0</v>
      </c>
      <c r="O345">
        <f>IF(AND(Table1[[#This Row],[Age]]&lt;&gt;"", Table1[[#This Row],[Age]]&gt;64), 1, 0)</f>
        <v>0</v>
      </c>
      <c r="P345">
        <v>3</v>
      </c>
      <c r="Q345">
        <v>2</v>
      </c>
      <c r="R345">
        <v>347088</v>
      </c>
      <c r="S345">
        <v>27.9</v>
      </c>
      <c r="U345" t="s">
        <v>15</v>
      </c>
      <c r="V345">
        <f>Table1[[#This Row],[class1]]*Bclass1+Table1[[#This Row],[class2]]*Bclass2+Table1[[#This Row],[male]]*Bmale+Table1[[#This Row],[Fare]]*Bfare+Table1[[#This Row],[child]]*Bchild+Table1[[#This Row],[teen]]*Bteen+Table1[[#This Row],[senior]]*Bsenior</f>
        <v>-1.1044465444693403</v>
      </c>
      <c r="W345">
        <f>EXP(Table1[[#This Row],[Logit]])</f>
        <v>0.3313942434730357</v>
      </c>
      <c r="X345">
        <f>IF(Table1[[#This Row],[Survived]]=1, Table1[[#This Row],[elogit]]/(1+Table1[[#This Row],[elogit]]), 1-(Table1[[#This Row],[elogit]]/(1+Table1[[#This Row],[elogit]])))</f>
        <v>0.75109232663604553</v>
      </c>
      <c r="Y345">
        <f>LN(Table1[[#This Row],[probability]])</f>
        <v>-0.28622669651058225</v>
      </c>
      <c r="Z345">
        <f>IF(ROW()&lt;(Table1[[#Totals],[Survived]]+1), 1, 0)</f>
        <v>0</v>
      </c>
      <c r="AA345">
        <f>IF(Table1[[#This Row],[Prediction]]=Table1[[#This Row],[Survived]], 1, 0)</f>
        <v>1</v>
      </c>
    </row>
    <row r="346" spans="1:27" x14ac:dyDescent="0.3">
      <c r="A346">
        <v>803</v>
      </c>
      <c r="B346">
        <v>1</v>
      </c>
      <c r="C346">
        <v>1</v>
      </c>
      <c r="D346">
        <f>IF(Table1[[#This Row],[Pclass]]=1, 1, 0)</f>
        <v>1</v>
      </c>
      <c r="E346">
        <f>IF(Table1[[#This Row],[Pclass]]=2, 1, 0)</f>
        <v>0</v>
      </c>
      <c r="F346" t="s">
        <v>1111</v>
      </c>
      <c r="G346" t="s">
        <v>13</v>
      </c>
      <c r="H346">
        <f>IF(Table1[[#This Row],[Sex]]="male", 1, 0)</f>
        <v>1</v>
      </c>
      <c r="I346">
        <v>11</v>
      </c>
      <c r="J346">
        <f>IF(Table1[[#This Row],[Age]], 0, 1)</f>
        <v>0</v>
      </c>
      <c r="K346">
        <f>IF(AND(Table1[[#This Row],[Age]]&lt;&gt;"", Table1[[#This Row],[Age]]&lt;13), 1, 0)</f>
        <v>1</v>
      </c>
      <c r="L346">
        <f>IF(AND(Table1[[#This Row],[Age]]&lt;&gt;"", Table1[[#This Row],[Age]]&gt;=13, Table1[[#This Row],[Age]]&lt;20), 1, 0)</f>
        <v>0</v>
      </c>
      <c r="O346">
        <f>IF(AND(Table1[[#This Row],[Age]]&lt;&gt;"", Table1[[#This Row],[Age]]&gt;64), 1, 0)</f>
        <v>0</v>
      </c>
      <c r="P346">
        <v>1</v>
      </c>
      <c r="Q346">
        <v>2</v>
      </c>
      <c r="R346">
        <v>113760</v>
      </c>
      <c r="S346">
        <v>120</v>
      </c>
      <c r="T346" t="s">
        <v>578</v>
      </c>
      <c r="U346" t="s">
        <v>15</v>
      </c>
      <c r="V346">
        <f>Table1[[#This Row],[class1]]*Bclass1+Table1[[#This Row],[class2]]*Bclass2+Table1[[#This Row],[male]]*Bmale+Table1[[#This Row],[Fare]]*Bfare+Table1[[#This Row],[child]]*Bchild+Table1[[#This Row],[teen]]*Bteen+Table1[[#This Row],[senior]]*Bsenior</f>
        <v>1.1061957906608022</v>
      </c>
      <c r="W346">
        <f>EXP(Table1[[#This Row],[Logit]])</f>
        <v>3.0228369887075464</v>
      </c>
      <c r="X346">
        <f>IF(Table1[[#This Row],[Survived]]=1, Table1[[#This Row],[elogit]]/(1+Table1[[#This Row],[elogit]]), 1-(Table1[[#This Row],[elogit]]/(1+Table1[[#This Row],[elogit]])))</f>
        <v>0.75141920917822758</v>
      </c>
      <c r="Y346">
        <f>LN(Table1[[#This Row],[probability]])</f>
        <v>-0.28579158165183055</v>
      </c>
      <c r="Z346">
        <f>IF(ROW()&lt;(Table1[[#Totals],[Survived]]+1), 1, 0)</f>
        <v>0</v>
      </c>
      <c r="AA346">
        <f>IF(Table1[[#This Row],[Prediction]]=Table1[[#This Row],[Survived]], 1, 0)</f>
        <v>0</v>
      </c>
    </row>
    <row r="347" spans="1:27" x14ac:dyDescent="0.3">
      <c r="A347">
        <v>8</v>
      </c>
      <c r="B347">
        <v>0</v>
      </c>
      <c r="C347">
        <v>3</v>
      </c>
      <c r="D347">
        <f>IF(Table1[[#This Row],[Pclass]]=1, 1, 0)</f>
        <v>0</v>
      </c>
      <c r="E347">
        <f>IF(Table1[[#This Row],[Pclass]]=2, 1, 0)</f>
        <v>0</v>
      </c>
      <c r="F347" t="s">
        <v>30</v>
      </c>
      <c r="G347" t="s">
        <v>13</v>
      </c>
      <c r="H347">
        <f>IF(Table1[[#This Row],[Sex]]="male", 1, 0)</f>
        <v>1</v>
      </c>
      <c r="I347">
        <v>2</v>
      </c>
      <c r="J347">
        <f>IF(Table1[[#This Row],[Age]], 0, 1)</f>
        <v>0</v>
      </c>
      <c r="K347">
        <f>IF(AND(Table1[[#This Row],[Age]]&lt;&gt;"", Table1[[#This Row],[Age]]&lt;13), 1, 0)</f>
        <v>1</v>
      </c>
      <c r="L347">
        <f>IF(AND(Table1[[#This Row],[Age]]&lt;&gt;"", Table1[[#This Row],[Age]]&gt;=13, Table1[[#This Row],[Age]]&lt;20), 1, 0)</f>
        <v>0</v>
      </c>
      <c r="O347">
        <f>IF(AND(Table1[[#This Row],[Age]]&lt;&gt;"", Table1[[#This Row],[Age]]&gt;64), 1, 0)</f>
        <v>0</v>
      </c>
      <c r="P347">
        <v>3</v>
      </c>
      <c r="Q347">
        <v>1</v>
      </c>
      <c r="R347">
        <v>349909</v>
      </c>
      <c r="S347">
        <v>21.074999999999999</v>
      </c>
      <c r="U347" t="s">
        <v>15</v>
      </c>
      <c r="V347">
        <f>Table1[[#This Row],[class1]]*Bclass1+Table1[[#This Row],[class2]]*Bclass2+Table1[[#This Row],[male]]*Bmale+Table1[[#This Row],[Fare]]*Bfare+Table1[[#This Row],[child]]*Bchild+Table1[[#This Row],[teen]]*Bteen+Table1[[#This Row],[senior]]*Bsenior</f>
        <v>-1.1135243453905719</v>
      </c>
      <c r="W347">
        <f>EXP(Table1[[#This Row],[Logit]])</f>
        <v>0.32839952579510745</v>
      </c>
      <c r="X347">
        <f>IF(Table1[[#This Row],[Survived]]=1, Table1[[#This Row],[elogit]]/(1+Table1[[#This Row],[elogit]]), 1-(Table1[[#This Row],[elogit]]/(1+Table1[[#This Row],[elogit]])))</f>
        <v>0.7527855743560693</v>
      </c>
      <c r="Y347">
        <f>LN(Table1[[#This Row],[probability]])</f>
        <v>-0.28397485354591573</v>
      </c>
      <c r="Z347">
        <f>IF(ROW()&lt;(Table1[[#Totals],[Survived]]+1), 1, 0)</f>
        <v>0</v>
      </c>
      <c r="AA347">
        <f>IF(Table1[[#This Row],[Prediction]]=Table1[[#This Row],[Survived]], 1, 0)</f>
        <v>1</v>
      </c>
    </row>
    <row r="348" spans="1:27" x14ac:dyDescent="0.3">
      <c r="A348">
        <v>732</v>
      </c>
      <c r="B348">
        <v>0</v>
      </c>
      <c r="C348">
        <v>3</v>
      </c>
      <c r="D348">
        <f>IF(Table1[[#This Row],[Pclass]]=1, 1, 0)</f>
        <v>0</v>
      </c>
      <c r="E348">
        <f>IF(Table1[[#This Row],[Pclass]]=2, 1, 0)</f>
        <v>0</v>
      </c>
      <c r="F348" t="s">
        <v>1022</v>
      </c>
      <c r="G348" t="s">
        <v>13</v>
      </c>
      <c r="H348">
        <f>IF(Table1[[#This Row],[Sex]]="male", 1, 0)</f>
        <v>1</v>
      </c>
      <c r="I348">
        <v>11</v>
      </c>
      <c r="J348">
        <f>IF(Table1[[#This Row],[Age]], 0, 1)</f>
        <v>0</v>
      </c>
      <c r="K348">
        <f>IF(AND(Table1[[#This Row],[Age]]&lt;&gt;"", Table1[[#This Row],[Age]]&lt;13), 1, 0)</f>
        <v>1</v>
      </c>
      <c r="L348">
        <f>IF(AND(Table1[[#This Row],[Age]]&lt;&gt;"", Table1[[#This Row],[Age]]&gt;=13, Table1[[#This Row],[Age]]&lt;20), 1, 0)</f>
        <v>0</v>
      </c>
      <c r="O348">
        <f>IF(AND(Table1[[#This Row],[Age]]&lt;&gt;"", Table1[[#This Row],[Age]]&gt;64), 1, 0)</f>
        <v>0</v>
      </c>
      <c r="P348">
        <v>0</v>
      </c>
      <c r="Q348">
        <v>0</v>
      </c>
      <c r="R348">
        <v>2699</v>
      </c>
      <c r="S348">
        <v>18.787500000000001</v>
      </c>
      <c r="U348" t="s">
        <v>20</v>
      </c>
      <c r="V348">
        <f>Table1[[#This Row],[class1]]*Bclass1+Table1[[#This Row],[class2]]*Bclass2+Table1[[#This Row],[male]]*Bmale+Table1[[#This Row],[Fare]]*Bfare+Table1[[#This Row],[child]]*Bchild+Table1[[#This Row],[teen]]*Bteen+Table1[[#This Row],[senior]]*Bsenior</f>
        <v>-1.1165669050399953</v>
      </c>
      <c r="W348">
        <f>EXP(Table1[[#This Row],[Logit]])</f>
        <v>0.32740186913360753</v>
      </c>
      <c r="X348">
        <f>IF(Table1[[#This Row],[Survived]]=1, Table1[[#This Row],[elogit]]/(1+Table1[[#This Row],[elogit]]), 1-(Table1[[#This Row],[elogit]]/(1+Table1[[#This Row],[elogit]])))</f>
        <v>0.75335135745491899</v>
      </c>
      <c r="Y348">
        <f>LN(Table1[[#This Row],[probability]])</f>
        <v>-0.28322354984501946</v>
      </c>
      <c r="Z348">
        <f>IF(ROW()&lt;(Table1[[#Totals],[Survived]]+1), 1, 0)</f>
        <v>0</v>
      </c>
      <c r="AA348">
        <f>IF(Table1[[#This Row],[Prediction]]=Table1[[#This Row],[Survived]], 1, 0)</f>
        <v>1</v>
      </c>
    </row>
    <row r="349" spans="1:27" x14ac:dyDescent="0.3">
      <c r="A349">
        <v>306</v>
      </c>
      <c r="B349">
        <v>1</v>
      </c>
      <c r="C349">
        <v>1</v>
      </c>
      <c r="D349">
        <f>IF(Table1[[#This Row],[Pclass]]=1, 1, 0)</f>
        <v>1</v>
      </c>
      <c r="E349">
        <f>IF(Table1[[#This Row],[Pclass]]=2, 1, 0)</f>
        <v>0</v>
      </c>
      <c r="F349" t="s">
        <v>459</v>
      </c>
      <c r="G349" t="s">
        <v>13</v>
      </c>
      <c r="H349">
        <f>IF(Table1[[#This Row],[Sex]]="male", 1, 0)</f>
        <v>1</v>
      </c>
      <c r="I349">
        <v>0.92</v>
      </c>
      <c r="J349">
        <f>IF(Table1[[#This Row],[Age]], 0, 1)</f>
        <v>0</v>
      </c>
      <c r="K349">
        <f>IF(AND(Table1[[#This Row],[Age]]&lt;&gt;"", Table1[[#This Row],[Age]]&lt;13), 1, 0)</f>
        <v>1</v>
      </c>
      <c r="L349">
        <f>IF(AND(Table1[[#This Row],[Age]]&lt;&gt;"", Table1[[#This Row],[Age]]&gt;=13, Table1[[#This Row],[Age]]&lt;20), 1, 0)</f>
        <v>0</v>
      </c>
      <c r="O349">
        <f>IF(AND(Table1[[#This Row],[Age]]&lt;&gt;"", Table1[[#This Row],[Age]]&gt;64), 1, 0)</f>
        <v>0</v>
      </c>
      <c r="P349">
        <v>1</v>
      </c>
      <c r="Q349">
        <v>2</v>
      </c>
      <c r="R349">
        <v>113781</v>
      </c>
      <c r="S349">
        <v>151.55000000000001</v>
      </c>
      <c r="T349" t="s">
        <v>449</v>
      </c>
      <c r="U349" t="s">
        <v>15</v>
      </c>
      <c r="V349">
        <f>Table1[[#This Row],[class1]]*Bclass1+Table1[[#This Row],[class2]]*Bclass2+Table1[[#This Row],[male]]*Bmale+Table1[[#This Row],[Fare]]*Bfare+Table1[[#This Row],[child]]*Bchild+Table1[[#This Row],[teen]]*Bteen+Table1[[#This Row],[senior]]*Bsenior</f>
        <v>1.1481598374102311</v>
      </c>
      <c r="W349">
        <f>EXP(Table1[[#This Row],[Logit]])</f>
        <v>3.1523866651015466</v>
      </c>
      <c r="X349">
        <f>IF(Table1[[#This Row],[Survived]]=1, Table1[[#This Row],[elogit]]/(1+Table1[[#This Row],[elogit]]), 1-(Table1[[#This Row],[elogit]]/(1+Table1[[#This Row],[elogit]])))</f>
        <v>0.75917464324687467</v>
      </c>
      <c r="Y349">
        <f>LN(Table1[[#This Row],[probability]])</f>
        <v>-0.27552343155020154</v>
      </c>
      <c r="Z349">
        <f>IF(ROW()&lt;(Table1[[#Totals],[Survived]]+1), 1, 0)</f>
        <v>0</v>
      </c>
      <c r="AA349">
        <f>IF(Table1[[#This Row],[Prediction]]=Table1[[#This Row],[Survived]], 1, 0)</f>
        <v>0</v>
      </c>
    </row>
    <row r="350" spans="1:27" x14ac:dyDescent="0.3">
      <c r="A350">
        <v>73</v>
      </c>
      <c r="B350">
        <v>0</v>
      </c>
      <c r="C350">
        <v>2</v>
      </c>
      <c r="D350">
        <f>IF(Table1[[#This Row],[Pclass]]=1, 1, 0)</f>
        <v>0</v>
      </c>
      <c r="E350">
        <f>IF(Table1[[#This Row],[Pclass]]=2, 1, 0)</f>
        <v>1</v>
      </c>
      <c r="F350" t="s">
        <v>125</v>
      </c>
      <c r="G350" t="s">
        <v>13</v>
      </c>
      <c r="H350">
        <f>IF(Table1[[#This Row],[Sex]]="male", 1, 0)</f>
        <v>1</v>
      </c>
      <c r="I350">
        <v>21</v>
      </c>
      <c r="J350">
        <f>IF(Table1[[#This Row],[Age]], 0, 1)</f>
        <v>0</v>
      </c>
      <c r="K350">
        <f>IF(AND(Table1[[#This Row],[Age]]&lt;&gt;"", Table1[[#This Row],[Age]]&lt;13), 1, 0)</f>
        <v>0</v>
      </c>
      <c r="L350">
        <f>IF(AND(Table1[[#This Row],[Age]]&lt;&gt;"", Table1[[#This Row],[Age]]&gt;=13, Table1[[#This Row],[Age]]&lt;20), 1, 0)</f>
        <v>0</v>
      </c>
      <c r="O350">
        <f>IF(AND(Table1[[#This Row],[Age]]&lt;&gt;"", Table1[[#This Row],[Age]]&gt;64), 1, 0)</f>
        <v>0</v>
      </c>
      <c r="P350">
        <v>0</v>
      </c>
      <c r="Q350">
        <v>0</v>
      </c>
      <c r="R350" t="s">
        <v>126</v>
      </c>
      <c r="S350">
        <v>73.5</v>
      </c>
      <c r="U350" t="s">
        <v>15</v>
      </c>
      <c r="V350">
        <f>Table1[[#This Row],[class1]]*Bclass1+Table1[[#This Row],[class2]]*Bclass2+Table1[[#This Row],[male]]*Bmale+Table1[[#This Row],[Fare]]*Bfare+Table1[[#This Row],[child]]*Bchild+Table1[[#This Row],[teen]]*Bteen+Table1[[#This Row],[senior]]*Bsenior</f>
        <v>-1.1935565396838641</v>
      </c>
      <c r="W350">
        <f>EXP(Table1[[#This Row],[Logit]])</f>
        <v>0.30314121083293238</v>
      </c>
      <c r="X350">
        <f>IF(Table1[[#This Row],[Survived]]=1, Table1[[#This Row],[elogit]]/(1+Table1[[#This Row],[elogit]]), 1-(Table1[[#This Row],[elogit]]/(1+Table1[[#This Row],[elogit]])))</f>
        <v>0.76737654498765118</v>
      </c>
      <c r="Y350">
        <f>LN(Table1[[#This Row],[probability]])</f>
        <v>-0.26477766589537138</v>
      </c>
      <c r="Z350">
        <f>IF(ROW()&lt;(Table1[[#Totals],[Survived]]+1), 1, 0)</f>
        <v>0</v>
      </c>
      <c r="AA350">
        <f>IF(Table1[[#This Row],[Prediction]]=Table1[[#This Row],[Survived]], 1, 0)</f>
        <v>1</v>
      </c>
    </row>
    <row r="351" spans="1:27" x14ac:dyDescent="0.3">
      <c r="A351">
        <v>121</v>
      </c>
      <c r="B351">
        <v>0</v>
      </c>
      <c r="C351">
        <v>2</v>
      </c>
      <c r="D351">
        <f>IF(Table1[[#This Row],[Pclass]]=1, 1, 0)</f>
        <v>0</v>
      </c>
      <c r="E351">
        <f>IF(Table1[[#This Row],[Pclass]]=2, 1, 0)</f>
        <v>1</v>
      </c>
      <c r="F351" t="s">
        <v>190</v>
      </c>
      <c r="G351" t="s">
        <v>13</v>
      </c>
      <c r="H351">
        <f>IF(Table1[[#This Row],[Sex]]="male", 1, 0)</f>
        <v>1</v>
      </c>
      <c r="I351">
        <v>21</v>
      </c>
      <c r="J351">
        <f>IF(Table1[[#This Row],[Age]], 0, 1)</f>
        <v>0</v>
      </c>
      <c r="K351">
        <f>IF(AND(Table1[[#This Row],[Age]]&lt;&gt;"", Table1[[#This Row],[Age]]&lt;13), 1, 0)</f>
        <v>0</v>
      </c>
      <c r="L351">
        <f>IF(AND(Table1[[#This Row],[Age]]&lt;&gt;"", Table1[[#This Row],[Age]]&gt;=13, Table1[[#This Row],[Age]]&lt;20), 1, 0)</f>
        <v>0</v>
      </c>
      <c r="O351">
        <f>IF(AND(Table1[[#This Row],[Age]]&lt;&gt;"", Table1[[#This Row],[Age]]&gt;64), 1, 0)</f>
        <v>0</v>
      </c>
      <c r="P351">
        <v>2</v>
      </c>
      <c r="Q351">
        <v>0</v>
      </c>
      <c r="R351" t="s">
        <v>126</v>
      </c>
      <c r="S351">
        <v>73.5</v>
      </c>
      <c r="U351" t="s">
        <v>15</v>
      </c>
      <c r="V351">
        <f>Table1[[#This Row],[class1]]*Bclass1+Table1[[#This Row],[class2]]*Bclass2+Table1[[#This Row],[male]]*Bmale+Table1[[#This Row],[Fare]]*Bfare+Table1[[#This Row],[child]]*Bchild+Table1[[#This Row],[teen]]*Bteen+Table1[[#This Row],[senior]]*Bsenior</f>
        <v>-1.1935565396838641</v>
      </c>
      <c r="W351">
        <f>EXP(Table1[[#This Row],[Logit]])</f>
        <v>0.30314121083293238</v>
      </c>
      <c r="X351">
        <f>IF(Table1[[#This Row],[Survived]]=1, Table1[[#This Row],[elogit]]/(1+Table1[[#This Row],[elogit]]), 1-(Table1[[#This Row],[elogit]]/(1+Table1[[#This Row],[elogit]])))</f>
        <v>0.76737654498765118</v>
      </c>
      <c r="Y351">
        <f>LN(Table1[[#This Row],[probability]])</f>
        <v>-0.26477766589537138</v>
      </c>
      <c r="Z351">
        <f>IF(ROW()&lt;(Table1[[#Totals],[Survived]]+1), 1, 0)</f>
        <v>0</v>
      </c>
      <c r="AA351">
        <f>IF(Table1[[#This Row],[Prediction]]=Table1[[#This Row],[Survived]], 1, 0)</f>
        <v>1</v>
      </c>
    </row>
    <row r="352" spans="1:27" x14ac:dyDescent="0.3">
      <c r="A352">
        <v>656</v>
      </c>
      <c r="B352">
        <v>0</v>
      </c>
      <c r="C352">
        <v>2</v>
      </c>
      <c r="D352">
        <f>IF(Table1[[#This Row],[Pclass]]=1, 1, 0)</f>
        <v>0</v>
      </c>
      <c r="E352">
        <f>IF(Table1[[#This Row],[Pclass]]=2, 1, 0)</f>
        <v>1</v>
      </c>
      <c r="F352" t="s">
        <v>924</v>
      </c>
      <c r="G352" t="s">
        <v>13</v>
      </c>
      <c r="H352">
        <f>IF(Table1[[#This Row],[Sex]]="male", 1, 0)</f>
        <v>1</v>
      </c>
      <c r="I352">
        <v>24</v>
      </c>
      <c r="J352">
        <f>IF(Table1[[#This Row],[Age]], 0, 1)</f>
        <v>0</v>
      </c>
      <c r="K352">
        <f>IF(AND(Table1[[#This Row],[Age]]&lt;&gt;"", Table1[[#This Row],[Age]]&lt;13), 1, 0)</f>
        <v>0</v>
      </c>
      <c r="L352">
        <f>IF(AND(Table1[[#This Row],[Age]]&lt;&gt;"", Table1[[#This Row],[Age]]&gt;=13, Table1[[#This Row],[Age]]&lt;20), 1, 0)</f>
        <v>0</v>
      </c>
      <c r="O352">
        <f>IF(AND(Table1[[#This Row],[Age]]&lt;&gt;"", Table1[[#This Row],[Age]]&gt;64), 1, 0)</f>
        <v>0</v>
      </c>
      <c r="P352">
        <v>2</v>
      </c>
      <c r="Q352">
        <v>0</v>
      </c>
      <c r="R352" t="s">
        <v>126</v>
      </c>
      <c r="S352">
        <v>73.5</v>
      </c>
      <c r="U352" t="s">
        <v>15</v>
      </c>
      <c r="V352">
        <f>Table1[[#This Row],[class1]]*Bclass1+Table1[[#This Row],[class2]]*Bclass2+Table1[[#This Row],[male]]*Bmale+Table1[[#This Row],[Fare]]*Bfare+Table1[[#This Row],[child]]*Bchild+Table1[[#This Row],[teen]]*Bteen+Table1[[#This Row],[senior]]*Bsenior</f>
        <v>-1.1935565396838641</v>
      </c>
      <c r="W352">
        <f>EXP(Table1[[#This Row],[Logit]])</f>
        <v>0.30314121083293238</v>
      </c>
      <c r="X352">
        <f>IF(Table1[[#This Row],[Survived]]=1, Table1[[#This Row],[elogit]]/(1+Table1[[#This Row],[elogit]]), 1-(Table1[[#This Row],[elogit]]/(1+Table1[[#This Row],[elogit]])))</f>
        <v>0.76737654498765118</v>
      </c>
      <c r="Y352">
        <f>LN(Table1[[#This Row],[probability]])</f>
        <v>-0.26477766589537138</v>
      </c>
      <c r="Z352">
        <f>IF(ROW()&lt;(Table1[[#Totals],[Survived]]+1), 1, 0)</f>
        <v>0</v>
      </c>
      <c r="AA352">
        <f>IF(Table1[[#This Row],[Prediction]]=Table1[[#This Row],[Survived]], 1, 0)</f>
        <v>1</v>
      </c>
    </row>
    <row r="353" spans="1:27" x14ac:dyDescent="0.3">
      <c r="A353">
        <v>666</v>
      </c>
      <c r="B353">
        <v>0</v>
      </c>
      <c r="C353">
        <v>2</v>
      </c>
      <c r="D353">
        <f>IF(Table1[[#This Row],[Pclass]]=1, 1, 0)</f>
        <v>0</v>
      </c>
      <c r="E353">
        <f>IF(Table1[[#This Row],[Pclass]]=2, 1, 0)</f>
        <v>1</v>
      </c>
      <c r="F353" t="s">
        <v>937</v>
      </c>
      <c r="G353" t="s">
        <v>13</v>
      </c>
      <c r="H353">
        <f>IF(Table1[[#This Row],[Sex]]="male", 1, 0)</f>
        <v>1</v>
      </c>
      <c r="I353">
        <v>32</v>
      </c>
      <c r="J353">
        <f>IF(Table1[[#This Row],[Age]], 0, 1)</f>
        <v>0</v>
      </c>
      <c r="K353">
        <f>IF(AND(Table1[[#This Row],[Age]]&lt;&gt;"", Table1[[#This Row],[Age]]&lt;13), 1, 0)</f>
        <v>0</v>
      </c>
      <c r="L353">
        <f>IF(AND(Table1[[#This Row],[Age]]&lt;&gt;"", Table1[[#This Row],[Age]]&gt;=13, Table1[[#This Row],[Age]]&lt;20), 1, 0)</f>
        <v>0</v>
      </c>
      <c r="O353">
        <f>IF(AND(Table1[[#This Row],[Age]]&lt;&gt;"", Table1[[#This Row],[Age]]&gt;64), 1, 0)</f>
        <v>0</v>
      </c>
      <c r="P353">
        <v>2</v>
      </c>
      <c r="Q353">
        <v>0</v>
      </c>
      <c r="R353" t="s">
        <v>126</v>
      </c>
      <c r="S353">
        <v>73.5</v>
      </c>
      <c r="U353" t="s">
        <v>15</v>
      </c>
      <c r="V353">
        <f>Table1[[#This Row],[class1]]*Bclass1+Table1[[#This Row],[class2]]*Bclass2+Table1[[#This Row],[male]]*Bmale+Table1[[#This Row],[Fare]]*Bfare+Table1[[#This Row],[child]]*Bchild+Table1[[#This Row],[teen]]*Bteen+Table1[[#This Row],[senior]]*Bsenior</f>
        <v>-1.1935565396838641</v>
      </c>
      <c r="W353">
        <f>EXP(Table1[[#This Row],[Logit]])</f>
        <v>0.30314121083293238</v>
      </c>
      <c r="X353">
        <f>IF(Table1[[#This Row],[Survived]]=1, Table1[[#This Row],[elogit]]/(1+Table1[[#This Row],[elogit]]), 1-(Table1[[#This Row],[elogit]]/(1+Table1[[#This Row],[elogit]])))</f>
        <v>0.76737654498765118</v>
      </c>
      <c r="Y353">
        <f>LN(Table1[[#This Row],[probability]])</f>
        <v>-0.26477766589537138</v>
      </c>
      <c r="Z353">
        <f>IF(ROW()&lt;(Table1[[#Totals],[Survived]]+1), 1, 0)</f>
        <v>0</v>
      </c>
      <c r="AA353">
        <f>IF(Table1[[#This Row],[Prediction]]=Table1[[#This Row],[Survived]], 1, 0)</f>
        <v>1</v>
      </c>
    </row>
    <row r="354" spans="1:27" x14ac:dyDescent="0.3">
      <c r="A354">
        <v>57</v>
      </c>
      <c r="B354">
        <v>1</v>
      </c>
      <c r="C354">
        <v>2</v>
      </c>
      <c r="D354">
        <f>IF(Table1[[#This Row],[Pclass]]=1, 1, 0)</f>
        <v>0</v>
      </c>
      <c r="E354">
        <f>IF(Table1[[#This Row],[Pclass]]=2, 1, 0)</f>
        <v>1</v>
      </c>
      <c r="F354" t="s">
        <v>99</v>
      </c>
      <c r="G354" t="s">
        <v>17</v>
      </c>
      <c r="H354">
        <f>IF(Table1[[#This Row],[Sex]]="male", 1, 0)</f>
        <v>0</v>
      </c>
      <c r="I354">
        <v>21</v>
      </c>
      <c r="J354">
        <f>IF(Table1[[#This Row],[Age]], 0, 1)</f>
        <v>0</v>
      </c>
      <c r="K354">
        <f>IF(AND(Table1[[#This Row],[Age]]&lt;&gt;"", Table1[[#This Row],[Age]]&lt;13), 1, 0)</f>
        <v>0</v>
      </c>
      <c r="L354">
        <f>IF(AND(Table1[[#This Row],[Age]]&lt;&gt;"", Table1[[#This Row],[Age]]&gt;=13, Table1[[#This Row],[Age]]&lt;20), 1, 0)</f>
        <v>0</v>
      </c>
      <c r="O354">
        <f>IF(AND(Table1[[#This Row],[Age]]&lt;&gt;"", Table1[[#This Row],[Age]]&gt;64), 1, 0)</f>
        <v>0</v>
      </c>
      <c r="P354">
        <v>0</v>
      </c>
      <c r="Q354">
        <v>0</v>
      </c>
      <c r="R354" t="s">
        <v>100</v>
      </c>
      <c r="S354">
        <v>10.5</v>
      </c>
      <c r="U354" t="s">
        <v>15</v>
      </c>
      <c r="V354">
        <f>Table1[[#This Row],[class1]]*Bclass1+Table1[[#This Row],[class2]]*Bclass2+Table1[[#This Row],[male]]*Bmale+Table1[[#This Row],[Fare]]*Bfare+Table1[[#This Row],[child]]*Bchild+Table1[[#This Row],[teen]]*Bteen+Table1[[#This Row],[senior]]*Bsenior</f>
        <v>1.2197870763404299</v>
      </c>
      <c r="W354">
        <f>EXP(Table1[[#This Row],[Logit]])</f>
        <v>3.3864665979895845</v>
      </c>
      <c r="X354">
        <f>IF(Table1[[#This Row],[Survived]]=1, Table1[[#This Row],[elogit]]/(1+Table1[[#This Row],[elogit]]), 1-(Table1[[#This Row],[elogit]]/(1+Table1[[#This Row],[elogit]])))</f>
        <v>0.77202607664713041</v>
      </c>
      <c r="Y354">
        <f>LN(Table1[[#This Row],[probability]])</f>
        <v>-0.2587369514875017</v>
      </c>
      <c r="Z354">
        <f>IF(ROW()&lt;(Table1[[#Totals],[Survived]]+1), 1, 0)</f>
        <v>0</v>
      </c>
      <c r="AA354">
        <f>IF(Table1[[#This Row],[Prediction]]=Table1[[#This Row],[Survived]], 1, 0)</f>
        <v>0</v>
      </c>
    </row>
    <row r="355" spans="1:27" x14ac:dyDescent="0.3">
      <c r="A355">
        <v>67</v>
      </c>
      <c r="B355">
        <v>1</v>
      </c>
      <c r="C355">
        <v>2</v>
      </c>
      <c r="D355">
        <f>IF(Table1[[#This Row],[Pclass]]=1, 1, 0)</f>
        <v>0</v>
      </c>
      <c r="E355">
        <f>IF(Table1[[#This Row],[Pclass]]=2, 1, 0)</f>
        <v>1</v>
      </c>
      <c r="F355" t="s">
        <v>115</v>
      </c>
      <c r="G355" t="s">
        <v>17</v>
      </c>
      <c r="H355">
        <f>IF(Table1[[#This Row],[Sex]]="male", 1, 0)</f>
        <v>0</v>
      </c>
      <c r="I355">
        <v>29</v>
      </c>
      <c r="J355">
        <f>IF(Table1[[#This Row],[Age]], 0, 1)</f>
        <v>0</v>
      </c>
      <c r="K355">
        <f>IF(AND(Table1[[#This Row],[Age]]&lt;&gt;"", Table1[[#This Row],[Age]]&lt;13), 1, 0)</f>
        <v>0</v>
      </c>
      <c r="L355">
        <f>IF(AND(Table1[[#This Row],[Age]]&lt;&gt;"", Table1[[#This Row],[Age]]&gt;=13, Table1[[#This Row],[Age]]&lt;20), 1, 0)</f>
        <v>0</v>
      </c>
      <c r="O355">
        <f>IF(AND(Table1[[#This Row],[Age]]&lt;&gt;"", Table1[[#This Row],[Age]]&gt;64), 1, 0)</f>
        <v>0</v>
      </c>
      <c r="P355">
        <v>0</v>
      </c>
      <c r="Q355">
        <v>0</v>
      </c>
      <c r="R355" t="s">
        <v>116</v>
      </c>
      <c r="S355">
        <v>10.5</v>
      </c>
      <c r="T355" t="s">
        <v>117</v>
      </c>
      <c r="U355" t="s">
        <v>15</v>
      </c>
      <c r="V355">
        <f>Table1[[#This Row],[class1]]*Bclass1+Table1[[#This Row],[class2]]*Bclass2+Table1[[#This Row],[male]]*Bmale+Table1[[#This Row],[Fare]]*Bfare+Table1[[#This Row],[child]]*Bchild+Table1[[#This Row],[teen]]*Bteen+Table1[[#This Row],[senior]]*Bsenior</f>
        <v>1.2197870763404299</v>
      </c>
      <c r="W355">
        <f>EXP(Table1[[#This Row],[Logit]])</f>
        <v>3.3864665979895845</v>
      </c>
      <c r="X355">
        <f>IF(Table1[[#This Row],[Survived]]=1, Table1[[#This Row],[elogit]]/(1+Table1[[#This Row],[elogit]]), 1-(Table1[[#This Row],[elogit]]/(1+Table1[[#This Row],[elogit]])))</f>
        <v>0.77202607664713041</v>
      </c>
      <c r="Y355">
        <f>LN(Table1[[#This Row],[probability]])</f>
        <v>-0.2587369514875017</v>
      </c>
      <c r="Z355">
        <f>IF(ROW()&lt;(Table1[[#Totals],[Survived]]+1), 1, 0)</f>
        <v>0</v>
      </c>
      <c r="AA355">
        <f>IF(Table1[[#This Row],[Prediction]]=Table1[[#This Row],[Survived]], 1, 0)</f>
        <v>0</v>
      </c>
    </row>
    <row r="356" spans="1:27" x14ac:dyDescent="0.3">
      <c r="A356">
        <v>459</v>
      </c>
      <c r="B356">
        <v>1</v>
      </c>
      <c r="C356">
        <v>2</v>
      </c>
      <c r="D356">
        <f>IF(Table1[[#This Row],[Pclass]]=1, 1, 0)</f>
        <v>0</v>
      </c>
      <c r="E356">
        <f>IF(Table1[[#This Row],[Pclass]]=2, 1, 0)</f>
        <v>1</v>
      </c>
      <c r="F356" t="s">
        <v>663</v>
      </c>
      <c r="G356" t="s">
        <v>17</v>
      </c>
      <c r="H356">
        <f>IF(Table1[[#This Row],[Sex]]="male", 1, 0)</f>
        <v>0</v>
      </c>
      <c r="I356">
        <v>50</v>
      </c>
      <c r="J356">
        <f>IF(Table1[[#This Row],[Age]], 0, 1)</f>
        <v>0</v>
      </c>
      <c r="K356">
        <f>IF(AND(Table1[[#This Row],[Age]]&lt;&gt;"", Table1[[#This Row],[Age]]&lt;13), 1, 0)</f>
        <v>0</v>
      </c>
      <c r="L356">
        <f>IF(AND(Table1[[#This Row],[Age]]&lt;&gt;"", Table1[[#This Row],[Age]]&gt;=13, Table1[[#This Row],[Age]]&lt;20), 1, 0)</f>
        <v>0</v>
      </c>
      <c r="O356">
        <f>IF(AND(Table1[[#This Row],[Age]]&lt;&gt;"", Table1[[#This Row],[Age]]&gt;64), 1, 0)</f>
        <v>0</v>
      </c>
      <c r="P356">
        <v>0</v>
      </c>
      <c r="Q356">
        <v>0</v>
      </c>
      <c r="R356" t="s">
        <v>664</v>
      </c>
      <c r="S356">
        <v>10.5</v>
      </c>
      <c r="U356" t="s">
        <v>15</v>
      </c>
      <c r="V356">
        <f>Table1[[#This Row],[class1]]*Bclass1+Table1[[#This Row],[class2]]*Bclass2+Table1[[#This Row],[male]]*Bmale+Table1[[#This Row],[Fare]]*Bfare+Table1[[#This Row],[child]]*Bchild+Table1[[#This Row],[teen]]*Bteen+Table1[[#This Row],[senior]]*Bsenior</f>
        <v>1.2197870763404299</v>
      </c>
      <c r="W356">
        <f>EXP(Table1[[#This Row],[Logit]])</f>
        <v>3.3864665979895845</v>
      </c>
      <c r="X356">
        <f>IF(Table1[[#This Row],[Survived]]=1, Table1[[#This Row],[elogit]]/(1+Table1[[#This Row],[elogit]]), 1-(Table1[[#This Row],[elogit]]/(1+Table1[[#This Row],[elogit]])))</f>
        <v>0.77202607664713041</v>
      </c>
      <c r="Y356">
        <f>LN(Table1[[#This Row],[probability]])</f>
        <v>-0.2587369514875017</v>
      </c>
      <c r="Z356">
        <f>IF(ROW()&lt;(Table1[[#Totals],[Survived]]+1), 1, 0)</f>
        <v>0</v>
      </c>
      <c r="AA356">
        <f>IF(Table1[[#This Row],[Prediction]]=Table1[[#This Row],[Survived]], 1, 0)</f>
        <v>0</v>
      </c>
    </row>
    <row r="357" spans="1:27" x14ac:dyDescent="0.3">
      <c r="A357">
        <v>517</v>
      </c>
      <c r="B357">
        <v>1</v>
      </c>
      <c r="C357">
        <v>2</v>
      </c>
      <c r="D357">
        <f>IF(Table1[[#This Row],[Pclass]]=1, 1, 0)</f>
        <v>0</v>
      </c>
      <c r="E357">
        <f>IF(Table1[[#This Row],[Pclass]]=2, 1, 0)</f>
        <v>1</v>
      </c>
      <c r="F357" t="s">
        <v>744</v>
      </c>
      <c r="G357" t="s">
        <v>17</v>
      </c>
      <c r="H357">
        <f>IF(Table1[[#This Row],[Sex]]="male", 1, 0)</f>
        <v>0</v>
      </c>
      <c r="I357">
        <v>34</v>
      </c>
      <c r="J357">
        <f>IF(Table1[[#This Row],[Age]], 0, 1)</f>
        <v>0</v>
      </c>
      <c r="K357">
        <f>IF(AND(Table1[[#This Row],[Age]]&lt;&gt;"", Table1[[#This Row],[Age]]&lt;13), 1, 0)</f>
        <v>0</v>
      </c>
      <c r="L357">
        <f>IF(AND(Table1[[#This Row],[Age]]&lt;&gt;"", Table1[[#This Row],[Age]]&gt;=13, Table1[[#This Row],[Age]]&lt;20), 1, 0)</f>
        <v>0</v>
      </c>
      <c r="O357">
        <f>IF(AND(Table1[[#This Row],[Age]]&lt;&gt;"", Table1[[#This Row],[Age]]&gt;64), 1, 0)</f>
        <v>0</v>
      </c>
      <c r="P357">
        <v>0</v>
      </c>
      <c r="Q357">
        <v>0</v>
      </c>
      <c r="R357" t="s">
        <v>745</v>
      </c>
      <c r="S357">
        <v>10.5</v>
      </c>
      <c r="T357" t="s">
        <v>117</v>
      </c>
      <c r="U357" t="s">
        <v>15</v>
      </c>
      <c r="V357">
        <f>Table1[[#This Row],[class1]]*Bclass1+Table1[[#This Row],[class2]]*Bclass2+Table1[[#This Row],[male]]*Bmale+Table1[[#This Row],[Fare]]*Bfare+Table1[[#This Row],[child]]*Bchild+Table1[[#This Row],[teen]]*Bteen+Table1[[#This Row],[senior]]*Bsenior</f>
        <v>1.2197870763404299</v>
      </c>
      <c r="W357">
        <f>EXP(Table1[[#This Row],[Logit]])</f>
        <v>3.3864665979895845</v>
      </c>
      <c r="X357">
        <f>IF(Table1[[#This Row],[Survived]]=1, Table1[[#This Row],[elogit]]/(1+Table1[[#This Row],[elogit]]), 1-(Table1[[#This Row],[elogit]]/(1+Table1[[#This Row],[elogit]])))</f>
        <v>0.77202607664713041</v>
      </c>
      <c r="Y357">
        <f>LN(Table1[[#This Row],[probability]])</f>
        <v>-0.2587369514875017</v>
      </c>
      <c r="Z357">
        <f>IF(ROW()&lt;(Table1[[#Totals],[Survived]]+1), 1, 0)</f>
        <v>0</v>
      </c>
      <c r="AA357">
        <f>IF(Table1[[#This Row],[Prediction]]=Table1[[#This Row],[Survived]], 1, 0)</f>
        <v>0</v>
      </c>
    </row>
    <row r="358" spans="1:27" x14ac:dyDescent="0.3">
      <c r="A358">
        <v>527</v>
      </c>
      <c r="B358">
        <v>1</v>
      </c>
      <c r="C358">
        <v>2</v>
      </c>
      <c r="D358">
        <f>IF(Table1[[#This Row],[Pclass]]=1, 1, 0)</f>
        <v>0</v>
      </c>
      <c r="E358">
        <f>IF(Table1[[#This Row],[Pclass]]=2, 1, 0)</f>
        <v>1</v>
      </c>
      <c r="F358" t="s">
        <v>756</v>
      </c>
      <c r="G358" t="s">
        <v>17</v>
      </c>
      <c r="H358">
        <f>IF(Table1[[#This Row],[Sex]]="male", 1, 0)</f>
        <v>0</v>
      </c>
      <c r="I358">
        <v>50</v>
      </c>
      <c r="J358">
        <f>IF(Table1[[#This Row],[Age]], 0, 1)</f>
        <v>0</v>
      </c>
      <c r="K358">
        <f>IF(AND(Table1[[#This Row],[Age]]&lt;&gt;"", Table1[[#This Row],[Age]]&lt;13), 1, 0)</f>
        <v>0</v>
      </c>
      <c r="L358">
        <f>IF(AND(Table1[[#This Row],[Age]]&lt;&gt;"", Table1[[#This Row],[Age]]&gt;=13, Table1[[#This Row],[Age]]&lt;20), 1, 0)</f>
        <v>0</v>
      </c>
      <c r="O358">
        <f>IF(AND(Table1[[#This Row],[Age]]&lt;&gt;"", Table1[[#This Row],[Age]]&gt;64), 1, 0)</f>
        <v>0</v>
      </c>
      <c r="P358">
        <v>0</v>
      </c>
      <c r="Q358">
        <v>0</v>
      </c>
      <c r="R358" t="s">
        <v>757</v>
      </c>
      <c r="S358">
        <v>10.5</v>
      </c>
      <c r="U358" t="s">
        <v>15</v>
      </c>
      <c r="V358">
        <f>Table1[[#This Row],[class1]]*Bclass1+Table1[[#This Row],[class2]]*Bclass2+Table1[[#This Row],[male]]*Bmale+Table1[[#This Row],[Fare]]*Bfare+Table1[[#This Row],[child]]*Bchild+Table1[[#This Row],[teen]]*Bteen+Table1[[#This Row],[senior]]*Bsenior</f>
        <v>1.2197870763404299</v>
      </c>
      <c r="W358">
        <f>EXP(Table1[[#This Row],[Logit]])</f>
        <v>3.3864665979895845</v>
      </c>
      <c r="X358">
        <f>IF(Table1[[#This Row],[Survived]]=1, Table1[[#This Row],[elogit]]/(1+Table1[[#This Row],[elogit]]), 1-(Table1[[#This Row],[elogit]]/(1+Table1[[#This Row],[elogit]])))</f>
        <v>0.77202607664713041</v>
      </c>
      <c r="Y358">
        <f>LN(Table1[[#This Row],[probability]])</f>
        <v>-0.2587369514875017</v>
      </c>
      <c r="Z358">
        <f>IF(ROW()&lt;(Table1[[#Totals],[Survived]]+1), 1, 0)</f>
        <v>0</v>
      </c>
      <c r="AA358">
        <f>IF(Table1[[#This Row],[Prediction]]=Table1[[#This Row],[Survived]], 1, 0)</f>
        <v>0</v>
      </c>
    </row>
    <row r="359" spans="1:27" x14ac:dyDescent="0.3">
      <c r="A359">
        <v>718</v>
      </c>
      <c r="B359">
        <v>1</v>
      </c>
      <c r="C359">
        <v>2</v>
      </c>
      <c r="D359">
        <f>IF(Table1[[#This Row],[Pclass]]=1, 1, 0)</f>
        <v>0</v>
      </c>
      <c r="E359">
        <f>IF(Table1[[#This Row],[Pclass]]=2, 1, 0)</f>
        <v>1</v>
      </c>
      <c r="F359" t="s">
        <v>1006</v>
      </c>
      <c r="G359" t="s">
        <v>17</v>
      </c>
      <c r="H359">
        <f>IF(Table1[[#This Row],[Sex]]="male", 1, 0)</f>
        <v>0</v>
      </c>
      <c r="I359">
        <v>27</v>
      </c>
      <c r="J359">
        <f>IF(Table1[[#This Row],[Age]], 0, 1)</f>
        <v>0</v>
      </c>
      <c r="K359">
        <f>IF(AND(Table1[[#This Row],[Age]]&lt;&gt;"", Table1[[#This Row],[Age]]&lt;13), 1, 0)</f>
        <v>0</v>
      </c>
      <c r="L359">
        <f>IF(AND(Table1[[#This Row],[Age]]&lt;&gt;"", Table1[[#This Row],[Age]]&gt;=13, Table1[[#This Row],[Age]]&lt;20), 1, 0)</f>
        <v>0</v>
      </c>
      <c r="O359">
        <f>IF(AND(Table1[[#This Row],[Age]]&lt;&gt;"", Table1[[#This Row],[Age]]&gt;64), 1, 0)</f>
        <v>0</v>
      </c>
      <c r="P359">
        <v>0</v>
      </c>
      <c r="Q359">
        <v>0</v>
      </c>
      <c r="R359">
        <v>34218</v>
      </c>
      <c r="S359">
        <v>10.5</v>
      </c>
      <c r="T359" t="s">
        <v>195</v>
      </c>
      <c r="U359" t="s">
        <v>15</v>
      </c>
      <c r="V359">
        <f>Table1[[#This Row],[class1]]*Bclass1+Table1[[#This Row],[class2]]*Bclass2+Table1[[#This Row],[male]]*Bmale+Table1[[#This Row],[Fare]]*Bfare+Table1[[#This Row],[child]]*Bchild+Table1[[#This Row],[teen]]*Bteen+Table1[[#This Row],[senior]]*Bsenior</f>
        <v>1.2197870763404299</v>
      </c>
      <c r="W359">
        <f>EXP(Table1[[#This Row],[Logit]])</f>
        <v>3.3864665979895845</v>
      </c>
      <c r="X359">
        <f>IF(Table1[[#This Row],[Survived]]=1, Table1[[#This Row],[elogit]]/(1+Table1[[#This Row],[elogit]]), 1-(Table1[[#This Row],[elogit]]/(1+Table1[[#This Row],[elogit]])))</f>
        <v>0.77202607664713041</v>
      </c>
      <c r="Y359">
        <f>LN(Table1[[#This Row],[probability]])</f>
        <v>-0.2587369514875017</v>
      </c>
      <c r="Z359">
        <f>IF(ROW()&lt;(Table1[[#Totals],[Survived]]+1), 1, 0)</f>
        <v>0</v>
      </c>
      <c r="AA359">
        <f>IF(Table1[[#This Row],[Prediction]]=Table1[[#This Row],[Survived]], 1, 0)</f>
        <v>0</v>
      </c>
    </row>
    <row r="360" spans="1:27" x14ac:dyDescent="0.3">
      <c r="A360">
        <v>304</v>
      </c>
      <c r="B360">
        <v>1</v>
      </c>
      <c r="C360">
        <v>2</v>
      </c>
      <c r="D360">
        <f>IF(Table1[[#This Row],[Pclass]]=1, 1, 0)</f>
        <v>0</v>
      </c>
      <c r="E360">
        <f>IF(Table1[[#This Row],[Pclass]]=2, 1, 0)</f>
        <v>1</v>
      </c>
      <c r="F360" t="s">
        <v>456</v>
      </c>
      <c r="G360" t="s">
        <v>17</v>
      </c>
      <c r="H360">
        <f>IF(Table1[[#This Row],[Sex]]="male", 1, 0)</f>
        <v>0</v>
      </c>
      <c r="J360">
        <f>IF(Table1[[#This Row],[Age]], 0, 1)</f>
        <v>1</v>
      </c>
      <c r="K360">
        <f>IF(AND(Table1[[#This Row],[Age]]&lt;&gt;"", Table1[[#This Row],[Age]]&lt;13), 1, 0)</f>
        <v>0</v>
      </c>
      <c r="L360">
        <f>IF(AND(Table1[[#This Row],[Age]]&lt;&gt;"", Table1[[#This Row],[Age]]&gt;=13, Table1[[#This Row],[Age]]&lt;20), 1, 0)</f>
        <v>0</v>
      </c>
      <c r="O360">
        <f>IF(AND(Table1[[#This Row],[Age]]&lt;&gt;"", Table1[[#This Row],[Age]]&gt;64), 1, 0)</f>
        <v>0</v>
      </c>
      <c r="P360">
        <v>0</v>
      </c>
      <c r="Q360">
        <v>0</v>
      </c>
      <c r="R360">
        <v>226593</v>
      </c>
      <c r="S360">
        <v>12.35</v>
      </c>
      <c r="T360" t="s">
        <v>195</v>
      </c>
      <c r="U360" t="s">
        <v>27</v>
      </c>
      <c r="V360">
        <f>Table1[[#This Row],[class1]]*Bclass1+Table1[[#This Row],[class2]]*Bclass2+Table1[[#This Row],[male]]*Bmale+Table1[[#This Row],[Fare]]*Bfare+Table1[[#This Row],[child]]*Bchild+Table1[[#This Row],[teen]]*Bteen+Table1[[#This Row],[senior]]*Bsenior</f>
        <v>1.2222477256743902</v>
      </c>
      <c r="W360">
        <f>EXP(Table1[[#This Row],[Logit]])</f>
        <v>3.3948097653633464</v>
      </c>
      <c r="X360">
        <f>IF(Table1[[#This Row],[Survived]]=1, Table1[[#This Row],[elogit]]/(1+Table1[[#This Row],[elogit]]), 1-(Table1[[#This Row],[elogit]]/(1+Table1[[#This Row],[elogit]])))</f>
        <v>0.77245886548235521</v>
      </c>
      <c r="Y360">
        <f>LN(Table1[[#This Row],[probability]])</f>
        <v>-0.25817652019452225</v>
      </c>
      <c r="Z360">
        <f>IF(ROW()&lt;(Table1[[#Totals],[Survived]]+1), 1, 0)</f>
        <v>0</v>
      </c>
      <c r="AA360">
        <f>IF(Table1[[#This Row],[Prediction]]=Table1[[#This Row],[Survived]], 1, 0)</f>
        <v>0</v>
      </c>
    </row>
    <row r="361" spans="1:27" x14ac:dyDescent="0.3">
      <c r="A361">
        <v>323</v>
      </c>
      <c r="B361">
        <v>1</v>
      </c>
      <c r="C361">
        <v>2</v>
      </c>
      <c r="D361">
        <f>IF(Table1[[#This Row],[Pclass]]=1, 1, 0)</f>
        <v>0</v>
      </c>
      <c r="E361">
        <f>IF(Table1[[#This Row],[Pclass]]=2, 1, 0)</f>
        <v>1</v>
      </c>
      <c r="F361" t="s">
        <v>488</v>
      </c>
      <c r="G361" t="s">
        <v>17</v>
      </c>
      <c r="H361">
        <f>IF(Table1[[#This Row],[Sex]]="male", 1, 0)</f>
        <v>0</v>
      </c>
      <c r="I361">
        <v>30</v>
      </c>
      <c r="J361">
        <f>IF(Table1[[#This Row],[Age]], 0, 1)</f>
        <v>0</v>
      </c>
      <c r="K361">
        <f>IF(AND(Table1[[#This Row],[Age]]&lt;&gt;"", Table1[[#This Row],[Age]]&lt;13), 1, 0)</f>
        <v>0</v>
      </c>
      <c r="L361">
        <f>IF(AND(Table1[[#This Row],[Age]]&lt;&gt;"", Table1[[#This Row],[Age]]&gt;=13, Table1[[#This Row],[Age]]&lt;20), 1, 0)</f>
        <v>0</v>
      </c>
      <c r="O361">
        <f>IF(AND(Table1[[#This Row],[Age]]&lt;&gt;"", Table1[[#This Row],[Age]]&gt;64), 1, 0)</f>
        <v>0</v>
      </c>
      <c r="P361">
        <v>0</v>
      </c>
      <c r="Q361">
        <v>0</v>
      </c>
      <c r="R361">
        <v>234818</v>
      </c>
      <c r="S361">
        <v>12.35</v>
      </c>
      <c r="U361" t="s">
        <v>27</v>
      </c>
      <c r="V361">
        <f>Table1[[#This Row],[class1]]*Bclass1+Table1[[#This Row],[class2]]*Bclass2+Table1[[#This Row],[male]]*Bmale+Table1[[#This Row],[Fare]]*Bfare+Table1[[#This Row],[child]]*Bchild+Table1[[#This Row],[teen]]*Bteen+Table1[[#This Row],[senior]]*Bsenior</f>
        <v>1.2222477256743902</v>
      </c>
      <c r="W361">
        <f>EXP(Table1[[#This Row],[Logit]])</f>
        <v>3.3948097653633464</v>
      </c>
      <c r="X361">
        <f>IF(Table1[[#This Row],[Survived]]=1, Table1[[#This Row],[elogit]]/(1+Table1[[#This Row],[elogit]]), 1-(Table1[[#This Row],[elogit]]/(1+Table1[[#This Row],[elogit]])))</f>
        <v>0.77245886548235521</v>
      </c>
      <c r="Y361">
        <f>LN(Table1[[#This Row],[probability]])</f>
        <v>-0.25817652019452225</v>
      </c>
      <c r="Z361">
        <f>IF(ROW()&lt;(Table1[[#Totals],[Survived]]+1), 1, 0)</f>
        <v>0</v>
      </c>
      <c r="AA361">
        <f>IF(Table1[[#This Row],[Prediction]]=Table1[[#This Row],[Survived]], 1, 0)</f>
        <v>0</v>
      </c>
    </row>
    <row r="362" spans="1:27" x14ac:dyDescent="0.3">
      <c r="A362">
        <v>400</v>
      </c>
      <c r="B362">
        <v>1</v>
      </c>
      <c r="C362">
        <v>2</v>
      </c>
      <c r="D362">
        <f>IF(Table1[[#This Row],[Pclass]]=1, 1, 0)</f>
        <v>0</v>
      </c>
      <c r="E362">
        <f>IF(Table1[[#This Row],[Pclass]]=2, 1, 0)</f>
        <v>1</v>
      </c>
      <c r="F362" t="s">
        <v>587</v>
      </c>
      <c r="G362" t="s">
        <v>17</v>
      </c>
      <c r="H362">
        <f>IF(Table1[[#This Row],[Sex]]="male", 1, 0)</f>
        <v>0</v>
      </c>
      <c r="I362">
        <v>28</v>
      </c>
      <c r="J362">
        <f>IF(Table1[[#This Row],[Age]], 0, 1)</f>
        <v>0</v>
      </c>
      <c r="K362">
        <f>IF(AND(Table1[[#This Row],[Age]]&lt;&gt;"", Table1[[#This Row],[Age]]&lt;13), 1, 0)</f>
        <v>0</v>
      </c>
      <c r="L362">
        <f>IF(AND(Table1[[#This Row],[Age]]&lt;&gt;"", Table1[[#This Row],[Age]]&gt;=13, Table1[[#This Row],[Age]]&lt;20), 1, 0)</f>
        <v>0</v>
      </c>
      <c r="O362">
        <f>IF(AND(Table1[[#This Row],[Age]]&lt;&gt;"", Table1[[#This Row],[Age]]&gt;64), 1, 0)</f>
        <v>0</v>
      </c>
      <c r="P362">
        <v>0</v>
      </c>
      <c r="Q362">
        <v>0</v>
      </c>
      <c r="R362">
        <v>240929</v>
      </c>
      <c r="S362">
        <v>12.65</v>
      </c>
      <c r="U362" t="s">
        <v>15</v>
      </c>
      <c r="V362">
        <f>Table1[[#This Row],[class1]]*Bclass1+Table1[[#This Row],[class2]]*Bclass2+Table1[[#This Row],[male]]*Bmale+Table1[[#This Row],[Fare]]*Bfare+Table1[[#This Row],[child]]*Bchild+Table1[[#This Row],[teen]]*Bteen+Table1[[#This Row],[senior]]*Bsenior</f>
        <v>1.2226467498907079</v>
      </c>
      <c r="W362">
        <f>EXP(Table1[[#This Row],[Logit]])</f>
        <v>3.3961646469668261</v>
      </c>
      <c r="X362">
        <f>IF(Table1[[#This Row],[Survived]]=1, Table1[[#This Row],[elogit]]/(1+Table1[[#This Row],[elogit]]), 1-(Table1[[#This Row],[elogit]]/(1+Table1[[#This Row],[elogit]])))</f>
        <v>0.77252899281423437</v>
      </c>
      <c r="Y362">
        <f>LN(Table1[[#This Row],[probability]])</f>
        <v>-0.2580857397634001</v>
      </c>
      <c r="Z362">
        <f>IF(ROW()&lt;(Table1[[#Totals],[Survived]]+1), 1, 0)</f>
        <v>0</v>
      </c>
      <c r="AA362">
        <f>IF(Table1[[#This Row],[Prediction]]=Table1[[#This Row],[Survived]], 1, 0)</f>
        <v>0</v>
      </c>
    </row>
    <row r="363" spans="1:27" x14ac:dyDescent="0.3">
      <c r="A363">
        <v>124</v>
      </c>
      <c r="B363">
        <v>1</v>
      </c>
      <c r="C363">
        <v>2</v>
      </c>
      <c r="D363">
        <f>IF(Table1[[#This Row],[Pclass]]=1, 1, 0)</f>
        <v>0</v>
      </c>
      <c r="E363">
        <f>IF(Table1[[#This Row],[Pclass]]=2, 1, 0)</f>
        <v>1</v>
      </c>
      <c r="F363" t="s">
        <v>194</v>
      </c>
      <c r="G363" t="s">
        <v>17</v>
      </c>
      <c r="H363">
        <f>IF(Table1[[#This Row],[Sex]]="male", 1, 0)</f>
        <v>0</v>
      </c>
      <c r="I363">
        <v>32.5</v>
      </c>
      <c r="J363">
        <f>IF(Table1[[#This Row],[Age]], 0, 1)</f>
        <v>0</v>
      </c>
      <c r="K363">
        <f>IF(AND(Table1[[#This Row],[Age]]&lt;&gt;"", Table1[[#This Row],[Age]]&lt;13), 1, 0)</f>
        <v>0</v>
      </c>
      <c r="L363">
        <f>IF(AND(Table1[[#This Row],[Age]]&lt;&gt;"", Table1[[#This Row],[Age]]&gt;=13, Table1[[#This Row],[Age]]&lt;20), 1, 0)</f>
        <v>0</v>
      </c>
      <c r="O363">
        <f>IF(AND(Table1[[#This Row],[Age]]&lt;&gt;"", Table1[[#This Row],[Age]]&gt;64), 1, 0)</f>
        <v>0</v>
      </c>
      <c r="P363">
        <v>0</v>
      </c>
      <c r="Q363">
        <v>0</v>
      </c>
      <c r="R363">
        <v>27267</v>
      </c>
      <c r="S363">
        <v>13</v>
      </c>
      <c r="T363" t="s">
        <v>195</v>
      </c>
      <c r="U363" t="s">
        <v>15</v>
      </c>
      <c r="V363">
        <f>Table1[[#This Row],[class1]]*Bclass1+Table1[[#This Row],[class2]]*Bclass2+Table1[[#This Row],[male]]*Bmale+Table1[[#This Row],[Fare]]*Bfare+Table1[[#This Row],[child]]*Bchild+Table1[[#This Row],[teen]]*Bteen+Table1[[#This Row],[senior]]*Bsenior</f>
        <v>1.2231122781430788</v>
      </c>
      <c r="W363">
        <f>EXP(Table1[[#This Row],[Logit]])</f>
        <v>3.3977460256193535</v>
      </c>
      <c r="X363">
        <f>IF(Table1[[#This Row],[Survived]]=1, Table1[[#This Row],[elogit]]/(1+Table1[[#This Row],[elogit]]), 1-(Table1[[#This Row],[elogit]]/(1+Table1[[#This Row],[elogit]])))</f>
        <v>0.77261078875987033</v>
      </c>
      <c r="Y363">
        <f>LN(Table1[[#This Row],[probability]])</f>
        <v>-0.25797986462292699</v>
      </c>
      <c r="Z363">
        <f>IF(ROW()&lt;(Table1[[#Totals],[Survived]]+1), 1, 0)</f>
        <v>0</v>
      </c>
      <c r="AA363">
        <f>IF(Table1[[#This Row],[Prediction]]=Table1[[#This Row],[Survived]], 1, 0)</f>
        <v>0</v>
      </c>
    </row>
    <row r="364" spans="1:27" x14ac:dyDescent="0.3">
      <c r="A364">
        <v>191</v>
      </c>
      <c r="B364">
        <v>1</v>
      </c>
      <c r="C364">
        <v>2</v>
      </c>
      <c r="D364">
        <f>IF(Table1[[#This Row],[Pclass]]=1, 1, 0)</f>
        <v>0</v>
      </c>
      <c r="E364">
        <f>IF(Table1[[#This Row],[Pclass]]=2, 1, 0)</f>
        <v>1</v>
      </c>
      <c r="F364" t="s">
        <v>294</v>
      </c>
      <c r="G364" t="s">
        <v>17</v>
      </c>
      <c r="H364">
        <f>IF(Table1[[#This Row],[Sex]]="male", 1, 0)</f>
        <v>0</v>
      </c>
      <c r="I364">
        <v>32</v>
      </c>
      <c r="J364">
        <f>IF(Table1[[#This Row],[Age]], 0, 1)</f>
        <v>0</v>
      </c>
      <c r="K364">
        <f>IF(AND(Table1[[#This Row],[Age]]&lt;&gt;"", Table1[[#This Row],[Age]]&lt;13), 1, 0)</f>
        <v>0</v>
      </c>
      <c r="L364">
        <f>IF(AND(Table1[[#This Row],[Age]]&lt;&gt;"", Table1[[#This Row],[Age]]&gt;=13, Table1[[#This Row],[Age]]&lt;20), 1, 0)</f>
        <v>0</v>
      </c>
      <c r="O364">
        <f>IF(AND(Table1[[#This Row],[Age]]&lt;&gt;"", Table1[[#This Row],[Age]]&gt;64), 1, 0)</f>
        <v>0</v>
      </c>
      <c r="P364">
        <v>0</v>
      </c>
      <c r="Q364">
        <v>0</v>
      </c>
      <c r="R364">
        <v>234604</v>
      </c>
      <c r="S364">
        <v>13</v>
      </c>
      <c r="U364" t="s">
        <v>15</v>
      </c>
      <c r="V364">
        <f>Table1[[#This Row],[class1]]*Bclass1+Table1[[#This Row],[class2]]*Bclass2+Table1[[#This Row],[male]]*Bmale+Table1[[#This Row],[Fare]]*Bfare+Table1[[#This Row],[child]]*Bchild+Table1[[#This Row],[teen]]*Bteen+Table1[[#This Row],[senior]]*Bsenior</f>
        <v>1.2231122781430788</v>
      </c>
      <c r="W364">
        <f>EXP(Table1[[#This Row],[Logit]])</f>
        <v>3.3977460256193535</v>
      </c>
      <c r="X364">
        <f>IF(Table1[[#This Row],[Survived]]=1, Table1[[#This Row],[elogit]]/(1+Table1[[#This Row],[elogit]]), 1-(Table1[[#This Row],[elogit]]/(1+Table1[[#This Row],[elogit]])))</f>
        <v>0.77261078875987033</v>
      </c>
      <c r="Y364">
        <f>LN(Table1[[#This Row],[probability]])</f>
        <v>-0.25797986462292699</v>
      </c>
      <c r="Z364">
        <f>IF(ROW()&lt;(Table1[[#Totals],[Survived]]+1), 1, 0)</f>
        <v>0</v>
      </c>
      <c r="AA364">
        <f>IF(Table1[[#This Row],[Prediction]]=Table1[[#This Row],[Survived]], 1, 0)</f>
        <v>0</v>
      </c>
    </row>
    <row r="365" spans="1:27" x14ac:dyDescent="0.3">
      <c r="A365">
        <v>328</v>
      </c>
      <c r="B365">
        <v>1</v>
      </c>
      <c r="C365">
        <v>2</v>
      </c>
      <c r="D365">
        <f>IF(Table1[[#This Row],[Pclass]]=1, 1, 0)</f>
        <v>0</v>
      </c>
      <c r="E365">
        <f>IF(Table1[[#This Row],[Pclass]]=2, 1, 0)</f>
        <v>1</v>
      </c>
      <c r="F365" t="s">
        <v>494</v>
      </c>
      <c r="G365" t="s">
        <v>17</v>
      </c>
      <c r="H365">
        <f>IF(Table1[[#This Row],[Sex]]="male", 1, 0)</f>
        <v>0</v>
      </c>
      <c r="I365">
        <v>36</v>
      </c>
      <c r="J365">
        <f>IF(Table1[[#This Row],[Age]], 0, 1)</f>
        <v>0</v>
      </c>
      <c r="K365">
        <f>IF(AND(Table1[[#This Row],[Age]]&lt;&gt;"", Table1[[#This Row],[Age]]&lt;13), 1, 0)</f>
        <v>0</v>
      </c>
      <c r="L365">
        <f>IF(AND(Table1[[#This Row],[Age]]&lt;&gt;"", Table1[[#This Row],[Age]]&gt;=13, Table1[[#This Row],[Age]]&lt;20), 1, 0)</f>
        <v>0</v>
      </c>
      <c r="O365">
        <f>IF(AND(Table1[[#This Row],[Age]]&lt;&gt;"", Table1[[#This Row],[Age]]&gt;64), 1, 0)</f>
        <v>0</v>
      </c>
      <c r="P365">
        <v>0</v>
      </c>
      <c r="Q365">
        <v>0</v>
      </c>
      <c r="R365">
        <v>28551</v>
      </c>
      <c r="S365">
        <v>13</v>
      </c>
      <c r="T365" t="s">
        <v>442</v>
      </c>
      <c r="U365" t="s">
        <v>15</v>
      </c>
      <c r="V365">
        <f>Table1[[#This Row],[class1]]*Bclass1+Table1[[#This Row],[class2]]*Bclass2+Table1[[#This Row],[male]]*Bmale+Table1[[#This Row],[Fare]]*Bfare+Table1[[#This Row],[child]]*Bchild+Table1[[#This Row],[teen]]*Bteen+Table1[[#This Row],[senior]]*Bsenior</f>
        <v>1.2231122781430788</v>
      </c>
      <c r="W365">
        <f>EXP(Table1[[#This Row],[Logit]])</f>
        <v>3.3977460256193535</v>
      </c>
      <c r="X365">
        <f>IF(Table1[[#This Row],[Survived]]=1, Table1[[#This Row],[elogit]]/(1+Table1[[#This Row],[elogit]]), 1-(Table1[[#This Row],[elogit]]/(1+Table1[[#This Row],[elogit]])))</f>
        <v>0.77261078875987033</v>
      </c>
      <c r="Y365">
        <f>LN(Table1[[#This Row],[probability]])</f>
        <v>-0.25797986462292699</v>
      </c>
      <c r="Z365">
        <f>IF(ROW()&lt;(Table1[[#Totals],[Survived]]+1), 1, 0)</f>
        <v>0</v>
      </c>
      <c r="AA365">
        <f>IF(Table1[[#This Row],[Prediction]]=Table1[[#This Row],[Survived]], 1, 0)</f>
        <v>0</v>
      </c>
    </row>
    <row r="366" spans="1:27" x14ac:dyDescent="0.3">
      <c r="A366">
        <v>346</v>
      </c>
      <c r="B366">
        <v>1</v>
      </c>
      <c r="C366">
        <v>2</v>
      </c>
      <c r="D366">
        <f>IF(Table1[[#This Row],[Pclass]]=1, 1, 0)</f>
        <v>0</v>
      </c>
      <c r="E366">
        <f>IF(Table1[[#This Row],[Pclass]]=2, 1, 0)</f>
        <v>1</v>
      </c>
      <c r="F366" t="s">
        <v>518</v>
      </c>
      <c r="G366" t="s">
        <v>17</v>
      </c>
      <c r="H366">
        <f>IF(Table1[[#This Row],[Sex]]="male", 1, 0)</f>
        <v>0</v>
      </c>
      <c r="I366">
        <v>24</v>
      </c>
      <c r="J366">
        <f>IF(Table1[[#This Row],[Age]], 0, 1)</f>
        <v>0</v>
      </c>
      <c r="K366">
        <f>IF(AND(Table1[[#This Row],[Age]]&lt;&gt;"", Table1[[#This Row],[Age]]&lt;13), 1, 0)</f>
        <v>0</v>
      </c>
      <c r="L366">
        <f>IF(AND(Table1[[#This Row],[Age]]&lt;&gt;"", Table1[[#This Row],[Age]]&gt;=13, Table1[[#This Row],[Age]]&lt;20), 1, 0)</f>
        <v>0</v>
      </c>
      <c r="O366">
        <f>IF(AND(Table1[[#This Row],[Age]]&lt;&gt;"", Table1[[#This Row],[Age]]&gt;64), 1, 0)</f>
        <v>0</v>
      </c>
      <c r="P366">
        <v>0</v>
      </c>
      <c r="Q366">
        <v>0</v>
      </c>
      <c r="R366">
        <v>248733</v>
      </c>
      <c r="S366">
        <v>13</v>
      </c>
      <c r="T366" t="s">
        <v>117</v>
      </c>
      <c r="U366" t="s">
        <v>15</v>
      </c>
      <c r="V366">
        <f>Table1[[#This Row],[class1]]*Bclass1+Table1[[#This Row],[class2]]*Bclass2+Table1[[#This Row],[male]]*Bmale+Table1[[#This Row],[Fare]]*Bfare+Table1[[#This Row],[child]]*Bchild+Table1[[#This Row],[teen]]*Bteen+Table1[[#This Row],[senior]]*Bsenior</f>
        <v>1.2231122781430788</v>
      </c>
      <c r="W366">
        <f>EXP(Table1[[#This Row],[Logit]])</f>
        <v>3.3977460256193535</v>
      </c>
      <c r="X366">
        <f>IF(Table1[[#This Row],[Survived]]=1, Table1[[#This Row],[elogit]]/(1+Table1[[#This Row],[elogit]]), 1-(Table1[[#This Row],[elogit]]/(1+Table1[[#This Row],[elogit]])))</f>
        <v>0.77261078875987033</v>
      </c>
      <c r="Y366">
        <f>LN(Table1[[#This Row],[probability]])</f>
        <v>-0.25797986462292699</v>
      </c>
      <c r="Z366">
        <f>IF(ROW()&lt;(Table1[[#Totals],[Survived]]+1), 1, 0)</f>
        <v>0</v>
      </c>
      <c r="AA366">
        <f>IF(Table1[[#This Row],[Prediction]]=Table1[[#This Row],[Survived]], 1, 0)</f>
        <v>0</v>
      </c>
    </row>
    <row r="367" spans="1:27" x14ac:dyDescent="0.3">
      <c r="A367">
        <v>347</v>
      </c>
      <c r="B367">
        <v>1</v>
      </c>
      <c r="C367">
        <v>2</v>
      </c>
      <c r="D367">
        <f>IF(Table1[[#This Row],[Pclass]]=1, 1, 0)</f>
        <v>0</v>
      </c>
      <c r="E367">
        <f>IF(Table1[[#This Row],[Pclass]]=2, 1, 0)</f>
        <v>1</v>
      </c>
      <c r="F367" t="s">
        <v>519</v>
      </c>
      <c r="G367" t="s">
        <v>17</v>
      </c>
      <c r="H367">
        <f>IF(Table1[[#This Row],[Sex]]="male", 1, 0)</f>
        <v>0</v>
      </c>
      <c r="I367">
        <v>40</v>
      </c>
      <c r="J367">
        <f>IF(Table1[[#This Row],[Age]], 0, 1)</f>
        <v>0</v>
      </c>
      <c r="K367">
        <f>IF(AND(Table1[[#This Row],[Age]]&lt;&gt;"", Table1[[#This Row],[Age]]&lt;13), 1, 0)</f>
        <v>0</v>
      </c>
      <c r="L367">
        <f>IF(AND(Table1[[#This Row],[Age]]&lt;&gt;"", Table1[[#This Row],[Age]]&gt;=13, Table1[[#This Row],[Age]]&lt;20), 1, 0)</f>
        <v>0</v>
      </c>
      <c r="O367">
        <f>IF(AND(Table1[[#This Row],[Age]]&lt;&gt;"", Table1[[#This Row],[Age]]&gt;64), 1, 0)</f>
        <v>0</v>
      </c>
      <c r="P367">
        <v>0</v>
      </c>
      <c r="Q367">
        <v>0</v>
      </c>
      <c r="R367">
        <v>31418</v>
      </c>
      <c r="S367">
        <v>13</v>
      </c>
      <c r="U367" t="s">
        <v>15</v>
      </c>
      <c r="V367">
        <f>Table1[[#This Row],[class1]]*Bclass1+Table1[[#This Row],[class2]]*Bclass2+Table1[[#This Row],[male]]*Bmale+Table1[[#This Row],[Fare]]*Bfare+Table1[[#This Row],[child]]*Bchild+Table1[[#This Row],[teen]]*Bteen+Table1[[#This Row],[senior]]*Bsenior</f>
        <v>1.2231122781430788</v>
      </c>
      <c r="W367">
        <f>EXP(Table1[[#This Row],[Logit]])</f>
        <v>3.3977460256193535</v>
      </c>
      <c r="X367">
        <f>IF(Table1[[#This Row],[Survived]]=1, Table1[[#This Row],[elogit]]/(1+Table1[[#This Row],[elogit]]), 1-(Table1[[#This Row],[elogit]]/(1+Table1[[#This Row],[elogit]])))</f>
        <v>0.77261078875987033</v>
      </c>
      <c r="Y367">
        <f>LN(Table1[[#This Row],[probability]])</f>
        <v>-0.25797986462292699</v>
      </c>
      <c r="Z367">
        <f>IF(ROW()&lt;(Table1[[#Totals],[Survived]]+1), 1, 0)</f>
        <v>0</v>
      </c>
      <c r="AA367">
        <f>IF(Table1[[#This Row],[Prediction]]=Table1[[#This Row],[Survived]], 1, 0)</f>
        <v>0</v>
      </c>
    </row>
    <row r="368" spans="1:27" x14ac:dyDescent="0.3">
      <c r="A368">
        <v>388</v>
      </c>
      <c r="B368">
        <v>1</v>
      </c>
      <c r="C368">
        <v>2</v>
      </c>
      <c r="D368">
        <f>IF(Table1[[#This Row],[Pclass]]=1, 1, 0)</f>
        <v>0</v>
      </c>
      <c r="E368">
        <f>IF(Table1[[#This Row],[Pclass]]=2, 1, 0)</f>
        <v>1</v>
      </c>
      <c r="F368" t="s">
        <v>573</v>
      </c>
      <c r="G368" t="s">
        <v>17</v>
      </c>
      <c r="H368">
        <f>IF(Table1[[#This Row],[Sex]]="male", 1, 0)</f>
        <v>0</v>
      </c>
      <c r="I368">
        <v>36</v>
      </c>
      <c r="J368">
        <f>IF(Table1[[#This Row],[Age]], 0, 1)</f>
        <v>0</v>
      </c>
      <c r="K368">
        <f>IF(AND(Table1[[#This Row],[Age]]&lt;&gt;"", Table1[[#This Row],[Age]]&lt;13), 1, 0)</f>
        <v>0</v>
      </c>
      <c r="L368">
        <f>IF(AND(Table1[[#This Row],[Age]]&lt;&gt;"", Table1[[#This Row],[Age]]&gt;=13, Table1[[#This Row],[Age]]&lt;20), 1, 0)</f>
        <v>0</v>
      </c>
      <c r="O368">
        <f>IF(AND(Table1[[#This Row],[Age]]&lt;&gt;"", Table1[[#This Row],[Age]]&gt;64), 1, 0)</f>
        <v>0</v>
      </c>
      <c r="P368">
        <v>0</v>
      </c>
      <c r="Q368">
        <v>0</v>
      </c>
      <c r="R368">
        <v>27849</v>
      </c>
      <c r="S368">
        <v>13</v>
      </c>
      <c r="U368" t="s">
        <v>15</v>
      </c>
      <c r="V368">
        <f>Table1[[#This Row],[class1]]*Bclass1+Table1[[#This Row],[class2]]*Bclass2+Table1[[#This Row],[male]]*Bmale+Table1[[#This Row],[Fare]]*Bfare+Table1[[#This Row],[child]]*Bchild+Table1[[#This Row],[teen]]*Bteen+Table1[[#This Row],[senior]]*Bsenior</f>
        <v>1.2231122781430788</v>
      </c>
      <c r="W368">
        <f>EXP(Table1[[#This Row],[Logit]])</f>
        <v>3.3977460256193535</v>
      </c>
      <c r="X368">
        <f>IF(Table1[[#This Row],[Survived]]=1, Table1[[#This Row],[elogit]]/(1+Table1[[#This Row],[elogit]]), 1-(Table1[[#This Row],[elogit]]/(1+Table1[[#This Row],[elogit]])))</f>
        <v>0.77261078875987033</v>
      </c>
      <c r="Y368">
        <f>LN(Table1[[#This Row],[probability]])</f>
        <v>-0.25797986462292699</v>
      </c>
      <c r="Z368">
        <f>IF(ROW()&lt;(Table1[[#Totals],[Survived]]+1), 1, 0)</f>
        <v>0</v>
      </c>
      <c r="AA368">
        <f>IF(Table1[[#This Row],[Prediction]]=Table1[[#This Row],[Survived]], 1, 0)</f>
        <v>0</v>
      </c>
    </row>
    <row r="369" spans="1:27" x14ac:dyDescent="0.3">
      <c r="A369">
        <v>444</v>
      </c>
      <c r="B369">
        <v>1</v>
      </c>
      <c r="C369">
        <v>2</v>
      </c>
      <c r="D369">
        <f>IF(Table1[[#This Row],[Pclass]]=1, 1, 0)</f>
        <v>0</v>
      </c>
      <c r="E369">
        <f>IF(Table1[[#This Row],[Pclass]]=2, 1, 0)</f>
        <v>1</v>
      </c>
      <c r="F369" t="s">
        <v>641</v>
      </c>
      <c r="G369" t="s">
        <v>17</v>
      </c>
      <c r="H369">
        <f>IF(Table1[[#This Row],[Sex]]="male", 1, 0)</f>
        <v>0</v>
      </c>
      <c r="I369">
        <v>28</v>
      </c>
      <c r="J369">
        <f>IF(Table1[[#This Row],[Age]], 0, 1)</f>
        <v>0</v>
      </c>
      <c r="K369">
        <f>IF(AND(Table1[[#This Row],[Age]]&lt;&gt;"", Table1[[#This Row],[Age]]&lt;13), 1, 0)</f>
        <v>0</v>
      </c>
      <c r="L369">
        <f>IF(AND(Table1[[#This Row],[Age]]&lt;&gt;"", Table1[[#This Row],[Age]]&gt;=13, Table1[[#This Row],[Age]]&lt;20), 1, 0)</f>
        <v>0</v>
      </c>
      <c r="O369">
        <f>IF(AND(Table1[[#This Row],[Age]]&lt;&gt;"", Table1[[#This Row],[Age]]&gt;64), 1, 0)</f>
        <v>0</v>
      </c>
      <c r="P369">
        <v>0</v>
      </c>
      <c r="Q369">
        <v>0</v>
      </c>
      <c r="R369">
        <v>230434</v>
      </c>
      <c r="S369">
        <v>13</v>
      </c>
      <c r="U369" t="s">
        <v>15</v>
      </c>
      <c r="V369">
        <f>Table1[[#This Row],[class1]]*Bclass1+Table1[[#This Row],[class2]]*Bclass2+Table1[[#This Row],[male]]*Bmale+Table1[[#This Row],[Fare]]*Bfare+Table1[[#This Row],[child]]*Bchild+Table1[[#This Row],[teen]]*Bteen+Table1[[#This Row],[senior]]*Bsenior</f>
        <v>1.2231122781430788</v>
      </c>
      <c r="W369">
        <f>EXP(Table1[[#This Row],[Logit]])</f>
        <v>3.3977460256193535</v>
      </c>
      <c r="X369">
        <f>IF(Table1[[#This Row],[Survived]]=1, Table1[[#This Row],[elogit]]/(1+Table1[[#This Row],[elogit]]), 1-(Table1[[#This Row],[elogit]]/(1+Table1[[#This Row],[elogit]])))</f>
        <v>0.77261078875987033</v>
      </c>
      <c r="Y369">
        <f>LN(Table1[[#This Row],[probability]])</f>
        <v>-0.25797986462292699</v>
      </c>
      <c r="Z369">
        <f>IF(ROW()&lt;(Table1[[#Totals],[Survived]]+1), 1, 0)</f>
        <v>0</v>
      </c>
      <c r="AA369">
        <f>IF(Table1[[#This Row],[Prediction]]=Table1[[#This Row],[Survived]], 1, 0)</f>
        <v>0</v>
      </c>
    </row>
    <row r="370" spans="1:27" x14ac:dyDescent="0.3">
      <c r="A370">
        <v>577</v>
      </c>
      <c r="B370">
        <v>1</v>
      </c>
      <c r="C370">
        <v>2</v>
      </c>
      <c r="D370">
        <f>IF(Table1[[#This Row],[Pclass]]=1, 1, 0)</f>
        <v>0</v>
      </c>
      <c r="E370">
        <f>IF(Table1[[#This Row],[Pclass]]=2, 1, 0)</f>
        <v>1</v>
      </c>
      <c r="F370" t="s">
        <v>825</v>
      </c>
      <c r="G370" t="s">
        <v>17</v>
      </c>
      <c r="H370">
        <f>IF(Table1[[#This Row],[Sex]]="male", 1, 0)</f>
        <v>0</v>
      </c>
      <c r="I370">
        <v>34</v>
      </c>
      <c r="J370">
        <f>IF(Table1[[#This Row],[Age]], 0, 1)</f>
        <v>0</v>
      </c>
      <c r="K370">
        <f>IF(AND(Table1[[#This Row],[Age]]&lt;&gt;"", Table1[[#This Row],[Age]]&lt;13), 1, 0)</f>
        <v>0</v>
      </c>
      <c r="L370">
        <f>IF(AND(Table1[[#This Row],[Age]]&lt;&gt;"", Table1[[#This Row],[Age]]&gt;=13, Table1[[#This Row],[Age]]&lt;20), 1, 0)</f>
        <v>0</v>
      </c>
      <c r="O370">
        <f>IF(AND(Table1[[#This Row],[Age]]&lt;&gt;"", Table1[[#This Row],[Age]]&gt;64), 1, 0)</f>
        <v>0</v>
      </c>
      <c r="P370">
        <v>0</v>
      </c>
      <c r="Q370">
        <v>0</v>
      </c>
      <c r="R370">
        <v>243880</v>
      </c>
      <c r="S370">
        <v>13</v>
      </c>
      <c r="U370" t="s">
        <v>15</v>
      </c>
      <c r="V370">
        <f>Table1[[#This Row],[class1]]*Bclass1+Table1[[#This Row],[class2]]*Bclass2+Table1[[#This Row],[male]]*Bmale+Table1[[#This Row],[Fare]]*Bfare+Table1[[#This Row],[child]]*Bchild+Table1[[#This Row],[teen]]*Bteen+Table1[[#This Row],[senior]]*Bsenior</f>
        <v>1.2231122781430788</v>
      </c>
      <c r="W370">
        <f>EXP(Table1[[#This Row],[Logit]])</f>
        <v>3.3977460256193535</v>
      </c>
      <c r="X370">
        <f>IF(Table1[[#This Row],[Survived]]=1, Table1[[#This Row],[elogit]]/(1+Table1[[#This Row],[elogit]]), 1-(Table1[[#This Row],[elogit]]/(1+Table1[[#This Row],[elogit]])))</f>
        <v>0.77261078875987033</v>
      </c>
      <c r="Y370">
        <f>LN(Table1[[#This Row],[probability]])</f>
        <v>-0.25797986462292699</v>
      </c>
      <c r="Z370">
        <f>IF(ROW()&lt;(Table1[[#Totals],[Survived]]+1), 1, 0)</f>
        <v>0</v>
      </c>
      <c r="AA370">
        <f>IF(Table1[[#This Row],[Prediction]]=Table1[[#This Row],[Survived]], 1, 0)</f>
        <v>0</v>
      </c>
    </row>
    <row r="371" spans="1:27" x14ac:dyDescent="0.3">
      <c r="A371">
        <v>636</v>
      </c>
      <c r="B371">
        <v>1</v>
      </c>
      <c r="C371">
        <v>2</v>
      </c>
      <c r="D371">
        <f>IF(Table1[[#This Row],[Pclass]]=1, 1, 0)</f>
        <v>0</v>
      </c>
      <c r="E371">
        <f>IF(Table1[[#This Row],[Pclass]]=2, 1, 0)</f>
        <v>1</v>
      </c>
      <c r="F371" t="s">
        <v>900</v>
      </c>
      <c r="G371" t="s">
        <v>17</v>
      </c>
      <c r="H371">
        <f>IF(Table1[[#This Row],[Sex]]="male", 1, 0)</f>
        <v>0</v>
      </c>
      <c r="I371">
        <v>28</v>
      </c>
      <c r="J371">
        <f>IF(Table1[[#This Row],[Age]], 0, 1)</f>
        <v>0</v>
      </c>
      <c r="K371">
        <f>IF(AND(Table1[[#This Row],[Age]]&lt;&gt;"", Table1[[#This Row],[Age]]&lt;13), 1, 0)</f>
        <v>0</v>
      </c>
      <c r="L371">
        <f>IF(AND(Table1[[#This Row],[Age]]&lt;&gt;"", Table1[[#This Row],[Age]]&gt;=13, Table1[[#This Row],[Age]]&lt;20), 1, 0)</f>
        <v>0</v>
      </c>
      <c r="O371">
        <f>IF(AND(Table1[[#This Row],[Age]]&lt;&gt;"", Table1[[#This Row],[Age]]&gt;64), 1, 0)</f>
        <v>0</v>
      </c>
      <c r="P371">
        <v>0</v>
      </c>
      <c r="Q371">
        <v>0</v>
      </c>
      <c r="R371">
        <v>237668</v>
      </c>
      <c r="S371">
        <v>13</v>
      </c>
      <c r="U371" t="s">
        <v>15</v>
      </c>
      <c r="V371">
        <f>Table1[[#This Row],[class1]]*Bclass1+Table1[[#This Row],[class2]]*Bclass2+Table1[[#This Row],[male]]*Bmale+Table1[[#This Row],[Fare]]*Bfare+Table1[[#This Row],[child]]*Bchild+Table1[[#This Row],[teen]]*Bteen+Table1[[#This Row],[senior]]*Bsenior</f>
        <v>1.2231122781430788</v>
      </c>
      <c r="W371">
        <f>EXP(Table1[[#This Row],[Logit]])</f>
        <v>3.3977460256193535</v>
      </c>
      <c r="X371">
        <f>IF(Table1[[#This Row],[Survived]]=1, Table1[[#This Row],[elogit]]/(1+Table1[[#This Row],[elogit]]), 1-(Table1[[#This Row],[elogit]]/(1+Table1[[#This Row],[elogit]])))</f>
        <v>0.77261078875987033</v>
      </c>
      <c r="Y371">
        <f>LN(Table1[[#This Row],[probability]])</f>
        <v>-0.25797986462292699</v>
      </c>
      <c r="Z371">
        <f>IF(ROW()&lt;(Table1[[#Totals],[Survived]]+1), 1, 0)</f>
        <v>0</v>
      </c>
      <c r="AA371">
        <f>IF(Table1[[#This Row],[Prediction]]=Table1[[#This Row],[Survived]], 1, 0)</f>
        <v>0</v>
      </c>
    </row>
    <row r="372" spans="1:27" x14ac:dyDescent="0.3">
      <c r="A372">
        <v>748</v>
      </c>
      <c r="B372">
        <v>1</v>
      </c>
      <c r="C372">
        <v>2</v>
      </c>
      <c r="D372">
        <f>IF(Table1[[#This Row],[Pclass]]=1, 1, 0)</f>
        <v>0</v>
      </c>
      <c r="E372">
        <f>IF(Table1[[#This Row],[Pclass]]=2, 1, 0)</f>
        <v>1</v>
      </c>
      <c r="F372" t="s">
        <v>1042</v>
      </c>
      <c r="G372" t="s">
        <v>17</v>
      </c>
      <c r="H372">
        <f>IF(Table1[[#This Row],[Sex]]="male", 1, 0)</f>
        <v>0</v>
      </c>
      <c r="I372">
        <v>30</v>
      </c>
      <c r="J372">
        <f>IF(Table1[[#This Row],[Age]], 0, 1)</f>
        <v>0</v>
      </c>
      <c r="K372">
        <f>IF(AND(Table1[[#This Row],[Age]]&lt;&gt;"", Table1[[#This Row],[Age]]&lt;13), 1, 0)</f>
        <v>0</v>
      </c>
      <c r="L372">
        <f>IF(AND(Table1[[#This Row],[Age]]&lt;&gt;"", Table1[[#This Row],[Age]]&gt;=13, Table1[[#This Row],[Age]]&lt;20), 1, 0)</f>
        <v>0</v>
      </c>
      <c r="O372">
        <f>IF(AND(Table1[[#This Row],[Age]]&lt;&gt;"", Table1[[#This Row],[Age]]&gt;64), 1, 0)</f>
        <v>0</v>
      </c>
      <c r="P372">
        <v>0</v>
      </c>
      <c r="Q372">
        <v>0</v>
      </c>
      <c r="R372">
        <v>250648</v>
      </c>
      <c r="S372">
        <v>13</v>
      </c>
      <c r="U372" t="s">
        <v>15</v>
      </c>
      <c r="V372">
        <f>Table1[[#This Row],[class1]]*Bclass1+Table1[[#This Row],[class2]]*Bclass2+Table1[[#This Row],[male]]*Bmale+Table1[[#This Row],[Fare]]*Bfare+Table1[[#This Row],[child]]*Bchild+Table1[[#This Row],[teen]]*Bteen+Table1[[#This Row],[senior]]*Bsenior</f>
        <v>1.2231122781430788</v>
      </c>
      <c r="W372">
        <f>EXP(Table1[[#This Row],[Logit]])</f>
        <v>3.3977460256193535</v>
      </c>
      <c r="X372">
        <f>IF(Table1[[#This Row],[Survived]]=1, Table1[[#This Row],[elogit]]/(1+Table1[[#This Row],[elogit]]), 1-(Table1[[#This Row],[elogit]]/(1+Table1[[#This Row],[elogit]])))</f>
        <v>0.77261078875987033</v>
      </c>
      <c r="Y372">
        <f>LN(Table1[[#This Row],[probability]])</f>
        <v>-0.25797986462292699</v>
      </c>
      <c r="Z372">
        <f>IF(ROW()&lt;(Table1[[#Totals],[Survived]]+1), 1, 0)</f>
        <v>0</v>
      </c>
      <c r="AA372">
        <f>IF(Table1[[#This Row],[Prediction]]=Table1[[#This Row],[Survived]], 1, 0)</f>
        <v>0</v>
      </c>
    </row>
    <row r="373" spans="1:27" x14ac:dyDescent="0.3">
      <c r="A373">
        <v>866</v>
      </c>
      <c r="B373">
        <v>1</v>
      </c>
      <c r="C373">
        <v>2</v>
      </c>
      <c r="D373">
        <f>IF(Table1[[#This Row],[Pclass]]=1, 1, 0)</f>
        <v>0</v>
      </c>
      <c r="E373">
        <f>IF(Table1[[#This Row],[Pclass]]=2, 1, 0)</f>
        <v>1</v>
      </c>
      <c r="F373" t="s">
        <v>1188</v>
      </c>
      <c r="G373" t="s">
        <v>17</v>
      </c>
      <c r="H373">
        <f>IF(Table1[[#This Row],[Sex]]="male", 1, 0)</f>
        <v>0</v>
      </c>
      <c r="I373">
        <v>42</v>
      </c>
      <c r="J373">
        <f>IF(Table1[[#This Row],[Age]], 0, 1)</f>
        <v>0</v>
      </c>
      <c r="K373">
        <f>IF(AND(Table1[[#This Row],[Age]]&lt;&gt;"", Table1[[#This Row],[Age]]&lt;13), 1, 0)</f>
        <v>0</v>
      </c>
      <c r="L373">
        <f>IF(AND(Table1[[#This Row],[Age]]&lt;&gt;"", Table1[[#This Row],[Age]]&gt;=13, Table1[[#This Row],[Age]]&lt;20), 1, 0)</f>
        <v>0</v>
      </c>
      <c r="O373">
        <f>IF(AND(Table1[[#This Row],[Age]]&lt;&gt;"", Table1[[#This Row],[Age]]&gt;64), 1, 0)</f>
        <v>0</v>
      </c>
      <c r="P373">
        <v>0</v>
      </c>
      <c r="Q373">
        <v>0</v>
      </c>
      <c r="R373">
        <v>236852</v>
      </c>
      <c r="S373">
        <v>13</v>
      </c>
      <c r="U373" t="s">
        <v>15</v>
      </c>
      <c r="V373">
        <f>Table1[[#This Row],[class1]]*Bclass1+Table1[[#This Row],[class2]]*Bclass2+Table1[[#This Row],[male]]*Bmale+Table1[[#This Row],[Fare]]*Bfare+Table1[[#This Row],[child]]*Bchild+Table1[[#This Row],[teen]]*Bteen+Table1[[#This Row],[senior]]*Bsenior</f>
        <v>1.2231122781430788</v>
      </c>
      <c r="W373">
        <f>EXP(Table1[[#This Row],[Logit]])</f>
        <v>3.3977460256193535</v>
      </c>
      <c r="X373">
        <f>IF(Table1[[#This Row],[Survived]]=1, Table1[[#This Row],[elogit]]/(1+Table1[[#This Row],[elogit]]), 1-(Table1[[#This Row],[elogit]]/(1+Table1[[#This Row],[elogit]])))</f>
        <v>0.77261078875987033</v>
      </c>
      <c r="Y373">
        <f>LN(Table1[[#This Row],[probability]])</f>
        <v>-0.25797986462292699</v>
      </c>
      <c r="Z373">
        <f>IF(ROW()&lt;(Table1[[#Totals],[Survived]]+1), 1, 0)</f>
        <v>0</v>
      </c>
      <c r="AA373">
        <f>IF(Table1[[#This Row],[Prediction]]=Table1[[#This Row],[Survived]], 1, 0)</f>
        <v>0</v>
      </c>
    </row>
    <row r="374" spans="1:27" x14ac:dyDescent="0.3">
      <c r="A374">
        <v>707</v>
      </c>
      <c r="B374">
        <v>1</v>
      </c>
      <c r="C374">
        <v>2</v>
      </c>
      <c r="D374">
        <f>IF(Table1[[#This Row],[Pclass]]=1, 1, 0)</f>
        <v>0</v>
      </c>
      <c r="E374">
        <f>IF(Table1[[#This Row],[Pclass]]=2, 1, 0)</f>
        <v>1</v>
      </c>
      <c r="F374" t="s">
        <v>991</v>
      </c>
      <c r="G374" t="s">
        <v>17</v>
      </c>
      <c r="H374">
        <f>IF(Table1[[#This Row],[Sex]]="male", 1, 0)</f>
        <v>0</v>
      </c>
      <c r="I374">
        <v>45</v>
      </c>
      <c r="J374">
        <f>IF(Table1[[#This Row],[Age]], 0, 1)</f>
        <v>0</v>
      </c>
      <c r="K374">
        <f>IF(AND(Table1[[#This Row],[Age]]&lt;&gt;"", Table1[[#This Row],[Age]]&lt;13), 1, 0)</f>
        <v>0</v>
      </c>
      <c r="L374">
        <f>IF(AND(Table1[[#This Row],[Age]]&lt;&gt;"", Table1[[#This Row],[Age]]&gt;=13, Table1[[#This Row],[Age]]&lt;20), 1, 0)</f>
        <v>0</v>
      </c>
      <c r="O374">
        <f>IF(AND(Table1[[#This Row],[Age]]&lt;&gt;"", Table1[[#This Row],[Age]]&gt;64), 1, 0)</f>
        <v>0</v>
      </c>
      <c r="P374">
        <v>0</v>
      </c>
      <c r="Q374">
        <v>0</v>
      </c>
      <c r="R374">
        <v>223596</v>
      </c>
      <c r="S374">
        <v>13.5</v>
      </c>
      <c r="U374" t="s">
        <v>15</v>
      </c>
      <c r="V374">
        <f>Table1[[#This Row],[class1]]*Bclass1+Table1[[#This Row],[class2]]*Bclass2+Table1[[#This Row],[male]]*Bmale+Table1[[#This Row],[Fare]]*Bfare+Table1[[#This Row],[child]]*Bchild+Table1[[#This Row],[teen]]*Bteen+Table1[[#This Row],[senior]]*Bsenior</f>
        <v>1.2237773185036085</v>
      </c>
      <c r="W374">
        <f>EXP(Table1[[#This Row],[Logit]])</f>
        <v>3.4000064154031282</v>
      </c>
      <c r="X374">
        <f>IF(Table1[[#This Row],[Survived]]=1, Table1[[#This Row],[elogit]]/(1+Table1[[#This Row],[elogit]]), 1-(Table1[[#This Row],[elogit]]/(1+Table1[[#This Row],[elogit]])))</f>
        <v>0.77272760410091812</v>
      </c>
      <c r="Y374">
        <f>LN(Table1[[#This Row],[probability]])</f>
        <v>-0.25782868046570945</v>
      </c>
      <c r="Z374">
        <f>IF(ROW()&lt;(Table1[[#Totals],[Survived]]+1), 1, 0)</f>
        <v>0</v>
      </c>
      <c r="AA374">
        <f>IF(Table1[[#This Row],[Prediction]]=Table1[[#This Row],[Survived]], 1, 0)</f>
        <v>0</v>
      </c>
    </row>
    <row r="375" spans="1:27" x14ac:dyDescent="0.3">
      <c r="A375">
        <v>474</v>
      </c>
      <c r="B375">
        <v>1</v>
      </c>
      <c r="C375">
        <v>2</v>
      </c>
      <c r="D375">
        <f>IF(Table1[[#This Row],[Pclass]]=1, 1, 0)</f>
        <v>0</v>
      </c>
      <c r="E375">
        <f>IF(Table1[[#This Row],[Pclass]]=2, 1, 0)</f>
        <v>1</v>
      </c>
      <c r="F375" t="s">
        <v>683</v>
      </c>
      <c r="G375" t="s">
        <v>17</v>
      </c>
      <c r="H375">
        <f>IF(Table1[[#This Row],[Sex]]="male", 1, 0)</f>
        <v>0</v>
      </c>
      <c r="I375">
        <v>23</v>
      </c>
      <c r="J375">
        <f>IF(Table1[[#This Row],[Age]], 0, 1)</f>
        <v>0</v>
      </c>
      <c r="K375">
        <f>IF(AND(Table1[[#This Row],[Age]]&lt;&gt;"", Table1[[#This Row],[Age]]&lt;13), 1, 0)</f>
        <v>0</v>
      </c>
      <c r="L375">
        <f>IF(AND(Table1[[#This Row],[Age]]&lt;&gt;"", Table1[[#This Row],[Age]]&gt;=13, Table1[[#This Row],[Age]]&lt;20), 1, 0)</f>
        <v>0</v>
      </c>
      <c r="O375">
        <f>IF(AND(Table1[[#This Row],[Age]]&lt;&gt;"", Table1[[#This Row],[Age]]&gt;64), 1, 0)</f>
        <v>0</v>
      </c>
      <c r="P375">
        <v>0</v>
      </c>
      <c r="Q375">
        <v>0</v>
      </c>
      <c r="R375" t="s">
        <v>684</v>
      </c>
      <c r="S375">
        <v>13.791700000000001</v>
      </c>
      <c r="T375" t="s">
        <v>442</v>
      </c>
      <c r="U375" t="s">
        <v>20</v>
      </c>
      <c r="V375">
        <f>Table1[[#This Row],[class1]]*Bclass1+Table1[[#This Row],[class2]]*Bclass2+Table1[[#This Row],[male]]*Bmale+Table1[[#This Row],[Fare]]*Bfare+Table1[[#This Row],[child]]*Bchild+Table1[[#This Row],[teen]]*Bteen+Table1[[#This Row],[senior]]*Bsenior</f>
        <v>1.2241653030499418</v>
      </c>
      <c r="W375">
        <f>EXP(Table1[[#This Row],[Logit]])</f>
        <v>3.4013258212877342</v>
      </c>
      <c r="X375">
        <f>IF(Table1[[#This Row],[Survived]]=1, Table1[[#This Row],[elogit]]/(1+Table1[[#This Row],[elogit]]), 1-(Table1[[#This Row],[elogit]]/(1+Table1[[#This Row],[elogit]])))</f>
        <v>0.77279573460266537</v>
      </c>
      <c r="Y375">
        <f>LN(Table1[[#This Row],[probability]])</f>
        <v>-0.25774051550554972</v>
      </c>
      <c r="Z375">
        <f>IF(ROW()&lt;(Table1[[#Totals],[Survived]]+1), 1, 0)</f>
        <v>0</v>
      </c>
      <c r="AA375">
        <f>IF(Table1[[#This Row],[Prediction]]=Table1[[#This Row],[Survived]], 1, 0)</f>
        <v>0</v>
      </c>
    </row>
    <row r="376" spans="1:27" x14ac:dyDescent="0.3">
      <c r="A376">
        <v>867</v>
      </c>
      <c r="B376">
        <v>1</v>
      </c>
      <c r="C376">
        <v>2</v>
      </c>
      <c r="D376">
        <f>IF(Table1[[#This Row],[Pclass]]=1, 1, 0)</f>
        <v>0</v>
      </c>
      <c r="E376">
        <f>IF(Table1[[#This Row],[Pclass]]=2, 1, 0)</f>
        <v>1</v>
      </c>
      <c r="F376" t="s">
        <v>1189</v>
      </c>
      <c r="G376" t="s">
        <v>17</v>
      </c>
      <c r="H376">
        <f>IF(Table1[[#This Row],[Sex]]="male", 1, 0)</f>
        <v>0</v>
      </c>
      <c r="I376">
        <v>27</v>
      </c>
      <c r="J376">
        <f>IF(Table1[[#This Row],[Age]], 0, 1)</f>
        <v>0</v>
      </c>
      <c r="K376">
        <f>IF(AND(Table1[[#This Row],[Age]]&lt;&gt;"", Table1[[#This Row],[Age]]&lt;13), 1, 0)</f>
        <v>0</v>
      </c>
      <c r="L376">
        <f>IF(AND(Table1[[#This Row],[Age]]&lt;&gt;"", Table1[[#This Row],[Age]]&gt;=13, Table1[[#This Row],[Age]]&lt;20), 1, 0)</f>
        <v>0</v>
      </c>
      <c r="O376">
        <f>IF(AND(Table1[[#This Row],[Age]]&lt;&gt;"", Table1[[#This Row],[Age]]&gt;64), 1, 0)</f>
        <v>0</v>
      </c>
      <c r="P376">
        <v>1</v>
      </c>
      <c r="Q376">
        <v>0</v>
      </c>
      <c r="R376" t="s">
        <v>1190</v>
      </c>
      <c r="S376">
        <v>13.8583</v>
      </c>
      <c r="U376" t="s">
        <v>20</v>
      </c>
      <c r="V376">
        <f>Table1[[#This Row],[class1]]*Bclass1+Table1[[#This Row],[class2]]*Bclass2+Table1[[#This Row],[male]]*Bmale+Table1[[#This Row],[Fare]]*Bfare+Table1[[#This Row],[child]]*Bchild+Table1[[#This Row],[teen]]*Bteen+Table1[[#This Row],[senior]]*Bsenior</f>
        <v>1.2242538864259642</v>
      </c>
      <c r="W376">
        <f>EXP(Table1[[#This Row],[Logit]])</f>
        <v>3.4016271355574568</v>
      </c>
      <c r="X376">
        <f>IF(Table1[[#This Row],[Survived]]=1, Table1[[#This Row],[elogit]]/(1+Table1[[#This Row],[elogit]]), 1-(Table1[[#This Row],[elogit]]/(1+Table1[[#This Row],[elogit]])))</f>
        <v>0.77281128791629194</v>
      </c>
      <c r="Y376">
        <f>LN(Table1[[#This Row],[probability]])</f>
        <v>-0.25772038967356203</v>
      </c>
      <c r="Z376">
        <f>IF(ROW()&lt;(Table1[[#Totals],[Survived]]+1), 1, 0)</f>
        <v>0</v>
      </c>
      <c r="AA376">
        <f>IF(Table1[[#This Row],[Prediction]]=Table1[[#This Row],[Survived]], 1, 0)</f>
        <v>0</v>
      </c>
    </row>
    <row r="377" spans="1:27" x14ac:dyDescent="0.3">
      <c r="A377">
        <v>248</v>
      </c>
      <c r="B377">
        <v>1</v>
      </c>
      <c r="C377">
        <v>2</v>
      </c>
      <c r="D377">
        <f>IF(Table1[[#This Row],[Pclass]]=1, 1, 0)</f>
        <v>0</v>
      </c>
      <c r="E377">
        <f>IF(Table1[[#This Row],[Pclass]]=2, 1, 0)</f>
        <v>1</v>
      </c>
      <c r="F377" t="s">
        <v>375</v>
      </c>
      <c r="G377" t="s">
        <v>17</v>
      </c>
      <c r="H377">
        <f>IF(Table1[[#This Row],[Sex]]="male", 1, 0)</f>
        <v>0</v>
      </c>
      <c r="I377">
        <v>24</v>
      </c>
      <c r="J377">
        <f>IF(Table1[[#This Row],[Age]], 0, 1)</f>
        <v>0</v>
      </c>
      <c r="K377">
        <f>IF(AND(Table1[[#This Row],[Age]]&lt;&gt;"", Table1[[#This Row],[Age]]&lt;13), 1, 0)</f>
        <v>0</v>
      </c>
      <c r="L377">
        <f>IF(AND(Table1[[#This Row],[Age]]&lt;&gt;"", Table1[[#This Row],[Age]]&gt;=13, Table1[[#This Row],[Age]]&lt;20), 1, 0)</f>
        <v>0</v>
      </c>
      <c r="O377">
        <f>IF(AND(Table1[[#This Row],[Age]]&lt;&gt;"", Table1[[#This Row],[Age]]&gt;64), 1, 0)</f>
        <v>0</v>
      </c>
      <c r="P377">
        <v>0</v>
      </c>
      <c r="Q377">
        <v>2</v>
      </c>
      <c r="R377">
        <v>250649</v>
      </c>
      <c r="S377">
        <v>14.5</v>
      </c>
      <c r="U377" t="s">
        <v>15</v>
      </c>
      <c r="V377">
        <f>Table1[[#This Row],[class1]]*Bclass1+Table1[[#This Row],[class2]]*Bclass2+Table1[[#This Row],[male]]*Bmale+Table1[[#This Row],[Fare]]*Bfare+Table1[[#This Row],[child]]*Bchild+Table1[[#This Row],[teen]]*Bteen+Table1[[#This Row],[senior]]*Bsenior</f>
        <v>1.2251073992246682</v>
      </c>
      <c r="W377">
        <f>EXP(Table1[[#This Row],[Logit]])</f>
        <v>3.4045317072222914</v>
      </c>
      <c r="X377">
        <f>IF(Table1[[#This Row],[Survived]]=1, Table1[[#This Row],[elogit]]/(1+Table1[[#This Row],[elogit]]), 1-(Table1[[#This Row],[elogit]]/(1+Table1[[#This Row],[elogit]])))</f>
        <v>0.77296110767910708</v>
      </c>
      <c r="Y377">
        <f>LN(Table1[[#This Row],[probability]])</f>
        <v>-0.25752654514158413</v>
      </c>
      <c r="Z377">
        <f>IF(ROW()&lt;(Table1[[#Totals],[Survived]]+1), 1, 0)</f>
        <v>0</v>
      </c>
      <c r="AA377">
        <f>IF(Table1[[#This Row],[Prediction]]=Table1[[#This Row],[Survived]], 1, 0)</f>
        <v>0</v>
      </c>
    </row>
    <row r="378" spans="1:27" x14ac:dyDescent="0.3">
      <c r="A378">
        <v>162</v>
      </c>
      <c r="B378">
        <v>1</v>
      </c>
      <c r="C378">
        <v>2</v>
      </c>
      <c r="D378">
        <f>IF(Table1[[#This Row],[Pclass]]=1, 1, 0)</f>
        <v>0</v>
      </c>
      <c r="E378">
        <f>IF(Table1[[#This Row],[Pclass]]=2, 1, 0)</f>
        <v>1</v>
      </c>
      <c r="F378" t="s">
        <v>253</v>
      </c>
      <c r="G378" t="s">
        <v>17</v>
      </c>
      <c r="H378">
        <f>IF(Table1[[#This Row],[Sex]]="male", 1, 0)</f>
        <v>0</v>
      </c>
      <c r="I378">
        <v>40</v>
      </c>
      <c r="J378">
        <f>IF(Table1[[#This Row],[Age]], 0, 1)</f>
        <v>0</v>
      </c>
      <c r="K378">
        <f>IF(AND(Table1[[#This Row],[Age]]&lt;&gt;"", Table1[[#This Row],[Age]]&lt;13), 1, 0)</f>
        <v>0</v>
      </c>
      <c r="L378">
        <f>IF(AND(Table1[[#This Row],[Age]]&lt;&gt;"", Table1[[#This Row],[Age]]&gt;=13, Table1[[#This Row],[Age]]&lt;20), 1, 0)</f>
        <v>0</v>
      </c>
      <c r="O378">
        <f>IF(AND(Table1[[#This Row],[Age]]&lt;&gt;"", Table1[[#This Row],[Age]]&gt;64), 1, 0)</f>
        <v>0</v>
      </c>
      <c r="P378">
        <v>0</v>
      </c>
      <c r="Q378">
        <v>0</v>
      </c>
      <c r="R378" t="s">
        <v>254</v>
      </c>
      <c r="S378">
        <v>15.75</v>
      </c>
      <c r="U378" t="s">
        <v>15</v>
      </c>
      <c r="V378">
        <f>Table1[[#This Row],[class1]]*Bclass1+Table1[[#This Row],[class2]]*Bclass2+Table1[[#This Row],[male]]*Bmale+Table1[[#This Row],[Fare]]*Bfare+Table1[[#This Row],[child]]*Bchild+Table1[[#This Row],[teen]]*Bteen+Table1[[#This Row],[senior]]*Bsenior</f>
        <v>1.2267700001259927</v>
      </c>
      <c r="W378">
        <f>EXP(Table1[[#This Row],[Logit]])</f>
        <v>3.4101967927905208</v>
      </c>
      <c r="X378">
        <f>IF(Table1[[#This Row],[Survived]]=1, Table1[[#This Row],[elogit]]/(1+Table1[[#This Row],[elogit]]), 1-(Table1[[#This Row],[elogit]]/(1+Table1[[#This Row],[elogit]])))</f>
        <v>0.77325274880369754</v>
      </c>
      <c r="Y378">
        <f>LN(Table1[[#This Row],[probability]])</f>
        <v>-0.25714931255266871</v>
      </c>
      <c r="Z378">
        <f>IF(ROW()&lt;(Table1[[#Totals],[Survived]]+1), 1, 0)</f>
        <v>0</v>
      </c>
      <c r="AA378">
        <f>IF(Table1[[#This Row],[Prediction]]=Table1[[#This Row],[Survived]], 1, 0)</f>
        <v>0</v>
      </c>
    </row>
    <row r="379" spans="1:27" x14ac:dyDescent="0.3">
      <c r="A379">
        <v>16</v>
      </c>
      <c r="B379">
        <v>1</v>
      </c>
      <c r="C379">
        <v>2</v>
      </c>
      <c r="D379">
        <f>IF(Table1[[#This Row],[Pclass]]=1, 1, 0)</f>
        <v>0</v>
      </c>
      <c r="E379">
        <f>IF(Table1[[#This Row],[Pclass]]=2, 1, 0)</f>
        <v>1</v>
      </c>
      <c r="F379" t="s">
        <v>42</v>
      </c>
      <c r="G379" t="s">
        <v>17</v>
      </c>
      <c r="H379">
        <f>IF(Table1[[#This Row],[Sex]]="male", 1, 0)</f>
        <v>0</v>
      </c>
      <c r="I379">
        <v>55</v>
      </c>
      <c r="J379">
        <f>IF(Table1[[#This Row],[Age]], 0, 1)</f>
        <v>0</v>
      </c>
      <c r="K379">
        <f>IF(AND(Table1[[#This Row],[Age]]&lt;&gt;"", Table1[[#This Row],[Age]]&lt;13), 1, 0)</f>
        <v>0</v>
      </c>
      <c r="L379">
        <f>IF(AND(Table1[[#This Row],[Age]]&lt;&gt;"", Table1[[#This Row],[Age]]&gt;=13, Table1[[#This Row],[Age]]&lt;20), 1, 0)</f>
        <v>0</v>
      </c>
      <c r="O379">
        <f>IF(AND(Table1[[#This Row],[Age]]&lt;&gt;"", Table1[[#This Row],[Age]]&gt;64), 1, 0)</f>
        <v>0</v>
      </c>
      <c r="P379">
        <v>0</v>
      </c>
      <c r="Q379">
        <v>0</v>
      </c>
      <c r="R379">
        <v>248706</v>
      </c>
      <c r="S379">
        <v>16</v>
      </c>
      <c r="U379" t="s">
        <v>15</v>
      </c>
      <c r="V379">
        <f>Table1[[#This Row],[class1]]*Bclass1+Table1[[#This Row],[class2]]*Bclass2+Table1[[#This Row],[male]]*Bmale+Table1[[#This Row],[Fare]]*Bfare+Table1[[#This Row],[child]]*Bchild+Table1[[#This Row],[teen]]*Bteen+Table1[[#This Row],[senior]]*Bsenior</f>
        <v>1.2271025203062575</v>
      </c>
      <c r="W379">
        <f>EXP(Table1[[#This Row],[Logit]])</f>
        <v>3.4113309405958643</v>
      </c>
      <c r="X379">
        <f>IF(Table1[[#This Row],[Survived]]=1, Table1[[#This Row],[elogit]]/(1+Table1[[#This Row],[elogit]]), 1-(Table1[[#This Row],[elogit]]/(1+Table1[[#This Row],[elogit]])))</f>
        <v>0.77331104524546879</v>
      </c>
      <c r="Y379">
        <f>LN(Table1[[#This Row],[probability]])</f>
        <v>-0.25707392420849157</v>
      </c>
      <c r="Z379">
        <f>IF(ROW()&lt;(Table1[[#Totals],[Survived]]+1), 1, 0)</f>
        <v>0</v>
      </c>
      <c r="AA379">
        <f>IF(Table1[[#This Row],[Prediction]]=Table1[[#This Row],[Survived]], 1, 0)</f>
        <v>0</v>
      </c>
    </row>
    <row r="380" spans="1:27" x14ac:dyDescent="0.3">
      <c r="A380">
        <v>438</v>
      </c>
      <c r="B380">
        <v>1</v>
      </c>
      <c r="C380">
        <v>2</v>
      </c>
      <c r="D380">
        <f>IF(Table1[[#This Row],[Pclass]]=1, 1, 0)</f>
        <v>0</v>
      </c>
      <c r="E380">
        <f>IF(Table1[[#This Row],[Pclass]]=2, 1, 0)</f>
        <v>1</v>
      </c>
      <c r="F380" t="s">
        <v>634</v>
      </c>
      <c r="G380" t="s">
        <v>17</v>
      </c>
      <c r="H380">
        <f>IF(Table1[[#This Row],[Sex]]="male", 1, 0)</f>
        <v>0</v>
      </c>
      <c r="I380">
        <v>24</v>
      </c>
      <c r="J380">
        <f>IF(Table1[[#This Row],[Age]], 0, 1)</f>
        <v>0</v>
      </c>
      <c r="K380">
        <f>IF(AND(Table1[[#This Row],[Age]]&lt;&gt;"", Table1[[#This Row],[Age]]&lt;13), 1, 0)</f>
        <v>0</v>
      </c>
      <c r="L380">
        <f>IF(AND(Table1[[#This Row],[Age]]&lt;&gt;"", Table1[[#This Row],[Age]]&gt;=13, Table1[[#This Row],[Age]]&lt;20), 1, 0)</f>
        <v>0</v>
      </c>
      <c r="O380">
        <f>IF(AND(Table1[[#This Row],[Age]]&lt;&gt;"", Table1[[#This Row],[Age]]&gt;64), 1, 0)</f>
        <v>0</v>
      </c>
      <c r="P380">
        <v>2</v>
      </c>
      <c r="Q380">
        <v>3</v>
      </c>
      <c r="R380">
        <v>29106</v>
      </c>
      <c r="S380">
        <v>18.75</v>
      </c>
      <c r="U380" t="s">
        <v>15</v>
      </c>
      <c r="V380">
        <f>Table1[[#This Row],[class1]]*Bclass1+Table1[[#This Row],[class2]]*Bclass2+Table1[[#This Row],[male]]*Bmale+Table1[[#This Row],[Fare]]*Bfare+Table1[[#This Row],[child]]*Bchild+Table1[[#This Row],[teen]]*Bteen+Table1[[#This Row],[senior]]*Bsenior</f>
        <v>1.2307602422891712</v>
      </c>
      <c r="W380">
        <f>EXP(Table1[[#This Row],[Logit]])</f>
        <v>3.4238314885958911</v>
      </c>
      <c r="X380">
        <f>IF(Table1[[#This Row],[Survived]]=1, Table1[[#This Row],[elogit]]/(1+Table1[[#This Row],[elogit]]), 1-(Table1[[#This Row],[elogit]]/(1+Table1[[#This Row],[elogit]])))</f>
        <v>0.77395160675132402</v>
      </c>
      <c r="Y380">
        <f>LN(Table1[[#This Row],[probability]])</f>
        <v>-0.25624593092419101</v>
      </c>
      <c r="Z380">
        <f>IF(ROW()&lt;(Table1[[#Totals],[Survived]]+1), 1, 0)</f>
        <v>0</v>
      </c>
      <c r="AA380">
        <f>IF(Table1[[#This Row],[Prediction]]=Table1[[#This Row],[Survived]], 1, 0)</f>
        <v>0</v>
      </c>
    </row>
    <row r="381" spans="1:27" x14ac:dyDescent="0.3">
      <c r="A381">
        <v>273</v>
      </c>
      <c r="B381">
        <v>1</v>
      </c>
      <c r="C381">
        <v>2</v>
      </c>
      <c r="D381">
        <f>IF(Table1[[#This Row],[Pclass]]=1, 1, 0)</f>
        <v>0</v>
      </c>
      <c r="E381">
        <f>IF(Table1[[#This Row],[Pclass]]=2, 1, 0)</f>
        <v>1</v>
      </c>
      <c r="F381" t="s">
        <v>413</v>
      </c>
      <c r="G381" t="s">
        <v>17</v>
      </c>
      <c r="H381">
        <f>IF(Table1[[#This Row],[Sex]]="male", 1, 0)</f>
        <v>0</v>
      </c>
      <c r="I381">
        <v>41</v>
      </c>
      <c r="J381">
        <f>IF(Table1[[#This Row],[Age]], 0, 1)</f>
        <v>0</v>
      </c>
      <c r="K381">
        <f>IF(AND(Table1[[#This Row],[Age]]&lt;&gt;"", Table1[[#This Row],[Age]]&lt;13), 1, 0)</f>
        <v>0</v>
      </c>
      <c r="L381">
        <f>IF(AND(Table1[[#This Row],[Age]]&lt;&gt;"", Table1[[#This Row],[Age]]&gt;=13, Table1[[#This Row],[Age]]&lt;20), 1, 0)</f>
        <v>0</v>
      </c>
      <c r="O381">
        <f>IF(AND(Table1[[#This Row],[Age]]&lt;&gt;"", Table1[[#This Row],[Age]]&gt;64), 1, 0)</f>
        <v>0</v>
      </c>
      <c r="P381">
        <v>0</v>
      </c>
      <c r="Q381">
        <v>1</v>
      </c>
      <c r="R381">
        <v>250644</v>
      </c>
      <c r="S381">
        <v>19.5</v>
      </c>
      <c r="U381" t="s">
        <v>15</v>
      </c>
      <c r="V381">
        <f>Table1[[#This Row],[class1]]*Bclass1+Table1[[#This Row],[class2]]*Bclass2+Table1[[#This Row],[male]]*Bmale+Table1[[#This Row],[Fare]]*Bfare+Table1[[#This Row],[child]]*Bchild+Table1[[#This Row],[teen]]*Bteen+Table1[[#This Row],[senior]]*Bsenior</f>
        <v>1.2317578028299658</v>
      </c>
      <c r="W381">
        <f>EXP(Table1[[#This Row],[Logit]])</f>
        <v>3.4272486719274928</v>
      </c>
      <c r="X381">
        <f>IF(Table1[[#This Row],[Survived]]=1, Table1[[#This Row],[elogit]]/(1+Table1[[#This Row],[elogit]]), 1-(Table1[[#This Row],[elogit]]/(1+Table1[[#This Row],[elogit]])))</f>
        <v>0.77412608278797457</v>
      </c>
      <c r="Y381">
        <f>LN(Table1[[#This Row],[probability]])</f>
        <v>-0.25602052099991102</v>
      </c>
      <c r="Z381">
        <f>IF(ROW()&lt;(Table1[[#Totals],[Survived]]+1), 1, 0)</f>
        <v>0</v>
      </c>
      <c r="AA381">
        <f>IF(Table1[[#This Row],[Prediction]]=Table1[[#This Row],[Survived]], 1, 0)</f>
        <v>0</v>
      </c>
    </row>
    <row r="382" spans="1:27" x14ac:dyDescent="0.3">
      <c r="A382">
        <v>212</v>
      </c>
      <c r="B382">
        <v>1</v>
      </c>
      <c r="C382">
        <v>2</v>
      </c>
      <c r="D382">
        <f>IF(Table1[[#This Row],[Pclass]]=1, 1, 0)</f>
        <v>0</v>
      </c>
      <c r="E382">
        <f>IF(Table1[[#This Row],[Pclass]]=2, 1, 0)</f>
        <v>1</v>
      </c>
      <c r="F382" t="s">
        <v>321</v>
      </c>
      <c r="G382" t="s">
        <v>17</v>
      </c>
      <c r="H382">
        <f>IF(Table1[[#This Row],[Sex]]="male", 1, 0)</f>
        <v>0</v>
      </c>
      <c r="I382">
        <v>35</v>
      </c>
      <c r="J382">
        <f>IF(Table1[[#This Row],[Age]], 0, 1)</f>
        <v>0</v>
      </c>
      <c r="K382">
        <f>IF(AND(Table1[[#This Row],[Age]]&lt;&gt;"", Table1[[#This Row],[Age]]&lt;13), 1, 0)</f>
        <v>0</v>
      </c>
      <c r="L382">
        <f>IF(AND(Table1[[#This Row],[Age]]&lt;&gt;"", Table1[[#This Row],[Age]]&gt;=13, Table1[[#This Row],[Age]]&lt;20), 1, 0)</f>
        <v>0</v>
      </c>
      <c r="O382">
        <f>IF(AND(Table1[[#This Row],[Age]]&lt;&gt;"", Table1[[#This Row],[Age]]&gt;64), 1, 0)</f>
        <v>0</v>
      </c>
      <c r="P382">
        <v>0</v>
      </c>
      <c r="Q382">
        <v>0</v>
      </c>
      <c r="R382" t="s">
        <v>322</v>
      </c>
      <c r="S382">
        <v>21</v>
      </c>
      <c r="U382" t="s">
        <v>15</v>
      </c>
      <c r="V382">
        <f>Table1[[#This Row],[class1]]*Bclass1+Table1[[#This Row],[class2]]*Bclass2+Table1[[#This Row],[male]]*Bmale+Table1[[#This Row],[Fare]]*Bfare+Table1[[#This Row],[child]]*Bchild+Table1[[#This Row],[teen]]*Bteen+Table1[[#This Row],[senior]]*Bsenior</f>
        <v>1.2337529239115552</v>
      </c>
      <c r="W382">
        <f>EXP(Table1[[#This Row],[Logit]])</f>
        <v>3.4340932736388732</v>
      </c>
      <c r="X382">
        <f>IF(Table1[[#This Row],[Survived]]=1, Table1[[#This Row],[elogit]]/(1+Table1[[#This Row],[elogit]]), 1-(Table1[[#This Row],[elogit]]/(1+Table1[[#This Row],[elogit]])))</f>
        <v>0.77447474866054355</v>
      </c>
      <c r="Y382">
        <f>LN(Table1[[#This Row],[probability]])</f>
        <v>-0.25557022306466531</v>
      </c>
      <c r="Z382">
        <f>IF(ROW()&lt;(Table1[[#Totals],[Survived]]+1), 1, 0)</f>
        <v>0</v>
      </c>
      <c r="AA382">
        <f>IF(Table1[[#This Row],[Prediction]]=Table1[[#This Row],[Survived]], 1, 0)</f>
        <v>0</v>
      </c>
    </row>
    <row r="383" spans="1:27" x14ac:dyDescent="0.3">
      <c r="A383">
        <v>727</v>
      </c>
      <c r="B383">
        <v>1</v>
      </c>
      <c r="C383">
        <v>2</v>
      </c>
      <c r="D383">
        <f>IF(Table1[[#This Row],[Pclass]]=1, 1, 0)</f>
        <v>0</v>
      </c>
      <c r="E383">
        <f>IF(Table1[[#This Row],[Pclass]]=2, 1, 0)</f>
        <v>1</v>
      </c>
      <c r="F383" t="s">
        <v>1016</v>
      </c>
      <c r="G383" t="s">
        <v>17</v>
      </c>
      <c r="H383">
        <f>IF(Table1[[#This Row],[Sex]]="male", 1, 0)</f>
        <v>0</v>
      </c>
      <c r="I383">
        <v>30</v>
      </c>
      <c r="J383">
        <f>IF(Table1[[#This Row],[Age]], 0, 1)</f>
        <v>0</v>
      </c>
      <c r="K383">
        <f>IF(AND(Table1[[#This Row],[Age]]&lt;&gt;"", Table1[[#This Row],[Age]]&lt;13), 1, 0)</f>
        <v>0</v>
      </c>
      <c r="L383">
        <f>IF(AND(Table1[[#This Row],[Age]]&lt;&gt;"", Table1[[#This Row],[Age]]&gt;=13, Table1[[#This Row],[Age]]&lt;20), 1, 0)</f>
        <v>0</v>
      </c>
      <c r="O383">
        <f>IF(AND(Table1[[#This Row],[Age]]&lt;&gt;"", Table1[[#This Row],[Age]]&gt;64), 1, 0)</f>
        <v>0</v>
      </c>
      <c r="P383">
        <v>3</v>
      </c>
      <c r="Q383">
        <v>0</v>
      </c>
      <c r="R383">
        <v>31027</v>
      </c>
      <c r="S383">
        <v>21</v>
      </c>
      <c r="U383" t="s">
        <v>15</v>
      </c>
      <c r="V383">
        <f>Table1[[#This Row],[class1]]*Bclass1+Table1[[#This Row],[class2]]*Bclass2+Table1[[#This Row],[male]]*Bmale+Table1[[#This Row],[Fare]]*Bfare+Table1[[#This Row],[child]]*Bchild+Table1[[#This Row],[teen]]*Bteen+Table1[[#This Row],[senior]]*Bsenior</f>
        <v>1.2337529239115552</v>
      </c>
      <c r="W383">
        <f>EXP(Table1[[#This Row],[Logit]])</f>
        <v>3.4340932736388732</v>
      </c>
      <c r="X383">
        <f>IF(Table1[[#This Row],[Survived]]=1, Table1[[#This Row],[elogit]]/(1+Table1[[#This Row],[elogit]]), 1-(Table1[[#This Row],[elogit]]/(1+Table1[[#This Row],[elogit]])))</f>
        <v>0.77447474866054355</v>
      </c>
      <c r="Y383">
        <f>LN(Table1[[#This Row],[probability]])</f>
        <v>-0.25557022306466531</v>
      </c>
      <c r="Z383">
        <f>IF(ROW()&lt;(Table1[[#Totals],[Survived]]+1), 1, 0)</f>
        <v>0</v>
      </c>
      <c r="AA383">
        <f>IF(Table1[[#This Row],[Prediction]]=Table1[[#This Row],[Survived]], 1, 0)</f>
        <v>0</v>
      </c>
    </row>
    <row r="384" spans="1:27" x14ac:dyDescent="0.3">
      <c r="A384">
        <v>686</v>
      </c>
      <c r="B384">
        <v>0</v>
      </c>
      <c r="C384">
        <v>2</v>
      </c>
      <c r="D384">
        <f>IF(Table1[[#This Row],[Pclass]]=1, 1, 0)</f>
        <v>0</v>
      </c>
      <c r="E384">
        <f>IF(Table1[[#This Row],[Pclass]]=2, 1, 0)</f>
        <v>1</v>
      </c>
      <c r="F384" t="s">
        <v>964</v>
      </c>
      <c r="G384" t="s">
        <v>13</v>
      </c>
      <c r="H384">
        <f>IF(Table1[[#This Row],[Sex]]="male", 1, 0)</f>
        <v>1</v>
      </c>
      <c r="I384">
        <v>25</v>
      </c>
      <c r="J384">
        <f>IF(Table1[[#This Row],[Age]], 0, 1)</f>
        <v>0</v>
      </c>
      <c r="K384">
        <f>IF(AND(Table1[[#This Row],[Age]]&lt;&gt;"", Table1[[#This Row],[Age]]&lt;13), 1, 0)</f>
        <v>0</v>
      </c>
      <c r="L384">
        <f>IF(AND(Table1[[#This Row],[Age]]&lt;&gt;"", Table1[[#This Row],[Age]]&gt;=13, Table1[[#This Row],[Age]]&lt;20), 1, 0)</f>
        <v>0</v>
      </c>
      <c r="O384">
        <f>IF(AND(Table1[[#This Row],[Age]]&lt;&gt;"", Table1[[#This Row],[Age]]&gt;64), 1, 0)</f>
        <v>0</v>
      </c>
      <c r="P384">
        <v>1</v>
      </c>
      <c r="Q384">
        <v>2</v>
      </c>
      <c r="R384" t="s">
        <v>80</v>
      </c>
      <c r="S384">
        <v>41.5792</v>
      </c>
      <c r="U384" t="s">
        <v>20</v>
      </c>
      <c r="V384">
        <f>Table1[[#This Row],[class1]]*Bclass1+Table1[[#This Row],[class2]]*Bclass2+Table1[[#This Row],[male]]*Bmale+Table1[[#This Row],[Fare]]*Bfare+Table1[[#This Row],[child]]*Bchild+Table1[[#This Row],[teen]]*Bteen+Table1[[#This Row],[senior]]*Bsenior</f>
        <v>-1.2360137803646618</v>
      </c>
      <c r="W384">
        <f>EXP(Table1[[#This Row],[Logit]])</f>
        <v>0.2905400691987155</v>
      </c>
      <c r="X384">
        <f>IF(Table1[[#This Row],[Survived]]=1, Table1[[#This Row],[elogit]]/(1+Table1[[#This Row],[elogit]]), 1-(Table1[[#This Row],[elogit]]/(1+Table1[[#This Row],[elogit]])))</f>
        <v>0.77486939295181345</v>
      </c>
      <c r="Y384">
        <f>LN(Table1[[#This Row],[probability]])</f>
        <v>-0.25506078905422763</v>
      </c>
      <c r="Z384">
        <f>IF(ROW()&lt;(Table1[[#Totals],[Survived]]+1), 1, 0)</f>
        <v>0</v>
      </c>
      <c r="AA384">
        <f>IF(Table1[[#This Row],[Prediction]]=Table1[[#This Row],[Survived]], 1, 0)</f>
        <v>1</v>
      </c>
    </row>
    <row r="385" spans="1:27" x14ac:dyDescent="0.3">
      <c r="A385">
        <v>99</v>
      </c>
      <c r="B385">
        <v>1</v>
      </c>
      <c r="C385">
        <v>2</v>
      </c>
      <c r="D385">
        <f>IF(Table1[[#This Row],[Pclass]]=1, 1, 0)</f>
        <v>0</v>
      </c>
      <c r="E385">
        <f>IF(Table1[[#This Row],[Pclass]]=2, 1, 0)</f>
        <v>1</v>
      </c>
      <c r="F385" t="s">
        <v>163</v>
      </c>
      <c r="G385" t="s">
        <v>17</v>
      </c>
      <c r="H385">
        <f>IF(Table1[[#This Row],[Sex]]="male", 1, 0)</f>
        <v>0</v>
      </c>
      <c r="I385">
        <v>34</v>
      </c>
      <c r="J385">
        <f>IF(Table1[[#This Row],[Age]], 0, 1)</f>
        <v>0</v>
      </c>
      <c r="K385">
        <f>IF(AND(Table1[[#This Row],[Age]]&lt;&gt;"", Table1[[#This Row],[Age]]&lt;13), 1, 0)</f>
        <v>0</v>
      </c>
      <c r="L385">
        <f>IF(AND(Table1[[#This Row],[Age]]&lt;&gt;"", Table1[[#This Row],[Age]]&gt;=13, Table1[[#This Row],[Age]]&lt;20), 1, 0)</f>
        <v>0</v>
      </c>
      <c r="O385">
        <f>IF(AND(Table1[[#This Row],[Age]]&lt;&gt;"", Table1[[#This Row],[Age]]&gt;64), 1, 0)</f>
        <v>0</v>
      </c>
      <c r="P385">
        <v>0</v>
      </c>
      <c r="Q385">
        <v>1</v>
      </c>
      <c r="R385">
        <v>231919</v>
      </c>
      <c r="S385">
        <v>23</v>
      </c>
      <c r="U385" t="s">
        <v>15</v>
      </c>
      <c r="V385">
        <f>Table1[[#This Row],[class1]]*Bclass1+Table1[[#This Row],[class2]]*Bclass2+Table1[[#This Row],[male]]*Bmale+Table1[[#This Row],[Fare]]*Bfare+Table1[[#This Row],[child]]*Bchild+Table1[[#This Row],[teen]]*Bteen+Table1[[#This Row],[senior]]*Bsenior</f>
        <v>1.2364130853536743</v>
      </c>
      <c r="W385">
        <f>EXP(Table1[[#This Row],[Logit]])</f>
        <v>3.4432406775453637</v>
      </c>
      <c r="X385">
        <f>IF(Table1[[#This Row],[Survived]]=1, Table1[[#This Row],[elogit]]/(1+Table1[[#This Row],[elogit]]), 1-(Table1[[#This Row],[elogit]]/(1+Table1[[#This Row],[elogit]])))</f>
        <v>0.7749390427906232</v>
      </c>
      <c r="Y385">
        <f>LN(Table1[[#This Row],[probability]])</f>
        <v>-0.25497090718592658</v>
      </c>
      <c r="Z385">
        <f>IF(ROW()&lt;(Table1[[#Totals],[Survived]]+1), 1, 0)</f>
        <v>0</v>
      </c>
      <c r="AA385">
        <f>IF(Table1[[#This Row],[Prediction]]=Table1[[#This Row],[Survived]], 1, 0)</f>
        <v>0</v>
      </c>
    </row>
    <row r="386" spans="1:27" x14ac:dyDescent="0.3">
      <c r="A386">
        <v>775</v>
      </c>
      <c r="B386">
        <v>1</v>
      </c>
      <c r="C386">
        <v>2</v>
      </c>
      <c r="D386">
        <f>IF(Table1[[#This Row],[Pclass]]=1, 1, 0)</f>
        <v>0</v>
      </c>
      <c r="E386">
        <f>IF(Table1[[#This Row],[Pclass]]=2, 1, 0)</f>
        <v>1</v>
      </c>
      <c r="F386" t="s">
        <v>1075</v>
      </c>
      <c r="G386" t="s">
        <v>17</v>
      </c>
      <c r="H386">
        <f>IF(Table1[[#This Row],[Sex]]="male", 1, 0)</f>
        <v>0</v>
      </c>
      <c r="I386">
        <v>54</v>
      </c>
      <c r="J386">
        <f>IF(Table1[[#This Row],[Age]], 0, 1)</f>
        <v>0</v>
      </c>
      <c r="K386">
        <f>IF(AND(Table1[[#This Row],[Age]]&lt;&gt;"", Table1[[#This Row],[Age]]&lt;13), 1, 0)</f>
        <v>0</v>
      </c>
      <c r="L386">
        <f>IF(AND(Table1[[#This Row],[Age]]&lt;&gt;"", Table1[[#This Row],[Age]]&gt;=13, Table1[[#This Row],[Age]]&lt;20), 1, 0)</f>
        <v>0</v>
      </c>
      <c r="O386">
        <f>IF(AND(Table1[[#This Row],[Age]]&lt;&gt;"", Table1[[#This Row],[Age]]&gt;64), 1, 0)</f>
        <v>0</v>
      </c>
      <c r="P386">
        <v>1</v>
      </c>
      <c r="Q386">
        <v>3</v>
      </c>
      <c r="R386">
        <v>29105</v>
      </c>
      <c r="S386">
        <v>23</v>
      </c>
      <c r="U386" t="s">
        <v>15</v>
      </c>
      <c r="V386">
        <f>Table1[[#This Row],[class1]]*Bclass1+Table1[[#This Row],[class2]]*Bclass2+Table1[[#This Row],[male]]*Bmale+Table1[[#This Row],[Fare]]*Bfare+Table1[[#This Row],[child]]*Bchild+Table1[[#This Row],[teen]]*Bteen+Table1[[#This Row],[senior]]*Bsenior</f>
        <v>1.2364130853536743</v>
      </c>
      <c r="W386">
        <f>EXP(Table1[[#This Row],[Logit]])</f>
        <v>3.4432406775453637</v>
      </c>
      <c r="X386">
        <f>IF(Table1[[#This Row],[Survived]]=1, Table1[[#This Row],[elogit]]/(1+Table1[[#This Row],[elogit]]), 1-(Table1[[#This Row],[elogit]]/(1+Table1[[#This Row],[elogit]])))</f>
        <v>0.7749390427906232</v>
      </c>
      <c r="Y386">
        <f>LN(Table1[[#This Row],[probability]])</f>
        <v>-0.25497090718592658</v>
      </c>
      <c r="Z386">
        <f>IF(ROW()&lt;(Table1[[#Totals],[Survived]]+1), 1, 0)</f>
        <v>0</v>
      </c>
      <c r="AA386">
        <f>IF(Table1[[#This Row],[Prediction]]=Table1[[#This Row],[Survived]], 1, 0)</f>
        <v>0</v>
      </c>
    </row>
    <row r="387" spans="1:27" x14ac:dyDescent="0.3">
      <c r="A387">
        <v>875</v>
      </c>
      <c r="B387">
        <v>1</v>
      </c>
      <c r="C387">
        <v>2</v>
      </c>
      <c r="D387">
        <f>IF(Table1[[#This Row],[Pclass]]=1, 1, 0)</f>
        <v>0</v>
      </c>
      <c r="E387">
        <f>IF(Table1[[#This Row],[Pclass]]=2, 1, 0)</f>
        <v>1</v>
      </c>
      <c r="F387" t="s">
        <v>1200</v>
      </c>
      <c r="G387" t="s">
        <v>17</v>
      </c>
      <c r="H387">
        <f>IF(Table1[[#This Row],[Sex]]="male", 1, 0)</f>
        <v>0</v>
      </c>
      <c r="I387">
        <v>28</v>
      </c>
      <c r="J387">
        <f>IF(Table1[[#This Row],[Age]], 0, 1)</f>
        <v>0</v>
      </c>
      <c r="K387">
        <f>IF(AND(Table1[[#This Row],[Age]]&lt;&gt;"", Table1[[#This Row],[Age]]&lt;13), 1, 0)</f>
        <v>0</v>
      </c>
      <c r="L387">
        <f>IF(AND(Table1[[#This Row],[Age]]&lt;&gt;"", Table1[[#This Row],[Age]]&gt;=13, Table1[[#This Row],[Age]]&lt;20), 1, 0)</f>
        <v>0</v>
      </c>
      <c r="O387">
        <f>IF(AND(Table1[[#This Row],[Age]]&lt;&gt;"", Table1[[#This Row],[Age]]&gt;64), 1, 0)</f>
        <v>0</v>
      </c>
      <c r="P387">
        <v>1</v>
      </c>
      <c r="Q387">
        <v>0</v>
      </c>
      <c r="R387" t="s">
        <v>465</v>
      </c>
      <c r="S387">
        <v>24</v>
      </c>
      <c r="U387" t="s">
        <v>20</v>
      </c>
      <c r="V387">
        <f>Table1[[#This Row],[class1]]*Bclass1+Table1[[#This Row],[class2]]*Bclass2+Table1[[#This Row],[male]]*Bmale+Table1[[#This Row],[Fare]]*Bfare+Table1[[#This Row],[child]]*Bchild+Table1[[#This Row],[teen]]*Bteen+Table1[[#This Row],[senior]]*Bsenior</f>
        <v>1.2377431660747338</v>
      </c>
      <c r="W387">
        <f>EXP(Table1[[#This Row],[Logit]])</f>
        <v>3.4478235126832364</v>
      </c>
      <c r="X387">
        <f>IF(Table1[[#This Row],[Survived]]=1, Table1[[#This Row],[elogit]]/(1+Table1[[#This Row],[elogit]]), 1-(Table1[[#This Row],[elogit]]/(1+Table1[[#This Row],[elogit]])))</f>
        <v>0.77517093536907666</v>
      </c>
      <c r="Y387">
        <f>LN(Table1[[#This Row],[probability]])</f>
        <v>-0.25467171218240997</v>
      </c>
      <c r="Z387">
        <f>IF(ROW()&lt;(Table1[[#Totals],[Survived]]+1), 1, 0)</f>
        <v>0</v>
      </c>
      <c r="AA387">
        <f>IF(Table1[[#This Row],[Prediction]]=Table1[[#This Row],[Survived]], 1, 0)</f>
        <v>0</v>
      </c>
    </row>
    <row r="388" spans="1:27" x14ac:dyDescent="0.3">
      <c r="A388">
        <v>685</v>
      </c>
      <c r="B388">
        <v>0</v>
      </c>
      <c r="C388">
        <v>2</v>
      </c>
      <c r="D388">
        <f>IF(Table1[[#This Row],[Pclass]]=1, 1, 0)</f>
        <v>0</v>
      </c>
      <c r="E388">
        <f>IF(Table1[[#This Row],[Pclass]]=2, 1, 0)</f>
        <v>1</v>
      </c>
      <c r="F388" t="s">
        <v>963</v>
      </c>
      <c r="G388" t="s">
        <v>13</v>
      </c>
      <c r="H388">
        <f>IF(Table1[[#This Row],[Sex]]="male", 1, 0)</f>
        <v>1</v>
      </c>
      <c r="I388">
        <v>60</v>
      </c>
      <c r="J388">
        <f>IF(Table1[[#This Row],[Age]], 0, 1)</f>
        <v>0</v>
      </c>
      <c r="K388">
        <f>IF(AND(Table1[[#This Row],[Age]]&lt;&gt;"", Table1[[#This Row],[Age]]&lt;13), 1, 0)</f>
        <v>0</v>
      </c>
      <c r="L388">
        <f>IF(AND(Table1[[#This Row],[Age]]&lt;&gt;"", Table1[[#This Row],[Age]]&gt;=13, Table1[[#This Row],[Age]]&lt;20), 1, 0)</f>
        <v>0</v>
      </c>
      <c r="O388">
        <f>IF(AND(Table1[[#This Row],[Age]]&lt;&gt;"", Table1[[#This Row],[Age]]&gt;64), 1, 0)</f>
        <v>0</v>
      </c>
      <c r="P388">
        <v>1</v>
      </c>
      <c r="Q388">
        <v>1</v>
      </c>
      <c r="R388">
        <v>29750</v>
      </c>
      <c r="S388">
        <v>39</v>
      </c>
      <c r="U388" t="s">
        <v>15</v>
      </c>
      <c r="V388">
        <f>Table1[[#This Row],[class1]]*Bclass1+Table1[[#This Row],[class2]]*Bclass2+Table1[[#This Row],[male]]*Bmale+Table1[[#This Row],[Fare]]*Bfare+Table1[[#This Row],[child]]*Bchild+Table1[[#This Row],[teen]]*Bteen+Table1[[#This Row],[senior]]*Bsenior</f>
        <v>-1.2394443245604185</v>
      </c>
      <c r="W388">
        <f>EXP(Table1[[#This Row],[Logit]])</f>
        <v>0.28954506632717242</v>
      </c>
      <c r="X388">
        <f>IF(Table1[[#This Row],[Survived]]=1, Table1[[#This Row],[elogit]]/(1+Table1[[#This Row],[elogit]]), 1-(Table1[[#This Row],[elogit]]/(1+Table1[[#This Row],[elogit]])))</f>
        <v>0.77546727610548549</v>
      </c>
      <c r="Y388">
        <f>LN(Table1[[#This Row],[probability]])</f>
        <v>-0.25428949441191567</v>
      </c>
      <c r="Z388">
        <f>IF(ROW()&lt;(Table1[[#Totals],[Survived]]+1), 1, 0)</f>
        <v>0</v>
      </c>
      <c r="AA388">
        <f>IF(Table1[[#This Row],[Prediction]]=Table1[[#This Row],[Survived]], 1, 0)</f>
        <v>1</v>
      </c>
    </row>
    <row r="389" spans="1:27" x14ac:dyDescent="0.3">
      <c r="A389">
        <v>54</v>
      </c>
      <c r="B389">
        <v>1</v>
      </c>
      <c r="C389">
        <v>2</v>
      </c>
      <c r="D389">
        <f>IF(Table1[[#This Row],[Pclass]]=1, 1, 0)</f>
        <v>0</v>
      </c>
      <c r="E389">
        <f>IF(Table1[[#This Row],[Pclass]]=2, 1, 0)</f>
        <v>1</v>
      </c>
      <c r="F389" t="s">
        <v>94</v>
      </c>
      <c r="G389" t="s">
        <v>17</v>
      </c>
      <c r="H389">
        <f>IF(Table1[[#This Row],[Sex]]="male", 1, 0)</f>
        <v>0</v>
      </c>
      <c r="I389">
        <v>29</v>
      </c>
      <c r="J389">
        <f>IF(Table1[[#This Row],[Age]], 0, 1)</f>
        <v>0</v>
      </c>
      <c r="K389">
        <f>IF(AND(Table1[[#This Row],[Age]]&lt;&gt;"", Table1[[#This Row],[Age]]&lt;13), 1, 0)</f>
        <v>0</v>
      </c>
      <c r="L389">
        <f>IF(AND(Table1[[#This Row],[Age]]&lt;&gt;"", Table1[[#This Row],[Age]]&gt;=13, Table1[[#This Row],[Age]]&lt;20), 1, 0)</f>
        <v>0</v>
      </c>
      <c r="O389">
        <f>IF(AND(Table1[[#This Row],[Age]]&lt;&gt;"", Table1[[#This Row],[Age]]&gt;64), 1, 0)</f>
        <v>0</v>
      </c>
      <c r="P389">
        <v>1</v>
      </c>
      <c r="Q389">
        <v>0</v>
      </c>
      <c r="R389">
        <v>2926</v>
      </c>
      <c r="S389">
        <v>26</v>
      </c>
      <c r="U389" t="s">
        <v>15</v>
      </c>
      <c r="V389">
        <f>Table1[[#This Row],[class1]]*Bclass1+Table1[[#This Row],[class2]]*Bclass2+Table1[[#This Row],[male]]*Bmale+Table1[[#This Row],[Fare]]*Bfare+Table1[[#This Row],[child]]*Bchild+Table1[[#This Row],[teen]]*Bteen+Table1[[#This Row],[senior]]*Bsenior</f>
        <v>1.2404033275168529</v>
      </c>
      <c r="W389">
        <f>EXP(Table1[[#This Row],[Logit]])</f>
        <v>3.4570074898660659</v>
      </c>
      <c r="X389">
        <f>IF(Table1[[#This Row],[Survived]]=1, Table1[[#This Row],[elogit]]/(1+Table1[[#This Row],[elogit]]), 1-(Table1[[#This Row],[elogit]]/(1+Table1[[#This Row],[elogit]])))</f>
        <v>0.77563421145831413</v>
      </c>
      <c r="Y389">
        <f>LN(Table1[[#This Row],[probability]])</f>
        <v>-0.2540742469186838</v>
      </c>
      <c r="Z389">
        <f>IF(ROW()&lt;(Table1[[#Totals],[Survived]]+1), 1, 0)</f>
        <v>0</v>
      </c>
      <c r="AA389">
        <f>IF(Table1[[#This Row],[Prediction]]=Table1[[#This Row],[Survived]], 1, 0)</f>
        <v>0</v>
      </c>
    </row>
    <row r="390" spans="1:27" x14ac:dyDescent="0.3">
      <c r="A390">
        <v>134</v>
      </c>
      <c r="B390">
        <v>1</v>
      </c>
      <c r="C390">
        <v>2</v>
      </c>
      <c r="D390">
        <f>IF(Table1[[#This Row],[Pclass]]=1, 1, 0)</f>
        <v>0</v>
      </c>
      <c r="E390">
        <f>IF(Table1[[#This Row],[Pclass]]=2, 1, 0)</f>
        <v>1</v>
      </c>
      <c r="F390" t="s">
        <v>209</v>
      </c>
      <c r="G390" t="s">
        <v>17</v>
      </c>
      <c r="H390">
        <f>IF(Table1[[#This Row],[Sex]]="male", 1, 0)</f>
        <v>0</v>
      </c>
      <c r="I390">
        <v>29</v>
      </c>
      <c r="J390">
        <f>IF(Table1[[#This Row],[Age]], 0, 1)</f>
        <v>0</v>
      </c>
      <c r="K390">
        <f>IF(AND(Table1[[#This Row],[Age]]&lt;&gt;"", Table1[[#This Row],[Age]]&lt;13), 1, 0)</f>
        <v>0</v>
      </c>
      <c r="L390">
        <f>IF(AND(Table1[[#This Row],[Age]]&lt;&gt;"", Table1[[#This Row],[Age]]&gt;=13, Table1[[#This Row],[Age]]&lt;20), 1, 0)</f>
        <v>0</v>
      </c>
      <c r="O390">
        <f>IF(AND(Table1[[#This Row],[Age]]&lt;&gt;"", Table1[[#This Row],[Age]]&gt;64), 1, 0)</f>
        <v>0</v>
      </c>
      <c r="P390">
        <v>1</v>
      </c>
      <c r="Q390">
        <v>0</v>
      </c>
      <c r="R390">
        <v>228414</v>
      </c>
      <c r="S390">
        <v>26</v>
      </c>
      <c r="U390" t="s">
        <v>15</v>
      </c>
      <c r="V390">
        <f>Table1[[#This Row],[class1]]*Bclass1+Table1[[#This Row],[class2]]*Bclass2+Table1[[#This Row],[male]]*Bmale+Table1[[#This Row],[Fare]]*Bfare+Table1[[#This Row],[child]]*Bchild+Table1[[#This Row],[teen]]*Bteen+Table1[[#This Row],[senior]]*Bsenior</f>
        <v>1.2404033275168529</v>
      </c>
      <c r="W390">
        <f>EXP(Table1[[#This Row],[Logit]])</f>
        <v>3.4570074898660659</v>
      </c>
      <c r="X390">
        <f>IF(Table1[[#This Row],[Survived]]=1, Table1[[#This Row],[elogit]]/(1+Table1[[#This Row],[elogit]]), 1-(Table1[[#This Row],[elogit]]/(1+Table1[[#This Row],[elogit]])))</f>
        <v>0.77563421145831413</v>
      </c>
      <c r="Y390">
        <f>LN(Table1[[#This Row],[probability]])</f>
        <v>-0.2540742469186838</v>
      </c>
      <c r="Z390">
        <f>IF(ROW()&lt;(Table1[[#Totals],[Survived]]+1), 1, 0)</f>
        <v>0</v>
      </c>
      <c r="AA390">
        <f>IF(Table1[[#This Row],[Prediction]]=Table1[[#This Row],[Survived]], 1, 0)</f>
        <v>0</v>
      </c>
    </row>
    <row r="391" spans="1:27" x14ac:dyDescent="0.3">
      <c r="A391">
        <v>260</v>
      </c>
      <c r="B391">
        <v>1</v>
      </c>
      <c r="C391">
        <v>2</v>
      </c>
      <c r="D391">
        <f>IF(Table1[[#This Row],[Pclass]]=1, 1, 0)</f>
        <v>0</v>
      </c>
      <c r="E391">
        <f>IF(Table1[[#This Row],[Pclass]]=2, 1, 0)</f>
        <v>1</v>
      </c>
      <c r="F391" t="s">
        <v>393</v>
      </c>
      <c r="G391" t="s">
        <v>17</v>
      </c>
      <c r="H391">
        <f>IF(Table1[[#This Row],[Sex]]="male", 1, 0)</f>
        <v>0</v>
      </c>
      <c r="I391">
        <v>50</v>
      </c>
      <c r="J391">
        <f>IF(Table1[[#This Row],[Age]], 0, 1)</f>
        <v>0</v>
      </c>
      <c r="K391">
        <f>IF(AND(Table1[[#This Row],[Age]]&lt;&gt;"", Table1[[#This Row],[Age]]&lt;13), 1, 0)</f>
        <v>0</v>
      </c>
      <c r="L391">
        <f>IF(AND(Table1[[#This Row],[Age]]&lt;&gt;"", Table1[[#This Row],[Age]]&gt;=13, Table1[[#This Row],[Age]]&lt;20), 1, 0)</f>
        <v>0</v>
      </c>
      <c r="O391">
        <f>IF(AND(Table1[[#This Row],[Age]]&lt;&gt;"", Table1[[#This Row],[Age]]&gt;64), 1, 0)</f>
        <v>0</v>
      </c>
      <c r="P391">
        <v>0</v>
      </c>
      <c r="Q391">
        <v>1</v>
      </c>
      <c r="R391">
        <v>230433</v>
      </c>
      <c r="S391">
        <v>26</v>
      </c>
      <c r="U391" t="s">
        <v>15</v>
      </c>
      <c r="V391">
        <f>Table1[[#This Row],[class1]]*Bclass1+Table1[[#This Row],[class2]]*Bclass2+Table1[[#This Row],[male]]*Bmale+Table1[[#This Row],[Fare]]*Bfare+Table1[[#This Row],[child]]*Bchild+Table1[[#This Row],[teen]]*Bteen+Table1[[#This Row],[senior]]*Bsenior</f>
        <v>1.2404033275168529</v>
      </c>
      <c r="W391">
        <f>EXP(Table1[[#This Row],[Logit]])</f>
        <v>3.4570074898660659</v>
      </c>
      <c r="X391">
        <f>IF(Table1[[#This Row],[Survived]]=1, Table1[[#This Row],[elogit]]/(1+Table1[[#This Row],[elogit]]), 1-(Table1[[#This Row],[elogit]]/(1+Table1[[#This Row],[elogit]])))</f>
        <v>0.77563421145831413</v>
      </c>
      <c r="Y391">
        <f>LN(Table1[[#This Row],[probability]])</f>
        <v>-0.2540742469186838</v>
      </c>
      <c r="Z391">
        <f>IF(ROW()&lt;(Table1[[#Totals],[Survived]]+1), 1, 0)</f>
        <v>0</v>
      </c>
      <c r="AA391">
        <f>IF(Table1[[#This Row],[Prediction]]=Table1[[#This Row],[Survived]], 1, 0)</f>
        <v>0</v>
      </c>
    </row>
    <row r="392" spans="1:27" x14ac:dyDescent="0.3">
      <c r="A392">
        <v>317</v>
      </c>
      <c r="B392">
        <v>1</v>
      </c>
      <c r="C392">
        <v>2</v>
      </c>
      <c r="D392">
        <f>IF(Table1[[#This Row],[Pclass]]=1, 1, 0)</f>
        <v>0</v>
      </c>
      <c r="E392">
        <f>IF(Table1[[#This Row],[Pclass]]=2, 1, 0)</f>
        <v>1</v>
      </c>
      <c r="F392" t="s">
        <v>479</v>
      </c>
      <c r="G392" t="s">
        <v>17</v>
      </c>
      <c r="H392">
        <f>IF(Table1[[#This Row],[Sex]]="male", 1, 0)</f>
        <v>0</v>
      </c>
      <c r="I392">
        <v>24</v>
      </c>
      <c r="J392">
        <f>IF(Table1[[#This Row],[Age]], 0, 1)</f>
        <v>0</v>
      </c>
      <c r="K392">
        <f>IF(AND(Table1[[#This Row],[Age]]&lt;&gt;"", Table1[[#This Row],[Age]]&lt;13), 1, 0)</f>
        <v>0</v>
      </c>
      <c r="L392">
        <f>IF(AND(Table1[[#This Row],[Age]]&lt;&gt;"", Table1[[#This Row],[Age]]&gt;=13, Table1[[#This Row],[Age]]&lt;20), 1, 0)</f>
        <v>0</v>
      </c>
      <c r="O392">
        <f>IF(AND(Table1[[#This Row],[Age]]&lt;&gt;"", Table1[[#This Row],[Age]]&gt;64), 1, 0)</f>
        <v>0</v>
      </c>
      <c r="P392">
        <v>1</v>
      </c>
      <c r="Q392">
        <v>0</v>
      </c>
      <c r="R392">
        <v>244367</v>
      </c>
      <c r="S392">
        <v>26</v>
      </c>
      <c r="U392" t="s">
        <v>15</v>
      </c>
      <c r="V392">
        <f>Table1[[#This Row],[class1]]*Bclass1+Table1[[#This Row],[class2]]*Bclass2+Table1[[#This Row],[male]]*Bmale+Table1[[#This Row],[Fare]]*Bfare+Table1[[#This Row],[child]]*Bchild+Table1[[#This Row],[teen]]*Bteen+Table1[[#This Row],[senior]]*Bsenior</f>
        <v>1.2404033275168529</v>
      </c>
      <c r="W392">
        <f>EXP(Table1[[#This Row],[Logit]])</f>
        <v>3.4570074898660659</v>
      </c>
      <c r="X392">
        <f>IF(Table1[[#This Row],[Survived]]=1, Table1[[#This Row],[elogit]]/(1+Table1[[#This Row],[elogit]]), 1-(Table1[[#This Row],[elogit]]/(1+Table1[[#This Row],[elogit]])))</f>
        <v>0.77563421145831413</v>
      </c>
      <c r="Y392">
        <f>LN(Table1[[#This Row],[probability]])</f>
        <v>-0.2540742469186838</v>
      </c>
      <c r="Z392">
        <f>IF(ROW()&lt;(Table1[[#Totals],[Survived]]+1), 1, 0)</f>
        <v>0</v>
      </c>
      <c r="AA392">
        <f>IF(Table1[[#This Row],[Prediction]]=Table1[[#This Row],[Survived]], 1, 0)</f>
        <v>0</v>
      </c>
    </row>
    <row r="393" spans="1:27" x14ac:dyDescent="0.3">
      <c r="A393">
        <v>427</v>
      </c>
      <c r="B393">
        <v>1</v>
      </c>
      <c r="C393">
        <v>2</v>
      </c>
      <c r="D393">
        <f>IF(Table1[[#This Row],[Pclass]]=1, 1, 0)</f>
        <v>0</v>
      </c>
      <c r="E393">
        <f>IF(Table1[[#This Row],[Pclass]]=2, 1, 0)</f>
        <v>1</v>
      </c>
      <c r="F393" t="s">
        <v>618</v>
      </c>
      <c r="G393" t="s">
        <v>17</v>
      </c>
      <c r="H393">
        <f>IF(Table1[[#This Row],[Sex]]="male", 1, 0)</f>
        <v>0</v>
      </c>
      <c r="I393">
        <v>28</v>
      </c>
      <c r="J393">
        <f>IF(Table1[[#This Row],[Age]], 0, 1)</f>
        <v>0</v>
      </c>
      <c r="K393">
        <f>IF(AND(Table1[[#This Row],[Age]]&lt;&gt;"", Table1[[#This Row],[Age]]&lt;13), 1, 0)</f>
        <v>0</v>
      </c>
      <c r="L393">
        <f>IF(AND(Table1[[#This Row],[Age]]&lt;&gt;"", Table1[[#This Row],[Age]]&gt;=13, Table1[[#This Row],[Age]]&lt;20), 1, 0)</f>
        <v>0</v>
      </c>
      <c r="O393">
        <f>IF(AND(Table1[[#This Row],[Age]]&lt;&gt;"", Table1[[#This Row],[Age]]&gt;64), 1, 0)</f>
        <v>0</v>
      </c>
      <c r="P393">
        <v>1</v>
      </c>
      <c r="Q393">
        <v>0</v>
      </c>
      <c r="R393">
        <v>2003</v>
      </c>
      <c r="S393">
        <v>26</v>
      </c>
      <c r="U393" t="s">
        <v>15</v>
      </c>
      <c r="V393">
        <f>Table1[[#This Row],[class1]]*Bclass1+Table1[[#This Row],[class2]]*Bclass2+Table1[[#This Row],[male]]*Bmale+Table1[[#This Row],[Fare]]*Bfare+Table1[[#This Row],[child]]*Bchild+Table1[[#This Row],[teen]]*Bteen+Table1[[#This Row],[senior]]*Bsenior</f>
        <v>1.2404033275168529</v>
      </c>
      <c r="W393">
        <f>EXP(Table1[[#This Row],[Logit]])</f>
        <v>3.4570074898660659</v>
      </c>
      <c r="X393">
        <f>IF(Table1[[#This Row],[Survived]]=1, Table1[[#This Row],[elogit]]/(1+Table1[[#This Row],[elogit]]), 1-(Table1[[#This Row],[elogit]]/(1+Table1[[#This Row],[elogit]])))</f>
        <v>0.77563421145831413</v>
      </c>
      <c r="Y393">
        <f>LN(Table1[[#This Row],[probability]])</f>
        <v>-0.2540742469186838</v>
      </c>
      <c r="Z393">
        <f>IF(ROW()&lt;(Table1[[#Totals],[Survived]]+1), 1, 0)</f>
        <v>0</v>
      </c>
      <c r="AA393">
        <f>IF(Table1[[#This Row],[Prediction]]=Table1[[#This Row],[Survived]], 1, 0)</f>
        <v>0</v>
      </c>
    </row>
    <row r="394" spans="1:27" x14ac:dyDescent="0.3">
      <c r="A394">
        <v>433</v>
      </c>
      <c r="B394">
        <v>1</v>
      </c>
      <c r="C394">
        <v>2</v>
      </c>
      <c r="D394">
        <f>IF(Table1[[#This Row],[Pclass]]=1, 1, 0)</f>
        <v>0</v>
      </c>
      <c r="E394">
        <f>IF(Table1[[#This Row],[Pclass]]=2, 1, 0)</f>
        <v>1</v>
      </c>
      <c r="F394" t="s">
        <v>626</v>
      </c>
      <c r="G394" t="s">
        <v>17</v>
      </c>
      <c r="H394">
        <f>IF(Table1[[#This Row],[Sex]]="male", 1, 0)</f>
        <v>0</v>
      </c>
      <c r="I394">
        <v>42</v>
      </c>
      <c r="J394">
        <f>IF(Table1[[#This Row],[Age]], 0, 1)</f>
        <v>0</v>
      </c>
      <c r="K394">
        <f>IF(AND(Table1[[#This Row],[Age]]&lt;&gt;"", Table1[[#This Row],[Age]]&lt;13), 1, 0)</f>
        <v>0</v>
      </c>
      <c r="L394">
        <f>IF(AND(Table1[[#This Row],[Age]]&lt;&gt;"", Table1[[#This Row],[Age]]&gt;=13, Table1[[#This Row],[Age]]&lt;20), 1, 0)</f>
        <v>0</v>
      </c>
      <c r="O394">
        <f>IF(AND(Table1[[#This Row],[Age]]&lt;&gt;"", Table1[[#This Row],[Age]]&gt;64), 1, 0)</f>
        <v>0</v>
      </c>
      <c r="P394">
        <v>1</v>
      </c>
      <c r="Q394">
        <v>0</v>
      </c>
      <c r="R394" t="s">
        <v>627</v>
      </c>
      <c r="S394">
        <v>26</v>
      </c>
      <c r="U394" t="s">
        <v>15</v>
      </c>
      <c r="V394">
        <f>Table1[[#This Row],[class1]]*Bclass1+Table1[[#This Row],[class2]]*Bclass2+Table1[[#This Row],[male]]*Bmale+Table1[[#This Row],[Fare]]*Bfare+Table1[[#This Row],[child]]*Bchild+Table1[[#This Row],[teen]]*Bteen+Table1[[#This Row],[senior]]*Bsenior</f>
        <v>1.2404033275168529</v>
      </c>
      <c r="W394">
        <f>EXP(Table1[[#This Row],[Logit]])</f>
        <v>3.4570074898660659</v>
      </c>
      <c r="X394">
        <f>IF(Table1[[#This Row],[Survived]]=1, Table1[[#This Row],[elogit]]/(1+Table1[[#This Row],[elogit]]), 1-(Table1[[#This Row],[elogit]]/(1+Table1[[#This Row],[elogit]])))</f>
        <v>0.77563421145831413</v>
      </c>
      <c r="Y394">
        <f>LN(Table1[[#This Row],[probability]])</f>
        <v>-0.2540742469186838</v>
      </c>
      <c r="Z394">
        <f>IF(ROW()&lt;(Table1[[#Totals],[Survived]]+1), 1, 0)</f>
        <v>0</v>
      </c>
      <c r="AA394">
        <f>IF(Table1[[#This Row],[Prediction]]=Table1[[#This Row],[Survived]], 1, 0)</f>
        <v>0</v>
      </c>
    </row>
    <row r="395" spans="1:27" x14ac:dyDescent="0.3">
      <c r="A395">
        <v>507</v>
      </c>
      <c r="B395">
        <v>1</v>
      </c>
      <c r="C395">
        <v>2</v>
      </c>
      <c r="D395">
        <f>IF(Table1[[#This Row],[Pclass]]=1, 1, 0)</f>
        <v>0</v>
      </c>
      <c r="E395">
        <f>IF(Table1[[#This Row],[Pclass]]=2, 1, 0)</f>
        <v>1</v>
      </c>
      <c r="F395" t="s">
        <v>728</v>
      </c>
      <c r="G395" t="s">
        <v>17</v>
      </c>
      <c r="H395">
        <f>IF(Table1[[#This Row],[Sex]]="male", 1, 0)</f>
        <v>0</v>
      </c>
      <c r="I395">
        <v>33</v>
      </c>
      <c r="J395">
        <f>IF(Table1[[#This Row],[Age]], 0, 1)</f>
        <v>0</v>
      </c>
      <c r="K395">
        <f>IF(AND(Table1[[#This Row],[Age]]&lt;&gt;"", Table1[[#This Row],[Age]]&lt;13), 1, 0)</f>
        <v>0</v>
      </c>
      <c r="L395">
        <f>IF(AND(Table1[[#This Row],[Age]]&lt;&gt;"", Table1[[#This Row],[Age]]&gt;=13, Table1[[#This Row],[Age]]&lt;20), 1, 0)</f>
        <v>0</v>
      </c>
      <c r="O395">
        <f>IF(AND(Table1[[#This Row],[Age]]&lt;&gt;"", Table1[[#This Row],[Age]]&gt;64), 1, 0)</f>
        <v>0</v>
      </c>
      <c r="P395">
        <v>0</v>
      </c>
      <c r="Q395">
        <v>2</v>
      </c>
      <c r="R395">
        <v>26360</v>
      </c>
      <c r="S395">
        <v>26</v>
      </c>
      <c r="U395" t="s">
        <v>15</v>
      </c>
      <c r="V395">
        <f>Table1[[#This Row],[class1]]*Bclass1+Table1[[#This Row],[class2]]*Bclass2+Table1[[#This Row],[male]]*Bmale+Table1[[#This Row],[Fare]]*Bfare+Table1[[#This Row],[child]]*Bchild+Table1[[#This Row],[teen]]*Bteen+Table1[[#This Row],[senior]]*Bsenior</f>
        <v>1.2404033275168529</v>
      </c>
      <c r="W395">
        <f>EXP(Table1[[#This Row],[Logit]])</f>
        <v>3.4570074898660659</v>
      </c>
      <c r="X395">
        <f>IF(Table1[[#This Row],[Survived]]=1, Table1[[#This Row],[elogit]]/(1+Table1[[#This Row],[elogit]]), 1-(Table1[[#This Row],[elogit]]/(1+Table1[[#This Row],[elogit]])))</f>
        <v>0.77563421145831413</v>
      </c>
      <c r="Y395">
        <f>LN(Table1[[#This Row],[probability]])</f>
        <v>-0.2540742469186838</v>
      </c>
      <c r="Z395">
        <f>IF(ROW()&lt;(Table1[[#Totals],[Survived]]+1), 1, 0)</f>
        <v>0</v>
      </c>
      <c r="AA395">
        <f>IF(Table1[[#This Row],[Prediction]]=Table1[[#This Row],[Survived]], 1, 0)</f>
        <v>0</v>
      </c>
    </row>
    <row r="396" spans="1:27" x14ac:dyDescent="0.3">
      <c r="A396">
        <v>519</v>
      </c>
      <c r="B396">
        <v>1</v>
      </c>
      <c r="C396">
        <v>2</v>
      </c>
      <c r="D396">
        <f>IF(Table1[[#This Row],[Pclass]]=1, 1, 0)</f>
        <v>0</v>
      </c>
      <c r="E396">
        <f>IF(Table1[[#This Row],[Pclass]]=2, 1, 0)</f>
        <v>1</v>
      </c>
      <c r="F396" t="s">
        <v>747</v>
      </c>
      <c r="G396" t="s">
        <v>17</v>
      </c>
      <c r="H396">
        <f>IF(Table1[[#This Row],[Sex]]="male", 1, 0)</f>
        <v>0</v>
      </c>
      <c r="I396">
        <v>36</v>
      </c>
      <c r="J396">
        <f>IF(Table1[[#This Row],[Age]], 0, 1)</f>
        <v>0</v>
      </c>
      <c r="K396">
        <f>IF(AND(Table1[[#This Row],[Age]]&lt;&gt;"", Table1[[#This Row],[Age]]&lt;13), 1, 0)</f>
        <v>0</v>
      </c>
      <c r="L396">
        <f>IF(AND(Table1[[#This Row],[Age]]&lt;&gt;"", Table1[[#This Row],[Age]]&gt;=13, Table1[[#This Row],[Age]]&lt;20), 1, 0)</f>
        <v>0</v>
      </c>
      <c r="O396">
        <f>IF(AND(Table1[[#This Row],[Age]]&lt;&gt;"", Table1[[#This Row],[Age]]&gt;64), 1, 0)</f>
        <v>0</v>
      </c>
      <c r="P396">
        <v>1</v>
      </c>
      <c r="Q396">
        <v>0</v>
      </c>
      <c r="R396">
        <v>226875</v>
      </c>
      <c r="S396">
        <v>26</v>
      </c>
      <c r="U396" t="s">
        <v>15</v>
      </c>
      <c r="V396">
        <f>Table1[[#This Row],[class1]]*Bclass1+Table1[[#This Row],[class2]]*Bclass2+Table1[[#This Row],[male]]*Bmale+Table1[[#This Row],[Fare]]*Bfare+Table1[[#This Row],[child]]*Bchild+Table1[[#This Row],[teen]]*Bteen+Table1[[#This Row],[senior]]*Bsenior</f>
        <v>1.2404033275168529</v>
      </c>
      <c r="W396">
        <f>EXP(Table1[[#This Row],[Logit]])</f>
        <v>3.4570074898660659</v>
      </c>
      <c r="X396">
        <f>IF(Table1[[#This Row],[Survived]]=1, Table1[[#This Row],[elogit]]/(1+Table1[[#This Row],[elogit]]), 1-(Table1[[#This Row],[elogit]]/(1+Table1[[#This Row],[elogit]])))</f>
        <v>0.77563421145831413</v>
      </c>
      <c r="Y396">
        <f>LN(Table1[[#This Row],[probability]])</f>
        <v>-0.2540742469186838</v>
      </c>
      <c r="Z396">
        <f>IF(ROW()&lt;(Table1[[#Totals],[Survived]]+1), 1, 0)</f>
        <v>0</v>
      </c>
      <c r="AA396">
        <f>IF(Table1[[#This Row],[Prediction]]=Table1[[#This Row],[Survived]], 1, 0)</f>
        <v>0</v>
      </c>
    </row>
    <row r="397" spans="1:27" x14ac:dyDescent="0.3">
      <c r="A397">
        <v>881</v>
      </c>
      <c r="B397">
        <v>1</v>
      </c>
      <c r="C397">
        <v>2</v>
      </c>
      <c r="D397">
        <f>IF(Table1[[#This Row],[Pclass]]=1, 1, 0)</f>
        <v>0</v>
      </c>
      <c r="E397">
        <f>IF(Table1[[#This Row],[Pclass]]=2, 1, 0)</f>
        <v>1</v>
      </c>
      <c r="F397" t="s">
        <v>1207</v>
      </c>
      <c r="G397" t="s">
        <v>17</v>
      </c>
      <c r="H397">
        <f>IF(Table1[[#This Row],[Sex]]="male", 1, 0)</f>
        <v>0</v>
      </c>
      <c r="I397">
        <v>25</v>
      </c>
      <c r="J397">
        <f>IF(Table1[[#This Row],[Age]], 0, 1)</f>
        <v>0</v>
      </c>
      <c r="K397">
        <f>IF(AND(Table1[[#This Row],[Age]]&lt;&gt;"", Table1[[#This Row],[Age]]&lt;13), 1, 0)</f>
        <v>0</v>
      </c>
      <c r="L397">
        <f>IF(AND(Table1[[#This Row],[Age]]&lt;&gt;"", Table1[[#This Row],[Age]]&gt;=13, Table1[[#This Row],[Age]]&lt;20), 1, 0)</f>
        <v>0</v>
      </c>
      <c r="O397">
        <f>IF(AND(Table1[[#This Row],[Age]]&lt;&gt;"", Table1[[#This Row],[Age]]&gt;64), 1, 0)</f>
        <v>0</v>
      </c>
      <c r="P397">
        <v>0</v>
      </c>
      <c r="Q397">
        <v>1</v>
      </c>
      <c r="R397">
        <v>230433</v>
      </c>
      <c r="S397">
        <v>26</v>
      </c>
      <c r="U397" t="s">
        <v>15</v>
      </c>
      <c r="V397">
        <f>Table1[[#This Row],[class1]]*Bclass1+Table1[[#This Row],[class2]]*Bclass2+Table1[[#This Row],[male]]*Bmale+Table1[[#This Row],[Fare]]*Bfare+Table1[[#This Row],[child]]*Bchild+Table1[[#This Row],[teen]]*Bteen+Table1[[#This Row],[senior]]*Bsenior</f>
        <v>1.2404033275168529</v>
      </c>
      <c r="W397">
        <f>EXP(Table1[[#This Row],[Logit]])</f>
        <v>3.4570074898660659</v>
      </c>
      <c r="X397">
        <f>IF(Table1[[#This Row],[Survived]]=1, Table1[[#This Row],[elogit]]/(1+Table1[[#This Row],[elogit]]), 1-(Table1[[#This Row],[elogit]]/(1+Table1[[#This Row],[elogit]])))</f>
        <v>0.77563421145831413</v>
      </c>
      <c r="Y397">
        <f>LN(Table1[[#This Row],[probability]])</f>
        <v>-0.2540742469186838</v>
      </c>
      <c r="Z397">
        <f>IF(ROW()&lt;(Table1[[#Totals],[Survived]]+1), 1, 0)</f>
        <v>0</v>
      </c>
      <c r="AA397">
        <f>IF(Table1[[#This Row],[Prediction]]=Table1[[#This Row],[Survived]], 1, 0)</f>
        <v>0</v>
      </c>
    </row>
    <row r="398" spans="1:27" x14ac:dyDescent="0.3">
      <c r="A398">
        <v>441</v>
      </c>
      <c r="B398">
        <v>1</v>
      </c>
      <c r="C398">
        <v>2</v>
      </c>
      <c r="D398">
        <f>IF(Table1[[#This Row],[Pclass]]=1, 1, 0)</f>
        <v>0</v>
      </c>
      <c r="E398">
        <f>IF(Table1[[#This Row],[Pclass]]=2, 1, 0)</f>
        <v>1</v>
      </c>
      <c r="F398" t="s">
        <v>638</v>
      </c>
      <c r="G398" t="s">
        <v>17</v>
      </c>
      <c r="H398">
        <f>IF(Table1[[#This Row],[Sex]]="male", 1, 0)</f>
        <v>0</v>
      </c>
      <c r="I398">
        <v>45</v>
      </c>
      <c r="J398">
        <f>IF(Table1[[#This Row],[Age]], 0, 1)</f>
        <v>0</v>
      </c>
      <c r="K398">
        <f>IF(AND(Table1[[#This Row],[Age]]&lt;&gt;"", Table1[[#This Row],[Age]]&lt;13), 1, 0)</f>
        <v>0</v>
      </c>
      <c r="L398">
        <f>IF(AND(Table1[[#This Row],[Age]]&lt;&gt;"", Table1[[#This Row],[Age]]&gt;=13, Table1[[#This Row],[Age]]&lt;20), 1, 0)</f>
        <v>0</v>
      </c>
      <c r="O398">
        <f>IF(AND(Table1[[#This Row],[Age]]&lt;&gt;"", Table1[[#This Row],[Age]]&gt;64), 1, 0)</f>
        <v>0</v>
      </c>
      <c r="P398">
        <v>1</v>
      </c>
      <c r="Q398">
        <v>1</v>
      </c>
      <c r="R398" t="s">
        <v>477</v>
      </c>
      <c r="S398">
        <v>26.25</v>
      </c>
      <c r="U398" t="s">
        <v>15</v>
      </c>
      <c r="V398">
        <f>Table1[[#This Row],[class1]]*Bclass1+Table1[[#This Row],[class2]]*Bclass2+Table1[[#This Row],[male]]*Bmale+Table1[[#This Row],[Fare]]*Bfare+Table1[[#This Row],[child]]*Bchild+Table1[[#This Row],[teen]]*Bteen+Table1[[#This Row],[senior]]*Bsenior</f>
        <v>1.240735847697118</v>
      </c>
      <c r="W398">
        <f>EXP(Table1[[#This Row],[Logit]])</f>
        <v>3.4581572057610486</v>
      </c>
      <c r="X398">
        <f>IF(Table1[[#This Row],[Survived]]=1, Table1[[#This Row],[elogit]]/(1+Table1[[#This Row],[elogit]]), 1-(Table1[[#This Row],[elogit]]/(1+Table1[[#This Row],[elogit]])))</f>
        <v>0.77569207323874734</v>
      </c>
      <c r="Y398">
        <f>LN(Table1[[#This Row],[probability]])</f>
        <v>-0.25399965038663141</v>
      </c>
      <c r="Z398">
        <f>IF(ROW()&lt;(Table1[[#Totals],[Survived]]+1), 1, 0)</f>
        <v>0</v>
      </c>
      <c r="AA398">
        <f>IF(Table1[[#This Row],[Prediction]]=Table1[[#This Row],[Survived]], 1, 0)</f>
        <v>0</v>
      </c>
    </row>
    <row r="399" spans="1:27" x14ac:dyDescent="0.3">
      <c r="A399">
        <v>802</v>
      </c>
      <c r="B399">
        <v>1</v>
      </c>
      <c r="C399">
        <v>2</v>
      </c>
      <c r="D399">
        <f>IF(Table1[[#This Row],[Pclass]]=1, 1, 0)</f>
        <v>0</v>
      </c>
      <c r="E399">
        <f>IF(Table1[[#This Row],[Pclass]]=2, 1, 0)</f>
        <v>1</v>
      </c>
      <c r="F399" t="s">
        <v>1110</v>
      </c>
      <c r="G399" t="s">
        <v>17</v>
      </c>
      <c r="H399">
        <f>IF(Table1[[#This Row],[Sex]]="male", 1, 0)</f>
        <v>0</v>
      </c>
      <c r="I399">
        <v>31</v>
      </c>
      <c r="J399">
        <f>IF(Table1[[#This Row],[Age]], 0, 1)</f>
        <v>0</v>
      </c>
      <c r="K399">
        <f>IF(AND(Table1[[#This Row],[Age]]&lt;&gt;"", Table1[[#This Row],[Age]]&lt;13), 1, 0)</f>
        <v>0</v>
      </c>
      <c r="L399">
        <f>IF(AND(Table1[[#This Row],[Age]]&lt;&gt;"", Table1[[#This Row],[Age]]&gt;=13, Table1[[#This Row],[Age]]&lt;20), 1, 0)</f>
        <v>0</v>
      </c>
      <c r="O399">
        <f>IF(AND(Table1[[#This Row],[Age]]&lt;&gt;"", Table1[[#This Row],[Age]]&gt;64), 1, 0)</f>
        <v>0</v>
      </c>
      <c r="P399">
        <v>1</v>
      </c>
      <c r="Q399">
        <v>1</v>
      </c>
      <c r="R399" t="s">
        <v>361</v>
      </c>
      <c r="S399">
        <v>26.25</v>
      </c>
      <c r="U399" t="s">
        <v>15</v>
      </c>
      <c r="V399">
        <f>Table1[[#This Row],[class1]]*Bclass1+Table1[[#This Row],[class2]]*Bclass2+Table1[[#This Row],[male]]*Bmale+Table1[[#This Row],[Fare]]*Bfare+Table1[[#This Row],[child]]*Bchild+Table1[[#This Row],[teen]]*Bteen+Table1[[#This Row],[senior]]*Bsenior</f>
        <v>1.240735847697118</v>
      </c>
      <c r="W399">
        <f>EXP(Table1[[#This Row],[Logit]])</f>
        <v>3.4581572057610486</v>
      </c>
      <c r="X399">
        <f>IF(Table1[[#This Row],[Survived]]=1, Table1[[#This Row],[elogit]]/(1+Table1[[#This Row],[elogit]]), 1-(Table1[[#This Row],[elogit]]/(1+Table1[[#This Row],[elogit]])))</f>
        <v>0.77569207323874734</v>
      </c>
      <c r="Y399">
        <f>LN(Table1[[#This Row],[probability]])</f>
        <v>-0.25399965038663141</v>
      </c>
      <c r="Z399">
        <f>IF(ROW()&lt;(Table1[[#Totals],[Survived]]+1), 1, 0)</f>
        <v>0</v>
      </c>
      <c r="AA399">
        <f>IF(Table1[[#This Row],[Prediction]]=Table1[[#This Row],[Survived]], 1, 0)</f>
        <v>0</v>
      </c>
    </row>
    <row r="400" spans="1:27" x14ac:dyDescent="0.3">
      <c r="A400">
        <v>601</v>
      </c>
      <c r="B400">
        <v>1</v>
      </c>
      <c r="C400">
        <v>2</v>
      </c>
      <c r="D400">
        <f>IF(Table1[[#This Row],[Pclass]]=1, 1, 0)</f>
        <v>0</v>
      </c>
      <c r="E400">
        <f>IF(Table1[[#This Row],[Pclass]]=2, 1, 0)</f>
        <v>1</v>
      </c>
      <c r="F400" t="s">
        <v>859</v>
      </c>
      <c r="G400" t="s">
        <v>17</v>
      </c>
      <c r="H400">
        <f>IF(Table1[[#This Row],[Sex]]="male", 1, 0)</f>
        <v>0</v>
      </c>
      <c r="I400">
        <v>24</v>
      </c>
      <c r="J400">
        <f>IF(Table1[[#This Row],[Age]], 0, 1)</f>
        <v>0</v>
      </c>
      <c r="K400">
        <f>IF(AND(Table1[[#This Row],[Age]]&lt;&gt;"", Table1[[#This Row],[Age]]&lt;13), 1, 0)</f>
        <v>0</v>
      </c>
      <c r="L400">
        <f>IF(AND(Table1[[#This Row],[Age]]&lt;&gt;"", Table1[[#This Row],[Age]]&gt;=13, Table1[[#This Row],[Age]]&lt;20), 1, 0)</f>
        <v>0</v>
      </c>
      <c r="O400">
        <f>IF(AND(Table1[[#This Row],[Age]]&lt;&gt;"", Table1[[#This Row],[Age]]&gt;64), 1, 0)</f>
        <v>0</v>
      </c>
      <c r="P400">
        <v>2</v>
      </c>
      <c r="Q400">
        <v>1</v>
      </c>
      <c r="R400">
        <v>243847</v>
      </c>
      <c r="S400">
        <v>27</v>
      </c>
      <c r="U400" t="s">
        <v>15</v>
      </c>
      <c r="V400">
        <f>Table1[[#This Row],[class1]]*Bclass1+Table1[[#This Row],[class2]]*Bclass2+Table1[[#This Row],[male]]*Bmale+Table1[[#This Row],[Fare]]*Bfare+Table1[[#This Row],[child]]*Bchild+Table1[[#This Row],[teen]]*Bteen+Table1[[#This Row],[senior]]*Bsenior</f>
        <v>1.2417334082379126</v>
      </c>
      <c r="W400">
        <f>EXP(Table1[[#This Row],[Logit]])</f>
        <v>3.461608648158534</v>
      </c>
      <c r="X400">
        <f>IF(Table1[[#This Row],[Survived]]=1, Table1[[#This Row],[elogit]]/(1+Table1[[#This Row],[elogit]]), 1-(Table1[[#This Row],[elogit]]/(1+Table1[[#This Row],[elogit]])))</f>
        <v>0.77586559493228169</v>
      </c>
      <c r="Y400">
        <f>LN(Table1[[#This Row],[probability]])</f>
        <v>-0.25377597620704084</v>
      </c>
      <c r="Z400">
        <f>IF(ROW()&lt;(Table1[[#Totals],[Survived]]+1), 1, 0)</f>
        <v>0</v>
      </c>
      <c r="AA400">
        <f>IF(Table1[[#This Row],[Prediction]]=Table1[[#This Row],[Survived]], 1, 0)</f>
        <v>0</v>
      </c>
    </row>
    <row r="401" spans="1:27" x14ac:dyDescent="0.3">
      <c r="A401">
        <v>818</v>
      </c>
      <c r="B401">
        <v>0</v>
      </c>
      <c r="C401">
        <v>2</v>
      </c>
      <c r="D401">
        <f>IF(Table1[[#This Row],[Pclass]]=1, 1, 0)</f>
        <v>0</v>
      </c>
      <c r="E401">
        <f>IF(Table1[[#This Row],[Pclass]]=2, 1, 0)</f>
        <v>1</v>
      </c>
      <c r="F401" t="s">
        <v>1129</v>
      </c>
      <c r="G401" t="s">
        <v>13</v>
      </c>
      <c r="H401">
        <f>IF(Table1[[#This Row],[Sex]]="male", 1, 0)</f>
        <v>1</v>
      </c>
      <c r="I401">
        <v>31</v>
      </c>
      <c r="J401">
        <f>IF(Table1[[#This Row],[Age]], 0, 1)</f>
        <v>0</v>
      </c>
      <c r="K401">
        <f>IF(AND(Table1[[#This Row],[Age]]&lt;&gt;"", Table1[[#This Row],[Age]]&lt;13), 1, 0)</f>
        <v>0</v>
      </c>
      <c r="L401">
        <f>IF(AND(Table1[[#This Row],[Age]]&lt;&gt;"", Table1[[#This Row],[Age]]&gt;=13, Table1[[#This Row],[Age]]&lt;20), 1, 0)</f>
        <v>0</v>
      </c>
      <c r="O401">
        <f>IF(AND(Table1[[#This Row],[Age]]&lt;&gt;"", Table1[[#This Row],[Age]]&gt;64), 1, 0)</f>
        <v>0</v>
      </c>
      <c r="P401">
        <v>1</v>
      </c>
      <c r="Q401">
        <v>1</v>
      </c>
      <c r="R401" t="s">
        <v>1130</v>
      </c>
      <c r="S401">
        <v>37.004199999999997</v>
      </c>
      <c r="U401" t="s">
        <v>20</v>
      </c>
      <c r="V401">
        <f>Table1[[#This Row],[class1]]*Bclass1+Table1[[#This Row],[class2]]*Bclass2+Table1[[#This Row],[male]]*Bmale+Table1[[#This Row],[Fare]]*Bfare+Table1[[#This Row],[child]]*Bchild+Table1[[#This Row],[teen]]*Bteen+Table1[[#This Row],[senior]]*Bsenior</f>
        <v>-1.2420988996635092</v>
      </c>
      <c r="W401">
        <f>EXP(Table1[[#This Row],[Logit]])</f>
        <v>0.28877746647935831</v>
      </c>
      <c r="X401">
        <f>IF(Table1[[#This Row],[Survived]]=1, Table1[[#This Row],[elogit]]/(1+Table1[[#This Row],[elogit]]), 1-(Table1[[#This Row],[elogit]]/(1+Table1[[#This Row],[elogit]])))</f>
        <v>0.77592914681521274</v>
      </c>
      <c r="Y401">
        <f>LN(Table1[[#This Row],[probability]])</f>
        <v>-0.25369406861803201</v>
      </c>
      <c r="Z401">
        <f>IF(ROW()&lt;(Table1[[#Totals],[Survived]]+1), 1, 0)</f>
        <v>0</v>
      </c>
      <c r="AA401">
        <f>IF(Table1[[#This Row],[Prediction]]=Table1[[#This Row],[Survived]], 1, 0)</f>
        <v>1</v>
      </c>
    </row>
    <row r="402" spans="1:27" x14ac:dyDescent="0.3">
      <c r="A402">
        <v>473</v>
      </c>
      <c r="B402">
        <v>1</v>
      </c>
      <c r="C402">
        <v>2</v>
      </c>
      <c r="D402">
        <f>IF(Table1[[#This Row],[Pclass]]=1, 1, 0)</f>
        <v>0</v>
      </c>
      <c r="E402">
        <f>IF(Table1[[#This Row],[Pclass]]=2, 1, 0)</f>
        <v>1</v>
      </c>
      <c r="F402" t="s">
        <v>682</v>
      </c>
      <c r="G402" t="s">
        <v>17</v>
      </c>
      <c r="H402">
        <f>IF(Table1[[#This Row],[Sex]]="male", 1, 0)</f>
        <v>0</v>
      </c>
      <c r="I402">
        <v>33</v>
      </c>
      <c r="J402">
        <f>IF(Table1[[#This Row],[Age]], 0, 1)</f>
        <v>0</v>
      </c>
      <c r="K402">
        <f>IF(AND(Table1[[#This Row],[Age]]&lt;&gt;"", Table1[[#This Row],[Age]]&lt;13), 1, 0)</f>
        <v>0</v>
      </c>
      <c r="L402">
        <f>IF(AND(Table1[[#This Row],[Age]]&lt;&gt;"", Table1[[#This Row],[Age]]&gt;=13, Table1[[#This Row],[Age]]&lt;20), 1, 0)</f>
        <v>0</v>
      </c>
      <c r="O402">
        <f>IF(AND(Table1[[#This Row],[Age]]&lt;&gt;"", Table1[[#This Row],[Age]]&gt;64), 1, 0)</f>
        <v>0</v>
      </c>
      <c r="P402">
        <v>1</v>
      </c>
      <c r="Q402">
        <v>2</v>
      </c>
      <c r="R402" t="s">
        <v>103</v>
      </c>
      <c r="S402">
        <v>27.75</v>
      </c>
      <c r="U402" t="s">
        <v>15</v>
      </c>
      <c r="V402">
        <f>Table1[[#This Row],[class1]]*Bclass1+Table1[[#This Row],[class2]]*Bclass2+Table1[[#This Row],[male]]*Bmale+Table1[[#This Row],[Fare]]*Bfare+Table1[[#This Row],[child]]*Bchild+Table1[[#This Row],[teen]]*Bteen+Table1[[#This Row],[senior]]*Bsenior</f>
        <v>1.2427309687787071</v>
      </c>
      <c r="W402">
        <f>EXP(Table1[[#This Row],[Logit]])</f>
        <v>3.4650635352966468</v>
      </c>
      <c r="X402">
        <f>IF(Table1[[#This Row],[Survived]]=1, Table1[[#This Row],[elogit]]/(1+Table1[[#This Row],[elogit]]), 1-(Table1[[#This Row],[elogit]]/(1+Table1[[#This Row],[elogit]])))</f>
        <v>0.77603902114831547</v>
      </c>
      <c r="Y402">
        <f>LN(Table1[[#This Row],[probability]])</f>
        <v>-0.25355247507822315</v>
      </c>
      <c r="Z402">
        <f>IF(ROW()&lt;(Table1[[#Totals],[Survived]]+1), 1, 0)</f>
        <v>0</v>
      </c>
      <c r="AA402">
        <f>IF(Table1[[#This Row],[Prediction]]=Table1[[#This Row],[Survived]], 1, 0)</f>
        <v>0</v>
      </c>
    </row>
    <row r="403" spans="1:27" x14ac:dyDescent="0.3">
      <c r="A403">
        <v>324</v>
      </c>
      <c r="B403">
        <v>1</v>
      </c>
      <c r="C403">
        <v>2</v>
      </c>
      <c r="D403">
        <f>IF(Table1[[#This Row],[Pclass]]=1, 1, 0)</f>
        <v>0</v>
      </c>
      <c r="E403">
        <f>IF(Table1[[#This Row],[Pclass]]=2, 1, 0)</f>
        <v>1</v>
      </c>
      <c r="F403" t="s">
        <v>489</v>
      </c>
      <c r="G403" t="s">
        <v>17</v>
      </c>
      <c r="H403">
        <f>IF(Table1[[#This Row],[Sex]]="male", 1, 0)</f>
        <v>0</v>
      </c>
      <c r="I403">
        <v>22</v>
      </c>
      <c r="J403">
        <f>IF(Table1[[#This Row],[Age]], 0, 1)</f>
        <v>0</v>
      </c>
      <c r="K403">
        <f>IF(AND(Table1[[#This Row],[Age]]&lt;&gt;"", Table1[[#This Row],[Age]]&lt;13), 1, 0)</f>
        <v>0</v>
      </c>
      <c r="L403">
        <f>IF(AND(Table1[[#This Row],[Age]]&lt;&gt;"", Table1[[#This Row],[Age]]&gt;=13, Table1[[#This Row],[Age]]&lt;20), 1, 0)</f>
        <v>0</v>
      </c>
      <c r="O403">
        <f>IF(AND(Table1[[#This Row],[Age]]&lt;&gt;"", Table1[[#This Row],[Age]]&gt;64), 1, 0)</f>
        <v>0</v>
      </c>
      <c r="P403">
        <v>1</v>
      </c>
      <c r="Q403">
        <v>1</v>
      </c>
      <c r="R403">
        <v>248738</v>
      </c>
      <c r="S403">
        <v>29</v>
      </c>
      <c r="U403" t="s">
        <v>15</v>
      </c>
      <c r="V403">
        <f>Table1[[#This Row],[class1]]*Bclass1+Table1[[#This Row],[class2]]*Bclass2+Table1[[#This Row],[male]]*Bmale+Table1[[#This Row],[Fare]]*Bfare+Table1[[#This Row],[child]]*Bchild+Table1[[#This Row],[teen]]*Bteen+Table1[[#This Row],[senior]]*Bsenior</f>
        <v>1.2443935696800317</v>
      </c>
      <c r="W403">
        <f>EXP(Table1[[#This Row],[Logit]])</f>
        <v>3.4708293448454799</v>
      </c>
      <c r="X403">
        <f>IF(Table1[[#This Row],[Survived]]=1, Table1[[#This Row],[elogit]]/(1+Table1[[#This Row],[elogit]]), 1-(Table1[[#This Row],[elogit]]/(1+Table1[[#This Row],[elogit]])))</f>
        <v>0.77632785264932491</v>
      </c>
      <c r="Y403">
        <f>LN(Table1[[#This Row],[probability]])</f>
        <v>-0.25318035749543066</v>
      </c>
      <c r="Z403">
        <f>IF(ROW()&lt;(Table1[[#Totals],[Survived]]+1), 1, 0)</f>
        <v>0</v>
      </c>
      <c r="AA403">
        <f>IF(Table1[[#This Row],[Prediction]]=Table1[[#This Row],[Survived]], 1, 0)</f>
        <v>0</v>
      </c>
    </row>
    <row r="404" spans="1:27" x14ac:dyDescent="0.3">
      <c r="A404">
        <v>581</v>
      </c>
      <c r="B404">
        <v>1</v>
      </c>
      <c r="C404">
        <v>2</v>
      </c>
      <c r="D404">
        <f>IF(Table1[[#This Row],[Pclass]]=1, 1, 0)</f>
        <v>0</v>
      </c>
      <c r="E404">
        <f>IF(Table1[[#This Row],[Pclass]]=2, 1, 0)</f>
        <v>1</v>
      </c>
      <c r="F404" t="s">
        <v>830</v>
      </c>
      <c r="G404" t="s">
        <v>17</v>
      </c>
      <c r="H404">
        <f>IF(Table1[[#This Row],[Sex]]="male", 1, 0)</f>
        <v>0</v>
      </c>
      <c r="I404">
        <v>25</v>
      </c>
      <c r="J404">
        <f>IF(Table1[[#This Row],[Age]], 0, 1)</f>
        <v>0</v>
      </c>
      <c r="K404">
        <f>IF(AND(Table1[[#This Row],[Age]]&lt;&gt;"", Table1[[#This Row],[Age]]&lt;13), 1, 0)</f>
        <v>0</v>
      </c>
      <c r="L404">
        <f>IF(AND(Table1[[#This Row],[Age]]&lt;&gt;"", Table1[[#This Row],[Age]]&gt;=13, Table1[[#This Row],[Age]]&lt;20), 1, 0)</f>
        <v>0</v>
      </c>
      <c r="O404">
        <f>IF(AND(Table1[[#This Row],[Age]]&lt;&gt;"", Table1[[#This Row],[Age]]&gt;64), 1, 0)</f>
        <v>0</v>
      </c>
      <c r="P404">
        <v>1</v>
      </c>
      <c r="Q404">
        <v>1</v>
      </c>
      <c r="R404">
        <v>237789</v>
      </c>
      <c r="S404">
        <v>30</v>
      </c>
      <c r="U404" t="s">
        <v>15</v>
      </c>
      <c r="V404">
        <f>Table1[[#This Row],[class1]]*Bclass1+Table1[[#This Row],[class2]]*Bclass2+Table1[[#This Row],[male]]*Bmale+Table1[[#This Row],[Fare]]*Bfare+Table1[[#This Row],[child]]*Bchild+Table1[[#This Row],[teen]]*Bteen+Table1[[#This Row],[senior]]*Bsenior</f>
        <v>1.2457236504010911</v>
      </c>
      <c r="W404">
        <f>EXP(Table1[[#This Row],[Logit]])</f>
        <v>3.4754488995524304</v>
      </c>
      <c r="X404">
        <f>IF(Table1[[#This Row],[Survived]]=1, Table1[[#This Row],[elogit]]/(1+Table1[[#This Row],[elogit]]), 1-(Table1[[#This Row],[elogit]]/(1+Table1[[#This Row],[elogit]])))</f>
        <v>0.77655872685754368</v>
      </c>
      <c r="Y404">
        <f>LN(Table1[[#This Row],[probability]])</f>
        <v>-0.25288300904388678</v>
      </c>
      <c r="Z404">
        <f>IF(ROW()&lt;(Table1[[#Totals],[Survived]]+1), 1, 0)</f>
        <v>0</v>
      </c>
      <c r="AA404">
        <f>IF(Table1[[#This Row],[Prediction]]=Table1[[#This Row],[Survived]], 1, 0)</f>
        <v>0</v>
      </c>
    </row>
    <row r="405" spans="1:27" x14ac:dyDescent="0.3">
      <c r="A405">
        <v>849</v>
      </c>
      <c r="B405">
        <v>0</v>
      </c>
      <c r="C405">
        <v>2</v>
      </c>
      <c r="D405">
        <f>IF(Table1[[#This Row],[Pclass]]=1, 1, 0)</f>
        <v>0</v>
      </c>
      <c r="E405">
        <f>IF(Table1[[#This Row],[Pclass]]=2, 1, 0)</f>
        <v>1</v>
      </c>
      <c r="F405" t="s">
        <v>1168</v>
      </c>
      <c r="G405" t="s">
        <v>13</v>
      </c>
      <c r="H405">
        <f>IF(Table1[[#This Row],[Sex]]="male", 1, 0)</f>
        <v>1</v>
      </c>
      <c r="I405">
        <v>28</v>
      </c>
      <c r="J405">
        <f>IF(Table1[[#This Row],[Age]], 0, 1)</f>
        <v>0</v>
      </c>
      <c r="K405">
        <f>IF(AND(Table1[[#This Row],[Age]]&lt;&gt;"", Table1[[#This Row],[Age]]&lt;13), 1, 0)</f>
        <v>0</v>
      </c>
      <c r="L405">
        <f>IF(AND(Table1[[#This Row],[Age]]&lt;&gt;"", Table1[[#This Row],[Age]]&gt;=13, Table1[[#This Row],[Age]]&lt;20), 1, 0)</f>
        <v>0</v>
      </c>
      <c r="O405">
        <f>IF(AND(Table1[[#This Row],[Age]]&lt;&gt;"", Table1[[#This Row],[Age]]&gt;64), 1, 0)</f>
        <v>0</v>
      </c>
      <c r="P405">
        <v>0</v>
      </c>
      <c r="Q405">
        <v>1</v>
      </c>
      <c r="R405">
        <v>248727</v>
      </c>
      <c r="S405">
        <v>33</v>
      </c>
      <c r="U405" t="s">
        <v>15</v>
      </c>
      <c r="V405">
        <f>Table1[[#This Row],[class1]]*Bclass1+Table1[[#This Row],[class2]]*Bclass2+Table1[[#This Row],[male]]*Bmale+Table1[[#This Row],[Fare]]*Bfare+Table1[[#This Row],[child]]*Bchild+Table1[[#This Row],[teen]]*Bteen+Table1[[#This Row],[senior]]*Bsenior</f>
        <v>-1.2474248088867759</v>
      </c>
      <c r="W405">
        <f>EXP(Table1[[#This Row],[Logit]])</f>
        <v>0.28724355227689113</v>
      </c>
      <c r="X405">
        <f>IF(Table1[[#This Row],[Survived]]=1, Table1[[#This Row],[elogit]]/(1+Table1[[#This Row],[elogit]]), 1-(Table1[[#This Row],[elogit]]/(1+Table1[[#This Row],[elogit]])))</f>
        <v>0.77685376495472713</v>
      </c>
      <c r="Y405">
        <f>LN(Table1[[#This Row],[probability]])</f>
        <v>-0.25250315101868587</v>
      </c>
      <c r="Z405">
        <f>IF(ROW()&lt;(Table1[[#Totals],[Survived]]+1), 1, 0)</f>
        <v>0</v>
      </c>
      <c r="AA405">
        <f>IF(Table1[[#This Row],[Prediction]]=Table1[[#This Row],[Survived]], 1, 0)</f>
        <v>1</v>
      </c>
    </row>
    <row r="406" spans="1:27" x14ac:dyDescent="0.3">
      <c r="A406">
        <v>417</v>
      </c>
      <c r="B406">
        <v>1</v>
      </c>
      <c r="C406">
        <v>2</v>
      </c>
      <c r="D406">
        <f>IF(Table1[[#This Row],[Pclass]]=1, 1, 0)</f>
        <v>0</v>
      </c>
      <c r="E406">
        <f>IF(Table1[[#This Row],[Pclass]]=2, 1, 0)</f>
        <v>1</v>
      </c>
      <c r="F406" t="s">
        <v>606</v>
      </c>
      <c r="G406" t="s">
        <v>17</v>
      </c>
      <c r="H406">
        <f>IF(Table1[[#This Row],[Sex]]="male", 1, 0)</f>
        <v>0</v>
      </c>
      <c r="I406">
        <v>34</v>
      </c>
      <c r="J406">
        <f>IF(Table1[[#This Row],[Age]], 0, 1)</f>
        <v>0</v>
      </c>
      <c r="K406">
        <f>IF(AND(Table1[[#This Row],[Age]]&lt;&gt;"", Table1[[#This Row],[Age]]&lt;13), 1, 0)</f>
        <v>0</v>
      </c>
      <c r="L406">
        <f>IF(AND(Table1[[#This Row],[Age]]&lt;&gt;"", Table1[[#This Row],[Age]]&gt;=13, Table1[[#This Row],[Age]]&lt;20), 1, 0)</f>
        <v>0</v>
      </c>
      <c r="O406">
        <f>IF(AND(Table1[[#This Row],[Age]]&lt;&gt;"", Table1[[#This Row],[Age]]&gt;64), 1, 0)</f>
        <v>0</v>
      </c>
      <c r="P406">
        <v>1</v>
      </c>
      <c r="Q406">
        <v>1</v>
      </c>
      <c r="R406">
        <v>28220</v>
      </c>
      <c r="S406">
        <v>32.5</v>
      </c>
      <c r="U406" t="s">
        <v>15</v>
      </c>
      <c r="V406">
        <f>Table1[[#This Row],[class1]]*Bclass1+Table1[[#This Row],[class2]]*Bclass2+Table1[[#This Row],[male]]*Bmale+Table1[[#This Row],[Fare]]*Bfare+Table1[[#This Row],[child]]*Bchild+Table1[[#This Row],[teen]]*Bteen+Table1[[#This Row],[senior]]*Bsenior</f>
        <v>1.2490488522037402</v>
      </c>
      <c r="W406">
        <f>EXP(Table1[[#This Row],[Logit]])</f>
        <v>3.4870247037746651</v>
      </c>
      <c r="X406">
        <f>IF(Table1[[#This Row],[Survived]]=1, Table1[[#This Row],[elogit]]/(1+Table1[[#This Row],[elogit]]), 1-(Table1[[#This Row],[elogit]]/(1+Table1[[#This Row],[elogit]])))</f>
        <v>0.7771351695124924</v>
      </c>
      <c r="Y406">
        <f>LN(Table1[[#This Row],[probability]])</f>
        <v>-0.25214098040781513</v>
      </c>
      <c r="Z406">
        <f>IF(ROW()&lt;(Table1[[#Totals],[Survived]]+1), 1, 0)</f>
        <v>0</v>
      </c>
      <c r="AA406">
        <f>IF(Table1[[#This Row],[Prediction]]=Table1[[#This Row],[Survived]], 1, 0)</f>
        <v>0</v>
      </c>
    </row>
    <row r="407" spans="1:27" x14ac:dyDescent="0.3">
      <c r="A407">
        <v>597</v>
      </c>
      <c r="B407">
        <v>1</v>
      </c>
      <c r="C407">
        <v>2</v>
      </c>
      <c r="D407">
        <f>IF(Table1[[#This Row],[Pclass]]=1, 1, 0)</f>
        <v>0</v>
      </c>
      <c r="E407">
        <f>IF(Table1[[#This Row],[Pclass]]=2, 1, 0)</f>
        <v>1</v>
      </c>
      <c r="F407" t="s">
        <v>854</v>
      </c>
      <c r="G407" t="s">
        <v>17</v>
      </c>
      <c r="H407">
        <f>IF(Table1[[#This Row],[Sex]]="male", 1, 0)</f>
        <v>0</v>
      </c>
      <c r="J407">
        <f>IF(Table1[[#This Row],[Age]], 0, 1)</f>
        <v>1</v>
      </c>
      <c r="K407">
        <f>IF(AND(Table1[[#This Row],[Age]]&lt;&gt;"", Table1[[#This Row],[Age]]&lt;13), 1, 0)</f>
        <v>0</v>
      </c>
      <c r="L407">
        <f>IF(AND(Table1[[#This Row],[Age]]&lt;&gt;"", Table1[[#This Row],[Age]]&gt;=13, Table1[[#This Row],[Age]]&lt;20), 1, 0)</f>
        <v>0</v>
      </c>
      <c r="O407">
        <f>IF(AND(Table1[[#This Row],[Age]]&lt;&gt;"", Table1[[#This Row],[Age]]&gt;64), 1, 0)</f>
        <v>0</v>
      </c>
      <c r="P407">
        <v>0</v>
      </c>
      <c r="Q407">
        <v>0</v>
      </c>
      <c r="R407">
        <v>248727</v>
      </c>
      <c r="S407">
        <v>33</v>
      </c>
      <c r="U407" t="s">
        <v>15</v>
      </c>
      <c r="V407">
        <f>Table1[[#This Row],[class1]]*Bclass1+Table1[[#This Row],[class2]]*Bclass2+Table1[[#This Row],[male]]*Bmale+Table1[[#This Row],[Fare]]*Bfare+Table1[[#This Row],[child]]*Bchild+Table1[[#This Row],[teen]]*Bteen+Table1[[#This Row],[senior]]*Bsenior</f>
        <v>1.2497138925642699</v>
      </c>
      <c r="W407">
        <f>EXP(Table1[[#This Row],[Logit]])</f>
        <v>3.4893444872301531</v>
      </c>
      <c r="X407">
        <f>IF(Table1[[#This Row],[Survived]]=1, Table1[[#This Row],[elogit]]/(1+Table1[[#This Row],[elogit]]), 1-(Table1[[#This Row],[elogit]]/(1+Table1[[#This Row],[elogit]])))</f>
        <v>0.77725033067868166</v>
      </c>
      <c r="Y407">
        <f>LN(Table1[[#This Row],[probability]])</f>
        <v>-0.2519928045963632</v>
      </c>
      <c r="Z407">
        <f>IF(ROW()&lt;(Table1[[#Totals],[Survived]]+1), 1, 0)</f>
        <v>0</v>
      </c>
      <c r="AA407">
        <f>IF(Table1[[#This Row],[Prediction]]=Table1[[#This Row],[Survived]], 1, 0)</f>
        <v>0</v>
      </c>
    </row>
    <row r="408" spans="1:27" x14ac:dyDescent="0.3">
      <c r="A408">
        <v>123</v>
      </c>
      <c r="B408">
        <v>0</v>
      </c>
      <c r="C408">
        <v>2</v>
      </c>
      <c r="D408">
        <f>IF(Table1[[#This Row],[Pclass]]=1, 1, 0)</f>
        <v>0</v>
      </c>
      <c r="E408">
        <f>IF(Table1[[#This Row],[Pclass]]=2, 1, 0)</f>
        <v>1</v>
      </c>
      <c r="F408" t="s">
        <v>193</v>
      </c>
      <c r="G408" t="s">
        <v>13</v>
      </c>
      <c r="H408">
        <f>IF(Table1[[#This Row],[Sex]]="male", 1, 0)</f>
        <v>1</v>
      </c>
      <c r="I408">
        <v>32.5</v>
      </c>
      <c r="J408">
        <f>IF(Table1[[#This Row],[Age]], 0, 1)</f>
        <v>0</v>
      </c>
      <c r="K408">
        <f>IF(AND(Table1[[#This Row],[Age]]&lt;&gt;"", Table1[[#This Row],[Age]]&lt;13), 1, 0)</f>
        <v>0</v>
      </c>
      <c r="L408">
        <f>IF(AND(Table1[[#This Row],[Age]]&lt;&gt;"", Table1[[#This Row],[Age]]&gt;=13, Table1[[#This Row],[Age]]&lt;20), 1, 0)</f>
        <v>0</v>
      </c>
      <c r="O408">
        <f>IF(AND(Table1[[#This Row],[Age]]&lt;&gt;"", Table1[[#This Row],[Age]]&gt;64), 1, 0)</f>
        <v>0</v>
      </c>
      <c r="P408">
        <v>1</v>
      </c>
      <c r="Q408">
        <v>0</v>
      </c>
      <c r="R408">
        <v>237736</v>
      </c>
      <c r="S408">
        <v>30.070799999999998</v>
      </c>
      <c r="U408" t="s">
        <v>20</v>
      </c>
      <c r="V408">
        <f>Table1[[#This Row],[class1]]*Bclass1+Table1[[#This Row],[class2]]*Bclass2+Table1[[#This Row],[male]]*Bmale+Table1[[#This Row],[Fare]]*Bfare+Table1[[#This Row],[child]]*Bchild+Table1[[#This Row],[teen]]*Bteen+Table1[[#This Row],[senior]]*Bsenior</f>
        <v>-1.2513208813349035</v>
      </c>
      <c r="W408">
        <f>EXP(Table1[[#This Row],[Logit]])</f>
        <v>0.28612660784804717</v>
      </c>
      <c r="X408">
        <f>IF(Table1[[#This Row],[Survived]]=1, Table1[[#This Row],[elogit]]/(1+Table1[[#This Row],[elogit]]), 1-(Table1[[#This Row],[elogit]]/(1+Table1[[#This Row],[elogit]])))</f>
        <v>0.7775284283039634</v>
      </c>
      <c r="Y408">
        <f>LN(Table1[[#This Row],[probability]])</f>
        <v>-0.25163507186218376</v>
      </c>
      <c r="Z408">
        <f>IF(ROW()&lt;(Table1[[#Totals],[Survived]]+1), 1, 0)</f>
        <v>0</v>
      </c>
      <c r="AA408">
        <f>IF(Table1[[#This Row],[Prediction]]=Table1[[#This Row],[Survived]], 1, 0)</f>
        <v>1</v>
      </c>
    </row>
    <row r="409" spans="1:27" x14ac:dyDescent="0.3">
      <c r="A409">
        <v>451</v>
      </c>
      <c r="B409">
        <v>0</v>
      </c>
      <c r="C409">
        <v>2</v>
      </c>
      <c r="D409">
        <f>IF(Table1[[#This Row],[Pclass]]=1, 1, 0)</f>
        <v>0</v>
      </c>
      <c r="E409">
        <f>IF(Table1[[#This Row],[Pclass]]=2, 1, 0)</f>
        <v>1</v>
      </c>
      <c r="F409" t="s">
        <v>650</v>
      </c>
      <c r="G409" t="s">
        <v>13</v>
      </c>
      <c r="H409">
        <f>IF(Table1[[#This Row],[Sex]]="male", 1, 0)</f>
        <v>1</v>
      </c>
      <c r="I409">
        <v>36</v>
      </c>
      <c r="J409">
        <f>IF(Table1[[#This Row],[Age]], 0, 1)</f>
        <v>0</v>
      </c>
      <c r="K409">
        <f>IF(AND(Table1[[#This Row],[Age]]&lt;&gt;"", Table1[[#This Row],[Age]]&lt;13), 1, 0)</f>
        <v>0</v>
      </c>
      <c r="L409">
        <f>IF(AND(Table1[[#This Row],[Age]]&lt;&gt;"", Table1[[#This Row],[Age]]&gt;=13, Table1[[#This Row],[Age]]&lt;20), 1, 0)</f>
        <v>0</v>
      </c>
      <c r="O409">
        <f>IF(AND(Table1[[#This Row],[Age]]&lt;&gt;"", Table1[[#This Row],[Age]]&gt;64), 1, 0)</f>
        <v>0</v>
      </c>
      <c r="P409">
        <v>1</v>
      </c>
      <c r="Q409">
        <v>2</v>
      </c>
      <c r="R409" t="s">
        <v>103</v>
      </c>
      <c r="S409">
        <v>27.75</v>
      </c>
      <c r="U409" t="s">
        <v>15</v>
      </c>
      <c r="V409">
        <f>Table1[[#This Row],[class1]]*Bclass1+Table1[[#This Row],[class2]]*Bclass2+Table1[[#This Row],[male]]*Bmale+Table1[[#This Row],[Fare]]*Bfare+Table1[[#This Row],[child]]*Bchild+Table1[[#This Row],[teen]]*Bteen+Table1[[#This Row],[senior]]*Bsenior</f>
        <v>-1.2544077326723386</v>
      </c>
      <c r="W409">
        <f>EXP(Table1[[#This Row],[Logit]])</f>
        <v>0.28524473934467154</v>
      </c>
      <c r="X409">
        <f>IF(Table1[[#This Row],[Survived]]=1, Table1[[#This Row],[elogit]]/(1+Table1[[#This Row],[elogit]]), 1-(Table1[[#This Row],[elogit]]/(1+Table1[[#This Row],[elogit]])))</f>
        <v>0.77806192811953168</v>
      </c>
      <c r="Y409">
        <f>LN(Table1[[#This Row],[probability]])</f>
        <v>-0.25094915884622565</v>
      </c>
      <c r="Z409">
        <f>IF(ROW()&lt;(Table1[[#Totals],[Survived]]+1), 1, 0)</f>
        <v>0</v>
      </c>
      <c r="AA409">
        <f>IF(Table1[[#This Row],[Prediction]]=Table1[[#This Row],[Survived]], 1, 0)</f>
        <v>1</v>
      </c>
    </row>
    <row r="410" spans="1:27" x14ac:dyDescent="0.3">
      <c r="A410">
        <v>362</v>
      </c>
      <c r="B410">
        <v>0</v>
      </c>
      <c r="C410">
        <v>2</v>
      </c>
      <c r="D410">
        <f>IF(Table1[[#This Row],[Pclass]]=1, 1, 0)</f>
        <v>0</v>
      </c>
      <c r="E410">
        <f>IF(Table1[[#This Row],[Pclass]]=2, 1, 0)</f>
        <v>1</v>
      </c>
      <c r="F410" t="s">
        <v>536</v>
      </c>
      <c r="G410" t="s">
        <v>13</v>
      </c>
      <c r="H410">
        <f>IF(Table1[[#This Row],[Sex]]="male", 1, 0)</f>
        <v>1</v>
      </c>
      <c r="I410">
        <v>29</v>
      </c>
      <c r="J410">
        <f>IF(Table1[[#This Row],[Age]], 0, 1)</f>
        <v>0</v>
      </c>
      <c r="K410">
        <f>IF(AND(Table1[[#This Row],[Age]]&lt;&gt;"", Table1[[#This Row],[Age]]&lt;13), 1, 0)</f>
        <v>0</v>
      </c>
      <c r="L410">
        <f>IF(AND(Table1[[#This Row],[Age]]&lt;&gt;"", Table1[[#This Row],[Age]]&gt;=13, Table1[[#This Row],[Age]]&lt;20), 1, 0)</f>
        <v>0</v>
      </c>
      <c r="O410">
        <f>IF(AND(Table1[[#This Row],[Age]]&lt;&gt;"", Table1[[#This Row],[Age]]&gt;64), 1, 0)</f>
        <v>0</v>
      </c>
      <c r="P410">
        <v>1</v>
      </c>
      <c r="Q410">
        <v>0</v>
      </c>
      <c r="R410" t="s">
        <v>537</v>
      </c>
      <c r="S410">
        <v>27.720800000000001</v>
      </c>
      <c r="U410" t="s">
        <v>20</v>
      </c>
      <c r="V410">
        <f>Table1[[#This Row],[class1]]*Bclass1+Table1[[#This Row],[class2]]*Bclass2+Table1[[#This Row],[male]]*Bmale+Table1[[#This Row],[Fare]]*Bfare+Table1[[#This Row],[child]]*Bchild+Table1[[#This Row],[teen]]*Bteen+Table1[[#This Row],[senior]]*Bsenior</f>
        <v>-1.2544465710293935</v>
      </c>
      <c r="W410">
        <f>EXP(Table1[[#This Row],[Logit]])</f>
        <v>0.28523366112276816</v>
      </c>
      <c r="X410">
        <f>IF(Table1[[#This Row],[Survived]]=1, Table1[[#This Row],[elogit]]/(1+Table1[[#This Row],[elogit]]), 1-(Table1[[#This Row],[elogit]]/(1+Table1[[#This Row],[elogit]])))</f>
        <v>0.7780686347153476</v>
      </c>
      <c r="Y410">
        <f>LN(Table1[[#This Row],[probability]])</f>
        <v>-0.25094053926638304</v>
      </c>
      <c r="Z410">
        <f>IF(ROW()&lt;(Table1[[#Totals],[Survived]]+1), 1, 0)</f>
        <v>0</v>
      </c>
      <c r="AA410">
        <f>IF(Table1[[#This Row],[Prediction]]=Table1[[#This Row],[Survived]], 1, 0)</f>
        <v>1</v>
      </c>
    </row>
    <row r="411" spans="1:27" x14ac:dyDescent="0.3">
      <c r="A411">
        <v>218</v>
      </c>
      <c r="B411">
        <v>0</v>
      </c>
      <c r="C411">
        <v>2</v>
      </c>
      <c r="D411">
        <f>IF(Table1[[#This Row],[Pclass]]=1, 1, 0)</f>
        <v>0</v>
      </c>
      <c r="E411">
        <f>IF(Table1[[#This Row],[Pclass]]=2, 1, 0)</f>
        <v>1</v>
      </c>
      <c r="F411" t="s">
        <v>331</v>
      </c>
      <c r="G411" t="s">
        <v>13</v>
      </c>
      <c r="H411">
        <f>IF(Table1[[#This Row],[Sex]]="male", 1, 0)</f>
        <v>1</v>
      </c>
      <c r="I411">
        <v>42</v>
      </c>
      <c r="J411">
        <f>IF(Table1[[#This Row],[Age]], 0, 1)</f>
        <v>0</v>
      </c>
      <c r="K411">
        <f>IF(AND(Table1[[#This Row],[Age]]&lt;&gt;"", Table1[[#This Row],[Age]]&lt;13), 1, 0)</f>
        <v>0</v>
      </c>
      <c r="L411">
        <f>IF(AND(Table1[[#This Row],[Age]]&lt;&gt;"", Table1[[#This Row],[Age]]&gt;=13, Table1[[#This Row],[Age]]&lt;20), 1, 0)</f>
        <v>0</v>
      </c>
      <c r="O411">
        <f>IF(AND(Table1[[#This Row],[Age]]&lt;&gt;"", Table1[[#This Row],[Age]]&gt;64), 1, 0)</f>
        <v>0</v>
      </c>
      <c r="P411">
        <v>1</v>
      </c>
      <c r="Q411">
        <v>0</v>
      </c>
      <c r="R411">
        <v>243847</v>
      </c>
      <c r="S411">
        <v>27</v>
      </c>
      <c r="U411" t="s">
        <v>15</v>
      </c>
      <c r="V411">
        <f>Table1[[#This Row],[class1]]*Bclass1+Table1[[#This Row],[class2]]*Bclass2+Table1[[#This Row],[male]]*Bmale+Table1[[#This Row],[Fare]]*Bfare+Table1[[#This Row],[child]]*Bchild+Table1[[#This Row],[teen]]*Bteen+Table1[[#This Row],[senior]]*Bsenior</f>
        <v>-1.2554052932131332</v>
      </c>
      <c r="W411">
        <f>EXP(Table1[[#This Row],[Logit]])</f>
        <v>0.2849603323284256</v>
      </c>
      <c r="X411">
        <f>IF(Table1[[#This Row],[Survived]]=1, Table1[[#This Row],[elogit]]/(1+Table1[[#This Row],[elogit]]), 1-(Table1[[#This Row],[elogit]]/(1+Table1[[#This Row],[elogit]])))</f>
        <v>0.77823414065081664</v>
      </c>
      <c r="Y411">
        <f>LN(Table1[[#This Row],[probability]])</f>
        <v>-0.25072784808737508</v>
      </c>
      <c r="Z411">
        <f>IF(ROW()&lt;(Table1[[#Totals],[Survived]]+1), 1, 0)</f>
        <v>0</v>
      </c>
      <c r="AA411">
        <f>IF(Table1[[#This Row],[Prediction]]=Table1[[#This Row],[Survived]], 1, 0)</f>
        <v>1</v>
      </c>
    </row>
    <row r="412" spans="1:27" x14ac:dyDescent="0.3">
      <c r="A412">
        <v>315</v>
      </c>
      <c r="B412">
        <v>0</v>
      </c>
      <c r="C412">
        <v>2</v>
      </c>
      <c r="D412">
        <f>IF(Table1[[#This Row],[Pclass]]=1, 1, 0)</f>
        <v>0</v>
      </c>
      <c r="E412">
        <f>IF(Table1[[#This Row],[Pclass]]=2, 1, 0)</f>
        <v>1</v>
      </c>
      <c r="F412" t="s">
        <v>476</v>
      </c>
      <c r="G412" t="s">
        <v>13</v>
      </c>
      <c r="H412">
        <f>IF(Table1[[#This Row],[Sex]]="male", 1, 0)</f>
        <v>1</v>
      </c>
      <c r="I412">
        <v>43</v>
      </c>
      <c r="J412">
        <f>IF(Table1[[#This Row],[Age]], 0, 1)</f>
        <v>0</v>
      </c>
      <c r="K412">
        <f>IF(AND(Table1[[#This Row],[Age]]&lt;&gt;"", Table1[[#This Row],[Age]]&lt;13), 1, 0)</f>
        <v>0</v>
      </c>
      <c r="L412">
        <f>IF(AND(Table1[[#This Row],[Age]]&lt;&gt;"", Table1[[#This Row],[Age]]&gt;=13, Table1[[#This Row],[Age]]&lt;20), 1, 0)</f>
        <v>0</v>
      </c>
      <c r="O412">
        <f>IF(AND(Table1[[#This Row],[Age]]&lt;&gt;"", Table1[[#This Row],[Age]]&gt;64), 1, 0)</f>
        <v>0</v>
      </c>
      <c r="P412">
        <v>1</v>
      </c>
      <c r="Q412">
        <v>1</v>
      </c>
      <c r="R412" t="s">
        <v>477</v>
      </c>
      <c r="S412">
        <v>26.25</v>
      </c>
      <c r="U412" t="s">
        <v>15</v>
      </c>
      <c r="V412">
        <f>Table1[[#This Row],[class1]]*Bclass1+Table1[[#This Row],[class2]]*Bclass2+Table1[[#This Row],[male]]*Bmale+Table1[[#This Row],[Fare]]*Bfare+Table1[[#This Row],[child]]*Bchild+Table1[[#This Row],[teen]]*Bteen+Table1[[#This Row],[senior]]*Bsenior</f>
        <v>-1.2564028537539278</v>
      </c>
      <c r="W412">
        <f>EXP(Table1[[#This Row],[Logit]])</f>
        <v>0.28467620888393308</v>
      </c>
      <c r="X412">
        <f>IF(Table1[[#This Row],[Survived]]=1, Table1[[#This Row],[elogit]]/(1+Table1[[#This Row],[elogit]]), 1-(Table1[[#This Row],[elogit]]/(1+Table1[[#This Row],[elogit]])))</f>
        <v>0.77840625761159965</v>
      </c>
      <c r="Y412">
        <f>LN(Table1[[#This Row],[probability]])</f>
        <v>-0.25050670907328226</v>
      </c>
      <c r="Z412">
        <f>IF(ROW()&lt;(Table1[[#Totals],[Survived]]+1), 1, 0)</f>
        <v>0</v>
      </c>
      <c r="AA412">
        <f>IF(Table1[[#This Row],[Prediction]]=Table1[[#This Row],[Survived]], 1, 0)</f>
        <v>1</v>
      </c>
    </row>
    <row r="413" spans="1:27" x14ac:dyDescent="0.3">
      <c r="A413">
        <v>638</v>
      </c>
      <c r="B413">
        <v>0</v>
      </c>
      <c r="C413">
        <v>2</v>
      </c>
      <c r="D413">
        <f>IF(Table1[[#This Row],[Pclass]]=1, 1, 0)</f>
        <v>0</v>
      </c>
      <c r="E413">
        <f>IF(Table1[[#This Row],[Pclass]]=2, 1, 0)</f>
        <v>1</v>
      </c>
      <c r="F413" t="s">
        <v>903</v>
      </c>
      <c r="G413" t="s">
        <v>13</v>
      </c>
      <c r="H413">
        <f>IF(Table1[[#This Row],[Sex]]="male", 1, 0)</f>
        <v>1</v>
      </c>
      <c r="I413">
        <v>31</v>
      </c>
      <c r="J413">
        <f>IF(Table1[[#This Row],[Age]], 0, 1)</f>
        <v>0</v>
      </c>
      <c r="K413">
        <f>IF(AND(Table1[[#This Row],[Age]]&lt;&gt;"", Table1[[#This Row],[Age]]&lt;13), 1, 0)</f>
        <v>0</v>
      </c>
      <c r="L413">
        <f>IF(AND(Table1[[#This Row],[Age]]&lt;&gt;"", Table1[[#This Row],[Age]]&gt;=13, Table1[[#This Row],[Age]]&lt;20), 1, 0)</f>
        <v>0</v>
      </c>
      <c r="O413">
        <f>IF(AND(Table1[[#This Row],[Age]]&lt;&gt;"", Table1[[#This Row],[Age]]&gt;64), 1, 0)</f>
        <v>0</v>
      </c>
      <c r="P413">
        <v>1</v>
      </c>
      <c r="Q413">
        <v>1</v>
      </c>
      <c r="R413" t="s">
        <v>361</v>
      </c>
      <c r="S413">
        <v>26.25</v>
      </c>
      <c r="U413" t="s">
        <v>15</v>
      </c>
      <c r="V413">
        <f>Table1[[#This Row],[class1]]*Bclass1+Table1[[#This Row],[class2]]*Bclass2+Table1[[#This Row],[male]]*Bmale+Table1[[#This Row],[Fare]]*Bfare+Table1[[#This Row],[child]]*Bchild+Table1[[#This Row],[teen]]*Bteen+Table1[[#This Row],[senior]]*Bsenior</f>
        <v>-1.2564028537539278</v>
      </c>
      <c r="W413">
        <f>EXP(Table1[[#This Row],[Logit]])</f>
        <v>0.28467620888393308</v>
      </c>
      <c r="X413">
        <f>IF(Table1[[#This Row],[Survived]]=1, Table1[[#This Row],[elogit]]/(1+Table1[[#This Row],[elogit]]), 1-(Table1[[#This Row],[elogit]]/(1+Table1[[#This Row],[elogit]])))</f>
        <v>0.77840625761159965</v>
      </c>
      <c r="Y413">
        <f>LN(Table1[[#This Row],[probability]])</f>
        <v>-0.25050670907328226</v>
      </c>
      <c r="Z413">
        <f>IF(ROW()&lt;(Table1[[#Totals],[Survived]]+1), 1, 0)</f>
        <v>0</v>
      </c>
      <c r="AA413">
        <f>IF(Table1[[#This Row],[Prediction]]=Table1[[#This Row],[Survived]], 1, 0)</f>
        <v>1</v>
      </c>
    </row>
    <row r="414" spans="1:27" x14ac:dyDescent="0.3">
      <c r="A414">
        <v>21</v>
      </c>
      <c r="B414">
        <v>0</v>
      </c>
      <c r="C414">
        <v>2</v>
      </c>
      <c r="D414">
        <f>IF(Table1[[#This Row],[Pclass]]=1, 1, 0)</f>
        <v>0</v>
      </c>
      <c r="E414">
        <f>IF(Table1[[#This Row],[Pclass]]=2, 1, 0)</f>
        <v>1</v>
      </c>
      <c r="F414" t="s">
        <v>47</v>
      </c>
      <c r="G414" t="s">
        <v>13</v>
      </c>
      <c r="H414">
        <f>IF(Table1[[#This Row],[Sex]]="male", 1, 0)</f>
        <v>1</v>
      </c>
      <c r="I414">
        <v>35</v>
      </c>
      <c r="J414">
        <f>IF(Table1[[#This Row],[Age]], 0, 1)</f>
        <v>0</v>
      </c>
      <c r="K414">
        <f>IF(AND(Table1[[#This Row],[Age]]&lt;&gt;"", Table1[[#This Row],[Age]]&lt;13), 1, 0)</f>
        <v>0</v>
      </c>
      <c r="L414">
        <f>IF(AND(Table1[[#This Row],[Age]]&lt;&gt;"", Table1[[#This Row],[Age]]&gt;=13, Table1[[#This Row],[Age]]&lt;20), 1, 0)</f>
        <v>0</v>
      </c>
      <c r="O414">
        <f>IF(AND(Table1[[#This Row],[Age]]&lt;&gt;"", Table1[[#This Row],[Age]]&gt;64), 1, 0)</f>
        <v>0</v>
      </c>
      <c r="P414">
        <v>0</v>
      </c>
      <c r="Q414">
        <v>0</v>
      </c>
      <c r="R414">
        <v>239865</v>
      </c>
      <c r="S414">
        <v>26</v>
      </c>
      <c r="U414" t="s">
        <v>15</v>
      </c>
      <c r="V414">
        <f>Table1[[#This Row],[class1]]*Bclass1+Table1[[#This Row],[class2]]*Bclass2+Table1[[#This Row],[male]]*Bmale+Table1[[#This Row],[Fare]]*Bfare+Table1[[#This Row],[child]]*Bchild+Table1[[#This Row],[teen]]*Bteen+Table1[[#This Row],[senior]]*Bsenior</f>
        <v>-1.2567353739341929</v>
      </c>
      <c r="W414">
        <f>EXP(Table1[[#This Row],[Logit]])</f>
        <v>0.2845815640361708</v>
      </c>
      <c r="X414">
        <f>IF(Table1[[#This Row],[Survived]]=1, Table1[[#This Row],[elogit]]/(1+Table1[[#This Row],[elogit]]), 1-(Table1[[#This Row],[elogit]]/(1+Table1[[#This Row],[elogit]])))</f>
        <v>0.77846360869292563</v>
      </c>
      <c r="Y414">
        <f>LN(Table1[[#This Row],[probability]])</f>
        <v>-0.25043303421760782</v>
      </c>
      <c r="Z414">
        <f>IF(ROW()&lt;(Table1[[#Totals],[Survived]]+1), 1, 0)</f>
        <v>0</v>
      </c>
      <c r="AA414">
        <f>IF(Table1[[#This Row],[Prediction]]=Table1[[#This Row],[Survived]], 1, 0)</f>
        <v>1</v>
      </c>
    </row>
    <row r="415" spans="1:27" x14ac:dyDescent="0.3">
      <c r="A415">
        <v>100</v>
      </c>
      <c r="B415">
        <v>0</v>
      </c>
      <c r="C415">
        <v>2</v>
      </c>
      <c r="D415">
        <f>IF(Table1[[#This Row],[Pclass]]=1, 1, 0)</f>
        <v>0</v>
      </c>
      <c r="E415">
        <f>IF(Table1[[#This Row],[Pclass]]=2, 1, 0)</f>
        <v>1</v>
      </c>
      <c r="F415" t="s">
        <v>164</v>
      </c>
      <c r="G415" t="s">
        <v>13</v>
      </c>
      <c r="H415">
        <f>IF(Table1[[#This Row],[Sex]]="male", 1, 0)</f>
        <v>1</v>
      </c>
      <c r="I415">
        <v>34</v>
      </c>
      <c r="J415">
        <f>IF(Table1[[#This Row],[Age]], 0, 1)</f>
        <v>0</v>
      </c>
      <c r="K415">
        <f>IF(AND(Table1[[#This Row],[Age]]&lt;&gt;"", Table1[[#This Row],[Age]]&lt;13), 1, 0)</f>
        <v>0</v>
      </c>
      <c r="L415">
        <f>IF(AND(Table1[[#This Row],[Age]]&lt;&gt;"", Table1[[#This Row],[Age]]&gt;=13, Table1[[#This Row],[Age]]&lt;20), 1, 0)</f>
        <v>0</v>
      </c>
      <c r="O415">
        <f>IF(AND(Table1[[#This Row],[Age]]&lt;&gt;"", Table1[[#This Row],[Age]]&gt;64), 1, 0)</f>
        <v>0</v>
      </c>
      <c r="P415">
        <v>1</v>
      </c>
      <c r="Q415">
        <v>0</v>
      </c>
      <c r="R415">
        <v>244367</v>
      </c>
      <c r="S415">
        <v>26</v>
      </c>
      <c r="U415" t="s">
        <v>15</v>
      </c>
      <c r="V415">
        <f>Table1[[#This Row],[class1]]*Bclass1+Table1[[#This Row],[class2]]*Bclass2+Table1[[#This Row],[male]]*Bmale+Table1[[#This Row],[Fare]]*Bfare+Table1[[#This Row],[child]]*Bchild+Table1[[#This Row],[teen]]*Bteen+Table1[[#This Row],[senior]]*Bsenior</f>
        <v>-1.2567353739341929</v>
      </c>
      <c r="W415">
        <f>EXP(Table1[[#This Row],[Logit]])</f>
        <v>0.2845815640361708</v>
      </c>
      <c r="X415">
        <f>IF(Table1[[#This Row],[Survived]]=1, Table1[[#This Row],[elogit]]/(1+Table1[[#This Row],[elogit]]), 1-(Table1[[#This Row],[elogit]]/(1+Table1[[#This Row],[elogit]])))</f>
        <v>0.77846360869292563</v>
      </c>
      <c r="Y415">
        <f>LN(Table1[[#This Row],[probability]])</f>
        <v>-0.25043303421760782</v>
      </c>
      <c r="Z415">
        <f>IF(ROW()&lt;(Table1[[#Totals],[Survived]]+1), 1, 0)</f>
        <v>0</v>
      </c>
      <c r="AA415">
        <f>IF(Table1[[#This Row],[Prediction]]=Table1[[#This Row],[Survived]], 1, 0)</f>
        <v>1</v>
      </c>
    </row>
    <row r="416" spans="1:27" x14ac:dyDescent="0.3">
      <c r="A416">
        <v>149</v>
      </c>
      <c r="B416">
        <v>0</v>
      </c>
      <c r="C416">
        <v>2</v>
      </c>
      <c r="D416">
        <f>IF(Table1[[#This Row],[Pclass]]=1, 1, 0)</f>
        <v>0</v>
      </c>
      <c r="E416">
        <f>IF(Table1[[#This Row],[Pclass]]=2, 1, 0)</f>
        <v>1</v>
      </c>
      <c r="F416" t="s">
        <v>231</v>
      </c>
      <c r="G416" t="s">
        <v>13</v>
      </c>
      <c r="H416">
        <f>IF(Table1[[#This Row],[Sex]]="male", 1, 0)</f>
        <v>1</v>
      </c>
      <c r="I416">
        <v>36.5</v>
      </c>
      <c r="J416">
        <f>IF(Table1[[#This Row],[Age]], 0, 1)</f>
        <v>0</v>
      </c>
      <c r="K416">
        <f>IF(AND(Table1[[#This Row],[Age]]&lt;&gt;"", Table1[[#This Row],[Age]]&lt;13), 1, 0)</f>
        <v>0</v>
      </c>
      <c r="L416">
        <f>IF(AND(Table1[[#This Row],[Age]]&lt;&gt;"", Table1[[#This Row],[Age]]&gt;=13, Table1[[#This Row],[Age]]&lt;20), 1, 0)</f>
        <v>0</v>
      </c>
      <c r="O416">
        <f>IF(AND(Table1[[#This Row],[Age]]&lt;&gt;"", Table1[[#This Row],[Age]]&gt;64), 1, 0)</f>
        <v>0</v>
      </c>
      <c r="P416">
        <v>0</v>
      </c>
      <c r="Q416">
        <v>2</v>
      </c>
      <c r="R416">
        <v>230080</v>
      </c>
      <c r="S416">
        <v>26</v>
      </c>
      <c r="T416" t="s">
        <v>232</v>
      </c>
      <c r="U416" t="s">
        <v>15</v>
      </c>
      <c r="V416">
        <f>Table1[[#This Row],[class1]]*Bclass1+Table1[[#This Row],[class2]]*Bclass2+Table1[[#This Row],[male]]*Bmale+Table1[[#This Row],[Fare]]*Bfare+Table1[[#This Row],[child]]*Bchild+Table1[[#This Row],[teen]]*Bteen+Table1[[#This Row],[senior]]*Bsenior</f>
        <v>-1.2567353739341929</v>
      </c>
      <c r="W416">
        <f>EXP(Table1[[#This Row],[Logit]])</f>
        <v>0.2845815640361708</v>
      </c>
      <c r="X416">
        <f>IF(Table1[[#This Row],[Survived]]=1, Table1[[#This Row],[elogit]]/(1+Table1[[#This Row],[elogit]]), 1-(Table1[[#This Row],[elogit]]/(1+Table1[[#This Row],[elogit]])))</f>
        <v>0.77846360869292563</v>
      </c>
      <c r="Y416">
        <f>LN(Table1[[#This Row],[probability]])</f>
        <v>-0.25043303421760782</v>
      </c>
      <c r="Z416">
        <f>IF(ROW()&lt;(Table1[[#Totals],[Survived]]+1), 1, 0)</f>
        <v>0</v>
      </c>
      <c r="AA416">
        <f>IF(Table1[[#This Row],[Prediction]]=Table1[[#This Row],[Survived]], 1, 0)</f>
        <v>1</v>
      </c>
    </row>
    <row r="417" spans="1:27" x14ac:dyDescent="0.3">
      <c r="A417">
        <v>237</v>
      </c>
      <c r="B417">
        <v>0</v>
      </c>
      <c r="C417">
        <v>2</v>
      </c>
      <c r="D417">
        <f>IF(Table1[[#This Row],[Pclass]]=1, 1, 0)</f>
        <v>0</v>
      </c>
      <c r="E417">
        <f>IF(Table1[[#This Row],[Pclass]]=2, 1, 0)</f>
        <v>1</v>
      </c>
      <c r="F417" t="s">
        <v>359</v>
      </c>
      <c r="G417" t="s">
        <v>13</v>
      </c>
      <c r="H417">
        <f>IF(Table1[[#This Row],[Sex]]="male", 1, 0)</f>
        <v>1</v>
      </c>
      <c r="I417">
        <v>44</v>
      </c>
      <c r="J417">
        <f>IF(Table1[[#This Row],[Age]], 0, 1)</f>
        <v>0</v>
      </c>
      <c r="K417">
        <f>IF(AND(Table1[[#This Row],[Age]]&lt;&gt;"", Table1[[#This Row],[Age]]&lt;13), 1, 0)</f>
        <v>0</v>
      </c>
      <c r="L417">
        <f>IF(AND(Table1[[#This Row],[Age]]&lt;&gt;"", Table1[[#This Row],[Age]]&gt;=13, Table1[[#This Row],[Age]]&lt;20), 1, 0)</f>
        <v>0</v>
      </c>
      <c r="O417">
        <f>IF(AND(Table1[[#This Row],[Age]]&lt;&gt;"", Table1[[#This Row],[Age]]&gt;64), 1, 0)</f>
        <v>0</v>
      </c>
      <c r="P417">
        <v>1</v>
      </c>
      <c r="Q417">
        <v>0</v>
      </c>
      <c r="R417">
        <v>26707</v>
      </c>
      <c r="S417">
        <v>26</v>
      </c>
      <c r="U417" t="s">
        <v>15</v>
      </c>
      <c r="V417">
        <f>Table1[[#This Row],[class1]]*Bclass1+Table1[[#This Row],[class2]]*Bclass2+Table1[[#This Row],[male]]*Bmale+Table1[[#This Row],[Fare]]*Bfare+Table1[[#This Row],[child]]*Bchild+Table1[[#This Row],[teen]]*Bteen+Table1[[#This Row],[senior]]*Bsenior</f>
        <v>-1.2567353739341929</v>
      </c>
      <c r="W417">
        <f>EXP(Table1[[#This Row],[Logit]])</f>
        <v>0.2845815640361708</v>
      </c>
      <c r="X417">
        <f>IF(Table1[[#This Row],[Survived]]=1, Table1[[#This Row],[elogit]]/(1+Table1[[#This Row],[elogit]]), 1-(Table1[[#This Row],[elogit]]/(1+Table1[[#This Row],[elogit]])))</f>
        <v>0.77846360869292563</v>
      </c>
      <c r="Y417">
        <f>LN(Table1[[#This Row],[probability]])</f>
        <v>-0.25043303421760782</v>
      </c>
      <c r="Z417">
        <f>IF(ROW()&lt;(Table1[[#Totals],[Survived]]+1), 1, 0)</f>
        <v>0</v>
      </c>
      <c r="AA417">
        <f>IF(Table1[[#This Row],[Prediction]]=Table1[[#This Row],[Survived]], 1, 0)</f>
        <v>1</v>
      </c>
    </row>
    <row r="418" spans="1:27" x14ac:dyDescent="0.3">
      <c r="A418">
        <v>250</v>
      </c>
      <c r="B418">
        <v>0</v>
      </c>
      <c r="C418">
        <v>2</v>
      </c>
      <c r="D418">
        <f>IF(Table1[[#This Row],[Pclass]]=1, 1, 0)</f>
        <v>0</v>
      </c>
      <c r="E418">
        <f>IF(Table1[[#This Row],[Pclass]]=2, 1, 0)</f>
        <v>1</v>
      </c>
      <c r="F418" t="s">
        <v>378</v>
      </c>
      <c r="G418" t="s">
        <v>13</v>
      </c>
      <c r="H418">
        <f>IF(Table1[[#This Row],[Sex]]="male", 1, 0)</f>
        <v>1</v>
      </c>
      <c r="I418">
        <v>54</v>
      </c>
      <c r="J418">
        <f>IF(Table1[[#This Row],[Age]], 0, 1)</f>
        <v>0</v>
      </c>
      <c r="K418">
        <f>IF(AND(Table1[[#This Row],[Age]]&lt;&gt;"", Table1[[#This Row],[Age]]&lt;13), 1, 0)</f>
        <v>0</v>
      </c>
      <c r="L418">
        <f>IF(AND(Table1[[#This Row],[Age]]&lt;&gt;"", Table1[[#This Row],[Age]]&gt;=13, Table1[[#This Row],[Age]]&lt;20), 1, 0)</f>
        <v>0</v>
      </c>
      <c r="O418">
        <f>IF(AND(Table1[[#This Row],[Age]]&lt;&gt;"", Table1[[#This Row],[Age]]&gt;64), 1, 0)</f>
        <v>0</v>
      </c>
      <c r="P418">
        <v>1</v>
      </c>
      <c r="Q418">
        <v>0</v>
      </c>
      <c r="R418">
        <v>244252</v>
      </c>
      <c r="S418">
        <v>26</v>
      </c>
      <c r="U418" t="s">
        <v>15</v>
      </c>
      <c r="V418">
        <f>Table1[[#This Row],[class1]]*Bclass1+Table1[[#This Row],[class2]]*Bclass2+Table1[[#This Row],[male]]*Bmale+Table1[[#This Row],[Fare]]*Bfare+Table1[[#This Row],[child]]*Bchild+Table1[[#This Row],[teen]]*Bteen+Table1[[#This Row],[senior]]*Bsenior</f>
        <v>-1.2567353739341929</v>
      </c>
      <c r="W418">
        <f>EXP(Table1[[#This Row],[Logit]])</f>
        <v>0.2845815640361708</v>
      </c>
      <c r="X418">
        <f>IF(Table1[[#This Row],[Survived]]=1, Table1[[#This Row],[elogit]]/(1+Table1[[#This Row],[elogit]]), 1-(Table1[[#This Row],[elogit]]/(1+Table1[[#This Row],[elogit]])))</f>
        <v>0.77846360869292563</v>
      </c>
      <c r="Y418">
        <f>LN(Table1[[#This Row],[probability]])</f>
        <v>-0.25043303421760782</v>
      </c>
      <c r="Z418">
        <f>IF(ROW()&lt;(Table1[[#Totals],[Survived]]+1), 1, 0)</f>
        <v>0</v>
      </c>
      <c r="AA418">
        <f>IF(Table1[[#This Row],[Prediction]]=Table1[[#This Row],[Survived]], 1, 0)</f>
        <v>1</v>
      </c>
    </row>
    <row r="419" spans="1:27" x14ac:dyDescent="0.3">
      <c r="A419">
        <v>398</v>
      </c>
      <c r="B419">
        <v>0</v>
      </c>
      <c r="C419">
        <v>2</v>
      </c>
      <c r="D419">
        <f>IF(Table1[[#This Row],[Pclass]]=1, 1, 0)</f>
        <v>0</v>
      </c>
      <c r="E419">
        <f>IF(Table1[[#This Row],[Pclass]]=2, 1, 0)</f>
        <v>1</v>
      </c>
      <c r="F419" t="s">
        <v>585</v>
      </c>
      <c r="G419" t="s">
        <v>13</v>
      </c>
      <c r="H419">
        <f>IF(Table1[[#This Row],[Sex]]="male", 1, 0)</f>
        <v>1</v>
      </c>
      <c r="I419">
        <v>46</v>
      </c>
      <c r="J419">
        <f>IF(Table1[[#This Row],[Age]], 0, 1)</f>
        <v>0</v>
      </c>
      <c r="K419">
        <f>IF(AND(Table1[[#This Row],[Age]]&lt;&gt;"", Table1[[#This Row],[Age]]&lt;13), 1, 0)</f>
        <v>0</v>
      </c>
      <c r="L419">
        <f>IF(AND(Table1[[#This Row],[Age]]&lt;&gt;"", Table1[[#This Row],[Age]]&gt;=13, Table1[[#This Row],[Age]]&lt;20), 1, 0)</f>
        <v>0</v>
      </c>
      <c r="O419">
        <f>IF(AND(Table1[[#This Row],[Age]]&lt;&gt;"", Table1[[#This Row],[Age]]&gt;64), 1, 0)</f>
        <v>0</v>
      </c>
      <c r="P419">
        <v>0</v>
      </c>
      <c r="Q419">
        <v>0</v>
      </c>
      <c r="R419">
        <v>28403</v>
      </c>
      <c r="S419">
        <v>26</v>
      </c>
      <c r="U419" t="s">
        <v>15</v>
      </c>
      <c r="V419">
        <f>Table1[[#This Row],[class1]]*Bclass1+Table1[[#This Row],[class2]]*Bclass2+Table1[[#This Row],[male]]*Bmale+Table1[[#This Row],[Fare]]*Bfare+Table1[[#This Row],[child]]*Bchild+Table1[[#This Row],[teen]]*Bteen+Table1[[#This Row],[senior]]*Bsenior</f>
        <v>-1.2567353739341929</v>
      </c>
      <c r="W419">
        <f>EXP(Table1[[#This Row],[Logit]])</f>
        <v>0.2845815640361708</v>
      </c>
      <c r="X419">
        <f>IF(Table1[[#This Row],[Survived]]=1, Table1[[#This Row],[elogit]]/(1+Table1[[#This Row],[elogit]]), 1-(Table1[[#This Row],[elogit]]/(1+Table1[[#This Row],[elogit]])))</f>
        <v>0.77846360869292563</v>
      </c>
      <c r="Y419">
        <f>LN(Table1[[#This Row],[probability]])</f>
        <v>-0.25043303421760782</v>
      </c>
      <c r="Z419">
        <f>IF(ROW()&lt;(Table1[[#Totals],[Survived]]+1), 1, 0)</f>
        <v>0</v>
      </c>
      <c r="AA419">
        <f>IF(Table1[[#This Row],[Prediction]]=Table1[[#This Row],[Survived]], 1, 0)</f>
        <v>1</v>
      </c>
    </row>
    <row r="420" spans="1:27" x14ac:dyDescent="0.3">
      <c r="A420">
        <v>552</v>
      </c>
      <c r="B420">
        <v>0</v>
      </c>
      <c r="C420">
        <v>2</v>
      </c>
      <c r="D420">
        <f>IF(Table1[[#This Row],[Pclass]]=1, 1, 0)</f>
        <v>0</v>
      </c>
      <c r="E420">
        <f>IF(Table1[[#This Row],[Pclass]]=2, 1, 0)</f>
        <v>1</v>
      </c>
      <c r="F420" t="s">
        <v>792</v>
      </c>
      <c r="G420" t="s">
        <v>13</v>
      </c>
      <c r="H420">
        <f>IF(Table1[[#This Row],[Sex]]="male", 1, 0)</f>
        <v>1</v>
      </c>
      <c r="I420">
        <v>27</v>
      </c>
      <c r="J420">
        <f>IF(Table1[[#This Row],[Age]], 0, 1)</f>
        <v>0</v>
      </c>
      <c r="K420">
        <f>IF(AND(Table1[[#This Row],[Age]]&lt;&gt;"", Table1[[#This Row],[Age]]&lt;13), 1, 0)</f>
        <v>0</v>
      </c>
      <c r="L420">
        <f>IF(AND(Table1[[#This Row],[Age]]&lt;&gt;"", Table1[[#This Row],[Age]]&gt;=13, Table1[[#This Row],[Age]]&lt;20), 1, 0)</f>
        <v>0</v>
      </c>
      <c r="O420">
        <f>IF(AND(Table1[[#This Row],[Age]]&lt;&gt;"", Table1[[#This Row],[Age]]&gt;64), 1, 0)</f>
        <v>0</v>
      </c>
      <c r="P420">
        <v>0</v>
      </c>
      <c r="Q420">
        <v>0</v>
      </c>
      <c r="R420">
        <v>244358</v>
      </c>
      <c r="S420">
        <v>26</v>
      </c>
      <c r="U420" t="s">
        <v>15</v>
      </c>
      <c r="V420">
        <f>Table1[[#This Row],[class1]]*Bclass1+Table1[[#This Row],[class2]]*Bclass2+Table1[[#This Row],[male]]*Bmale+Table1[[#This Row],[Fare]]*Bfare+Table1[[#This Row],[child]]*Bchild+Table1[[#This Row],[teen]]*Bteen+Table1[[#This Row],[senior]]*Bsenior</f>
        <v>-1.2567353739341929</v>
      </c>
      <c r="W420">
        <f>EXP(Table1[[#This Row],[Logit]])</f>
        <v>0.2845815640361708</v>
      </c>
      <c r="X420">
        <f>IF(Table1[[#This Row],[Survived]]=1, Table1[[#This Row],[elogit]]/(1+Table1[[#This Row],[elogit]]), 1-(Table1[[#This Row],[elogit]]/(1+Table1[[#This Row],[elogit]])))</f>
        <v>0.77846360869292563</v>
      </c>
      <c r="Y420">
        <f>LN(Table1[[#This Row],[probability]])</f>
        <v>-0.25043303421760782</v>
      </c>
      <c r="Z420">
        <f>IF(ROW()&lt;(Table1[[#Totals],[Survived]]+1), 1, 0)</f>
        <v>0</v>
      </c>
      <c r="AA420">
        <f>IF(Table1[[#This Row],[Prediction]]=Table1[[#This Row],[Survived]], 1, 0)</f>
        <v>1</v>
      </c>
    </row>
    <row r="421" spans="1:27" x14ac:dyDescent="0.3">
      <c r="A421">
        <v>583</v>
      </c>
      <c r="B421">
        <v>0</v>
      </c>
      <c r="C421">
        <v>2</v>
      </c>
      <c r="D421">
        <f>IF(Table1[[#This Row],[Pclass]]=1, 1, 0)</f>
        <v>0</v>
      </c>
      <c r="E421">
        <f>IF(Table1[[#This Row],[Pclass]]=2, 1, 0)</f>
        <v>1</v>
      </c>
      <c r="F421" t="s">
        <v>833</v>
      </c>
      <c r="G421" t="s">
        <v>13</v>
      </c>
      <c r="H421">
        <f>IF(Table1[[#This Row],[Sex]]="male", 1, 0)</f>
        <v>1</v>
      </c>
      <c r="I421">
        <v>54</v>
      </c>
      <c r="J421">
        <f>IF(Table1[[#This Row],[Age]], 0, 1)</f>
        <v>0</v>
      </c>
      <c r="K421">
        <f>IF(AND(Table1[[#This Row],[Age]]&lt;&gt;"", Table1[[#This Row],[Age]]&lt;13), 1, 0)</f>
        <v>0</v>
      </c>
      <c r="L421">
        <f>IF(AND(Table1[[#This Row],[Age]]&lt;&gt;"", Table1[[#This Row],[Age]]&gt;=13, Table1[[#This Row],[Age]]&lt;20), 1, 0)</f>
        <v>0</v>
      </c>
      <c r="O421">
        <f>IF(AND(Table1[[#This Row],[Age]]&lt;&gt;"", Table1[[#This Row],[Age]]&gt;64), 1, 0)</f>
        <v>0</v>
      </c>
      <c r="P421">
        <v>0</v>
      </c>
      <c r="Q421">
        <v>0</v>
      </c>
      <c r="R421">
        <v>28403</v>
      </c>
      <c r="S421">
        <v>26</v>
      </c>
      <c r="U421" t="s">
        <v>15</v>
      </c>
      <c r="V421">
        <f>Table1[[#This Row],[class1]]*Bclass1+Table1[[#This Row],[class2]]*Bclass2+Table1[[#This Row],[male]]*Bmale+Table1[[#This Row],[Fare]]*Bfare+Table1[[#This Row],[child]]*Bchild+Table1[[#This Row],[teen]]*Bteen+Table1[[#This Row],[senior]]*Bsenior</f>
        <v>-1.2567353739341929</v>
      </c>
      <c r="W421">
        <f>EXP(Table1[[#This Row],[Logit]])</f>
        <v>0.2845815640361708</v>
      </c>
      <c r="X421">
        <f>IF(Table1[[#This Row],[Survived]]=1, Table1[[#This Row],[elogit]]/(1+Table1[[#This Row],[elogit]]), 1-(Table1[[#This Row],[elogit]]/(1+Table1[[#This Row],[elogit]])))</f>
        <v>0.77846360869292563</v>
      </c>
      <c r="Y421">
        <f>LN(Table1[[#This Row],[probability]])</f>
        <v>-0.25043303421760782</v>
      </c>
      <c r="Z421">
        <f>IF(ROW()&lt;(Table1[[#Totals],[Survived]]+1), 1, 0)</f>
        <v>0</v>
      </c>
      <c r="AA421">
        <f>IF(Table1[[#This Row],[Prediction]]=Table1[[#This Row],[Survived]], 1, 0)</f>
        <v>1</v>
      </c>
    </row>
    <row r="422" spans="1:27" x14ac:dyDescent="0.3">
      <c r="A422">
        <v>595</v>
      </c>
      <c r="B422">
        <v>0</v>
      </c>
      <c r="C422">
        <v>2</v>
      </c>
      <c r="D422">
        <f>IF(Table1[[#This Row],[Pclass]]=1, 1, 0)</f>
        <v>0</v>
      </c>
      <c r="E422">
        <f>IF(Table1[[#This Row],[Pclass]]=2, 1, 0)</f>
        <v>1</v>
      </c>
      <c r="F422" t="s">
        <v>851</v>
      </c>
      <c r="G422" t="s">
        <v>13</v>
      </c>
      <c r="H422">
        <f>IF(Table1[[#This Row],[Sex]]="male", 1, 0)</f>
        <v>1</v>
      </c>
      <c r="I422">
        <v>37</v>
      </c>
      <c r="J422">
        <f>IF(Table1[[#This Row],[Age]], 0, 1)</f>
        <v>0</v>
      </c>
      <c r="K422">
        <f>IF(AND(Table1[[#This Row],[Age]]&lt;&gt;"", Table1[[#This Row],[Age]]&lt;13), 1, 0)</f>
        <v>0</v>
      </c>
      <c r="L422">
        <f>IF(AND(Table1[[#This Row],[Age]]&lt;&gt;"", Table1[[#This Row],[Age]]&gt;=13, Table1[[#This Row],[Age]]&lt;20), 1, 0)</f>
        <v>0</v>
      </c>
      <c r="O422">
        <f>IF(AND(Table1[[#This Row],[Age]]&lt;&gt;"", Table1[[#This Row],[Age]]&gt;64), 1, 0)</f>
        <v>0</v>
      </c>
      <c r="P422">
        <v>1</v>
      </c>
      <c r="Q422">
        <v>0</v>
      </c>
      <c r="R422" t="s">
        <v>852</v>
      </c>
      <c r="S422">
        <v>26</v>
      </c>
      <c r="U422" t="s">
        <v>15</v>
      </c>
      <c r="V422">
        <f>Table1[[#This Row],[class1]]*Bclass1+Table1[[#This Row],[class2]]*Bclass2+Table1[[#This Row],[male]]*Bmale+Table1[[#This Row],[Fare]]*Bfare+Table1[[#This Row],[child]]*Bchild+Table1[[#This Row],[teen]]*Bteen+Table1[[#This Row],[senior]]*Bsenior</f>
        <v>-1.2567353739341929</v>
      </c>
      <c r="W422">
        <f>EXP(Table1[[#This Row],[Logit]])</f>
        <v>0.2845815640361708</v>
      </c>
      <c r="X422">
        <f>IF(Table1[[#This Row],[Survived]]=1, Table1[[#This Row],[elogit]]/(1+Table1[[#This Row],[elogit]]), 1-(Table1[[#This Row],[elogit]]/(1+Table1[[#This Row],[elogit]])))</f>
        <v>0.77846360869292563</v>
      </c>
      <c r="Y422">
        <f>LN(Table1[[#This Row],[probability]])</f>
        <v>-0.25043303421760782</v>
      </c>
      <c r="Z422">
        <f>IF(ROW()&lt;(Table1[[#Totals],[Survived]]+1), 1, 0)</f>
        <v>0</v>
      </c>
      <c r="AA422">
        <f>IF(Table1[[#This Row],[Prediction]]=Table1[[#This Row],[Survived]], 1, 0)</f>
        <v>1</v>
      </c>
    </row>
    <row r="423" spans="1:27" x14ac:dyDescent="0.3">
      <c r="A423">
        <v>706</v>
      </c>
      <c r="B423">
        <v>0</v>
      </c>
      <c r="C423">
        <v>2</v>
      </c>
      <c r="D423">
        <f>IF(Table1[[#This Row],[Pclass]]=1, 1, 0)</f>
        <v>0</v>
      </c>
      <c r="E423">
        <f>IF(Table1[[#This Row],[Pclass]]=2, 1, 0)</f>
        <v>1</v>
      </c>
      <c r="F423" t="s">
        <v>990</v>
      </c>
      <c r="G423" t="s">
        <v>13</v>
      </c>
      <c r="H423">
        <f>IF(Table1[[#This Row],[Sex]]="male", 1, 0)</f>
        <v>1</v>
      </c>
      <c r="I423">
        <v>39</v>
      </c>
      <c r="J423">
        <f>IF(Table1[[#This Row],[Age]], 0, 1)</f>
        <v>0</v>
      </c>
      <c r="K423">
        <f>IF(AND(Table1[[#This Row],[Age]]&lt;&gt;"", Table1[[#This Row],[Age]]&lt;13), 1, 0)</f>
        <v>0</v>
      </c>
      <c r="L423">
        <f>IF(AND(Table1[[#This Row],[Age]]&lt;&gt;"", Table1[[#This Row],[Age]]&gt;=13, Table1[[#This Row],[Age]]&lt;20), 1, 0)</f>
        <v>0</v>
      </c>
      <c r="O423">
        <f>IF(AND(Table1[[#This Row],[Age]]&lt;&gt;"", Table1[[#This Row],[Age]]&gt;64), 1, 0)</f>
        <v>0</v>
      </c>
      <c r="P423">
        <v>0</v>
      </c>
      <c r="Q423">
        <v>0</v>
      </c>
      <c r="R423">
        <v>250655</v>
      </c>
      <c r="S423">
        <v>26</v>
      </c>
      <c r="U423" t="s">
        <v>15</v>
      </c>
      <c r="V423">
        <f>Table1[[#This Row],[class1]]*Bclass1+Table1[[#This Row],[class2]]*Bclass2+Table1[[#This Row],[male]]*Bmale+Table1[[#This Row],[Fare]]*Bfare+Table1[[#This Row],[child]]*Bchild+Table1[[#This Row],[teen]]*Bteen+Table1[[#This Row],[senior]]*Bsenior</f>
        <v>-1.2567353739341929</v>
      </c>
      <c r="W423">
        <f>EXP(Table1[[#This Row],[Logit]])</f>
        <v>0.2845815640361708</v>
      </c>
      <c r="X423">
        <f>IF(Table1[[#This Row],[Survived]]=1, Table1[[#This Row],[elogit]]/(1+Table1[[#This Row],[elogit]]), 1-(Table1[[#This Row],[elogit]]/(1+Table1[[#This Row],[elogit]])))</f>
        <v>0.77846360869292563</v>
      </c>
      <c r="Y423">
        <f>LN(Table1[[#This Row],[probability]])</f>
        <v>-0.25043303421760782</v>
      </c>
      <c r="Z423">
        <f>IF(ROW()&lt;(Table1[[#Totals],[Survived]]+1), 1, 0)</f>
        <v>0</v>
      </c>
      <c r="AA423">
        <f>IF(Table1[[#This Row],[Prediction]]=Table1[[#This Row],[Survived]], 1, 0)</f>
        <v>1</v>
      </c>
    </row>
    <row r="424" spans="1:27" x14ac:dyDescent="0.3">
      <c r="A424">
        <v>729</v>
      </c>
      <c r="B424">
        <v>0</v>
      </c>
      <c r="C424">
        <v>2</v>
      </c>
      <c r="D424">
        <f>IF(Table1[[#This Row],[Pclass]]=1, 1, 0)</f>
        <v>0</v>
      </c>
      <c r="E424">
        <f>IF(Table1[[#This Row],[Pclass]]=2, 1, 0)</f>
        <v>1</v>
      </c>
      <c r="F424" t="s">
        <v>1018</v>
      </c>
      <c r="G424" t="s">
        <v>13</v>
      </c>
      <c r="H424">
        <f>IF(Table1[[#This Row],[Sex]]="male", 1, 0)</f>
        <v>1</v>
      </c>
      <c r="I424">
        <v>25</v>
      </c>
      <c r="J424">
        <f>IF(Table1[[#This Row],[Age]], 0, 1)</f>
        <v>0</v>
      </c>
      <c r="K424">
        <f>IF(AND(Table1[[#This Row],[Age]]&lt;&gt;"", Table1[[#This Row],[Age]]&lt;13), 1, 0)</f>
        <v>0</v>
      </c>
      <c r="L424">
        <f>IF(AND(Table1[[#This Row],[Age]]&lt;&gt;"", Table1[[#This Row],[Age]]&gt;=13, Table1[[#This Row],[Age]]&lt;20), 1, 0)</f>
        <v>0</v>
      </c>
      <c r="O424">
        <f>IF(AND(Table1[[#This Row],[Age]]&lt;&gt;"", Table1[[#This Row],[Age]]&gt;64), 1, 0)</f>
        <v>0</v>
      </c>
      <c r="P424">
        <v>1</v>
      </c>
      <c r="Q424">
        <v>0</v>
      </c>
      <c r="R424">
        <v>236853</v>
      </c>
      <c r="S424">
        <v>26</v>
      </c>
      <c r="U424" t="s">
        <v>15</v>
      </c>
      <c r="V424">
        <f>Table1[[#This Row],[class1]]*Bclass1+Table1[[#This Row],[class2]]*Bclass2+Table1[[#This Row],[male]]*Bmale+Table1[[#This Row],[Fare]]*Bfare+Table1[[#This Row],[child]]*Bchild+Table1[[#This Row],[teen]]*Bteen+Table1[[#This Row],[senior]]*Bsenior</f>
        <v>-1.2567353739341929</v>
      </c>
      <c r="W424">
        <f>EXP(Table1[[#This Row],[Logit]])</f>
        <v>0.2845815640361708</v>
      </c>
      <c r="X424">
        <f>IF(Table1[[#This Row],[Survived]]=1, Table1[[#This Row],[elogit]]/(1+Table1[[#This Row],[elogit]]), 1-(Table1[[#This Row],[elogit]]/(1+Table1[[#This Row],[elogit]])))</f>
        <v>0.77846360869292563</v>
      </c>
      <c r="Y424">
        <f>LN(Table1[[#This Row],[probability]])</f>
        <v>-0.25043303421760782</v>
      </c>
      <c r="Z424">
        <f>IF(ROW()&lt;(Table1[[#Totals],[Survived]]+1), 1, 0)</f>
        <v>0</v>
      </c>
      <c r="AA424">
        <f>IF(Table1[[#This Row],[Prediction]]=Table1[[#This Row],[Survived]], 1, 0)</f>
        <v>1</v>
      </c>
    </row>
    <row r="425" spans="1:27" x14ac:dyDescent="0.3">
      <c r="A425">
        <v>671</v>
      </c>
      <c r="B425">
        <v>1</v>
      </c>
      <c r="C425">
        <v>2</v>
      </c>
      <c r="D425">
        <f>IF(Table1[[#This Row],[Pclass]]=1, 1, 0)</f>
        <v>0</v>
      </c>
      <c r="E425">
        <f>IF(Table1[[#This Row],[Pclass]]=2, 1, 0)</f>
        <v>1</v>
      </c>
      <c r="F425" t="s">
        <v>944</v>
      </c>
      <c r="G425" t="s">
        <v>17</v>
      </c>
      <c r="H425">
        <f>IF(Table1[[#This Row],[Sex]]="male", 1, 0)</f>
        <v>0</v>
      </c>
      <c r="I425">
        <v>40</v>
      </c>
      <c r="J425">
        <f>IF(Table1[[#This Row],[Age]], 0, 1)</f>
        <v>0</v>
      </c>
      <c r="K425">
        <f>IF(AND(Table1[[#This Row],[Age]]&lt;&gt;"", Table1[[#This Row],[Age]]&lt;13), 1, 0)</f>
        <v>0</v>
      </c>
      <c r="L425">
        <f>IF(AND(Table1[[#This Row],[Age]]&lt;&gt;"", Table1[[#This Row],[Age]]&gt;=13, Table1[[#This Row],[Age]]&lt;20), 1, 0)</f>
        <v>0</v>
      </c>
      <c r="O425">
        <f>IF(AND(Table1[[#This Row],[Age]]&lt;&gt;"", Table1[[#This Row],[Age]]&gt;64), 1, 0)</f>
        <v>0</v>
      </c>
      <c r="P425">
        <v>1</v>
      </c>
      <c r="Q425">
        <v>1</v>
      </c>
      <c r="R425">
        <v>29750</v>
      </c>
      <c r="S425">
        <v>39</v>
      </c>
      <c r="U425" t="s">
        <v>15</v>
      </c>
      <c r="V425">
        <f>Table1[[#This Row],[class1]]*Bclass1+Table1[[#This Row],[class2]]*Bclass2+Table1[[#This Row],[male]]*Bmale+Table1[[#This Row],[Fare]]*Bfare+Table1[[#This Row],[child]]*Bchild+Table1[[#This Row],[teen]]*Bteen+Table1[[#This Row],[senior]]*Bsenior</f>
        <v>1.2576943768906272</v>
      </c>
      <c r="W425">
        <f>EXP(Table1[[#This Row],[Logit]])</f>
        <v>3.5173025573068331</v>
      </c>
      <c r="X425">
        <f>IF(Table1[[#This Row],[Survived]]=1, Table1[[#This Row],[elogit]]/(1+Table1[[#This Row],[elogit]]), 1-(Table1[[#This Row],[elogit]]/(1+Table1[[#This Row],[elogit]])))</f>
        <v>0.77862895227540641</v>
      </c>
      <c r="Y425">
        <f>LN(Table1[[#This Row],[probability]])</f>
        <v>-0.2502206594529382</v>
      </c>
      <c r="Z425">
        <f>IF(ROW()&lt;(Table1[[#Totals],[Survived]]+1), 1, 0)</f>
        <v>0</v>
      </c>
      <c r="AA425">
        <f>IF(Table1[[#This Row],[Prediction]]=Table1[[#This Row],[Survived]], 1, 0)</f>
        <v>0</v>
      </c>
    </row>
    <row r="426" spans="1:27" x14ac:dyDescent="0.3">
      <c r="A426">
        <v>309</v>
      </c>
      <c r="B426">
        <v>0</v>
      </c>
      <c r="C426">
        <v>2</v>
      </c>
      <c r="D426">
        <f>IF(Table1[[#This Row],[Pclass]]=1, 1, 0)</f>
        <v>0</v>
      </c>
      <c r="E426">
        <f>IF(Table1[[#This Row],[Pclass]]=2, 1, 0)</f>
        <v>1</v>
      </c>
      <c r="F426" t="s">
        <v>464</v>
      </c>
      <c r="G426" t="s">
        <v>13</v>
      </c>
      <c r="H426">
        <f>IF(Table1[[#This Row],[Sex]]="male", 1, 0)</f>
        <v>1</v>
      </c>
      <c r="I426">
        <v>30</v>
      </c>
      <c r="J426">
        <f>IF(Table1[[#This Row],[Age]], 0, 1)</f>
        <v>0</v>
      </c>
      <c r="K426">
        <f>IF(AND(Table1[[#This Row],[Age]]&lt;&gt;"", Table1[[#This Row],[Age]]&lt;13), 1, 0)</f>
        <v>0</v>
      </c>
      <c r="L426">
        <f>IF(AND(Table1[[#This Row],[Age]]&lt;&gt;"", Table1[[#This Row],[Age]]&gt;=13, Table1[[#This Row],[Age]]&lt;20), 1, 0)</f>
        <v>0</v>
      </c>
      <c r="O426">
        <f>IF(AND(Table1[[#This Row],[Age]]&lt;&gt;"", Table1[[#This Row],[Age]]&gt;64), 1, 0)</f>
        <v>0</v>
      </c>
      <c r="P426">
        <v>1</v>
      </c>
      <c r="Q426">
        <v>0</v>
      </c>
      <c r="R426" t="s">
        <v>465</v>
      </c>
      <c r="S426">
        <v>24</v>
      </c>
      <c r="U426" t="s">
        <v>20</v>
      </c>
      <c r="V426">
        <f>Table1[[#This Row],[class1]]*Bclass1+Table1[[#This Row],[class2]]*Bclass2+Table1[[#This Row],[male]]*Bmale+Table1[[#This Row],[Fare]]*Bfare+Table1[[#This Row],[child]]*Bchild+Table1[[#This Row],[teen]]*Bteen+Table1[[#This Row],[senior]]*Bsenior</f>
        <v>-1.259395535376312</v>
      </c>
      <c r="W426">
        <f>EXP(Table1[[#This Row],[Logit]])</f>
        <v>0.28382553715499581</v>
      </c>
      <c r="X426">
        <f>IF(Table1[[#This Row],[Survived]]=1, Table1[[#This Row],[elogit]]/(1+Table1[[#This Row],[elogit]]), 1-(Table1[[#This Row],[elogit]]/(1+Table1[[#This Row],[elogit]])))</f>
        <v>0.77892203501110946</v>
      </c>
      <c r="Y426">
        <f>LN(Table1[[#This Row],[probability]])</f>
        <v>-0.24984432154611597</v>
      </c>
      <c r="Z426">
        <f>IF(ROW()&lt;(Table1[[#Totals],[Survived]]+1), 1, 0)</f>
        <v>0</v>
      </c>
      <c r="AA426">
        <f>IF(Table1[[#This Row],[Prediction]]=Table1[[#This Row],[Survived]], 1, 0)</f>
        <v>1</v>
      </c>
    </row>
    <row r="427" spans="1:27" x14ac:dyDescent="0.3">
      <c r="A427">
        <v>609</v>
      </c>
      <c r="B427">
        <v>1</v>
      </c>
      <c r="C427">
        <v>2</v>
      </c>
      <c r="D427">
        <f>IF(Table1[[#This Row],[Pclass]]=1, 1, 0)</f>
        <v>0</v>
      </c>
      <c r="E427">
        <f>IF(Table1[[#This Row],[Pclass]]=2, 1, 0)</f>
        <v>1</v>
      </c>
      <c r="F427" t="s">
        <v>867</v>
      </c>
      <c r="G427" t="s">
        <v>17</v>
      </c>
      <c r="H427">
        <f>IF(Table1[[#This Row],[Sex]]="male", 1, 0)</f>
        <v>0</v>
      </c>
      <c r="I427">
        <v>22</v>
      </c>
      <c r="J427">
        <f>IF(Table1[[#This Row],[Age]], 0, 1)</f>
        <v>0</v>
      </c>
      <c r="K427">
        <f>IF(AND(Table1[[#This Row],[Age]]&lt;&gt;"", Table1[[#This Row],[Age]]&lt;13), 1, 0)</f>
        <v>0</v>
      </c>
      <c r="L427">
        <f>IF(AND(Table1[[#This Row],[Age]]&lt;&gt;"", Table1[[#This Row],[Age]]&gt;=13, Table1[[#This Row],[Age]]&lt;20), 1, 0)</f>
        <v>0</v>
      </c>
      <c r="O427">
        <f>IF(AND(Table1[[#This Row],[Age]]&lt;&gt;"", Table1[[#This Row],[Age]]&gt;64), 1, 0)</f>
        <v>0</v>
      </c>
      <c r="P427">
        <v>1</v>
      </c>
      <c r="Q427">
        <v>2</v>
      </c>
      <c r="R427" t="s">
        <v>80</v>
      </c>
      <c r="S427">
        <v>41.5792</v>
      </c>
      <c r="U427" t="s">
        <v>20</v>
      </c>
      <c r="V427">
        <f>Table1[[#This Row],[class1]]*Bclass1+Table1[[#This Row],[class2]]*Bclass2+Table1[[#This Row],[male]]*Bmale+Table1[[#This Row],[Fare]]*Bfare+Table1[[#This Row],[child]]*Bchild+Table1[[#This Row],[teen]]*Bteen+Table1[[#This Row],[senior]]*Bsenior</f>
        <v>1.261124921086384</v>
      </c>
      <c r="W427">
        <f>EXP(Table1[[#This Row],[Logit]])</f>
        <v>3.5293895397893857</v>
      </c>
      <c r="X427">
        <f>IF(Table1[[#This Row],[Survived]]=1, Table1[[#This Row],[elogit]]/(1+Table1[[#This Row],[elogit]]), 1-(Table1[[#This Row],[elogit]]/(1+Table1[[#This Row],[elogit]])))</f>
        <v>0.77921969589603912</v>
      </c>
      <c r="Y427">
        <f>LN(Table1[[#This Row],[probability]])</f>
        <v>-0.24946224989929938</v>
      </c>
      <c r="Z427">
        <f>IF(ROW()&lt;(Table1[[#Totals],[Survived]]+1), 1, 0)</f>
        <v>0</v>
      </c>
      <c r="AA427">
        <f>IF(Table1[[#This Row],[Prediction]]=Table1[[#This Row],[Survived]], 1, 0)</f>
        <v>0</v>
      </c>
    </row>
    <row r="428" spans="1:27" x14ac:dyDescent="0.3">
      <c r="A428">
        <v>118</v>
      </c>
      <c r="B428">
        <v>0</v>
      </c>
      <c r="C428">
        <v>2</v>
      </c>
      <c r="D428">
        <f>IF(Table1[[#This Row],[Pclass]]=1, 1, 0)</f>
        <v>0</v>
      </c>
      <c r="E428">
        <f>IF(Table1[[#This Row],[Pclass]]=2, 1, 0)</f>
        <v>1</v>
      </c>
      <c r="F428" t="s">
        <v>185</v>
      </c>
      <c r="G428" t="s">
        <v>13</v>
      </c>
      <c r="H428">
        <f>IF(Table1[[#This Row],[Sex]]="male", 1, 0)</f>
        <v>1</v>
      </c>
      <c r="I428">
        <v>29</v>
      </c>
      <c r="J428">
        <f>IF(Table1[[#This Row],[Age]], 0, 1)</f>
        <v>0</v>
      </c>
      <c r="K428">
        <f>IF(AND(Table1[[#This Row],[Age]]&lt;&gt;"", Table1[[#This Row],[Age]]&lt;13), 1, 0)</f>
        <v>0</v>
      </c>
      <c r="L428">
        <f>IF(AND(Table1[[#This Row],[Age]]&lt;&gt;"", Table1[[#This Row],[Age]]&gt;=13, Table1[[#This Row],[Age]]&lt;20), 1, 0)</f>
        <v>0</v>
      </c>
      <c r="O428">
        <f>IF(AND(Table1[[#This Row],[Age]]&lt;&gt;"", Table1[[#This Row],[Age]]&gt;64), 1, 0)</f>
        <v>0</v>
      </c>
      <c r="P428">
        <v>1</v>
      </c>
      <c r="Q428">
        <v>0</v>
      </c>
      <c r="R428">
        <v>11668</v>
      </c>
      <c r="S428">
        <v>21</v>
      </c>
      <c r="U428" t="s">
        <v>15</v>
      </c>
      <c r="V428">
        <f>Table1[[#This Row],[class1]]*Bclass1+Table1[[#This Row],[class2]]*Bclass2+Table1[[#This Row],[male]]*Bmale+Table1[[#This Row],[Fare]]*Bfare+Table1[[#This Row],[child]]*Bchild+Table1[[#This Row],[teen]]*Bteen+Table1[[#This Row],[senior]]*Bsenior</f>
        <v>-1.2633857775394906</v>
      </c>
      <c r="W428">
        <f>EXP(Table1[[#This Row],[Logit]])</f>
        <v>0.282695261066995</v>
      </c>
      <c r="X428">
        <f>IF(Table1[[#This Row],[Survived]]=1, Table1[[#This Row],[elogit]]/(1+Table1[[#This Row],[elogit]]), 1-(Table1[[#This Row],[elogit]]/(1+Table1[[#This Row],[elogit]])))</f>
        <v>0.77960839986900843</v>
      </c>
      <c r="Y428">
        <f>LN(Table1[[#This Row],[probability]])</f>
        <v>-0.24896353681851557</v>
      </c>
      <c r="Z428">
        <f>IF(ROW()&lt;(Table1[[#Totals],[Survived]]+1), 1, 0)</f>
        <v>0</v>
      </c>
      <c r="AA428">
        <f>IF(Table1[[#This Row],[Prediction]]=Table1[[#This Row],[Survived]], 1, 0)</f>
        <v>1</v>
      </c>
    </row>
    <row r="429" spans="1:27" x14ac:dyDescent="0.3">
      <c r="A429">
        <v>406</v>
      </c>
      <c r="B429">
        <v>0</v>
      </c>
      <c r="C429">
        <v>2</v>
      </c>
      <c r="D429">
        <f>IF(Table1[[#This Row],[Pclass]]=1, 1, 0)</f>
        <v>0</v>
      </c>
      <c r="E429">
        <f>IF(Table1[[#This Row],[Pclass]]=2, 1, 0)</f>
        <v>1</v>
      </c>
      <c r="F429" t="s">
        <v>594</v>
      </c>
      <c r="G429" t="s">
        <v>13</v>
      </c>
      <c r="H429">
        <f>IF(Table1[[#This Row],[Sex]]="male", 1, 0)</f>
        <v>1</v>
      </c>
      <c r="I429">
        <v>34</v>
      </c>
      <c r="J429">
        <f>IF(Table1[[#This Row],[Age]], 0, 1)</f>
        <v>0</v>
      </c>
      <c r="K429">
        <f>IF(AND(Table1[[#This Row],[Age]]&lt;&gt;"", Table1[[#This Row],[Age]]&lt;13), 1, 0)</f>
        <v>0</v>
      </c>
      <c r="L429">
        <f>IF(AND(Table1[[#This Row],[Age]]&lt;&gt;"", Table1[[#This Row],[Age]]&gt;=13, Table1[[#This Row],[Age]]&lt;20), 1, 0)</f>
        <v>0</v>
      </c>
      <c r="O429">
        <f>IF(AND(Table1[[#This Row],[Age]]&lt;&gt;"", Table1[[#This Row],[Age]]&gt;64), 1, 0)</f>
        <v>0</v>
      </c>
      <c r="P429">
        <v>1</v>
      </c>
      <c r="Q429">
        <v>0</v>
      </c>
      <c r="R429">
        <v>28664</v>
      </c>
      <c r="S429">
        <v>21</v>
      </c>
      <c r="U429" t="s">
        <v>15</v>
      </c>
      <c r="V429">
        <f>Table1[[#This Row],[class1]]*Bclass1+Table1[[#This Row],[class2]]*Bclass2+Table1[[#This Row],[male]]*Bmale+Table1[[#This Row],[Fare]]*Bfare+Table1[[#This Row],[child]]*Bchild+Table1[[#This Row],[teen]]*Bteen+Table1[[#This Row],[senior]]*Bsenior</f>
        <v>-1.2633857775394906</v>
      </c>
      <c r="W429">
        <f>EXP(Table1[[#This Row],[Logit]])</f>
        <v>0.282695261066995</v>
      </c>
      <c r="X429">
        <f>IF(Table1[[#This Row],[Survived]]=1, Table1[[#This Row],[elogit]]/(1+Table1[[#This Row],[elogit]]), 1-(Table1[[#This Row],[elogit]]/(1+Table1[[#This Row],[elogit]])))</f>
        <v>0.77960839986900843</v>
      </c>
      <c r="Y429">
        <f>LN(Table1[[#This Row],[probability]])</f>
        <v>-0.24896353681851557</v>
      </c>
      <c r="Z429">
        <f>IF(ROW()&lt;(Table1[[#Totals],[Survived]]+1), 1, 0)</f>
        <v>0</v>
      </c>
      <c r="AA429">
        <f>IF(Table1[[#This Row],[Prediction]]=Table1[[#This Row],[Survived]], 1, 0)</f>
        <v>1</v>
      </c>
    </row>
    <row r="430" spans="1:27" x14ac:dyDescent="0.3">
      <c r="A430">
        <v>477</v>
      </c>
      <c r="B430">
        <v>0</v>
      </c>
      <c r="C430">
        <v>2</v>
      </c>
      <c r="D430">
        <f>IF(Table1[[#This Row],[Pclass]]=1, 1, 0)</f>
        <v>0</v>
      </c>
      <c r="E430">
        <f>IF(Table1[[#This Row],[Pclass]]=2, 1, 0)</f>
        <v>1</v>
      </c>
      <c r="F430" t="s">
        <v>688</v>
      </c>
      <c r="G430" t="s">
        <v>13</v>
      </c>
      <c r="H430">
        <f>IF(Table1[[#This Row],[Sex]]="male", 1, 0)</f>
        <v>1</v>
      </c>
      <c r="I430">
        <v>34</v>
      </c>
      <c r="J430">
        <f>IF(Table1[[#This Row],[Age]], 0, 1)</f>
        <v>0</v>
      </c>
      <c r="K430">
        <f>IF(AND(Table1[[#This Row],[Age]]&lt;&gt;"", Table1[[#This Row],[Age]]&lt;13), 1, 0)</f>
        <v>0</v>
      </c>
      <c r="L430">
        <f>IF(AND(Table1[[#This Row],[Age]]&lt;&gt;"", Table1[[#This Row],[Age]]&gt;=13, Table1[[#This Row],[Age]]&lt;20), 1, 0)</f>
        <v>0</v>
      </c>
      <c r="O430">
        <f>IF(AND(Table1[[#This Row],[Age]]&lt;&gt;"", Table1[[#This Row],[Age]]&gt;64), 1, 0)</f>
        <v>0</v>
      </c>
      <c r="P430">
        <v>1</v>
      </c>
      <c r="Q430">
        <v>0</v>
      </c>
      <c r="R430">
        <v>31027</v>
      </c>
      <c r="S430">
        <v>21</v>
      </c>
      <c r="U430" t="s">
        <v>15</v>
      </c>
      <c r="V430">
        <f>Table1[[#This Row],[class1]]*Bclass1+Table1[[#This Row],[class2]]*Bclass2+Table1[[#This Row],[male]]*Bmale+Table1[[#This Row],[Fare]]*Bfare+Table1[[#This Row],[child]]*Bchild+Table1[[#This Row],[teen]]*Bteen+Table1[[#This Row],[senior]]*Bsenior</f>
        <v>-1.2633857775394906</v>
      </c>
      <c r="W430">
        <f>EXP(Table1[[#This Row],[Logit]])</f>
        <v>0.282695261066995</v>
      </c>
      <c r="X430">
        <f>IF(Table1[[#This Row],[Survived]]=1, Table1[[#This Row],[elogit]]/(1+Table1[[#This Row],[elogit]]), 1-(Table1[[#This Row],[elogit]]/(1+Table1[[#This Row],[elogit]])))</f>
        <v>0.77960839986900843</v>
      </c>
      <c r="Y430">
        <f>LN(Table1[[#This Row],[probability]])</f>
        <v>-0.24896353681851557</v>
      </c>
      <c r="Z430">
        <f>IF(ROW()&lt;(Table1[[#Totals],[Survived]]+1), 1, 0)</f>
        <v>0</v>
      </c>
      <c r="AA430">
        <f>IF(Table1[[#This Row],[Prediction]]=Table1[[#This Row],[Survived]], 1, 0)</f>
        <v>1</v>
      </c>
    </row>
    <row r="431" spans="1:27" x14ac:dyDescent="0.3">
      <c r="A431">
        <v>182</v>
      </c>
      <c r="B431">
        <v>0</v>
      </c>
      <c r="C431">
        <v>2</v>
      </c>
      <c r="D431">
        <f>IF(Table1[[#This Row],[Pclass]]=1, 1, 0)</f>
        <v>0</v>
      </c>
      <c r="E431">
        <f>IF(Table1[[#This Row],[Pclass]]=2, 1, 0)</f>
        <v>1</v>
      </c>
      <c r="F431" t="s">
        <v>282</v>
      </c>
      <c r="G431" t="s">
        <v>13</v>
      </c>
      <c r="H431">
        <f>IF(Table1[[#This Row],[Sex]]="male", 1, 0)</f>
        <v>1</v>
      </c>
      <c r="J431">
        <f>IF(Table1[[#This Row],[Age]], 0, 1)</f>
        <v>1</v>
      </c>
      <c r="K431">
        <f>IF(AND(Table1[[#This Row],[Age]]&lt;&gt;"", Table1[[#This Row],[Age]]&lt;13), 1, 0)</f>
        <v>0</v>
      </c>
      <c r="L431">
        <f>IF(AND(Table1[[#This Row],[Age]]&lt;&gt;"", Table1[[#This Row],[Age]]&gt;=13, Table1[[#This Row],[Age]]&lt;20), 1, 0)</f>
        <v>0</v>
      </c>
      <c r="O431">
        <f>IF(AND(Table1[[#This Row],[Age]]&lt;&gt;"", Table1[[#This Row],[Age]]&gt;64), 1, 0)</f>
        <v>0</v>
      </c>
      <c r="P431">
        <v>0</v>
      </c>
      <c r="Q431">
        <v>0</v>
      </c>
      <c r="R431" t="s">
        <v>283</v>
      </c>
      <c r="S431">
        <v>15.05</v>
      </c>
      <c r="U431" t="s">
        <v>20</v>
      </c>
      <c r="V431">
        <f>Table1[[#This Row],[class1]]*Bclass1+Table1[[#This Row],[class2]]*Bclass2+Table1[[#This Row],[male]]*Bmale+Table1[[#This Row],[Fare]]*Bfare+Table1[[#This Row],[child]]*Bchild+Table1[[#This Row],[teen]]*Bteen+Table1[[#This Row],[senior]]*Bsenior</f>
        <v>-1.2712997578297949</v>
      </c>
      <c r="W431">
        <f>EXP(Table1[[#This Row],[Logit]])</f>
        <v>0.28046684579069586</v>
      </c>
      <c r="X431">
        <f>IF(Table1[[#This Row],[Survived]]=1, Table1[[#This Row],[elogit]]/(1+Table1[[#This Row],[elogit]]), 1-(Table1[[#This Row],[elogit]]/(1+Table1[[#This Row],[elogit]])))</f>
        <v>0.78096516382858328</v>
      </c>
      <c r="Y431">
        <f>LN(Table1[[#This Row],[probability]])</f>
        <v>-0.24722473471014136</v>
      </c>
      <c r="Z431">
        <f>IF(ROW()&lt;(Table1[[#Totals],[Survived]]+1), 1, 0)</f>
        <v>0</v>
      </c>
      <c r="AA431">
        <f>IF(Table1[[#This Row],[Prediction]]=Table1[[#This Row],[Survived]], 1, 0)</f>
        <v>1</v>
      </c>
    </row>
    <row r="432" spans="1:27" x14ac:dyDescent="0.3">
      <c r="A432">
        <v>136</v>
      </c>
      <c r="B432">
        <v>0</v>
      </c>
      <c r="C432">
        <v>2</v>
      </c>
      <c r="D432">
        <f>IF(Table1[[#This Row],[Pclass]]=1, 1, 0)</f>
        <v>0</v>
      </c>
      <c r="E432">
        <f>IF(Table1[[#This Row],[Pclass]]=2, 1, 0)</f>
        <v>1</v>
      </c>
      <c r="F432" t="s">
        <v>212</v>
      </c>
      <c r="G432" t="s">
        <v>13</v>
      </c>
      <c r="H432">
        <f>IF(Table1[[#This Row],[Sex]]="male", 1, 0)</f>
        <v>1</v>
      </c>
      <c r="I432">
        <v>23</v>
      </c>
      <c r="J432">
        <f>IF(Table1[[#This Row],[Age]], 0, 1)</f>
        <v>0</v>
      </c>
      <c r="K432">
        <f>IF(AND(Table1[[#This Row],[Age]]&lt;&gt;"", Table1[[#This Row],[Age]]&lt;13), 1, 0)</f>
        <v>0</v>
      </c>
      <c r="L432">
        <f>IF(AND(Table1[[#This Row],[Age]]&lt;&gt;"", Table1[[#This Row],[Age]]&gt;=13, Table1[[#This Row],[Age]]&lt;20), 1, 0)</f>
        <v>0</v>
      </c>
      <c r="O432">
        <f>IF(AND(Table1[[#This Row],[Age]]&lt;&gt;"", Table1[[#This Row],[Age]]&gt;64), 1, 0)</f>
        <v>0</v>
      </c>
      <c r="P432">
        <v>0</v>
      </c>
      <c r="Q432">
        <v>0</v>
      </c>
      <c r="R432" t="s">
        <v>213</v>
      </c>
      <c r="S432">
        <v>15.0458</v>
      </c>
      <c r="U432" t="s">
        <v>20</v>
      </c>
      <c r="V432">
        <f>Table1[[#This Row],[class1]]*Bclass1+Table1[[#This Row],[class2]]*Bclass2+Table1[[#This Row],[male]]*Bmale+Table1[[#This Row],[Fare]]*Bfare+Table1[[#This Row],[child]]*Bchild+Table1[[#This Row],[teen]]*Bteen+Table1[[#This Row],[senior]]*Bsenior</f>
        <v>-1.2713053441688233</v>
      </c>
      <c r="W432">
        <f>EXP(Table1[[#This Row],[Logit]])</f>
        <v>0.28046527901218532</v>
      </c>
      <c r="X432">
        <f>IF(Table1[[#This Row],[Survived]]=1, Table1[[#This Row],[elogit]]/(1+Table1[[#This Row],[elogit]]), 1-(Table1[[#This Row],[elogit]]/(1+Table1[[#This Row],[elogit]])))</f>
        <v>0.78096611941828664</v>
      </c>
      <c r="Y432">
        <f>LN(Table1[[#This Row],[probability]])</f>
        <v>-0.24722351110995661</v>
      </c>
      <c r="Z432">
        <f>IF(ROW()&lt;(Table1[[#Totals],[Survived]]+1), 1, 0)</f>
        <v>0</v>
      </c>
      <c r="AA432">
        <f>IF(Table1[[#This Row],[Prediction]]=Table1[[#This Row],[Survived]], 1, 0)</f>
        <v>1</v>
      </c>
    </row>
    <row r="433" spans="1:27" x14ac:dyDescent="0.3">
      <c r="A433">
        <v>587</v>
      </c>
      <c r="B433">
        <v>0</v>
      </c>
      <c r="C433">
        <v>2</v>
      </c>
      <c r="D433">
        <f>IF(Table1[[#This Row],[Pclass]]=1, 1, 0)</f>
        <v>0</v>
      </c>
      <c r="E433">
        <f>IF(Table1[[#This Row],[Pclass]]=2, 1, 0)</f>
        <v>1</v>
      </c>
      <c r="F433" t="s">
        <v>839</v>
      </c>
      <c r="G433" t="s">
        <v>13</v>
      </c>
      <c r="H433">
        <f>IF(Table1[[#This Row],[Sex]]="male", 1, 0)</f>
        <v>1</v>
      </c>
      <c r="I433">
        <v>47</v>
      </c>
      <c r="J433">
        <f>IF(Table1[[#This Row],[Age]], 0, 1)</f>
        <v>0</v>
      </c>
      <c r="K433">
        <f>IF(AND(Table1[[#This Row],[Age]]&lt;&gt;"", Table1[[#This Row],[Age]]&lt;13), 1, 0)</f>
        <v>0</v>
      </c>
      <c r="L433">
        <f>IF(AND(Table1[[#This Row],[Age]]&lt;&gt;"", Table1[[#This Row],[Age]]&gt;=13, Table1[[#This Row],[Age]]&lt;20), 1, 0)</f>
        <v>0</v>
      </c>
      <c r="O433">
        <f>IF(AND(Table1[[#This Row],[Age]]&lt;&gt;"", Table1[[#This Row],[Age]]&gt;64), 1, 0)</f>
        <v>0</v>
      </c>
      <c r="P433">
        <v>0</v>
      </c>
      <c r="Q433">
        <v>0</v>
      </c>
      <c r="R433">
        <v>237565</v>
      </c>
      <c r="S433">
        <v>15</v>
      </c>
      <c r="U433" t="s">
        <v>15</v>
      </c>
      <c r="V433">
        <f>Table1[[#This Row],[class1]]*Bclass1+Table1[[#This Row],[class2]]*Bclass2+Table1[[#This Row],[male]]*Bmale+Table1[[#This Row],[Fare]]*Bfare+Table1[[#This Row],[child]]*Bchild+Table1[[#This Row],[teen]]*Bteen+Table1[[#This Row],[senior]]*Bsenior</f>
        <v>-1.2713662618658479</v>
      </c>
      <c r="W433">
        <f>EXP(Table1[[#This Row],[Logit]])</f>
        <v>0.2804481942336805</v>
      </c>
      <c r="X433">
        <f>IF(Table1[[#This Row],[Survived]]=1, Table1[[#This Row],[elogit]]/(1+Table1[[#This Row],[elogit]]), 1-(Table1[[#This Row],[elogit]]/(1+Table1[[#This Row],[elogit]])))</f>
        <v>0.78097653970177028</v>
      </c>
      <c r="Y433">
        <f>LN(Table1[[#This Row],[probability]])</f>
        <v>-0.24721016838777288</v>
      </c>
      <c r="Z433">
        <f>IF(ROW()&lt;(Table1[[#Totals],[Survived]]+1), 1, 0)</f>
        <v>0</v>
      </c>
      <c r="AA433">
        <f>IF(Table1[[#This Row],[Prediction]]=Table1[[#This Row],[Survived]], 1, 0)</f>
        <v>1</v>
      </c>
    </row>
    <row r="434" spans="1:27" x14ac:dyDescent="0.3">
      <c r="A434">
        <v>318</v>
      </c>
      <c r="B434">
        <v>0</v>
      </c>
      <c r="C434">
        <v>2</v>
      </c>
      <c r="D434">
        <f>IF(Table1[[#This Row],[Pclass]]=1, 1, 0)</f>
        <v>0</v>
      </c>
      <c r="E434">
        <f>IF(Table1[[#This Row],[Pclass]]=2, 1, 0)</f>
        <v>1</v>
      </c>
      <c r="F434" t="s">
        <v>480</v>
      </c>
      <c r="G434" t="s">
        <v>13</v>
      </c>
      <c r="H434">
        <f>IF(Table1[[#This Row],[Sex]]="male", 1, 0)</f>
        <v>1</v>
      </c>
      <c r="I434">
        <v>54</v>
      </c>
      <c r="J434">
        <f>IF(Table1[[#This Row],[Age]], 0, 1)</f>
        <v>0</v>
      </c>
      <c r="K434">
        <f>IF(AND(Table1[[#This Row],[Age]]&lt;&gt;"", Table1[[#This Row],[Age]]&lt;13), 1, 0)</f>
        <v>0</v>
      </c>
      <c r="L434">
        <f>IF(AND(Table1[[#This Row],[Age]]&lt;&gt;"", Table1[[#This Row],[Age]]&gt;=13, Table1[[#This Row],[Age]]&lt;20), 1, 0)</f>
        <v>0</v>
      </c>
      <c r="O434">
        <f>IF(AND(Table1[[#This Row],[Age]]&lt;&gt;"", Table1[[#This Row],[Age]]&gt;64), 1, 0)</f>
        <v>0</v>
      </c>
      <c r="P434">
        <v>0</v>
      </c>
      <c r="Q434">
        <v>0</v>
      </c>
      <c r="R434">
        <v>29011</v>
      </c>
      <c r="S434">
        <v>14</v>
      </c>
      <c r="U434" t="s">
        <v>15</v>
      </c>
      <c r="V434">
        <f>Table1[[#This Row],[class1]]*Bclass1+Table1[[#This Row],[class2]]*Bclass2+Table1[[#This Row],[male]]*Bmale+Table1[[#This Row],[Fare]]*Bfare+Table1[[#This Row],[child]]*Bchild+Table1[[#This Row],[teen]]*Bteen+Table1[[#This Row],[senior]]*Bsenior</f>
        <v>-1.2726963425869073</v>
      </c>
      <c r="W434">
        <f>EXP(Table1[[#This Row],[Logit]])</f>
        <v>0.28007542345984038</v>
      </c>
      <c r="X434">
        <f>IF(Table1[[#This Row],[Survived]]=1, Table1[[#This Row],[elogit]]/(1+Table1[[#This Row],[elogit]]), 1-(Table1[[#This Row],[elogit]]/(1+Table1[[#This Row],[elogit]])))</f>
        <v>0.78120396788586022</v>
      </c>
      <c r="Y434">
        <f>LN(Table1[[#This Row],[probability]])</f>
        <v>-0.24691900077354129</v>
      </c>
      <c r="Z434">
        <f>IF(ROW()&lt;(Table1[[#Totals],[Survived]]+1), 1, 0)</f>
        <v>0</v>
      </c>
      <c r="AA434">
        <f>IF(Table1[[#This Row],[Prediction]]=Table1[[#This Row],[Survived]], 1, 0)</f>
        <v>1</v>
      </c>
    </row>
    <row r="435" spans="1:27" x14ac:dyDescent="0.3">
      <c r="A435">
        <v>233</v>
      </c>
      <c r="B435">
        <v>0</v>
      </c>
      <c r="C435">
        <v>2</v>
      </c>
      <c r="D435">
        <f>IF(Table1[[#This Row],[Pclass]]=1, 1, 0)</f>
        <v>0</v>
      </c>
      <c r="E435">
        <f>IF(Table1[[#This Row],[Pclass]]=2, 1, 0)</f>
        <v>1</v>
      </c>
      <c r="F435" t="s">
        <v>353</v>
      </c>
      <c r="G435" t="s">
        <v>13</v>
      </c>
      <c r="H435">
        <f>IF(Table1[[#This Row],[Sex]]="male", 1, 0)</f>
        <v>1</v>
      </c>
      <c r="I435">
        <v>59</v>
      </c>
      <c r="J435">
        <f>IF(Table1[[#This Row],[Age]], 0, 1)</f>
        <v>0</v>
      </c>
      <c r="K435">
        <f>IF(AND(Table1[[#This Row],[Age]]&lt;&gt;"", Table1[[#This Row],[Age]]&lt;13), 1, 0)</f>
        <v>0</v>
      </c>
      <c r="L435">
        <f>IF(AND(Table1[[#This Row],[Age]]&lt;&gt;"", Table1[[#This Row],[Age]]&gt;=13, Table1[[#This Row],[Age]]&lt;20), 1, 0)</f>
        <v>0</v>
      </c>
      <c r="O435">
        <f>IF(AND(Table1[[#This Row],[Age]]&lt;&gt;"", Table1[[#This Row],[Age]]&gt;64), 1, 0)</f>
        <v>0</v>
      </c>
      <c r="P435">
        <v>0</v>
      </c>
      <c r="Q435">
        <v>0</v>
      </c>
      <c r="R435">
        <v>237442</v>
      </c>
      <c r="S435">
        <v>13.5</v>
      </c>
      <c r="U435" t="s">
        <v>15</v>
      </c>
      <c r="V435">
        <f>Table1[[#This Row],[class1]]*Bclass1+Table1[[#This Row],[class2]]*Bclass2+Table1[[#This Row],[male]]*Bmale+Table1[[#This Row],[Fare]]*Bfare+Table1[[#This Row],[child]]*Bchild+Table1[[#This Row],[teen]]*Bteen+Table1[[#This Row],[senior]]*Bsenior</f>
        <v>-1.2733613829474373</v>
      </c>
      <c r="W435">
        <f>EXP(Table1[[#This Row],[Logit]])</f>
        <v>0.2798892239212139</v>
      </c>
      <c r="X435">
        <f>IF(Table1[[#This Row],[Survived]]=1, Table1[[#This Row],[elogit]]/(1+Table1[[#This Row],[elogit]]), 1-(Table1[[#This Row],[elogit]]/(1+Table1[[#This Row],[elogit]])))</f>
        <v>0.78131761820471191</v>
      </c>
      <c r="Y435">
        <f>LN(Table1[[#This Row],[probability]])</f>
        <v>-0.2467735303748424</v>
      </c>
      <c r="Z435">
        <f>IF(ROW()&lt;(Table1[[#Totals],[Survived]]+1), 1, 0)</f>
        <v>0</v>
      </c>
      <c r="AA435">
        <f>IF(Table1[[#This Row],[Prediction]]=Table1[[#This Row],[Survived]], 1, 0)</f>
        <v>1</v>
      </c>
    </row>
    <row r="436" spans="1:27" x14ac:dyDescent="0.3">
      <c r="A436">
        <v>563</v>
      </c>
      <c r="B436">
        <v>0</v>
      </c>
      <c r="C436">
        <v>2</v>
      </c>
      <c r="D436">
        <f>IF(Table1[[#This Row],[Pclass]]=1, 1, 0)</f>
        <v>0</v>
      </c>
      <c r="E436">
        <f>IF(Table1[[#This Row],[Pclass]]=2, 1, 0)</f>
        <v>1</v>
      </c>
      <c r="F436" t="s">
        <v>804</v>
      </c>
      <c r="G436" t="s">
        <v>13</v>
      </c>
      <c r="H436">
        <f>IF(Table1[[#This Row],[Sex]]="male", 1, 0)</f>
        <v>1</v>
      </c>
      <c r="I436">
        <v>28</v>
      </c>
      <c r="J436">
        <f>IF(Table1[[#This Row],[Age]], 0, 1)</f>
        <v>0</v>
      </c>
      <c r="K436">
        <f>IF(AND(Table1[[#This Row],[Age]]&lt;&gt;"", Table1[[#This Row],[Age]]&lt;13), 1, 0)</f>
        <v>0</v>
      </c>
      <c r="L436">
        <f>IF(AND(Table1[[#This Row],[Age]]&lt;&gt;"", Table1[[#This Row],[Age]]&gt;=13, Table1[[#This Row],[Age]]&lt;20), 1, 0)</f>
        <v>0</v>
      </c>
      <c r="O436">
        <f>IF(AND(Table1[[#This Row],[Age]]&lt;&gt;"", Table1[[#This Row],[Age]]&gt;64), 1, 0)</f>
        <v>0</v>
      </c>
      <c r="P436">
        <v>0</v>
      </c>
      <c r="Q436">
        <v>0</v>
      </c>
      <c r="R436">
        <v>218629</v>
      </c>
      <c r="S436">
        <v>13.5</v>
      </c>
      <c r="U436" t="s">
        <v>15</v>
      </c>
      <c r="V436">
        <f>Table1[[#This Row],[class1]]*Bclass1+Table1[[#This Row],[class2]]*Bclass2+Table1[[#This Row],[male]]*Bmale+Table1[[#This Row],[Fare]]*Bfare+Table1[[#This Row],[child]]*Bchild+Table1[[#This Row],[teen]]*Bteen+Table1[[#This Row],[senior]]*Bsenior</f>
        <v>-1.2733613829474373</v>
      </c>
      <c r="W436">
        <f>EXP(Table1[[#This Row],[Logit]])</f>
        <v>0.2798892239212139</v>
      </c>
      <c r="X436">
        <f>IF(Table1[[#This Row],[Survived]]=1, Table1[[#This Row],[elogit]]/(1+Table1[[#This Row],[elogit]]), 1-(Table1[[#This Row],[elogit]]/(1+Table1[[#This Row],[elogit]])))</f>
        <v>0.78131761820471191</v>
      </c>
      <c r="Y436">
        <f>LN(Table1[[#This Row],[probability]])</f>
        <v>-0.2467735303748424</v>
      </c>
      <c r="Z436">
        <f>IF(ROW()&lt;(Table1[[#Totals],[Survived]]+1), 1, 0)</f>
        <v>0</v>
      </c>
      <c r="AA436">
        <f>IF(Table1[[#This Row],[Prediction]]=Table1[[#This Row],[Survived]], 1, 0)</f>
        <v>1</v>
      </c>
    </row>
    <row r="437" spans="1:27" x14ac:dyDescent="0.3">
      <c r="A437">
        <v>696</v>
      </c>
      <c r="B437">
        <v>0</v>
      </c>
      <c r="C437">
        <v>2</v>
      </c>
      <c r="D437">
        <f>IF(Table1[[#This Row],[Pclass]]=1, 1, 0)</f>
        <v>0</v>
      </c>
      <c r="E437">
        <f>IF(Table1[[#This Row],[Pclass]]=2, 1, 0)</f>
        <v>1</v>
      </c>
      <c r="F437" t="s">
        <v>976</v>
      </c>
      <c r="G437" t="s">
        <v>13</v>
      </c>
      <c r="H437">
        <f>IF(Table1[[#This Row],[Sex]]="male", 1, 0)</f>
        <v>1</v>
      </c>
      <c r="I437">
        <v>52</v>
      </c>
      <c r="J437">
        <f>IF(Table1[[#This Row],[Age]], 0, 1)</f>
        <v>0</v>
      </c>
      <c r="K437">
        <f>IF(AND(Table1[[#This Row],[Age]]&lt;&gt;"", Table1[[#This Row],[Age]]&lt;13), 1, 0)</f>
        <v>0</v>
      </c>
      <c r="L437">
        <f>IF(AND(Table1[[#This Row],[Age]]&lt;&gt;"", Table1[[#This Row],[Age]]&gt;=13, Table1[[#This Row],[Age]]&lt;20), 1, 0)</f>
        <v>0</v>
      </c>
      <c r="O437">
        <f>IF(AND(Table1[[#This Row],[Age]]&lt;&gt;"", Table1[[#This Row],[Age]]&gt;64), 1, 0)</f>
        <v>0</v>
      </c>
      <c r="P437">
        <v>0</v>
      </c>
      <c r="Q437">
        <v>0</v>
      </c>
      <c r="R437">
        <v>248731</v>
      </c>
      <c r="S437">
        <v>13.5</v>
      </c>
      <c r="U437" t="s">
        <v>15</v>
      </c>
      <c r="V437">
        <f>Table1[[#This Row],[class1]]*Bclass1+Table1[[#This Row],[class2]]*Bclass2+Table1[[#This Row],[male]]*Bmale+Table1[[#This Row],[Fare]]*Bfare+Table1[[#This Row],[child]]*Bchild+Table1[[#This Row],[teen]]*Bteen+Table1[[#This Row],[senior]]*Bsenior</f>
        <v>-1.2733613829474373</v>
      </c>
      <c r="W437">
        <f>EXP(Table1[[#This Row],[Logit]])</f>
        <v>0.2798892239212139</v>
      </c>
      <c r="X437">
        <f>IF(Table1[[#This Row],[Survived]]=1, Table1[[#This Row],[elogit]]/(1+Table1[[#This Row],[elogit]]), 1-(Table1[[#This Row],[elogit]]/(1+Table1[[#This Row],[elogit]])))</f>
        <v>0.78131761820471191</v>
      </c>
      <c r="Y437">
        <f>LN(Table1[[#This Row],[probability]])</f>
        <v>-0.2467735303748424</v>
      </c>
      <c r="Z437">
        <f>IF(ROW()&lt;(Table1[[#Totals],[Survived]]+1), 1, 0)</f>
        <v>0</v>
      </c>
      <c r="AA437">
        <f>IF(Table1[[#This Row],[Prediction]]=Table1[[#This Row],[Survived]], 1, 0)</f>
        <v>1</v>
      </c>
    </row>
    <row r="438" spans="1:27" x14ac:dyDescent="0.3">
      <c r="A438">
        <v>135</v>
      </c>
      <c r="B438">
        <v>0</v>
      </c>
      <c r="C438">
        <v>2</v>
      </c>
      <c r="D438">
        <f>IF(Table1[[#This Row],[Pclass]]=1, 1, 0)</f>
        <v>0</v>
      </c>
      <c r="E438">
        <f>IF(Table1[[#This Row],[Pclass]]=2, 1, 0)</f>
        <v>1</v>
      </c>
      <c r="F438" t="s">
        <v>210</v>
      </c>
      <c r="G438" t="s">
        <v>13</v>
      </c>
      <c r="H438">
        <f>IF(Table1[[#This Row],[Sex]]="male", 1, 0)</f>
        <v>1</v>
      </c>
      <c r="I438">
        <v>25</v>
      </c>
      <c r="J438">
        <f>IF(Table1[[#This Row],[Age]], 0, 1)</f>
        <v>0</v>
      </c>
      <c r="K438">
        <f>IF(AND(Table1[[#This Row],[Age]]&lt;&gt;"", Table1[[#This Row],[Age]]&lt;13), 1, 0)</f>
        <v>0</v>
      </c>
      <c r="L438">
        <f>IF(AND(Table1[[#This Row],[Age]]&lt;&gt;"", Table1[[#This Row],[Age]]&gt;=13, Table1[[#This Row],[Age]]&lt;20), 1, 0)</f>
        <v>0</v>
      </c>
      <c r="O438">
        <f>IF(AND(Table1[[#This Row],[Age]]&lt;&gt;"", Table1[[#This Row],[Age]]&gt;64), 1, 0)</f>
        <v>0</v>
      </c>
      <c r="P438">
        <v>0</v>
      </c>
      <c r="Q438">
        <v>0</v>
      </c>
      <c r="R438" t="s">
        <v>211</v>
      </c>
      <c r="S438">
        <v>13</v>
      </c>
      <c r="U438" t="s">
        <v>15</v>
      </c>
      <c r="V438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438">
        <f>EXP(Table1[[#This Row],[Logit]])</f>
        <v>0.27970314817162883</v>
      </c>
      <c r="X438">
        <f>IF(Table1[[#This Row],[Survived]]=1, Table1[[#This Row],[elogit]]/(1+Table1[[#This Row],[elogit]]), 1-(Table1[[#This Row],[elogit]]/(1+Table1[[#This Row],[elogit]])))</f>
        <v>0.78143122600639559</v>
      </c>
      <c r="Y438">
        <f>LN(Table1[[#This Row],[probability]])</f>
        <v>-0.24662813554405477</v>
      </c>
      <c r="Z438">
        <f>IF(ROW()&lt;(Table1[[#Totals],[Survived]]+1), 1, 0)</f>
        <v>0</v>
      </c>
      <c r="AA438">
        <f>IF(Table1[[#This Row],[Prediction]]=Table1[[#This Row],[Survived]], 1, 0)</f>
        <v>1</v>
      </c>
    </row>
    <row r="439" spans="1:27" x14ac:dyDescent="0.3">
      <c r="A439">
        <v>150</v>
      </c>
      <c r="B439">
        <v>0</v>
      </c>
      <c r="C439">
        <v>2</v>
      </c>
      <c r="D439">
        <f>IF(Table1[[#This Row],[Pclass]]=1, 1, 0)</f>
        <v>0</v>
      </c>
      <c r="E439">
        <f>IF(Table1[[#This Row],[Pclass]]=2, 1, 0)</f>
        <v>1</v>
      </c>
      <c r="F439" t="s">
        <v>233</v>
      </c>
      <c r="G439" t="s">
        <v>13</v>
      </c>
      <c r="H439">
        <f>IF(Table1[[#This Row],[Sex]]="male", 1, 0)</f>
        <v>1</v>
      </c>
      <c r="I439">
        <v>42</v>
      </c>
      <c r="J439">
        <f>IF(Table1[[#This Row],[Age]], 0, 1)</f>
        <v>0</v>
      </c>
      <c r="K439">
        <f>IF(AND(Table1[[#This Row],[Age]]&lt;&gt;"", Table1[[#This Row],[Age]]&lt;13), 1, 0)</f>
        <v>0</v>
      </c>
      <c r="L439">
        <f>IF(AND(Table1[[#This Row],[Age]]&lt;&gt;"", Table1[[#This Row],[Age]]&gt;=13, Table1[[#This Row],[Age]]&lt;20), 1, 0)</f>
        <v>0</v>
      </c>
      <c r="O439">
        <f>IF(AND(Table1[[#This Row],[Age]]&lt;&gt;"", Table1[[#This Row],[Age]]&gt;64), 1, 0)</f>
        <v>0</v>
      </c>
      <c r="P439">
        <v>0</v>
      </c>
      <c r="Q439">
        <v>0</v>
      </c>
      <c r="R439">
        <v>244310</v>
      </c>
      <c r="S439">
        <v>13</v>
      </c>
      <c r="U439" t="s">
        <v>15</v>
      </c>
      <c r="V439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439">
        <f>EXP(Table1[[#This Row],[Logit]])</f>
        <v>0.27970314817162883</v>
      </c>
      <c r="X439">
        <f>IF(Table1[[#This Row],[Survived]]=1, Table1[[#This Row],[elogit]]/(1+Table1[[#This Row],[elogit]]), 1-(Table1[[#This Row],[elogit]]/(1+Table1[[#This Row],[elogit]])))</f>
        <v>0.78143122600639559</v>
      </c>
      <c r="Y439">
        <f>LN(Table1[[#This Row],[probability]])</f>
        <v>-0.24662813554405477</v>
      </c>
      <c r="Z439">
        <f>IF(ROW()&lt;(Table1[[#Totals],[Survived]]+1), 1, 0)</f>
        <v>0</v>
      </c>
      <c r="AA439">
        <f>IF(Table1[[#This Row],[Prediction]]=Table1[[#This Row],[Survived]], 1, 0)</f>
        <v>1</v>
      </c>
    </row>
    <row r="440" spans="1:27" x14ac:dyDescent="0.3">
      <c r="A440">
        <v>179</v>
      </c>
      <c r="B440">
        <v>0</v>
      </c>
      <c r="C440">
        <v>2</v>
      </c>
      <c r="D440">
        <f>IF(Table1[[#This Row],[Pclass]]=1, 1, 0)</f>
        <v>0</v>
      </c>
      <c r="E440">
        <f>IF(Table1[[#This Row],[Pclass]]=2, 1, 0)</f>
        <v>1</v>
      </c>
      <c r="F440" t="s">
        <v>278</v>
      </c>
      <c r="G440" t="s">
        <v>13</v>
      </c>
      <c r="H440">
        <f>IF(Table1[[#This Row],[Sex]]="male", 1, 0)</f>
        <v>1</v>
      </c>
      <c r="I440">
        <v>30</v>
      </c>
      <c r="J440">
        <f>IF(Table1[[#This Row],[Age]], 0, 1)</f>
        <v>0</v>
      </c>
      <c r="K440">
        <f>IF(AND(Table1[[#This Row],[Age]]&lt;&gt;"", Table1[[#This Row],[Age]]&lt;13), 1, 0)</f>
        <v>0</v>
      </c>
      <c r="L440">
        <f>IF(AND(Table1[[#This Row],[Age]]&lt;&gt;"", Table1[[#This Row],[Age]]&gt;=13, Table1[[#This Row],[Age]]&lt;20), 1, 0)</f>
        <v>0</v>
      </c>
      <c r="O440">
        <f>IF(AND(Table1[[#This Row],[Age]]&lt;&gt;"", Table1[[#This Row],[Age]]&gt;64), 1, 0)</f>
        <v>0</v>
      </c>
      <c r="P440">
        <v>0</v>
      </c>
      <c r="Q440">
        <v>0</v>
      </c>
      <c r="R440">
        <v>250653</v>
      </c>
      <c r="S440">
        <v>13</v>
      </c>
      <c r="U440" t="s">
        <v>15</v>
      </c>
      <c r="V440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440">
        <f>EXP(Table1[[#This Row],[Logit]])</f>
        <v>0.27970314817162883</v>
      </c>
      <c r="X440">
        <f>IF(Table1[[#This Row],[Survived]]=1, Table1[[#This Row],[elogit]]/(1+Table1[[#This Row],[elogit]]), 1-(Table1[[#This Row],[elogit]]/(1+Table1[[#This Row],[elogit]])))</f>
        <v>0.78143122600639559</v>
      </c>
      <c r="Y440">
        <f>LN(Table1[[#This Row],[probability]])</f>
        <v>-0.24662813554405477</v>
      </c>
      <c r="Z440">
        <f>IF(ROW()&lt;(Table1[[#Totals],[Survived]]+1), 1, 0)</f>
        <v>0</v>
      </c>
      <c r="AA440">
        <f>IF(Table1[[#This Row],[Prediction]]=Table1[[#This Row],[Survived]], 1, 0)</f>
        <v>1</v>
      </c>
    </row>
    <row r="441" spans="1:27" x14ac:dyDescent="0.3">
      <c r="A441">
        <v>214</v>
      </c>
      <c r="B441">
        <v>0</v>
      </c>
      <c r="C441">
        <v>2</v>
      </c>
      <c r="D441">
        <f>IF(Table1[[#This Row],[Pclass]]=1, 1, 0)</f>
        <v>0</v>
      </c>
      <c r="E441">
        <f>IF(Table1[[#This Row],[Pclass]]=2, 1, 0)</f>
        <v>1</v>
      </c>
      <c r="F441" t="s">
        <v>325</v>
      </c>
      <c r="G441" t="s">
        <v>13</v>
      </c>
      <c r="H441">
        <f>IF(Table1[[#This Row],[Sex]]="male", 1, 0)</f>
        <v>1</v>
      </c>
      <c r="I441">
        <v>30</v>
      </c>
      <c r="J441">
        <f>IF(Table1[[#This Row],[Age]], 0, 1)</f>
        <v>0</v>
      </c>
      <c r="K441">
        <f>IF(AND(Table1[[#This Row],[Age]]&lt;&gt;"", Table1[[#This Row],[Age]]&lt;13), 1, 0)</f>
        <v>0</v>
      </c>
      <c r="L441">
        <f>IF(AND(Table1[[#This Row],[Age]]&lt;&gt;"", Table1[[#This Row],[Age]]&gt;=13, Table1[[#This Row],[Age]]&lt;20), 1, 0)</f>
        <v>0</v>
      </c>
      <c r="O441">
        <f>IF(AND(Table1[[#This Row],[Age]]&lt;&gt;"", Table1[[#This Row],[Age]]&gt;64), 1, 0)</f>
        <v>0</v>
      </c>
      <c r="P441">
        <v>0</v>
      </c>
      <c r="Q441">
        <v>0</v>
      </c>
      <c r="R441">
        <v>250646</v>
      </c>
      <c r="S441">
        <v>13</v>
      </c>
      <c r="U441" t="s">
        <v>15</v>
      </c>
      <c r="V441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441">
        <f>EXP(Table1[[#This Row],[Logit]])</f>
        <v>0.27970314817162883</v>
      </c>
      <c r="X441">
        <f>IF(Table1[[#This Row],[Survived]]=1, Table1[[#This Row],[elogit]]/(1+Table1[[#This Row],[elogit]]), 1-(Table1[[#This Row],[elogit]]/(1+Table1[[#This Row],[elogit]])))</f>
        <v>0.78143122600639559</v>
      </c>
      <c r="Y441">
        <f>LN(Table1[[#This Row],[probability]])</f>
        <v>-0.24662813554405477</v>
      </c>
      <c r="Z441">
        <f>IF(ROW()&lt;(Table1[[#Totals],[Survived]]+1), 1, 0)</f>
        <v>0</v>
      </c>
      <c r="AA441">
        <f>IF(Table1[[#This Row],[Prediction]]=Table1[[#This Row],[Survived]], 1, 0)</f>
        <v>1</v>
      </c>
    </row>
    <row r="442" spans="1:27" x14ac:dyDescent="0.3">
      <c r="A442">
        <v>222</v>
      </c>
      <c r="B442">
        <v>0</v>
      </c>
      <c r="C442">
        <v>2</v>
      </c>
      <c r="D442">
        <f>IF(Table1[[#This Row],[Pclass]]=1, 1, 0)</f>
        <v>0</v>
      </c>
      <c r="E442">
        <f>IF(Table1[[#This Row],[Pclass]]=2, 1, 0)</f>
        <v>1</v>
      </c>
      <c r="F442" t="s">
        <v>338</v>
      </c>
      <c r="G442" t="s">
        <v>13</v>
      </c>
      <c r="H442">
        <f>IF(Table1[[#This Row],[Sex]]="male", 1, 0)</f>
        <v>1</v>
      </c>
      <c r="I442">
        <v>27</v>
      </c>
      <c r="J442">
        <f>IF(Table1[[#This Row],[Age]], 0, 1)</f>
        <v>0</v>
      </c>
      <c r="K442">
        <f>IF(AND(Table1[[#This Row],[Age]]&lt;&gt;"", Table1[[#This Row],[Age]]&lt;13), 1, 0)</f>
        <v>0</v>
      </c>
      <c r="L442">
        <f>IF(AND(Table1[[#This Row],[Age]]&lt;&gt;"", Table1[[#This Row],[Age]]&gt;=13, Table1[[#This Row],[Age]]&lt;20), 1, 0)</f>
        <v>0</v>
      </c>
      <c r="O442">
        <f>IF(AND(Table1[[#This Row],[Age]]&lt;&gt;"", Table1[[#This Row],[Age]]&gt;64), 1, 0)</f>
        <v>0</v>
      </c>
      <c r="P442">
        <v>0</v>
      </c>
      <c r="Q442">
        <v>0</v>
      </c>
      <c r="R442">
        <v>220367</v>
      </c>
      <c r="S442">
        <v>13</v>
      </c>
      <c r="U442" t="s">
        <v>15</v>
      </c>
      <c r="V442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442">
        <f>EXP(Table1[[#This Row],[Logit]])</f>
        <v>0.27970314817162883</v>
      </c>
      <c r="X442">
        <f>IF(Table1[[#This Row],[Survived]]=1, Table1[[#This Row],[elogit]]/(1+Table1[[#This Row],[elogit]]), 1-(Table1[[#This Row],[elogit]]/(1+Table1[[#This Row],[elogit]])))</f>
        <v>0.78143122600639559</v>
      </c>
      <c r="Y442">
        <f>LN(Table1[[#This Row],[probability]])</f>
        <v>-0.24662813554405477</v>
      </c>
      <c r="Z442">
        <f>IF(ROW()&lt;(Table1[[#Totals],[Survived]]+1), 1, 0)</f>
        <v>0</v>
      </c>
      <c r="AA442">
        <f>IF(Table1[[#This Row],[Prediction]]=Table1[[#This Row],[Survived]], 1, 0)</f>
        <v>1</v>
      </c>
    </row>
    <row r="443" spans="1:27" x14ac:dyDescent="0.3">
      <c r="A443">
        <v>343</v>
      </c>
      <c r="B443">
        <v>0</v>
      </c>
      <c r="C443">
        <v>2</v>
      </c>
      <c r="D443">
        <f>IF(Table1[[#This Row],[Pclass]]=1, 1, 0)</f>
        <v>0</v>
      </c>
      <c r="E443">
        <f>IF(Table1[[#This Row],[Pclass]]=2, 1, 0)</f>
        <v>1</v>
      </c>
      <c r="F443" t="s">
        <v>515</v>
      </c>
      <c r="G443" t="s">
        <v>13</v>
      </c>
      <c r="H443">
        <f>IF(Table1[[#This Row],[Sex]]="male", 1, 0)</f>
        <v>1</v>
      </c>
      <c r="I443">
        <v>28</v>
      </c>
      <c r="J443">
        <f>IF(Table1[[#This Row],[Age]], 0, 1)</f>
        <v>0</v>
      </c>
      <c r="K443">
        <f>IF(AND(Table1[[#This Row],[Age]]&lt;&gt;"", Table1[[#This Row],[Age]]&lt;13), 1, 0)</f>
        <v>0</v>
      </c>
      <c r="L443">
        <f>IF(AND(Table1[[#This Row],[Age]]&lt;&gt;"", Table1[[#This Row],[Age]]&gt;=13, Table1[[#This Row],[Age]]&lt;20), 1, 0)</f>
        <v>0</v>
      </c>
      <c r="O443">
        <f>IF(AND(Table1[[#This Row],[Age]]&lt;&gt;"", Table1[[#This Row],[Age]]&gt;64), 1, 0)</f>
        <v>0</v>
      </c>
      <c r="P443">
        <v>0</v>
      </c>
      <c r="Q443">
        <v>0</v>
      </c>
      <c r="R443">
        <v>248740</v>
      </c>
      <c r="S443">
        <v>13</v>
      </c>
      <c r="U443" t="s">
        <v>15</v>
      </c>
      <c r="V443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443">
        <f>EXP(Table1[[#This Row],[Logit]])</f>
        <v>0.27970314817162883</v>
      </c>
      <c r="X443">
        <f>IF(Table1[[#This Row],[Survived]]=1, Table1[[#This Row],[elogit]]/(1+Table1[[#This Row],[elogit]]), 1-(Table1[[#This Row],[elogit]]/(1+Table1[[#This Row],[elogit]])))</f>
        <v>0.78143122600639559</v>
      </c>
      <c r="Y443">
        <f>LN(Table1[[#This Row],[probability]])</f>
        <v>-0.24662813554405477</v>
      </c>
      <c r="Z443">
        <f>IF(ROW()&lt;(Table1[[#Totals],[Survived]]+1), 1, 0)</f>
        <v>0</v>
      </c>
      <c r="AA443">
        <f>IF(Table1[[#This Row],[Prediction]]=Table1[[#This Row],[Survived]], 1, 0)</f>
        <v>1</v>
      </c>
    </row>
    <row r="444" spans="1:27" x14ac:dyDescent="0.3">
      <c r="A444">
        <v>344</v>
      </c>
      <c r="B444">
        <v>0</v>
      </c>
      <c r="C444">
        <v>2</v>
      </c>
      <c r="D444">
        <f>IF(Table1[[#This Row],[Pclass]]=1, 1, 0)</f>
        <v>0</v>
      </c>
      <c r="E444">
        <f>IF(Table1[[#This Row],[Pclass]]=2, 1, 0)</f>
        <v>1</v>
      </c>
      <c r="F444" t="s">
        <v>516</v>
      </c>
      <c r="G444" t="s">
        <v>13</v>
      </c>
      <c r="H444">
        <f>IF(Table1[[#This Row],[Sex]]="male", 1, 0)</f>
        <v>1</v>
      </c>
      <c r="I444">
        <v>25</v>
      </c>
      <c r="J444">
        <f>IF(Table1[[#This Row],[Age]], 0, 1)</f>
        <v>0</v>
      </c>
      <c r="K444">
        <f>IF(AND(Table1[[#This Row],[Age]]&lt;&gt;"", Table1[[#This Row],[Age]]&lt;13), 1, 0)</f>
        <v>0</v>
      </c>
      <c r="L444">
        <f>IF(AND(Table1[[#This Row],[Age]]&lt;&gt;"", Table1[[#This Row],[Age]]&gt;=13, Table1[[#This Row],[Age]]&lt;20), 1, 0)</f>
        <v>0</v>
      </c>
      <c r="O444">
        <f>IF(AND(Table1[[#This Row],[Age]]&lt;&gt;"", Table1[[#This Row],[Age]]&gt;64), 1, 0)</f>
        <v>0</v>
      </c>
      <c r="P444">
        <v>0</v>
      </c>
      <c r="Q444">
        <v>0</v>
      </c>
      <c r="R444">
        <v>244361</v>
      </c>
      <c r="S444">
        <v>13</v>
      </c>
      <c r="U444" t="s">
        <v>15</v>
      </c>
      <c r="V444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444">
        <f>EXP(Table1[[#This Row],[Logit]])</f>
        <v>0.27970314817162883</v>
      </c>
      <c r="X444">
        <f>IF(Table1[[#This Row],[Survived]]=1, Table1[[#This Row],[elogit]]/(1+Table1[[#This Row],[elogit]]), 1-(Table1[[#This Row],[elogit]]/(1+Table1[[#This Row],[elogit]])))</f>
        <v>0.78143122600639559</v>
      </c>
      <c r="Y444">
        <f>LN(Table1[[#This Row],[probability]])</f>
        <v>-0.24662813554405477</v>
      </c>
      <c r="Z444">
        <f>IF(ROW()&lt;(Table1[[#Totals],[Survived]]+1), 1, 0)</f>
        <v>0</v>
      </c>
      <c r="AA444">
        <f>IF(Table1[[#This Row],[Prediction]]=Table1[[#This Row],[Survived]], 1, 0)</f>
        <v>1</v>
      </c>
    </row>
    <row r="445" spans="1:27" x14ac:dyDescent="0.3">
      <c r="A445">
        <v>345</v>
      </c>
      <c r="B445">
        <v>0</v>
      </c>
      <c r="C445">
        <v>2</v>
      </c>
      <c r="D445">
        <f>IF(Table1[[#This Row],[Pclass]]=1, 1, 0)</f>
        <v>0</v>
      </c>
      <c r="E445">
        <f>IF(Table1[[#This Row],[Pclass]]=2, 1, 0)</f>
        <v>1</v>
      </c>
      <c r="F445" t="s">
        <v>517</v>
      </c>
      <c r="G445" t="s">
        <v>13</v>
      </c>
      <c r="H445">
        <f>IF(Table1[[#This Row],[Sex]]="male", 1, 0)</f>
        <v>1</v>
      </c>
      <c r="I445">
        <v>36</v>
      </c>
      <c r="J445">
        <f>IF(Table1[[#This Row],[Age]], 0, 1)</f>
        <v>0</v>
      </c>
      <c r="K445">
        <f>IF(AND(Table1[[#This Row],[Age]]&lt;&gt;"", Table1[[#This Row],[Age]]&lt;13), 1, 0)</f>
        <v>0</v>
      </c>
      <c r="L445">
        <f>IF(AND(Table1[[#This Row],[Age]]&lt;&gt;"", Table1[[#This Row],[Age]]&gt;=13, Table1[[#This Row],[Age]]&lt;20), 1, 0)</f>
        <v>0</v>
      </c>
      <c r="O445">
        <f>IF(AND(Table1[[#This Row],[Age]]&lt;&gt;"", Table1[[#This Row],[Age]]&gt;64), 1, 0)</f>
        <v>0</v>
      </c>
      <c r="P445">
        <v>0</v>
      </c>
      <c r="Q445">
        <v>0</v>
      </c>
      <c r="R445">
        <v>229236</v>
      </c>
      <c r="S445">
        <v>13</v>
      </c>
      <c r="U445" t="s">
        <v>15</v>
      </c>
      <c r="V445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445">
        <f>EXP(Table1[[#This Row],[Logit]])</f>
        <v>0.27970314817162883</v>
      </c>
      <c r="X445">
        <f>IF(Table1[[#This Row],[Survived]]=1, Table1[[#This Row],[elogit]]/(1+Table1[[#This Row],[elogit]]), 1-(Table1[[#This Row],[elogit]]/(1+Table1[[#This Row],[elogit]])))</f>
        <v>0.78143122600639559</v>
      </c>
      <c r="Y445">
        <f>LN(Table1[[#This Row],[probability]])</f>
        <v>-0.24662813554405477</v>
      </c>
      <c r="Z445">
        <f>IF(ROW()&lt;(Table1[[#Totals],[Survived]]+1), 1, 0)</f>
        <v>0</v>
      </c>
      <c r="AA445">
        <f>IF(Table1[[#This Row],[Prediction]]=Table1[[#This Row],[Survived]], 1, 0)</f>
        <v>1</v>
      </c>
    </row>
    <row r="446" spans="1:27" x14ac:dyDescent="0.3">
      <c r="A446">
        <v>419</v>
      </c>
      <c r="B446">
        <v>0</v>
      </c>
      <c r="C446">
        <v>2</v>
      </c>
      <c r="D446">
        <f>IF(Table1[[#This Row],[Pclass]]=1, 1, 0)</f>
        <v>0</v>
      </c>
      <c r="E446">
        <f>IF(Table1[[#This Row],[Pclass]]=2, 1, 0)</f>
        <v>1</v>
      </c>
      <c r="F446" t="s">
        <v>608</v>
      </c>
      <c r="G446" t="s">
        <v>13</v>
      </c>
      <c r="H446">
        <f>IF(Table1[[#This Row],[Sex]]="male", 1, 0)</f>
        <v>1</v>
      </c>
      <c r="I446">
        <v>30</v>
      </c>
      <c r="J446">
        <f>IF(Table1[[#This Row],[Age]], 0, 1)</f>
        <v>0</v>
      </c>
      <c r="K446">
        <f>IF(AND(Table1[[#This Row],[Age]]&lt;&gt;"", Table1[[#This Row],[Age]]&lt;13), 1, 0)</f>
        <v>0</v>
      </c>
      <c r="L446">
        <f>IF(AND(Table1[[#This Row],[Age]]&lt;&gt;"", Table1[[#This Row],[Age]]&gt;=13, Table1[[#This Row],[Age]]&lt;20), 1, 0)</f>
        <v>0</v>
      </c>
      <c r="O446">
        <f>IF(AND(Table1[[#This Row],[Age]]&lt;&gt;"", Table1[[#This Row],[Age]]&gt;64), 1, 0)</f>
        <v>0</v>
      </c>
      <c r="P446">
        <v>0</v>
      </c>
      <c r="Q446">
        <v>0</v>
      </c>
      <c r="R446">
        <v>28228</v>
      </c>
      <c r="S446">
        <v>13</v>
      </c>
      <c r="U446" t="s">
        <v>15</v>
      </c>
      <c r="V446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446">
        <f>EXP(Table1[[#This Row],[Logit]])</f>
        <v>0.27970314817162883</v>
      </c>
      <c r="X446">
        <f>IF(Table1[[#This Row],[Survived]]=1, Table1[[#This Row],[elogit]]/(1+Table1[[#This Row],[elogit]]), 1-(Table1[[#This Row],[elogit]]/(1+Table1[[#This Row],[elogit]])))</f>
        <v>0.78143122600639559</v>
      </c>
      <c r="Y446">
        <f>LN(Table1[[#This Row],[probability]])</f>
        <v>-0.24662813554405477</v>
      </c>
      <c r="Z446">
        <f>IF(ROW()&lt;(Table1[[#Totals],[Survived]]+1), 1, 0)</f>
        <v>0</v>
      </c>
      <c r="AA446">
        <f>IF(Table1[[#This Row],[Prediction]]=Table1[[#This Row],[Survived]], 1, 0)</f>
        <v>1</v>
      </c>
    </row>
    <row r="447" spans="1:27" x14ac:dyDescent="0.3">
      <c r="A447">
        <v>464</v>
      </c>
      <c r="B447">
        <v>0</v>
      </c>
      <c r="C447">
        <v>2</v>
      </c>
      <c r="D447">
        <f>IF(Table1[[#This Row],[Pclass]]=1, 1, 0)</f>
        <v>0</v>
      </c>
      <c r="E447">
        <f>IF(Table1[[#This Row],[Pclass]]=2, 1, 0)</f>
        <v>1</v>
      </c>
      <c r="F447" t="s">
        <v>671</v>
      </c>
      <c r="G447" t="s">
        <v>13</v>
      </c>
      <c r="H447">
        <f>IF(Table1[[#This Row],[Sex]]="male", 1, 0)</f>
        <v>1</v>
      </c>
      <c r="I447">
        <v>48</v>
      </c>
      <c r="J447">
        <f>IF(Table1[[#This Row],[Age]], 0, 1)</f>
        <v>0</v>
      </c>
      <c r="K447">
        <f>IF(AND(Table1[[#This Row],[Age]]&lt;&gt;"", Table1[[#This Row],[Age]]&lt;13), 1, 0)</f>
        <v>0</v>
      </c>
      <c r="L447">
        <f>IF(AND(Table1[[#This Row],[Age]]&lt;&gt;"", Table1[[#This Row],[Age]]&gt;=13, Table1[[#This Row],[Age]]&lt;20), 1, 0)</f>
        <v>0</v>
      </c>
      <c r="O447">
        <f>IF(AND(Table1[[#This Row],[Age]]&lt;&gt;"", Table1[[#This Row],[Age]]&gt;64), 1, 0)</f>
        <v>0</v>
      </c>
      <c r="P447">
        <v>0</v>
      </c>
      <c r="Q447">
        <v>0</v>
      </c>
      <c r="R447">
        <v>234360</v>
      </c>
      <c r="S447">
        <v>13</v>
      </c>
      <c r="U447" t="s">
        <v>15</v>
      </c>
      <c r="V447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447">
        <f>EXP(Table1[[#This Row],[Logit]])</f>
        <v>0.27970314817162883</v>
      </c>
      <c r="X447">
        <f>IF(Table1[[#This Row],[Survived]]=1, Table1[[#This Row],[elogit]]/(1+Table1[[#This Row],[elogit]]), 1-(Table1[[#This Row],[elogit]]/(1+Table1[[#This Row],[elogit]])))</f>
        <v>0.78143122600639559</v>
      </c>
      <c r="Y447">
        <f>LN(Table1[[#This Row],[probability]])</f>
        <v>-0.24662813554405477</v>
      </c>
      <c r="Z447">
        <f>IF(ROW()&lt;(Table1[[#Totals],[Survived]]+1), 1, 0)</f>
        <v>0</v>
      </c>
      <c r="AA447">
        <f>IF(Table1[[#This Row],[Prediction]]=Table1[[#This Row],[Survived]], 1, 0)</f>
        <v>1</v>
      </c>
    </row>
    <row r="448" spans="1:27" x14ac:dyDescent="0.3">
      <c r="A448">
        <v>659</v>
      </c>
      <c r="B448">
        <v>0</v>
      </c>
      <c r="C448">
        <v>2</v>
      </c>
      <c r="D448">
        <f>IF(Table1[[#This Row],[Pclass]]=1, 1, 0)</f>
        <v>0</v>
      </c>
      <c r="E448">
        <f>IF(Table1[[#This Row],[Pclass]]=2, 1, 0)</f>
        <v>1</v>
      </c>
      <c r="F448" t="s">
        <v>927</v>
      </c>
      <c r="G448" t="s">
        <v>13</v>
      </c>
      <c r="H448">
        <f>IF(Table1[[#This Row],[Sex]]="male", 1, 0)</f>
        <v>1</v>
      </c>
      <c r="I448">
        <v>23</v>
      </c>
      <c r="J448">
        <f>IF(Table1[[#This Row],[Age]], 0, 1)</f>
        <v>0</v>
      </c>
      <c r="K448">
        <f>IF(AND(Table1[[#This Row],[Age]]&lt;&gt;"", Table1[[#This Row],[Age]]&lt;13), 1, 0)</f>
        <v>0</v>
      </c>
      <c r="L448">
        <f>IF(AND(Table1[[#This Row],[Age]]&lt;&gt;"", Table1[[#This Row],[Age]]&gt;=13, Table1[[#This Row],[Age]]&lt;20), 1, 0)</f>
        <v>0</v>
      </c>
      <c r="O448">
        <f>IF(AND(Table1[[#This Row],[Age]]&lt;&gt;"", Table1[[#This Row],[Age]]&gt;64), 1, 0)</f>
        <v>0</v>
      </c>
      <c r="P448">
        <v>0</v>
      </c>
      <c r="Q448">
        <v>0</v>
      </c>
      <c r="R448">
        <v>29751</v>
      </c>
      <c r="S448">
        <v>13</v>
      </c>
      <c r="U448" t="s">
        <v>15</v>
      </c>
      <c r="V448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448">
        <f>EXP(Table1[[#This Row],[Logit]])</f>
        <v>0.27970314817162883</v>
      </c>
      <c r="X448">
        <f>IF(Table1[[#This Row],[Survived]]=1, Table1[[#This Row],[elogit]]/(1+Table1[[#This Row],[elogit]]), 1-(Table1[[#This Row],[elogit]]/(1+Table1[[#This Row],[elogit]])))</f>
        <v>0.78143122600639559</v>
      </c>
      <c r="Y448">
        <f>LN(Table1[[#This Row],[probability]])</f>
        <v>-0.24662813554405477</v>
      </c>
      <c r="Z448">
        <f>IF(ROW()&lt;(Table1[[#Totals],[Survived]]+1), 1, 0)</f>
        <v>0</v>
      </c>
      <c r="AA448">
        <f>IF(Table1[[#This Row],[Prediction]]=Table1[[#This Row],[Survived]], 1, 0)</f>
        <v>1</v>
      </c>
    </row>
    <row r="449" spans="1:27" x14ac:dyDescent="0.3">
      <c r="A449">
        <v>667</v>
      </c>
      <c r="B449">
        <v>0</v>
      </c>
      <c r="C449">
        <v>2</v>
      </c>
      <c r="D449">
        <f>IF(Table1[[#This Row],[Pclass]]=1, 1, 0)</f>
        <v>0</v>
      </c>
      <c r="E449">
        <f>IF(Table1[[#This Row],[Pclass]]=2, 1, 0)</f>
        <v>1</v>
      </c>
      <c r="F449" t="s">
        <v>938</v>
      </c>
      <c r="G449" t="s">
        <v>13</v>
      </c>
      <c r="H449">
        <f>IF(Table1[[#This Row],[Sex]]="male", 1, 0)</f>
        <v>1</v>
      </c>
      <c r="I449">
        <v>25</v>
      </c>
      <c r="J449">
        <f>IF(Table1[[#This Row],[Age]], 0, 1)</f>
        <v>0</v>
      </c>
      <c r="K449">
        <f>IF(AND(Table1[[#This Row],[Age]]&lt;&gt;"", Table1[[#This Row],[Age]]&lt;13), 1, 0)</f>
        <v>0</v>
      </c>
      <c r="L449">
        <f>IF(AND(Table1[[#This Row],[Age]]&lt;&gt;"", Table1[[#This Row],[Age]]&gt;=13, Table1[[#This Row],[Age]]&lt;20), 1, 0)</f>
        <v>0</v>
      </c>
      <c r="O449">
        <f>IF(AND(Table1[[#This Row],[Age]]&lt;&gt;"", Table1[[#This Row],[Age]]&gt;64), 1, 0)</f>
        <v>0</v>
      </c>
      <c r="P449">
        <v>0</v>
      </c>
      <c r="Q449">
        <v>0</v>
      </c>
      <c r="R449">
        <v>234686</v>
      </c>
      <c r="S449">
        <v>13</v>
      </c>
      <c r="U449" t="s">
        <v>15</v>
      </c>
      <c r="V449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449">
        <f>EXP(Table1[[#This Row],[Logit]])</f>
        <v>0.27970314817162883</v>
      </c>
      <c r="X449">
        <f>IF(Table1[[#This Row],[Survived]]=1, Table1[[#This Row],[elogit]]/(1+Table1[[#This Row],[elogit]]), 1-(Table1[[#This Row],[elogit]]/(1+Table1[[#This Row],[elogit]])))</f>
        <v>0.78143122600639559</v>
      </c>
      <c r="Y449">
        <f>LN(Table1[[#This Row],[probability]])</f>
        <v>-0.24662813554405477</v>
      </c>
      <c r="Z449">
        <f>IF(ROW()&lt;(Table1[[#Totals],[Survived]]+1), 1, 0)</f>
        <v>0</v>
      </c>
      <c r="AA449">
        <f>IF(Table1[[#This Row],[Prediction]]=Table1[[#This Row],[Survived]], 1, 0)</f>
        <v>1</v>
      </c>
    </row>
    <row r="450" spans="1:27" x14ac:dyDescent="0.3">
      <c r="A450">
        <v>715</v>
      </c>
      <c r="B450">
        <v>0</v>
      </c>
      <c r="C450">
        <v>2</v>
      </c>
      <c r="D450">
        <f>IF(Table1[[#This Row],[Pclass]]=1, 1, 0)</f>
        <v>0</v>
      </c>
      <c r="E450">
        <f>IF(Table1[[#This Row],[Pclass]]=2, 1, 0)</f>
        <v>1</v>
      </c>
      <c r="F450" t="s">
        <v>1002</v>
      </c>
      <c r="G450" t="s">
        <v>13</v>
      </c>
      <c r="H450">
        <f>IF(Table1[[#This Row],[Sex]]="male", 1, 0)</f>
        <v>1</v>
      </c>
      <c r="I450">
        <v>52</v>
      </c>
      <c r="J450">
        <f>IF(Table1[[#This Row],[Age]], 0, 1)</f>
        <v>0</v>
      </c>
      <c r="K450">
        <f>IF(AND(Table1[[#This Row],[Age]]&lt;&gt;"", Table1[[#This Row],[Age]]&lt;13), 1, 0)</f>
        <v>0</v>
      </c>
      <c r="L450">
        <f>IF(AND(Table1[[#This Row],[Age]]&lt;&gt;"", Table1[[#This Row],[Age]]&gt;=13, Table1[[#This Row],[Age]]&lt;20), 1, 0)</f>
        <v>0</v>
      </c>
      <c r="O450">
        <f>IF(AND(Table1[[#This Row],[Age]]&lt;&gt;"", Table1[[#This Row],[Age]]&gt;64), 1, 0)</f>
        <v>0</v>
      </c>
      <c r="P450">
        <v>0</v>
      </c>
      <c r="Q450">
        <v>0</v>
      </c>
      <c r="R450">
        <v>250647</v>
      </c>
      <c r="S450">
        <v>13</v>
      </c>
      <c r="U450" t="s">
        <v>15</v>
      </c>
      <c r="V450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450">
        <f>EXP(Table1[[#This Row],[Logit]])</f>
        <v>0.27970314817162883</v>
      </c>
      <c r="X450">
        <f>IF(Table1[[#This Row],[Survived]]=1, Table1[[#This Row],[elogit]]/(1+Table1[[#This Row],[elogit]]), 1-(Table1[[#This Row],[elogit]]/(1+Table1[[#This Row],[elogit]])))</f>
        <v>0.78143122600639559</v>
      </c>
      <c r="Y450">
        <f>LN(Table1[[#This Row],[probability]])</f>
        <v>-0.24662813554405477</v>
      </c>
      <c r="Z450">
        <f>IF(ROW()&lt;(Table1[[#Totals],[Survived]]+1), 1, 0)</f>
        <v>0</v>
      </c>
      <c r="AA450">
        <f>IF(Table1[[#This Row],[Prediction]]=Table1[[#This Row],[Survived]], 1, 0)</f>
        <v>1</v>
      </c>
    </row>
    <row r="451" spans="1:27" x14ac:dyDescent="0.3">
      <c r="A451">
        <v>723</v>
      </c>
      <c r="B451">
        <v>0</v>
      </c>
      <c r="C451">
        <v>2</v>
      </c>
      <c r="D451">
        <f>IF(Table1[[#This Row],[Pclass]]=1, 1, 0)</f>
        <v>0</v>
      </c>
      <c r="E451">
        <f>IF(Table1[[#This Row],[Pclass]]=2, 1, 0)</f>
        <v>1</v>
      </c>
      <c r="F451" t="s">
        <v>1011</v>
      </c>
      <c r="G451" t="s">
        <v>13</v>
      </c>
      <c r="H451">
        <f>IF(Table1[[#This Row],[Sex]]="male", 1, 0)</f>
        <v>1</v>
      </c>
      <c r="I451">
        <v>34</v>
      </c>
      <c r="J451">
        <f>IF(Table1[[#This Row],[Age]], 0, 1)</f>
        <v>0</v>
      </c>
      <c r="K451">
        <f>IF(AND(Table1[[#This Row],[Age]]&lt;&gt;"", Table1[[#This Row],[Age]]&lt;13), 1, 0)</f>
        <v>0</v>
      </c>
      <c r="L451">
        <f>IF(AND(Table1[[#This Row],[Age]]&lt;&gt;"", Table1[[#This Row],[Age]]&gt;=13, Table1[[#This Row],[Age]]&lt;20), 1, 0)</f>
        <v>0</v>
      </c>
      <c r="O451">
        <f>IF(AND(Table1[[#This Row],[Age]]&lt;&gt;"", Table1[[#This Row],[Age]]&gt;64), 1, 0)</f>
        <v>0</v>
      </c>
      <c r="P451">
        <v>0</v>
      </c>
      <c r="Q451">
        <v>0</v>
      </c>
      <c r="R451">
        <v>12233</v>
      </c>
      <c r="S451">
        <v>13</v>
      </c>
      <c r="U451" t="s">
        <v>15</v>
      </c>
      <c r="V451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451">
        <f>EXP(Table1[[#This Row],[Logit]])</f>
        <v>0.27970314817162883</v>
      </c>
      <c r="X451">
        <f>IF(Table1[[#This Row],[Survived]]=1, Table1[[#This Row],[elogit]]/(1+Table1[[#This Row],[elogit]]), 1-(Table1[[#This Row],[elogit]]/(1+Table1[[#This Row],[elogit]])))</f>
        <v>0.78143122600639559</v>
      </c>
      <c r="Y451">
        <f>LN(Table1[[#This Row],[probability]])</f>
        <v>-0.24662813554405477</v>
      </c>
      <c r="Z451">
        <f>IF(ROW()&lt;(Table1[[#Totals],[Survived]]+1), 1, 0)</f>
        <v>0</v>
      </c>
      <c r="AA451">
        <f>IF(Table1[[#This Row],[Prediction]]=Table1[[#This Row],[Survived]], 1, 0)</f>
        <v>1</v>
      </c>
    </row>
    <row r="452" spans="1:27" x14ac:dyDescent="0.3">
      <c r="A452">
        <v>724</v>
      </c>
      <c r="B452">
        <v>0</v>
      </c>
      <c r="C452">
        <v>2</v>
      </c>
      <c r="D452">
        <f>IF(Table1[[#This Row],[Pclass]]=1, 1, 0)</f>
        <v>0</v>
      </c>
      <c r="E452">
        <f>IF(Table1[[#This Row],[Pclass]]=2, 1, 0)</f>
        <v>1</v>
      </c>
      <c r="F452" t="s">
        <v>1012</v>
      </c>
      <c r="G452" t="s">
        <v>13</v>
      </c>
      <c r="H452">
        <f>IF(Table1[[#This Row],[Sex]]="male", 1, 0)</f>
        <v>1</v>
      </c>
      <c r="I452">
        <v>50</v>
      </c>
      <c r="J452">
        <f>IF(Table1[[#This Row],[Age]], 0, 1)</f>
        <v>0</v>
      </c>
      <c r="K452">
        <f>IF(AND(Table1[[#This Row],[Age]]&lt;&gt;"", Table1[[#This Row],[Age]]&lt;13), 1, 0)</f>
        <v>0</v>
      </c>
      <c r="L452">
        <f>IF(AND(Table1[[#This Row],[Age]]&lt;&gt;"", Table1[[#This Row],[Age]]&gt;=13, Table1[[#This Row],[Age]]&lt;20), 1, 0)</f>
        <v>0</v>
      </c>
      <c r="O452">
        <f>IF(AND(Table1[[#This Row],[Age]]&lt;&gt;"", Table1[[#This Row],[Age]]&gt;64), 1, 0)</f>
        <v>0</v>
      </c>
      <c r="P452">
        <v>0</v>
      </c>
      <c r="Q452">
        <v>0</v>
      </c>
      <c r="R452">
        <v>250643</v>
      </c>
      <c r="S452">
        <v>13</v>
      </c>
      <c r="U452" t="s">
        <v>15</v>
      </c>
      <c r="V452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452">
        <f>EXP(Table1[[#This Row],[Logit]])</f>
        <v>0.27970314817162883</v>
      </c>
      <c r="X452">
        <f>IF(Table1[[#This Row],[Survived]]=1, Table1[[#This Row],[elogit]]/(1+Table1[[#This Row],[elogit]]), 1-(Table1[[#This Row],[elogit]]/(1+Table1[[#This Row],[elogit]])))</f>
        <v>0.78143122600639559</v>
      </c>
      <c r="Y452">
        <f>LN(Table1[[#This Row],[probability]])</f>
        <v>-0.24662813554405477</v>
      </c>
      <c r="Z452">
        <f>IF(ROW()&lt;(Table1[[#Totals],[Survived]]+1), 1, 0)</f>
        <v>0</v>
      </c>
      <c r="AA452">
        <f>IF(Table1[[#This Row],[Prediction]]=Table1[[#This Row],[Survived]], 1, 0)</f>
        <v>1</v>
      </c>
    </row>
    <row r="453" spans="1:27" x14ac:dyDescent="0.3">
      <c r="A453">
        <v>734</v>
      </c>
      <c r="B453">
        <v>0</v>
      </c>
      <c r="C453">
        <v>2</v>
      </c>
      <c r="D453">
        <f>IF(Table1[[#This Row],[Pclass]]=1, 1, 0)</f>
        <v>0</v>
      </c>
      <c r="E453">
        <f>IF(Table1[[#This Row],[Pclass]]=2, 1, 0)</f>
        <v>1</v>
      </c>
      <c r="F453" t="s">
        <v>1024</v>
      </c>
      <c r="G453" t="s">
        <v>13</v>
      </c>
      <c r="H453">
        <f>IF(Table1[[#This Row],[Sex]]="male", 1, 0)</f>
        <v>1</v>
      </c>
      <c r="I453">
        <v>23</v>
      </c>
      <c r="J453">
        <f>IF(Table1[[#This Row],[Age]], 0, 1)</f>
        <v>0</v>
      </c>
      <c r="K453">
        <f>IF(AND(Table1[[#This Row],[Age]]&lt;&gt;"", Table1[[#This Row],[Age]]&lt;13), 1, 0)</f>
        <v>0</v>
      </c>
      <c r="L453">
        <f>IF(AND(Table1[[#This Row],[Age]]&lt;&gt;"", Table1[[#This Row],[Age]]&gt;=13, Table1[[#This Row],[Age]]&lt;20), 1, 0)</f>
        <v>0</v>
      </c>
      <c r="O453">
        <f>IF(AND(Table1[[#This Row],[Age]]&lt;&gt;"", Table1[[#This Row],[Age]]&gt;64), 1, 0)</f>
        <v>0</v>
      </c>
      <c r="P453">
        <v>0</v>
      </c>
      <c r="Q453">
        <v>0</v>
      </c>
      <c r="R453">
        <v>28425</v>
      </c>
      <c r="S453">
        <v>13</v>
      </c>
      <c r="U453" t="s">
        <v>15</v>
      </c>
      <c r="V453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453">
        <f>EXP(Table1[[#This Row],[Logit]])</f>
        <v>0.27970314817162883</v>
      </c>
      <c r="X453">
        <f>IF(Table1[[#This Row],[Survived]]=1, Table1[[#This Row],[elogit]]/(1+Table1[[#This Row],[elogit]]), 1-(Table1[[#This Row],[elogit]]/(1+Table1[[#This Row],[elogit]])))</f>
        <v>0.78143122600639559</v>
      </c>
      <c r="Y453">
        <f>LN(Table1[[#This Row],[probability]])</f>
        <v>-0.24662813554405477</v>
      </c>
      <c r="Z453">
        <f>IF(ROW()&lt;(Table1[[#Totals],[Survived]]+1), 1, 0)</f>
        <v>0</v>
      </c>
      <c r="AA453">
        <f>IF(Table1[[#This Row],[Prediction]]=Table1[[#This Row],[Survived]], 1, 0)</f>
        <v>1</v>
      </c>
    </row>
    <row r="454" spans="1:27" x14ac:dyDescent="0.3">
      <c r="A454">
        <v>735</v>
      </c>
      <c r="B454">
        <v>0</v>
      </c>
      <c r="C454">
        <v>2</v>
      </c>
      <c r="D454">
        <f>IF(Table1[[#This Row],[Pclass]]=1, 1, 0)</f>
        <v>0</v>
      </c>
      <c r="E454">
        <f>IF(Table1[[#This Row],[Pclass]]=2, 1, 0)</f>
        <v>1</v>
      </c>
      <c r="F454" t="s">
        <v>1025</v>
      </c>
      <c r="G454" t="s">
        <v>13</v>
      </c>
      <c r="H454">
        <f>IF(Table1[[#This Row],[Sex]]="male", 1, 0)</f>
        <v>1</v>
      </c>
      <c r="I454">
        <v>23</v>
      </c>
      <c r="J454">
        <f>IF(Table1[[#This Row],[Age]], 0, 1)</f>
        <v>0</v>
      </c>
      <c r="K454">
        <f>IF(AND(Table1[[#This Row],[Age]]&lt;&gt;"", Table1[[#This Row],[Age]]&lt;13), 1, 0)</f>
        <v>0</v>
      </c>
      <c r="L454">
        <f>IF(AND(Table1[[#This Row],[Age]]&lt;&gt;"", Table1[[#This Row],[Age]]&gt;=13, Table1[[#This Row],[Age]]&lt;20), 1, 0)</f>
        <v>0</v>
      </c>
      <c r="O454">
        <f>IF(AND(Table1[[#This Row],[Age]]&lt;&gt;"", Table1[[#This Row],[Age]]&gt;64), 1, 0)</f>
        <v>0</v>
      </c>
      <c r="P454">
        <v>0</v>
      </c>
      <c r="Q454">
        <v>0</v>
      </c>
      <c r="R454">
        <v>233639</v>
      </c>
      <c r="S454">
        <v>13</v>
      </c>
      <c r="U454" t="s">
        <v>15</v>
      </c>
      <c r="V454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454">
        <f>EXP(Table1[[#This Row],[Logit]])</f>
        <v>0.27970314817162883</v>
      </c>
      <c r="X454">
        <f>IF(Table1[[#This Row],[Survived]]=1, Table1[[#This Row],[elogit]]/(1+Table1[[#This Row],[elogit]]), 1-(Table1[[#This Row],[elogit]]/(1+Table1[[#This Row],[elogit]])))</f>
        <v>0.78143122600639559</v>
      </c>
      <c r="Y454">
        <f>LN(Table1[[#This Row],[probability]])</f>
        <v>-0.24662813554405477</v>
      </c>
      <c r="Z454">
        <f>IF(ROW()&lt;(Table1[[#Totals],[Survived]]+1), 1, 0)</f>
        <v>0</v>
      </c>
      <c r="AA454">
        <f>IF(Table1[[#This Row],[Prediction]]=Table1[[#This Row],[Survived]], 1, 0)</f>
        <v>1</v>
      </c>
    </row>
    <row r="455" spans="1:27" x14ac:dyDescent="0.3">
      <c r="A455">
        <v>796</v>
      </c>
      <c r="B455">
        <v>0</v>
      </c>
      <c r="C455">
        <v>2</v>
      </c>
      <c r="D455">
        <f>IF(Table1[[#This Row],[Pclass]]=1, 1, 0)</f>
        <v>0</v>
      </c>
      <c r="E455">
        <f>IF(Table1[[#This Row],[Pclass]]=2, 1, 0)</f>
        <v>1</v>
      </c>
      <c r="F455" t="s">
        <v>1103</v>
      </c>
      <c r="G455" t="s">
        <v>13</v>
      </c>
      <c r="H455">
        <f>IF(Table1[[#This Row],[Sex]]="male", 1, 0)</f>
        <v>1</v>
      </c>
      <c r="I455">
        <v>39</v>
      </c>
      <c r="J455">
        <f>IF(Table1[[#This Row],[Age]], 0, 1)</f>
        <v>0</v>
      </c>
      <c r="K455">
        <f>IF(AND(Table1[[#This Row],[Age]]&lt;&gt;"", Table1[[#This Row],[Age]]&lt;13), 1, 0)</f>
        <v>0</v>
      </c>
      <c r="L455">
        <f>IF(AND(Table1[[#This Row],[Age]]&lt;&gt;"", Table1[[#This Row],[Age]]&gt;=13, Table1[[#This Row],[Age]]&lt;20), 1, 0)</f>
        <v>0</v>
      </c>
      <c r="O455">
        <f>IF(AND(Table1[[#This Row],[Age]]&lt;&gt;"", Table1[[#This Row],[Age]]&gt;64), 1, 0)</f>
        <v>0</v>
      </c>
      <c r="P455">
        <v>0</v>
      </c>
      <c r="Q455">
        <v>0</v>
      </c>
      <c r="R455">
        <v>28213</v>
      </c>
      <c r="S455">
        <v>13</v>
      </c>
      <c r="U455" t="s">
        <v>15</v>
      </c>
      <c r="V455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455">
        <f>EXP(Table1[[#This Row],[Logit]])</f>
        <v>0.27970314817162883</v>
      </c>
      <c r="X455">
        <f>IF(Table1[[#This Row],[Survived]]=1, Table1[[#This Row],[elogit]]/(1+Table1[[#This Row],[elogit]]), 1-(Table1[[#This Row],[elogit]]/(1+Table1[[#This Row],[elogit]])))</f>
        <v>0.78143122600639559</v>
      </c>
      <c r="Y455">
        <f>LN(Table1[[#This Row],[probability]])</f>
        <v>-0.24662813554405477</v>
      </c>
      <c r="Z455">
        <f>IF(ROW()&lt;(Table1[[#Totals],[Survived]]+1), 1, 0)</f>
        <v>0</v>
      </c>
      <c r="AA455">
        <f>IF(Table1[[#This Row],[Prediction]]=Table1[[#This Row],[Survived]], 1, 0)</f>
        <v>1</v>
      </c>
    </row>
    <row r="456" spans="1:27" x14ac:dyDescent="0.3">
      <c r="A456">
        <v>801</v>
      </c>
      <c r="B456">
        <v>0</v>
      </c>
      <c r="C456">
        <v>2</v>
      </c>
      <c r="D456">
        <f>IF(Table1[[#This Row],[Pclass]]=1, 1, 0)</f>
        <v>0</v>
      </c>
      <c r="E456">
        <f>IF(Table1[[#This Row],[Pclass]]=2, 1, 0)</f>
        <v>1</v>
      </c>
      <c r="F456" t="s">
        <v>1109</v>
      </c>
      <c r="G456" t="s">
        <v>13</v>
      </c>
      <c r="H456">
        <f>IF(Table1[[#This Row],[Sex]]="male", 1, 0)</f>
        <v>1</v>
      </c>
      <c r="I456">
        <v>34</v>
      </c>
      <c r="J456">
        <f>IF(Table1[[#This Row],[Age]], 0, 1)</f>
        <v>0</v>
      </c>
      <c r="K456">
        <f>IF(AND(Table1[[#This Row],[Age]]&lt;&gt;"", Table1[[#This Row],[Age]]&lt;13), 1, 0)</f>
        <v>0</v>
      </c>
      <c r="L456">
        <f>IF(AND(Table1[[#This Row],[Age]]&lt;&gt;"", Table1[[#This Row],[Age]]&gt;=13, Table1[[#This Row],[Age]]&lt;20), 1, 0)</f>
        <v>0</v>
      </c>
      <c r="O456">
        <f>IF(AND(Table1[[#This Row],[Age]]&lt;&gt;"", Table1[[#This Row],[Age]]&gt;64), 1, 0)</f>
        <v>0</v>
      </c>
      <c r="P456">
        <v>0</v>
      </c>
      <c r="Q456">
        <v>0</v>
      </c>
      <c r="R456">
        <v>250647</v>
      </c>
      <c r="S456">
        <v>13</v>
      </c>
      <c r="U456" t="s">
        <v>15</v>
      </c>
      <c r="V456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456">
        <f>EXP(Table1[[#This Row],[Logit]])</f>
        <v>0.27970314817162883</v>
      </c>
      <c r="X456">
        <f>IF(Table1[[#This Row],[Survived]]=1, Table1[[#This Row],[elogit]]/(1+Table1[[#This Row],[elogit]]), 1-(Table1[[#This Row],[elogit]]/(1+Table1[[#This Row],[elogit]])))</f>
        <v>0.78143122600639559</v>
      </c>
      <c r="Y456">
        <f>LN(Table1[[#This Row],[probability]])</f>
        <v>-0.24662813554405477</v>
      </c>
      <c r="Z456">
        <f>IF(ROW()&lt;(Table1[[#Totals],[Survived]]+1), 1, 0)</f>
        <v>0</v>
      </c>
      <c r="AA456">
        <f>IF(Table1[[#This Row],[Prediction]]=Table1[[#This Row],[Survived]], 1, 0)</f>
        <v>1</v>
      </c>
    </row>
    <row r="457" spans="1:27" x14ac:dyDescent="0.3">
      <c r="A457">
        <v>809</v>
      </c>
      <c r="B457">
        <v>0</v>
      </c>
      <c r="C457">
        <v>2</v>
      </c>
      <c r="D457">
        <f>IF(Table1[[#This Row],[Pclass]]=1, 1, 0)</f>
        <v>0</v>
      </c>
      <c r="E457">
        <f>IF(Table1[[#This Row],[Pclass]]=2, 1, 0)</f>
        <v>1</v>
      </c>
      <c r="F457" t="s">
        <v>1118</v>
      </c>
      <c r="G457" t="s">
        <v>13</v>
      </c>
      <c r="H457">
        <f>IF(Table1[[#This Row],[Sex]]="male", 1, 0)</f>
        <v>1</v>
      </c>
      <c r="I457">
        <v>39</v>
      </c>
      <c r="J457">
        <f>IF(Table1[[#This Row],[Age]], 0, 1)</f>
        <v>0</v>
      </c>
      <c r="K457">
        <f>IF(AND(Table1[[#This Row],[Age]]&lt;&gt;"", Table1[[#This Row],[Age]]&lt;13), 1, 0)</f>
        <v>0</v>
      </c>
      <c r="L457">
        <f>IF(AND(Table1[[#This Row],[Age]]&lt;&gt;"", Table1[[#This Row],[Age]]&gt;=13, Table1[[#This Row],[Age]]&lt;20), 1, 0)</f>
        <v>0</v>
      </c>
      <c r="O457">
        <f>IF(AND(Table1[[#This Row],[Age]]&lt;&gt;"", Table1[[#This Row],[Age]]&gt;64), 1, 0)</f>
        <v>0</v>
      </c>
      <c r="P457">
        <v>0</v>
      </c>
      <c r="Q457">
        <v>0</v>
      </c>
      <c r="R457">
        <v>248723</v>
      </c>
      <c r="S457">
        <v>13</v>
      </c>
      <c r="U457" t="s">
        <v>15</v>
      </c>
      <c r="V457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457">
        <f>EXP(Table1[[#This Row],[Logit]])</f>
        <v>0.27970314817162883</v>
      </c>
      <c r="X457">
        <f>IF(Table1[[#This Row],[Survived]]=1, Table1[[#This Row],[elogit]]/(1+Table1[[#This Row],[elogit]]), 1-(Table1[[#This Row],[elogit]]/(1+Table1[[#This Row],[elogit]])))</f>
        <v>0.78143122600639559</v>
      </c>
      <c r="Y457">
        <f>LN(Table1[[#This Row],[probability]])</f>
        <v>-0.24662813554405477</v>
      </c>
      <c r="Z457">
        <f>IF(ROW()&lt;(Table1[[#Totals],[Survived]]+1), 1, 0)</f>
        <v>0</v>
      </c>
      <c r="AA457">
        <f>IF(Table1[[#This Row],[Prediction]]=Table1[[#This Row],[Survived]], 1, 0)</f>
        <v>1</v>
      </c>
    </row>
    <row r="458" spans="1:27" x14ac:dyDescent="0.3">
      <c r="A458">
        <v>865</v>
      </c>
      <c r="B458">
        <v>0</v>
      </c>
      <c r="C458">
        <v>2</v>
      </c>
      <c r="D458">
        <f>IF(Table1[[#This Row],[Pclass]]=1, 1, 0)</f>
        <v>0</v>
      </c>
      <c r="E458">
        <f>IF(Table1[[#This Row],[Pclass]]=2, 1, 0)</f>
        <v>1</v>
      </c>
      <c r="F458" t="s">
        <v>1187</v>
      </c>
      <c r="G458" t="s">
        <v>13</v>
      </c>
      <c r="H458">
        <f>IF(Table1[[#This Row],[Sex]]="male", 1, 0)</f>
        <v>1</v>
      </c>
      <c r="I458">
        <v>24</v>
      </c>
      <c r="J458">
        <f>IF(Table1[[#This Row],[Age]], 0, 1)</f>
        <v>0</v>
      </c>
      <c r="K458">
        <f>IF(AND(Table1[[#This Row],[Age]]&lt;&gt;"", Table1[[#This Row],[Age]]&lt;13), 1, 0)</f>
        <v>0</v>
      </c>
      <c r="L458">
        <f>IF(AND(Table1[[#This Row],[Age]]&lt;&gt;"", Table1[[#This Row],[Age]]&gt;=13, Table1[[#This Row],[Age]]&lt;20), 1, 0)</f>
        <v>0</v>
      </c>
      <c r="O458">
        <f>IF(AND(Table1[[#This Row],[Age]]&lt;&gt;"", Table1[[#This Row],[Age]]&gt;64), 1, 0)</f>
        <v>0</v>
      </c>
      <c r="P458">
        <v>0</v>
      </c>
      <c r="Q458">
        <v>0</v>
      </c>
      <c r="R458">
        <v>233866</v>
      </c>
      <c r="S458">
        <v>13</v>
      </c>
      <c r="U458" t="s">
        <v>15</v>
      </c>
      <c r="V458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458">
        <f>EXP(Table1[[#This Row],[Logit]])</f>
        <v>0.27970314817162883</v>
      </c>
      <c r="X458">
        <f>IF(Table1[[#This Row],[Survived]]=1, Table1[[#This Row],[elogit]]/(1+Table1[[#This Row],[elogit]]), 1-(Table1[[#This Row],[elogit]]/(1+Table1[[#This Row],[elogit]])))</f>
        <v>0.78143122600639559</v>
      </c>
      <c r="Y458">
        <f>LN(Table1[[#This Row],[probability]])</f>
        <v>-0.24662813554405477</v>
      </c>
      <c r="Z458">
        <f>IF(ROW()&lt;(Table1[[#Totals],[Survived]]+1), 1, 0)</f>
        <v>0</v>
      </c>
      <c r="AA458">
        <f>IF(Table1[[#This Row],[Prediction]]=Table1[[#This Row],[Survived]], 1, 0)</f>
        <v>1</v>
      </c>
    </row>
    <row r="459" spans="1:27" x14ac:dyDescent="0.3">
      <c r="A459">
        <v>887</v>
      </c>
      <c r="B459">
        <v>0</v>
      </c>
      <c r="C459">
        <v>2</v>
      </c>
      <c r="D459">
        <f>IF(Table1[[#This Row],[Pclass]]=1, 1, 0)</f>
        <v>0</v>
      </c>
      <c r="E459">
        <f>IF(Table1[[#This Row],[Pclass]]=2, 1, 0)</f>
        <v>1</v>
      </c>
      <c r="F459" t="s">
        <v>1215</v>
      </c>
      <c r="G459" t="s">
        <v>13</v>
      </c>
      <c r="H459">
        <f>IF(Table1[[#This Row],[Sex]]="male", 1, 0)</f>
        <v>1</v>
      </c>
      <c r="I459">
        <v>27</v>
      </c>
      <c r="J459">
        <f>IF(Table1[[#This Row],[Age]], 0, 1)</f>
        <v>0</v>
      </c>
      <c r="K459">
        <f>IF(AND(Table1[[#This Row],[Age]]&lt;&gt;"", Table1[[#This Row],[Age]]&lt;13), 1, 0)</f>
        <v>0</v>
      </c>
      <c r="L459">
        <f>IF(AND(Table1[[#This Row],[Age]]&lt;&gt;"", Table1[[#This Row],[Age]]&gt;=13, Table1[[#This Row],[Age]]&lt;20), 1, 0)</f>
        <v>0</v>
      </c>
      <c r="O459">
        <f>IF(AND(Table1[[#This Row],[Age]]&lt;&gt;"", Table1[[#This Row],[Age]]&gt;64), 1, 0)</f>
        <v>0</v>
      </c>
      <c r="P459">
        <v>0</v>
      </c>
      <c r="Q459">
        <v>0</v>
      </c>
      <c r="R459">
        <v>211536</v>
      </c>
      <c r="S459">
        <v>13</v>
      </c>
      <c r="U459" t="s">
        <v>15</v>
      </c>
      <c r="V459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-1.274026423307967</v>
      </c>
      <c r="W459">
        <f>EXP(Table1[[#This Row],[Logit]])</f>
        <v>0.27970314817162883</v>
      </c>
      <c r="X459">
        <f>IF(Table1[[#This Row],[Survived]]=1, Table1[[#This Row],[elogit]]/(1+Table1[[#This Row],[elogit]]), 1-(Table1[[#This Row],[elogit]]/(1+Table1[[#This Row],[elogit]])))</f>
        <v>0.78143122600639559</v>
      </c>
      <c r="Y459">
        <f>LN(Table1[[#This Row],[probability]])</f>
        <v>-0.24662813554405477</v>
      </c>
      <c r="Z459">
        <f>IF(ROW()&lt;(Table1[[#Totals],[Survived]]+1), 1, 0)</f>
        <v>0</v>
      </c>
      <c r="AA459">
        <f>IF(Table1[[#This Row],[Prediction]]=Table1[[#This Row],[Survived]], 1, 0)</f>
        <v>1</v>
      </c>
    </row>
    <row r="460" spans="1:27" x14ac:dyDescent="0.3">
      <c r="A460">
        <v>293</v>
      </c>
      <c r="B460">
        <v>0</v>
      </c>
      <c r="C460">
        <v>2</v>
      </c>
      <c r="D460">
        <f>IF(Table1[[#This Row],[Pclass]]=1, 1, 0)</f>
        <v>0</v>
      </c>
      <c r="E460">
        <f>IF(Table1[[#This Row],[Pclass]]=2, 1, 0)</f>
        <v>1</v>
      </c>
      <c r="F460" t="s">
        <v>440</v>
      </c>
      <c r="G460" t="s">
        <v>13</v>
      </c>
      <c r="H460">
        <f>IF(Table1[[#This Row],[Sex]]="male", 1, 0)</f>
        <v>1</v>
      </c>
      <c r="I460">
        <v>36</v>
      </c>
      <c r="J460">
        <f>IF(Table1[[#This Row],[Age]], 0, 1)</f>
        <v>0</v>
      </c>
      <c r="K460">
        <f>IF(AND(Table1[[#This Row],[Age]]&lt;&gt;"", Table1[[#This Row],[Age]]&lt;13), 1, 0)</f>
        <v>0</v>
      </c>
      <c r="L460">
        <f>IF(AND(Table1[[#This Row],[Age]]&lt;&gt;"", Table1[[#This Row],[Age]]&gt;=13, Table1[[#This Row],[Age]]&lt;20), 1, 0)</f>
        <v>0</v>
      </c>
      <c r="O460">
        <f>IF(AND(Table1[[#This Row],[Age]]&lt;&gt;"", Table1[[#This Row],[Age]]&gt;64), 1, 0)</f>
        <v>0</v>
      </c>
      <c r="P460">
        <v>0</v>
      </c>
      <c r="Q460">
        <v>0</v>
      </c>
      <c r="R460" t="s">
        <v>441</v>
      </c>
      <c r="S460">
        <v>12.875</v>
      </c>
      <c r="T460" t="s">
        <v>442</v>
      </c>
      <c r="U460" t="s">
        <v>20</v>
      </c>
      <c r="V460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-1.2741926833980994</v>
      </c>
      <c r="W460">
        <f>EXP(Table1[[#This Row],[Logit]])</f>
        <v>0.27965664856662487</v>
      </c>
      <c r="X460">
        <f>IF(Table1[[#This Row],[Survived]]=1, Table1[[#This Row],[elogit]]/(1+Table1[[#This Row],[elogit]]), 1-(Table1[[#This Row],[elogit]]/(1+Table1[[#This Row],[elogit]])))</f>
        <v>0.78145962131336155</v>
      </c>
      <c r="Y460">
        <f>LN(Table1[[#This Row],[probability]])</f>
        <v>-0.24659179864053041</v>
      </c>
      <c r="Z460">
        <f>IF(ROW()&lt;(Table1[[#Totals],[Survived]]+1), 1, 0)</f>
        <v>0</v>
      </c>
      <c r="AA460">
        <f>IF(Table1[[#This Row],[Prediction]]=Table1[[#This Row],[Survived]], 1, 0)</f>
        <v>1</v>
      </c>
    </row>
    <row r="461" spans="1:27" x14ac:dyDescent="0.3">
      <c r="A461">
        <v>151</v>
      </c>
      <c r="B461">
        <v>0</v>
      </c>
      <c r="C461">
        <v>2</v>
      </c>
      <c r="D461">
        <f>IF(Table1[[#This Row],[Pclass]]=1, 1, 0)</f>
        <v>0</v>
      </c>
      <c r="E461">
        <f>IF(Table1[[#This Row],[Pclass]]=2, 1, 0)</f>
        <v>1</v>
      </c>
      <c r="F461" t="s">
        <v>234</v>
      </c>
      <c r="G461" t="s">
        <v>13</v>
      </c>
      <c r="H461">
        <f>IF(Table1[[#This Row],[Sex]]="male", 1, 0)</f>
        <v>1</v>
      </c>
      <c r="I461">
        <v>51</v>
      </c>
      <c r="J461">
        <f>IF(Table1[[#This Row],[Age]], 0, 1)</f>
        <v>0</v>
      </c>
      <c r="K461">
        <f>IF(AND(Table1[[#This Row],[Age]]&lt;&gt;"", Table1[[#This Row],[Age]]&lt;13), 1, 0)</f>
        <v>0</v>
      </c>
      <c r="L461">
        <f>IF(AND(Table1[[#This Row],[Age]]&lt;&gt;"", Table1[[#This Row],[Age]]&gt;=13, Table1[[#This Row],[Age]]&lt;20), 1, 0)</f>
        <v>0</v>
      </c>
      <c r="O461">
        <f>IF(AND(Table1[[#This Row],[Age]]&lt;&gt;"", Table1[[#This Row],[Age]]&gt;64), 1, 0)</f>
        <v>0</v>
      </c>
      <c r="P461">
        <v>0</v>
      </c>
      <c r="Q461">
        <v>0</v>
      </c>
      <c r="R461" t="s">
        <v>235</v>
      </c>
      <c r="S461">
        <v>12.525</v>
      </c>
      <c r="U461" t="s">
        <v>15</v>
      </c>
      <c r="V461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-1.2746582116504703</v>
      </c>
      <c r="W461">
        <f>EXP(Table1[[#This Row],[Logit]])</f>
        <v>0.27952649079416453</v>
      </c>
      <c r="X461">
        <f>IF(Table1[[#This Row],[Survived]]=1, Table1[[#This Row],[elogit]]/(1+Table1[[#This Row],[elogit]]), 1-(Table1[[#This Row],[elogit]]/(1+Table1[[#This Row],[elogit]])))</f>
        <v>0.78153911403532517</v>
      </c>
      <c r="Y461">
        <f>LN(Table1[[#This Row],[probability]])</f>
        <v>-0.24649008042383022</v>
      </c>
      <c r="Z461">
        <f>IF(ROW()&lt;(Table1[[#Totals],[Survived]]+1), 1, 0)</f>
        <v>0</v>
      </c>
      <c r="AA461">
        <f>IF(Table1[[#This Row],[Prediction]]=Table1[[#This Row],[Survived]], 1, 0)</f>
        <v>1</v>
      </c>
    </row>
    <row r="462" spans="1:27" x14ac:dyDescent="0.3">
      <c r="A462">
        <v>627</v>
      </c>
      <c r="B462">
        <v>0</v>
      </c>
      <c r="C462">
        <v>2</v>
      </c>
      <c r="D462">
        <f>IF(Table1[[#This Row],[Pclass]]=1, 1, 0)</f>
        <v>0</v>
      </c>
      <c r="E462">
        <f>IF(Table1[[#This Row],[Pclass]]=2, 1, 0)</f>
        <v>1</v>
      </c>
      <c r="F462" t="s">
        <v>888</v>
      </c>
      <c r="G462" t="s">
        <v>13</v>
      </c>
      <c r="H462">
        <f>IF(Table1[[#This Row],[Sex]]="male", 1, 0)</f>
        <v>1</v>
      </c>
      <c r="I462">
        <v>57</v>
      </c>
      <c r="J462">
        <f>IF(Table1[[#This Row],[Age]], 0, 1)</f>
        <v>0</v>
      </c>
      <c r="K462">
        <f>IF(AND(Table1[[#This Row],[Age]]&lt;&gt;"", Table1[[#This Row],[Age]]&lt;13), 1, 0)</f>
        <v>0</v>
      </c>
      <c r="L462">
        <f>IF(AND(Table1[[#This Row],[Age]]&lt;&gt;"", Table1[[#This Row],[Age]]&gt;=13, Table1[[#This Row],[Age]]&lt;20), 1, 0)</f>
        <v>0</v>
      </c>
      <c r="O462">
        <f>IF(AND(Table1[[#This Row],[Age]]&lt;&gt;"", Table1[[#This Row],[Age]]&gt;64), 1, 0)</f>
        <v>0</v>
      </c>
      <c r="P462">
        <v>0</v>
      </c>
      <c r="Q462">
        <v>0</v>
      </c>
      <c r="R462">
        <v>219533</v>
      </c>
      <c r="S462">
        <v>12.35</v>
      </c>
      <c r="U462" t="s">
        <v>27</v>
      </c>
      <c r="V462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-1.2748909757766556</v>
      </c>
      <c r="W462">
        <f>EXP(Table1[[#This Row],[Logit]])</f>
        <v>0.27946143462645395</v>
      </c>
      <c r="X462">
        <f>IF(Table1[[#This Row],[Survived]]=1, Table1[[#This Row],[elogit]]/(1+Table1[[#This Row],[elogit]]), 1-(Table1[[#This Row],[elogit]]/(1+Table1[[#This Row],[elogit]])))</f>
        <v>0.78157885258335724</v>
      </c>
      <c r="Y462">
        <f>LN(Table1[[#This Row],[probability]])</f>
        <v>-0.24643923519155819</v>
      </c>
      <c r="Z462">
        <f>IF(ROW()&lt;(Table1[[#Totals],[Survived]]+1), 1, 0)</f>
        <v>0</v>
      </c>
      <c r="AA462">
        <f>IF(Table1[[#This Row],[Prediction]]=Table1[[#This Row],[Survived]], 1, 0)</f>
        <v>1</v>
      </c>
    </row>
    <row r="463" spans="1:27" x14ac:dyDescent="0.3">
      <c r="A463">
        <v>240</v>
      </c>
      <c r="B463">
        <v>0</v>
      </c>
      <c r="C463">
        <v>2</v>
      </c>
      <c r="D463">
        <f>IF(Table1[[#This Row],[Pclass]]=1, 1, 0)</f>
        <v>0</v>
      </c>
      <c r="E463">
        <f>IF(Table1[[#This Row],[Pclass]]=2, 1, 0)</f>
        <v>1</v>
      </c>
      <c r="F463" t="s">
        <v>363</v>
      </c>
      <c r="G463" t="s">
        <v>13</v>
      </c>
      <c r="H463">
        <f>IF(Table1[[#This Row],[Sex]]="male", 1, 0)</f>
        <v>1</v>
      </c>
      <c r="I463">
        <v>33</v>
      </c>
      <c r="J463">
        <f>IF(Table1[[#This Row],[Age]], 0, 1)</f>
        <v>0</v>
      </c>
      <c r="K463">
        <f>IF(AND(Table1[[#This Row],[Age]]&lt;&gt;"", Table1[[#This Row],[Age]]&lt;13), 1, 0)</f>
        <v>0</v>
      </c>
      <c r="L463">
        <f>IF(AND(Table1[[#This Row],[Age]]&lt;&gt;"", Table1[[#This Row],[Age]]&gt;=13, Table1[[#This Row],[Age]]&lt;20), 1, 0)</f>
        <v>0</v>
      </c>
      <c r="O463">
        <f>IF(AND(Table1[[#This Row],[Age]]&lt;&gt;"", Table1[[#This Row],[Age]]&gt;64), 1, 0)</f>
        <v>0</v>
      </c>
      <c r="P463">
        <v>0</v>
      </c>
      <c r="Q463">
        <v>0</v>
      </c>
      <c r="R463" t="s">
        <v>364</v>
      </c>
      <c r="S463">
        <v>12.275</v>
      </c>
      <c r="U463" t="s">
        <v>15</v>
      </c>
      <c r="V463">
        <f>Table1[[#This Row],[class1]]*Bclass1+Table1[[#This Row],[class2]]*Bclass2+Table1[[#This Row],[male]]*Bmale+Table1[[#This Row],[Fare]]*Bfare+Table1[[#This Row],[child]]*Bchild+Table1[[#This Row],[teen]]*Bteen+Table1[[#This Row],[senior]]*Bsenior</f>
        <v>-1.2749907318307352</v>
      </c>
      <c r="W463">
        <f>EXP(Table1[[#This Row],[Logit]])</f>
        <v>0.27943355804692011</v>
      </c>
      <c r="X463">
        <f>IF(Table1[[#This Row],[Survived]]=1, Table1[[#This Row],[elogit]]/(1+Table1[[#This Row],[elogit]]), 1-(Table1[[#This Row],[elogit]]/(1+Table1[[#This Row],[elogit]])))</f>
        <v>0.78159588179515882</v>
      </c>
      <c r="Y463">
        <f>LN(Table1[[#This Row],[probability]])</f>
        <v>-0.24641744720915582</v>
      </c>
      <c r="Z463">
        <f>IF(ROW()&lt;(Table1[[#Totals],[Survived]]+1), 1, 0)</f>
        <v>0</v>
      </c>
      <c r="AA463">
        <f>IF(Table1[[#This Row],[Prediction]]=Table1[[#This Row],[Survived]], 1, 0)</f>
        <v>1</v>
      </c>
    </row>
    <row r="464" spans="1:27" x14ac:dyDescent="0.3">
      <c r="A464">
        <v>530</v>
      </c>
      <c r="B464">
        <v>0</v>
      </c>
      <c r="C464">
        <v>2</v>
      </c>
      <c r="D464">
        <f>IF(Table1[[#This Row],[Pclass]]=1, 1, 0)</f>
        <v>0</v>
      </c>
      <c r="E464">
        <f>IF(Table1[[#This Row],[Pclass]]=2, 1, 0)</f>
        <v>1</v>
      </c>
      <c r="F464" t="s">
        <v>762</v>
      </c>
      <c r="G464" t="s">
        <v>13</v>
      </c>
      <c r="H464">
        <f>IF(Table1[[#This Row],[Sex]]="male", 1, 0)</f>
        <v>1</v>
      </c>
      <c r="I464">
        <v>23</v>
      </c>
      <c r="J464">
        <f>IF(Table1[[#This Row],[Age]], 0, 1)</f>
        <v>0</v>
      </c>
      <c r="K464">
        <f>IF(AND(Table1[[#This Row],[Age]]&lt;&gt;"", Table1[[#This Row],[Age]]&lt;13), 1, 0)</f>
        <v>0</v>
      </c>
      <c r="L464">
        <f>IF(AND(Table1[[#This Row],[Age]]&lt;&gt;"", Table1[[#This Row],[Age]]&gt;=13, Table1[[#This Row],[Age]]&lt;20), 1, 0)</f>
        <v>0</v>
      </c>
      <c r="O464">
        <f>IF(AND(Table1[[#This Row],[Age]]&lt;&gt;"", Table1[[#This Row],[Age]]&gt;64), 1, 0)</f>
        <v>0</v>
      </c>
      <c r="P464">
        <v>2</v>
      </c>
      <c r="Q464">
        <v>1</v>
      </c>
      <c r="R464">
        <v>29104</v>
      </c>
      <c r="S464">
        <v>11.5</v>
      </c>
      <c r="U464" t="s">
        <v>15</v>
      </c>
      <c r="V464">
        <f>Table1[[#This Row],[class1]]*Bclass1+Table1[[#This Row],[class2]]*Bclass2+Table1[[#This Row],[male]]*Bmale+Table1[[#This Row],[Fare]]*Bfare+Table1[[#This Row],[child]]*Bchild+Table1[[#This Row],[teen]]*Bteen+Table1[[#This Row],[senior]]*Bsenior</f>
        <v>-1.2760215443895564</v>
      </c>
      <c r="W464">
        <f>EXP(Table1[[#This Row],[Logit]])</f>
        <v>0.27914566283442205</v>
      </c>
      <c r="X464">
        <f>IF(Table1[[#This Row],[Survived]]=1, Table1[[#This Row],[elogit]]/(1+Table1[[#This Row],[elogit]]), 1-(Table1[[#This Row],[elogit]]/(1+Table1[[#This Row],[elogit]])))</f>
        <v>0.78177179429599031</v>
      </c>
      <c r="Y464">
        <f>LN(Table1[[#This Row],[probability]])</f>
        <v>-0.24619240417639499</v>
      </c>
      <c r="Z464">
        <f>IF(ROW()&lt;(Table1[[#Totals],[Survived]]+1), 1, 0)</f>
        <v>0</v>
      </c>
      <c r="AA464">
        <f>IF(Table1[[#This Row],[Prediction]]=Table1[[#This Row],[Survived]], 1, 0)</f>
        <v>1</v>
      </c>
    </row>
    <row r="465" spans="1:27" x14ac:dyDescent="0.3">
      <c r="A465">
        <v>862</v>
      </c>
      <c r="B465">
        <v>0</v>
      </c>
      <c r="C465">
        <v>2</v>
      </c>
      <c r="D465">
        <f>IF(Table1[[#This Row],[Pclass]]=1, 1, 0)</f>
        <v>0</v>
      </c>
      <c r="E465">
        <f>IF(Table1[[#This Row],[Pclass]]=2, 1, 0)</f>
        <v>1</v>
      </c>
      <c r="F465" t="s">
        <v>1184</v>
      </c>
      <c r="G465" t="s">
        <v>13</v>
      </c>
      <c r="H465">
        <f>IF(Table1[[#This Row],[Sex]]="male", 1, 0)</f>
        <v>1</v>
      </c>
      <c r="I465">
        <v>21</v>
      </c>
      <c r="J465">
        <f>IF(Table1[[#This Row],[Age]], 0, 1)</f>
        <v>0</v>
      </c>
      <c r="K465">
        <f>IF(AND(Table1[[#This Row],[Age]]&lt;&gt;"", Table1[[#This Row],[Age]]&lt;13), 1, 0)</f>
        <v>0</v>
      </c>
      <c r="L465">
        <f>IF(AND(Table1[[#This Row],[Age]]&lt;&gt;"", Table1[[#This Row],[Age]]&gt;=13, Table1[[#This Row],[Age]]&lt;20), 1, 0)</f>
        <v>0</v>
      </c>
      <c r="O465">
        <f>IF(AND(Table1[[#This Row],[Age]]&lt;&gt;"", Table1[[#This Row],[Age]]&gt;64), 1, 0)</f>
        <v>0</v>
      </c>
      <c r="P465">
        <v>1</v>
      </c>
      <c r="Q465">
        <v>0</v>
      </c>
      <c r="R465">
        <v>28134</v>
      </c>
      <c r="S465">
        <v>11.5</v>
      </c>
      <c r="U465" t="s">
        <v>15</v>
      </c>
      <c r="V465">
        <f>Table1[[#This Row],[class1]]*Bclass1+Table1[[#This Row],[class2]]*Bclass2+Table1[[#This Row],[male]]*Bmale+Table1[[#This Row],[Fare]]*Bfare+Table1[[#This Row],[child]]*Bchild+Table1[[#This Row],[teen]]*Bteen+Table1[[#This Row],[senior]]*Bsenior</f>
        <v>-1.2760215443895564</v>
      </c>
      <c r="W465">
        <f>EXP(Table1[[#This Row],[Logit]])</f>
        <v>0.27914566283442205</v>
      </c>
      <c r="X465">
        <f>IF(Table1[[#This Row],[Survived]]=1, Table1[[#This Row],[elogit]]/(1+Table1[[#This Row],[elogit]]), 1-(Table1[[#This Row],[elogit]]/(1+Table1[[#This Row],[elogit]])))</f>
        <v>0.78177179429599031</v>
      </c>
      <c r="Y465">
        <f>LN(Table1[[#This Row],[probability]])</f>
        <v>-0.24619240417639499</v>
      </c>
      <c r="Z465">
        <f>IF(ROW()&lt;(Table1[[#Totals],[Survived]]+1), 1, 0)</f>
        <v>0</v>
      </c>
      <c r="AA465">
        <f>IF(Table1[[#This Row],[Prediction]]=Table1[[#This Row],[Survived]], 1, 0)</f>
        <v>1</v>
      </c>
    </row>
    <row r="466" spans="1:27" x14ac:dyDescent="0.3">
      <c r="A466">
        <v>71</v>
      </c>
      <c r="B466">
        <v>0</v>
      </c>
      <c r="C466">
        <v>2</v>
      </c>
      <c r="D466">
        <f>IF(Table1[[#This Row],[Pclass]]=1, 1, 0)</f>
        <v>0</v>
      </c>
      <c r="E466">
        <f>IF(Table1[[#This Row],[Pclass]]=2, 1, 0)</f>
        <v>1</v>
      </c>
      <c r="F466" t="s">
        <v>122</v>
      </c>
      <c r="G466" t="s">
        <v>13</v>
      </c>
      <c r="H466">
        <f>IF(Table1[[#This Row],[Sex]]="male", 1, 0)</f>
        <v>1</v>
      </c>
      <c r="I466">
        <v>32</v>
      </c>
      <c r="J466">
        <f>IF(Table1[[#This Row],[Age]], 0, 1)</f>
        <v>0</v>
      </c>
      <c r="K466">
        <f>IF(AND(Table1[[#This Row],[Age]]&lt;&gt;"", Table1[[#This Row],[Age]]&lt;13), 1, 0)</f>
        <v>0</v>
      </c>
      <c r="L466">
        <f>IF(AND(Table1[[#This Row],[Age]]&lt;&gt;"", Table1[[#This Row],[Age]]&gt;=13, Table1[[#This Row],[Age]]&lt;20), 1, 0)</f>
        <v>0</v>
      </c>
      <c r="O466">
        <f>IF(AND(Table1[[#This Row],[Age]]&lt;&gt;"", Table1[[#This Row],[Age]]&gt;64), 1, 0)</f>
        <v>0</v>
      </c>
      <c r="P466">
        <v>0</v>
      </c>
      <c r="Q466">
        <v>0</v>
      </c>
      <c r="R466" t="s">
        <v>123</v>
      </c>
      <c r="S466">
        <v>10.5</v>
      </c>
      <c r="U466" t="s">
        <v>15</v>
      </c>
      <c r="V466">
        <f>Table1[[#This Row],[class1]]*Bclass1+Table1[[#This Row],[class2]]*Bclass2+Table1[[#This Row],[male]]*Bmale+Table1[[#This Row],[Fare]]*Bfare+Table1[[#This Row],[child]]*Bchild+Table1[[#This Row],[teen]]*Bteen+Table1[[#This Row],[senior]]*Bsenior</f>
        <v>-1.2773516251106158</v>
      </c>
      <c r="W466">
        <f>EXP(Table1[[#This Row],[Logit]])</f>
        <v>0.27877462338083159</v>
      </c>
      <c r="X466">
        <f>IF(Table1[[#This Row],[Survived]]=1, Table1[[#This Row],[elogit]]/(1+Table1[[#This Row],[elogit]]), 1-(Table1[[#This Row],[elogit]]/(1+Table1[[#This Row],[elogit]])))</f>
        <v>0.78199862721407021</v>
      </c>
      <c r="Y466">
        <f>LN(Table1[[#This Row],[probability]])</f>
        <v>-0.24590229391909546</v>
      </c>
      <c r="Z466">
        <f>IF(ROW()&lt;(Table1[[#Totals],[Survived]]+1), 1, 0)</f>
        <v>0</v>
      </c>
      <c r="AA466">
        <f>IF(Table1[[#This Row],[Prediction]]=Table1[[#This Row],[Survived]], 1, 0)</f>
        <v>1</v>
      </c>
    </row>
    <row r="467" spans="1:27" x14ac:dyDescent="0.3">
      <c r="A467">
        <v>220</v>
      </c>
      <c r="B467">
        <v>0</v>
      </c>
      <c r="C467">
        <v>2</v>
      </c>
      <c r="D467">
        <f>IF(Table1[[#This Row],[Pclass]]=1, 1, 0)</f>
        <v>0</v>
      </c>
      <c r="E467">
        <f>IF(Table1[[#This Row],[Pclass]]=2, 1, 0)</f>
        <v>1</v>
      </c>
      <c r="F467" t="s">
        <v>334</v>
      </c>
      <c r="G467" t="s">
        <v>13</v>
      </c>
      <c r="H467">
        <f>IF(Table1[[#This Row],[Sex]]="male", 1, 0)</f>
        <v>1</v>
      </c>
      <c r="I467">
        <v>30</v>
      </c>
      <c r="J467">
        <f>IF(Table1[[#This Row],[Age]], 0, 1)</f>
        <v>0</v>
      </c>
      <c r="K467">
        <f>IF(AND(Table1[[#This Row],[Age]]&lt;&gt;"", Table1[[#This Row],[Age]]&lt;13), 1, 0)</f>
        <v>0</v>
      </c>
      <c r="L467">
        <f>IF(AND(Table1[[#This Row],[Age]]&lt;&gt;"", Table1[[#This Row],[Age]]&gt;=13, Table1[[#This Row],[Age]]&lt;20), 1, 0)</f>
        <v>0</v>
      </c>
      <c r="O467">
        <f>IF(AND(Table1[[#This Row],[Age]]&lt;&gt;"", Table1[[#This Row],[Age]]&gt;64), 1, 0)</f>
        <v>0</v>
      </c>
      <c r="P467">
        <v>0</v>
      </c>
      <c r="Q467">
        <v>0</v>
      </c>
      <c r="R467" t="s">
        <v>335</v>
      </c>
      <c r="S467">
        <v>10.5</v>
      </c>
      <c r="U467" t="s">
        <v>15</v>
      </c>
      <c r="V467">
        <f>Table1[[#This Row],[class1]]*Bclass1+Table1[[#This Row],[class2]]*Bclass2+Table1[[#This Row],[male]]*Bmale+Table1[[#This Row],[Fare]]*Bfare+Table1[[#This Row],[child]]*Bchild+Table1[[#This Row],[teen]]*Bteen+Table1[[#This Row],[senior]]*Bsenior</f>
        <v>-1.2773516251106158</v>
      </c>
      <c r="W467">
        <f>EXP(Table1[[#This Row],[Logit]])</f>
        <v>0.27877462338083159</v>
      </c>
      <c r="X467">
        <f>IF(Table1[[#This Row],[Survived]]=1, Table1[[#This Row],[elogit]]/(1+Table1[[#This Row],[elogit]]), 1-(Table1[[#This Row],[elogit]]/(1+Table1[[#This Row],[elogit]])))</f>
        <v>0.78199862721407021</v>
      </c>
      <c r="Y467">
        <f>LN(Table1[[#This Row],[probability]])</f>
        <v>-0.24590229391909546</v>
      </c>
      <c r="Z467">
        <f>IF(ROW()&lt;(Table1[[#Totals],[Survived]]+1), 1, 0)</f>
        <v>0</v>
      </c>
      <c r="AA467">
        <f>IF(Table1[[#This Row],[Prediction]]=Table1[[#This Row],[Survived]], 1, 0)</f>
        <v>1</v>
      </c>
    </row>
    <row r="468" spans="1:27" x14ac:dyDescent="0.3">
      <c r="A468">
        <v>235</v>
      </c>
      <c r="B468">
        <v>0</v>
      </c>
      <c r="C468">
        <v>2</v>
      </c>
      <c r="D468">
        <f>IF(Table1[[#This Row],[Pclass]]=1, 1, 0)</f>
        <v>0</v>
      </c>
      <c r="E468">
        <f>IF(Table1[[#This Row],[Pclass]]=2, 1, 0)</f>
        <v>1</v>
      </c>
      <c r="F468" t="s">
        <v>355</v>
      </c>
      <c r="G468" t="s">
        <v>13</v>
      </c>
      <c r="H468">
        <f>IF(Table1[[#This Row],[Sex]]="male", 1, 0)</f>
        <v>1</v>
      </c>
      <c r="I468">
        <v>24</v>
      </c>
      <c r="J468">
        <f>IF(Table1[[#This Row],[Age]], 0, 1)</f>
        <v>0</v>
      </c>
      <c r="K468">
        <f>IF(AND(Table1[[#This Row],[Age]]&lt;&gt;"", Table1[[#This Row],[Age]]&lt;13), 1, 0)</f>
        <v>0</v>
      </c>
      <c r="L468">
        <f>IF(AND(Table1[[#This Row],[Age]]&lt;&gt;"", Table1[[#This Row],[Age]]&gt;=13, Table1[[#This Row],[Age]]&lt;20), 1, 0)</f>
        <v>0</v>
      </c>
      <c r="O468">
        <f>IF(AND(Table1[[#This Row],[Age]]&lt;&gt;"", Table1[[#This Row],[Age]]&gt;64), 1, 0)</f>
        <v>0</v>
      </c>
      <c r="P468">
        <v>0</v>
      </c>
      <c r="Q468">
        <v>0</v>
      </c>
      <c r="R468" t="s">
        <v>356</v>
      </c>
      <c r="S468">
        <v>10.5</v>
      </c>
      <c r="U468" t="s">
        <v>15</v>
      </c>
      <c r="V468">
        <f>Table1[[#This Row],[class1]]*Bclass1+Table1[[#This Row],[class2]]*Bclass2+Table1[[#This Row],[male]]*Bmale+Table1[[#This Row],[Fare]]*Bfare+Table1[[#This Row],[child]]*Bchild+Table1[[#This Row],[teen]]*Bteen+Table1[[#This Row],[senior]]*Bsenior</f>
        <v>-1.2773516251106158</v>
      </c>
      <c r="W468">
        <f>EXP(Table1[[#This Row],[Logit]])</f>
        <v>0.27877462338083159</v>
      </c>
      <c r="X468">
        <f>IF(Table1[[#This Row],[Survived]]=1, Table1[[#This Row],[elogit]]/(1+Table1[[#This Row],[elogit]]), 1-(Table1[[#This Row],[elogit]]/(1+Table1[[#This Row],[elogit]])))</f>
        <v>0.78199862721407021</v>
      </c>
      <c r="Y468">
        <f>LN(Table1[[#This Row],[probability]])</f>
        <v>-0.24590229391909546</v>
      </c>
      <c r="Z468">
        <f>IF(ROW()&lt;(Table1[[#Totals],[Survived]]+1), 1, 0)</f>
        <v>0</v>
      </c>
      <c r="AA468">
        <f>IF(Table1[[#This Row],[Prediction]]=Table1[[#This Row],[Survived]], 1, 0)</f>
        <v>1</v>
      </c>
    </row>
    <row r="469" spans="1:27" x14ac:dyDescent="0.3">
      <c r="A469">
        <v>243</v>
      </c>
      <c r="B469">
        <v>0</v>
      </c>
      <c r="C469">
        <v>2</v>
      </c>
      <c r="D469">
        <f>IF(Table1[[#This Row],[Pclass]]=1, 1, 0)</f>
        <v>0</v>
      </c>
      <c r="E469">
        <f>IF(Table1[[#This Row],[Pclass]]=2, 1, 0)</f>
        <v>1</v>
      </c>
      <c r="F469" t="s">
        <v>367</v>
      </c>
      <c r="G469" t="s">
        <v>13</v>
      </c>
      <c r="H469">
        <f>IF(Table1[[#This Row],[Sex]]="male", 1, 0)</f>
        <v>1</v>
      </c>
      <c r="I469">
        <v>29</v>
      </c>
      <c r="J469">
        <f>IF(Table1[[#This Row],[Age]], 0, 1)</f>
        <v>0</v>
      </c>
      <c r="K469">
        <f>IF(AND(Table1[[#This Row],[Age]]&lt;&gt;"", Table1[[#This Row],[Age]]&lt;13), 1, 0)</f>
        <v>0</v>
      </c>
      <c r="L469">
        <f>IF(AND(Table1[[#This Row],[Age]]&lt;&gt;"", Table1[[#This Row],[Age]]&gt;=13, Table1[[#This Row],[Age]]&lt;20), 1, 0)</f>
        <v>0</v>
      </c>
      <c r="O469">
        <f>IF(AND(Table1[[#This Row],[Age]]&lt;&gt;"", Table1[[#This Row],[Age]]&gt;64), 1, 0)</f>
        <v>0</v>
      </c>
      <c r="P469">
        <v>0</v>
      </c>
      <c r="Q469">
        <v>0</v>
      </c>
      <c r="R469" t="s">
        <v>368</v>
      </c>
      <c r="S469">
        <v>10.5</v>
      </c>
      <c r="U469" t="s">
        <v>15</v>
      </c>
      <c r="V469">
        <f>Table1[[#This Row],[class1]]*Bclass1+Table1[[#This Row],[class2]]*Bclass2+Table1[[#This Row],[male]]*Bmale+Table1[[#This Row],[Fare]]*Bfare+Table1[[#This Row],[child]]*Bchild+Table1[[#This Row],[teen]]*Bteen+Table1[[#This Row],[senior]]*Bsenior</f>
        <v>-1.2773516251106158</v>
      </c>
      <c r="W469">
        <f>EXP(Table1[[#This Row],[Logit]])</f>
        <v>0.27877462338083159</v>
      </c>
      <c r="X469">
        <f>IF(Table1[[#This Row],[Survived]]=1, Table1[[#This Row],[elogit]]/(1+Table1[[#This Row],[elogit]]), 1-(Table1[[#This Row],[elogit]]/(1+Table1[[#This Row],[elogit]])))</f>
        <v>0.78199862721407021</v>
      </c>
      <c r="Y469">
        <f>LN(Table1[[#This Row],[probability]])</f>
        <v>-0.24590229391909546</v>
      </c>
      <c r="Z469">
        <f>IF(ROW()&lt;(Table1[[#Totals],[Survived]]+1), 1, 0)</f>
        <v>0</v>
      </c>
      <c r="AA469">
        <f>IF(Table1[[#This Row],[Prediction]]=Table1[[#This Row],[Survived]], 1, 0)</f>
        <v>1</v>
      </c>
    </row>
    <row r="470" spans="1:27" x14ac:dyDescent="0.3">
      <c r="A470">
        <v>266</v>
      </c>
      <c r="B470">
        <v>0</v>
      </c>
      <c r="C470">
        <v>2</v>
      </c>
      <c r="D470">
        <f>IF(Table1[[#This Row],[Pclass]]=1, 1, 0)</f>
        <v>0</v>
      </c>
      <c r="E470">
        <f>IF(Table1[[#This Row],[Pclass]]=2, 1, 0)</f>
        <v>1</v>
      </c>
      <c r="F470" t="s">
        <v>401</v>
      </c>
      <c r="G470" t="s">
        <v>13</v>
      </c>
      <c r="H470">
        <f>IF(Table1[[#This Row],[Sex]]="male", 1, 0)</f>
        <v>1</v>
      </c>
      <c r="I470">
        <v>36</v>
      </c>
      <c r="J470">
        <f>IF(Table1[[#This Row],[Age]], 0, 1)</f>
        <v>0</v>
      </c>
      <c r="K470">
        <f>IF(AND(Table1[[#This Row],[Age]]&lt;&gt;"", Table1[[#This Row],[Age]]&lt;13), 1, 0)</f>
        <v>0</v>
      </c>
      <c r="L470">
        <f>IF(AND(Table1[[#This Row],[Age]]&lt;&gt;"", Table1[[#This Row],[Age]]&gt;=13, Table1[[#This Row],[Age]]&lt;20), 1, 0)</f>
        <v>0</v>
      </c>
      <c r="O470">
        <f>IF(AND(Table1[[#This Row],[Age]]&lt;&gt;"", Table1[[#This Row],[Age]]&gt;64), 1, 0)</f>
        <v>0</v>
      </c>
      <c r="P470">
        <v>0</v>
      </c>
      <c r="Q470">
        <v>0</v>
      </c>
      <c r="R470" t="s">
        <v>402</v>
      </c>
      <c r="S470">
        <v>10.5</v>
      </c>
      <c r="U470" t="s">
        <v>15</v>
      </c>
      <c r="V470">
        <f>Table1[[#This Row],[class1]]*Bclass1+Table1[[#This Row],[class2]]*Bclass2+Table1[[#This Row],[male]]*Bmale+Table1[[#This Row],[Fare]]*Bfare+Table1[[#This Row],[child]]*Bchild+Table1[[#This Row],[teen]]*Bteen+Table1[[#This Row],[senior]]*Bsenior</f>
        <v>-1.2773516251106158</v>
      </c>
      <c r="W470">
        <f>EXP(Table1[[#This Row],[Logit]])</f>
        <v>0.27877462338083159</v>
      </c>
      <c r="X470">
        <f>IF(Table1[[#This Row],[Survived]]=1, Table1[[#This Row],[elogit]]/(1+Table1[[#This Row],[elogit]]), 1-(Table1[[#This Row],[elogit]]/(1+Table1[[#This Row],[elogit]])))</f>
        <v>0.78199862721407021</v>
      </c>
      <c r="Y470">
        <f>LN(Table1[[#This Row],[probability]])</f>
        <v>-0.24590229391909546</v>
      </c>
      <c r="Z470">
        <f>IF(ROW()&lt;(Table1[[#Totals],[Survived]]+1), 1, 0)</f>
        <v>0</v>
      </c>
      <c r="AA470">
        <f>IF(Table1[[#This Row],[Prediction]]=Table1[[#This Row],[Survived]], 1, 0)</f>
        <v>1</v>
      </c>
    </row>
    <row r="471" spans="1:27" x14ac:dyDescent="0.3">
      <c r="A471">
        <v>399</v>
      </c>
      <c r="B471">
        <v>0</v>
      </c>
      <c r="C471">
        <v>2</v>
      </c>
      <c r="D471">
        <f>IF(Table1[[#This Row],[Pclass]]=1, 1, 0)</f>
        <v>0</v>
      </c>
      <c r="E471">
        <f>IF(Table1[[#This Row],[Pclass]]=2, 1, 0)</f>
        <v>1</v>
      </c>
      <c r="F471" t="s">
        <v>586</v>
      </c>
      <c r="G471" t="s">
        <v>13</v>
      </c>
      <c r="H471">
        <f>IF(Table1[[#This Row],[Sex]]="male", 1, 0)</f>
        <v>1</v>
      </c>
      <c r="I471">
        <v>23</v>
      </c>
      <c r="J471">
        <f>IF(Table1[[#This Row],[Age]], 0, 1)</f>
        <v>0</v>
      </c>
      <c r="K471">
        <f>IF(AND(Table1[[#This Row],[Age]]&lt;&gt;"", Table1[[#This Row],[Age]]&lt;13), 1, 0)</f>
        <v>0</v>
      </c>
      <c r="L471">
        <f>IF(AND(Table1[[#This Row],[Age]]&lt;&gt;"", Table1[[#This Row],[Age]]&gt;=13, Table1[[#This Row],[Age]]&lt;20), 1, 0)</f>
        <v>0</v>
      </c>
      <c r="O471">
        <f>IF(AND(Table1[[#This Row],[Age]]&lt;&gt;"", Table1[[#This Row],[Age]]&gt;64), 1, 0)</f>
        <v>0</v>
      </c>
      <c r="P471">
        <v>0</v>
      </c>
      <c r="Q471">
        <v>0</v>
      </c>
      <c r="R471">
        <v>244278</v>
      </c>
      <c r="S471">
        <v>10.5</v>
      </c>
      <c r="U471" t="s">
        <v>15</v>
      </c>
      <c r="V471">
        <f>Table1[[#This Row],[class1]]*Bclass1+Table1[[#This Row],[class2]]*Bclass2+Table1[[#This Row],[male]]*Bmale+Table1[[#This Row],[Fare]]*Bfare+Table1[[#This Row],[child]]*Bchild+Table1[[#This Row],[teen]]*Bteen+Table1[[#This Row],[senior]]*Bsenior</f>
        <v>-1.2773516251106158</v>
      </c>
      <c r="W471">
        <f>EXP(Table1[[#This Row],[Logit]])</f>
        <v>0.27877462338083159</v>
      </c>
      <c r="X471">
        <f>IF(Table1[[#This Row],[Survived]]=1, Table1[[#This Row],[elogit]]/(1+Table1[[#This Row],[elogit]]), 1-(Table1[[#This Row],[elogit]]/(1+Table1[[#This Row],[elogit]])))</f>
        <v>0.78199862721407021</v>
      </c>
      <c r="Y471">
        <f>LN(Table1[[#This Row],[probability]])</f>
        <v>-0.24590229391909546</v>
      </c>
      <c r="Z471">
        <f>IF(ROW()&lt;(Table1[[#Totals],[Survived]]+1), 1, 0)</f>
        <v>0</v>
      </c>
      <c r="AA471">
        <f>IF(Table1[[#This Row],[Prediction]]=Table1[[#This Row],[Survived]], 1, 0)</f>
        <v>1</v>
      </c>
    </row>
    <row r="472" spans="1:27" x14ac:dyDescent="0.3">
      <c r="A472">
        <v>440</v>
      </c>
      <c r="B472">
        <v>0</v>
      </c>
      <c r="C472">
        <v>2</v>
      </c>
      <c r="D472">
        <f>IF(Table1[[#This Row],[Pclass]]=1, 1, 0)</f>
        <v>0</v>
      </c>
      <c r="E472">
        <f>IF(Table1[[#This Row],[Pclass]]=2, 1, 0)</f>
        <v>1</v>
      </c>
      <c r="F472" t="s">
        <v>636</v>
      </c>
      <c r="G472" t="s">
        <v>13</v>
      </c>
      <c r="H472">
        <f>IF(Table1[[#This Row],[Sex]]="male", 1, 0)</f>
        <v>1</v>
      </c>
      <c r="I472">
        <v>31</v>
      </c>
      <c r="J472">
        <f>IF(Table1[[#This Row],[Age]], 0, 1)</f>
        <v>0</v>
      </c>
      <c r="K472">
        <f>IF(AND(Table1[[#This Row],[Age]]&lt;&gt;"", Table1[[#This Row],[Age]]&lt;13), 1, 0)</f>
        <v>0</v>
      </c>
      <c r="L472">
        <f>IF(AND(Table1[[#This Row],[Age]]&lt;&gt;"", Table1[[#This Row],[Age]]&gt;=13, Table1[[#This Row],[Age]]&lt;20), 1, 0)</f>
        <v>0</v>
      </c>
      <c r="O472">
        <f>IF(AND(Table1[[#This Row],[Age]]&lt;&gt;"", Table1[[#This Row],[Age]]&gt;64), 1, 0)</f>
        <v>0</v>
      </c>
      <c r="P472">
        <v>0</v>
      </c>
      <c r="Q472">
        <v>0</v>
      </c>
      <c r="R472" t="s">
        <v>637</v>
      </c>
      <c r="S472">
        <v>10.5</v>
      </c>
      <c r="U472" t="s">
        <v>15</v>
      </c>
      <c r="V472">
        <f>Table1[[#This Row],[class1]]*Bclass1+Table1[[#This Row],[class2]]*Bclass2+Table1[[#This Row],[male]]*Bmale+Table1[[#This Row],[Fare]]*Bfare+Table1[[#This Row],[child]]*Bchild+Table1[[#This Row],[teen]]*Bteen+Table1[[#This Row],[senior]]*Bsenior</f>
        <v>-1.2773516251106158</v>
      </c>
      <c r="W472">
        <f>EXP(Table1[[#This Row],[Logit]])</f>
        <v>0.27877462338083159</v>
      </c>
      <c r="X472">
        <f>IF(Table1[[#This Row],[Survived]]=1, Table1[[#This Row],[elogit]]/(1+Table1[[#This Row],[elogit]]), 1-(Table1[[#This Row],[elogit]]/(1+Table1[[#This Row],[elogit]])))</f>
        <v>0.78199862721407021</v>
      </c>
      <c r="Y472">
        <f>LN(Table1[[#This Row],[probability]])</f>
        <v>-0.24590229391909546</v>
      </c>
      <c r="Z472">
        <f>IF(ROW()&lt;(Table1[[#Totals],[Survived]]+1), 1, 0)</f>
        <v>0</v>
      </c>
      <c r="AA472">
        <f>IF(Table1[[#This Row],[Prediction]]=Table1[[#This Row],[Survived]], 1, 0)</f>
        <v>1</v>
      </c>
    </row>
    <row r="473" spans="1:27" x14ac:dyDescent="0.3">
      <c r="A473">
        <v>620</v>
      </c>
      <c r="B473">
        <v>0</v>
      </c>
      <c r="C473">
        <v>2</v>
      </c>
      <c r="D473">
        <f>IF(Table1[[#This Row],[Pclass]]=1, 1, 0)</f>
        <v>0</v>
      </c>
      <c r="E473">
        <f>IF(Table1[[#This Row],[Pclass]]=2, 1, 0)</f>
        <v>1</v>
      </c>
      <c r="F473" t="s">
        <v>879</v>
      </c>
      <c r="G473" t="s">
        <v>13</v>
      </c>
      <c r="H473">
        <f>IF(Table1[[#This Row],[Sex]]="male", 1, 0)</f>
        <v>1</v>
      </c>
      <c r="I473">
        <v>26</v>
      </c>
      <c r="J473">
        <f>IF(Table1[[#This Row],[Age]], 0, 1)</f>
        <v>0</v>
      </c>
      <c r="K473">
        <f>IF(AND(Table1[[#This Row],[Age]]&lt;&gt;"", Table1[[#This Row],[Age]]&lt;13), 1, 0)</f>
        <v>0</v>
      </c>
      <c r="L473">
        <f>IF(AND(Table1[[#This Row],[Age]]&lt;&gt;"", Table1[[#This Row],[Age]]&gt;=13, Table1[[#This Row],[Age]]&lt;20), 1, 0)</f>
        <v>0</v>
      </c>
      <c r="O473">
        <f>IF(AND(Table1[[#This Row],[Age]]&lt;&gt;"", Table1[[#This Row],[Age]]&gt;64), 1, 0)</f>
        <v>0</v>
      </c>
      <c r="P473">
        <v>0</v>
      </c>
      <c r="Q473">
        <v>0</v>
      </c>
      <c r="R473">
        <v>31028</v>
      </c>
      <c r="S473">
        <v>10.5</v>
      </c>
      <c r="U473" t="s">
        <v>15</v>
      </c>
      <c r="V473">
        <f>Table1[[#This Row],[class1]]*Bclass1+Table1[[#This Row],[class2]]*Bclass2+Table1[[#This Row],[male]]*Bmale+Table1[[#This Row],[Fare]]*Bfare+Table1[[#This Row],[child]]*Bchild+Table1[[#This Row],[teen]]*Bteen+Table1[[#This Row],[senior]]*Bsenior</f>
        <v>-1.2773516251106158</v>
      </c>
      <c r="W473">
        <f>EXP(Table1[[#This Row],[Logit]])</f>
        <v>0.27877462338083159</v>
      </c>
      <c r="X473">
        <f>IF(Table1[[#This Row],[Survived]]=1, Table1[[#This Row],[elogit]]/(1+Table1[[#This Row],[elogit]]), 1-(Table1[[#This Row],[elogit]]/(1+Table1[[#This Row],[elogit]])))</f>
        <v>0.78199862721407021</v>
      </c>
      <c r="Y473">
        <f>LN(Table1[[#This Row],[probability]])</f>
        <v>-0.24590229391909546</v>
      </c>
      <c r="Z473">
        <f>IF(ROW()&lt;(Table1[[#Totals],[Survived]]+1), 1, 0)</f>
        <v>0</v>
      </c>
      <c r="AA473">
        <f>IF(Table1[[#This Row],[Prediction]]=Table1[[#This Row],[Survived]], 1, 0)</f>
        <v>1</v>
      </c>
    </row>
    <row r="474" spans="1:27" x14ac:dyDescent="0.3">
      <c r="A474">
        <v>813</v>
      </c>
      <c r="B474">
        <v>0</v>
      </c>
      <c r="C474">
        <v>2</v>
      </c>
      <c r="D474">
        <f>IF(Table1[[#This Row],[Pclass]]=1, 1, 0)</f>
        <v>0</v>
      </c>
      <c r="E474">
        <f>IF(Table1[[#This Row],[Pclass]]=2, 1, 0)</f>
        <v>1</v>
      </c>
      <c r="F474" t="s">
        <v>1122</v>
      </c>
      <c r="G474" t="s">
        <v>13</v>
      </c>
      <c r="H474">
        <f>IF(Table1[[#This Row],[Sex]]="male", 1, 0)</f>
        <v>1</v>
      </c>
      <c r="I474">
        <v>35</v>
      </c>
      <c r="J474">
        <f>IF(Table1[[#This Row],[Age]], 0, 1)</f>
        <v>0</v>
      </c>
      <c r="K474">
        <f>IF(AND(Table1[[#This Row],[Age]]&lt;&gt;"", Table1[[#This Row],[Age]]&lt;13), 1, 0)</f>
        <v>0</v>
      </c>
      <c r="L474">
        <f>IF(AND(Table1[[#This Row],[Age]]&lt;&gt;"", Table1[[#This Row],[Age]]&gt;=13, Table1[[#This Row],[Age]]&lt;20), 1, 0)</f>
        <v>0</v>
      </c>
      <c r="O474">
        <f>IF(AND(Table1[[#This Row],[Age]]&lt;&gt;"", Table1[[#This Row],[Age]]&gt;64), 1, 0)</f>
        <v>0</v>
      </c>
      <c r="P474">
        <v>0</v>
      </c>
      <c r="Q474">
        <v>0</v>
      </c>
      <c r="R474">
        <v>28206</v>
      </c>
      <c r="S474">
        <v>10.5</v>
      </c>
      <c r="U474" t="s">
        <v>15</v>
      </c>
      <c r="V474">
        <f>Table1[[#This Row],[class1]]*Bclass1+Table1[[#This Row],[class2]]*Bclass2+Table1[[#This Row],[male]]*Bmale+Table1[[#This Row],[Fare]]*Bfare+Table1[[#This Row],[child]]*Bchild+Table1[[#This Row],[teen]]*Bteen+Table1[[#This Row],[senior]]*Bsenior</f>
        <v>-1.2773516251106158</v>
      </c>
      <c r="W474">
        <f>EXP(Table1[[#This Row],[Logit]])</f>
        <v>0.27877462338083159</v>
      </c>
      <c r="X474">
        <f>IF(Table1[[#This Row],[Survived]]=1, Table1[[#This Row],[elogit]]/(1+Table1[[#This Row],[elogit]]), 1-(Table1[[#This Row],[elogit]]/(1+Table1[[#This Row],[elogit]])))</f>
        <v>0.78199862721407021</v>
      </c>
      <c r="Y474">
        <f>LN(Table1[[#This Row],[probability]])</f>
        <v>-0.24590229391909546</v>
      </c>
      <c r="Z474">
        <f>IF(ROW()&lt;(Table1[[#Totals],[Survived]]+1), 1, 0)</f>
        <v>0</v>
      </c>
      <c r="AA474">
        <f>IF(Table1[[#This Row],[Prediction]]=Table1[[#This Row],[Survived]], 1, 0)</f>
        <v>1</v>
      </c>
    </row>
    <row r="475" spans="1:27" x14ac:dyDescent="0.3">
      <c r="A475">
        <v>884</v>
      </c>
      <c r="B475">
        <v>0</v>
      </c>
      <c r="C475">
        <v>2</v>
      </c>
      <c r="D475">
        <f>IF(Table1[[#This Row],[Pclass]]=1, 1, 0)</f>
        <v>0</v>
      </c>
      <c r="E475">
        <f>IF(Table1[[#This Row],[Pclass]]=2, 1, 0)</f>
        <v>1</v>
      </c>
      <c r="F475" t="s">
        <v>1210</v>
      </c>
      <c r="G475" t="s">
        <v>13</v>
      </c>
      <c r="H475">
        <f>IF(Table1[[#This Row],[Sex]]="male", 1, 0)</f>
        <v>1</v>
      </c>
      <c r="I475">
        <v>28</v>
      </c>
      <c r="J475">
        <f>IF(Table1[[#This Row],[Age]], 0, 1)</f>
        <v>0</v>
      </c>
      <c r="K475">
        <f>IF(AND(Table1[[#This Row],[Age]]&lt;&gt;"", Table1[[#This Row],[Age]]&lt;13), 1, 0)</f>
        <v>0</v>
      </c>
      <c r="L475">
        <f>IF(AND(Table1[[#This Row],[Age]]&lt;&gt;"", Table1[[#This Row],[Age]]&gt;=13, Table1[[#This Row],[Age]]&lt;20), 1, 0)</f>
        <v>0</v>
      </c>
      <c r="O475">
        <f>IF(AND(Table1[[#This Row],[Age]]&lt;&gt;"", Table1[[#This Row],[Age]]&gt;64), 1, 0)</f>
        <v>0</v>
      </c>
      <c r="P475">
        <v>0</v>
      </c>
      <c r="Q475">
        <v>0</v>
      </c>
      <c r="R475" t="s">
        <v>1211</v>
      </c>
      <c r="S475">
        <v>10.5</v>
      </c>
      <c r="U475" t="s">
        <v>15</v>
      </c>
      <c r="V475">
        <f>Table1[[#This Row],[class1]]*Bclass1+Table1[[#This Row],[class2]]*Bclass2+Table1[[#This Row],[male]]*Bmale+Table1[[#This Row],[Fare]]*Bfare+Table1[[#This Row],[child]]*Bchild+Table1[[#This Row],[teen]]*Bteen+Table1[[#This Row],[senior]]*Bsenior</f>
        <v>-1.2773516251106158</v>
      </c>
      <c r="W475">
        <f>EXP(Table1[[#This Row],[Logit]])</f>
        <v>0.27877462338083159</v>
      </c>
      <c r="X475">
        <f>IF(Table1[[#This Row],[Survived]]=1, Table1[[#This Row],[elogit]]/(1+Table1[[#This Row],[elogit]]), 1-(Table1[[#This Row],[elogit]]/(1+Table1[[#This Row],[elogit]])))</f>
        <v>0.78199862721407021</v>
      </c>
      <c r="Y475">
        <f>LN(Table1[[#This Row],[probability]])</f>
        <v>-0.24590229391909546</v>
      </c>
      <c r="Z475">
        <f>IF(ROW()&lt;(Table1[[#Totals],[Survived]]+1), 1, 0)</f>
        <v>0</v>
      </c>
      <c r="AA475">
        <f>IF(Table1[[#This Row],[Prediction]]=Table1[[#This Row],[Survived]], 1, 0)</f>
        <v>1</v>
      </c>
    </row>
    <row r="476" spans="1:27" x14ac:dyDescent="0.3">
      <c r="A476">
        <v>278</v>
      </c>
      <c r="B476">
        <v>0</v>
      </c>
      <c r="C476">
        <v>2</v>
      </c>
      <c r="D476">
        <f>IF(Table1[[#This Row],[Pclass]]=1, 1, 0)</f>
        <v>0</v>
      </c>
      <c r="E476">
        <f>IF(Table1[[#This Row],[Pclass]]=2, 1, 0)</f>
        <v>1</v>
      </c>
      <c r="F476" t="s">
        <v>421</v>
      </c>
      <c r="G476" t="s">
        <v>13</v>
      </c>
      <c r="H476">
        <f>IF(Table1[[#This Row],[Sex]]="male", 1, 0)</f>
        <v>1</v>
      </c>
      <c r="J476">
        <f>IF(Table1[[#This Row],[Age]], 0, 1)</f>
        <v>1</v>
      </c>
      <c r="K476">
        <f>IF(AND(Table1[[#This Row],[Age]]&lt;&gt;"", Table1[[#This Row],[Age]]&lt;13), 1, 0)</f>
        <v>0</v>
      </c>
      <c r="L476">
        <f>IF(AND(Table1[[#This Row],[Age]]&lt;&gt;"", Table1[[#This Row],[Age]]&gt;=13, Table1[[#This Row],[Age]]&lt;20), 1, 0)</f>
        <v>0</v>
      </c>
      <c r="O476">
        <f>IF(AND(Table1[[#This Row],[Age]]&lt;&gt;"", Table1[[#This Row],[Age]]&gt;64), 1, 0)</f>
        <v>0</v>
      </c>
      <c r="P476">
        <v>0</v>
      </c>
      <c r="Q476">
        <v>0</v>
      </c>
      <c r="R476">
        <v>239853</v>
      </c>
      <c r="S476">
        <v>0</v>
      </c>
      <c r="U476" t="s">
        <v>15</v>
      </c>
      <c r="V476">
        <f>Table1[[#This Row],[class1]]*Bclass1+Table1[[#This Row],[class2]]*Bclass2+Table1[[#This Row],[male]]*Bmale+Table1[[#This Row],[Fare]]*Bfare+Table1[[#This Row],[child]]*Bchild+Table1[[#This Row],[teen]]*Bteen+Table1[[#This Row],[senior]]*Bsenior</f>
        <v>-1.2913174726817411</v>
      </c>
      <c r="W476">
        <f>EXP(Table1[[#This Row],[Logit]])</f>
        <v>0.27490836014653608</v>
      </c>
      <c r="X476">
        <f>IF(Table1[[#This Row],[Survived]]=1, Table1[[#This Row],[elogit]]/(1+Table1[[#This Row],[elogit]]), 1-(Table1[[#This Row],[elogit]]/(1+Table1[[#This Row],[elogit]])))</f>
        <v>0.78437010161660681</v>
      </c>
      <c r="Y476">
        <f>LN(Table1[[#This Row],[probability]])</f>
        <v>-0.24287430163242765</v>
      </c>
      <c r="Z476">
        <f>IF(ROW()&lt;(Table1[[#Totals],[Survived]]+1), 1, 0)</f>
        <v>0</v>
      </c>
      <c r="AA476">
        <f>IF(Table1[[#This Row],[Prediction]]=Table1[[#This Row],[Survived]], 1, 0)</f>
        <v>1</v>
      </c>
    </row>
    <row r="477" spans="1:27" x14ac:dyDescent="0.3">
      <c r="A477">
        <v>414</v>
      </c>
      <c r="B477">
        <v>0</v>
      </c>
      <c r="C477">
        <v>2</v>
      </c>
      <c r="D477">
        <f>IF(Table1[[#This Row],[Pclass]]=1, 1, 0)</f>
        <v>0</v>
      </c>
      <c r="E477">
        <f>IF(Table1[[#This Row],[Pclass]]=2, 1, 0)</f>
        <v>1</v>
      </c>
      <c r="F477" t="s">
        <v>602</v>
      </c>
      <c r="G477" t="s">
        <v>13</v>
      </c>
      <c r="H477">
        <f>IF(Table1[[#This Row],[Sex]]="male", 1, 0)</f>
        <v>1</v>
      </c>
      <c r="J477">
        <f>IF(Table1[[#This Row],[Age]], 0, 1)</f>
        <v>1</v>
      </c>
      <c r="K477">
        <f>IF(AND(Table1[[#This Row],[Age]]&lt;&gt;"", Table1[[#This Row],[Age]]&lt;13), 1, 0)</f>
        <v>0</v>
      </c>
      <c r="L477">
        <f>IF(AND(Table1[[#This Row],[Age]]&lt;&gt;"", Table1[[#This Row],[Age]]&gt;=13, Table1[[#This Row],[Age]]&lt;20), 1, 0)</f>
        <v>0</v>
      </c>
      <c r="O477">
        <f>IF(AND(Table1[[#This Row],[Age]]&lt;&gt;"", Table1[[#This Row],[Age]]&gt;64), 1, 0)</f>
        <v>0</v>
      </c>
      <c r="P477">
        <v>0</v>
      </c>
      <c r="Q477">
        <v>0</v>
      </c>
      <c r="R477">
        <v>239853</v>
      </c>
      <c r="S477">
        <v>0</v>
      </c>
      <c r="U477" t="s">
        <v>15</v>
      </c>
      <c r="V477">
        <f>Table1[[#This Row],[class1]]*Bclass1+Table1[[#This Row],[class2]]*Bclass2+Table1[[#This Row],[male]]*Bmale+Table1[[#This Row],[Fare]]*Bfare+Table1[[#This Row],[child]]*Bchild+Table1[[#This Row],[teen]]*Bteen+Table1[[#This Row],[senior]]*Bsenior</f>
        <v>-1.2913174726817411</v>
      </c>
      <c r="W477">
        <f>EXP(Table1[[#This Row],[Logit]])</f>
        <v>0.27490836014653608</v>
      </c>
      <c r="X477">
        <f>IF(Table1[[#This Row],[Survived]]=1, Table1[[#This Row],[elogit]]/(1+Table1[[#This Row],[elogit]]), 1-(Table1[[#This Row],[elogit]]/(1+Table1[[#This Row],[elogit]])))</f>
        <v>0.78437010161660681</v>
      </c>
      <c r="Y477">
        <f>LN(Table1[[#This Row],[probability]])</f>
        <v>-0.24287430163242765</v>
      </c>
      <c r="Z477">
        <f>IF(ROW()&lt;(Table1[[#Totals],[Survived]]+1), 1, 0)</f>
        <v>0</v>
      </c>
      <c r="AA477">
        <f>IF(Table1[[#This Row],[Prediction]]=Table1[[#This Row],[Survived]], 1, 0)</f>
        <v>1</v>
      </c>
    </row>
    <row r="478" spans="1:27" x14ac:dyDescent="0.3">
      <c r="A478">
        <v>467</v>
      </c>
      <c r="B478">
        <v>0</v>
      </c>
      <c r="C478">
        <v>2</v>
      </c>
      <c r="D478">
        <f>IF(Table1[[#This Row],[Pclass]]=1, 1, 0)</f>
        <v>0</v>
      </c>
      <c r="E478">
        <f>IF(Table1[[#This Row],[Pclass]]=2, 1, 0)</f>
        <v>1</v>
      </c>
      <c r="F478" t="s">
        <v>676</v>
      </c>
      <c r="G478" t="s">
        <v>13</v>
      </c>
      <c r="H478">
        <f>IF(Table1[[#This Row],[Sex]]="male", 1, 0)</f>
        <v>1</v>
      </c>
      <c r="J478">
        <f>IF(Table1[[#This Row],[Age]], 0, 1)</f>
        <v>1</v>
      </c>
      <c r="K478">
        <f>IF(AND(Table1[[#This Row],[Age]]&lt;&gt;"", Table1[[#This Row],[Age]]&lt;13), 1, 0)</f>
        <v>0</v>
      </c>
      <c r="L478">
        <f>IF(AND(Table1[[#This Row],[Age]]&lt;&gt;"", Table1[[#This Row],[Age]]&gt;=13, Table1[[#This Row],[Age]]&lt;20), 1, 0)</f>
        <v>0</v>
      </c>
      <c r="O478">
        <f>IF(AND(Table1[[#This Row],[Age]]&lt;&gt;"", Table1[[#This Row],[Age]]&gt;64), 1, 0)</f>
        <v>0</v>
      </c>
      <c r="P478">
        <v>0</v>
      </c>
      <c r="Q478">
        <v>0</v>
      </c>
      <c r="R478">
        <v>239853</v>
      </c>
      <c r="S478">
        <v>0</v>
      </c>
      <c r="U478" t="s">
        <v>15</v>
      </c>
      <c r="V478">
        <f>Table1[[#This Row],[class1]]*Bclass1+Table1[[#This Row],[class2]]*Bclass2+Table1[[#This Row],[male]]*Bmale+Table1[[#This Row],[Fare]]*Bfare+Table1[[#This Row],[child]]*Bchild+Table1[[#This Row],[teen]]*Bteen+Table1[[#This Row],[senior]]*Bsenior</f>
        <v>-1.2913174726817411</v>
      </c>
      <c r="W478">
        <f>EXP(Table1[[#This Row],[Logit]])</f>
        <v>0.27490836014653608</v>
      </c>
      <c r="X478">
        <f>IF(Table1[[#This Row],[Survived]]=1, Table1[[#This Row],[elogit]]/(1+Table1[[#This Row],[elogit]]), 1-(Table1[[#This Row],[elogit]]/(1+Table1[[#This Row],[elogit]])))</f>
        <v>0.78437010161660681</v>
      </c>
      <c r="Y478">
        <f>LN(Table1[[#This Row],[probability]])</f>
        <v>-0.24287430163242765</v>
      </c>
      <c r="Z478">
        <f>IF(ROW()&lt;(Table1[[#Totals],[Survived]]+1), 1, 0)</f>
        <v>0</v>
      </c>
      <c r="AA478">
        <f>IF(Table1[[#This Row],[Prediction]]=Table1[[#This Row],[Survived]], 1, 0)</f>
        <v>1</v>
      </c>
    </row>
    <row r="479" spans="1:27" x14ac:dyDescent="0.3">
      <c r="A479">
        <v>482</v>
      </c>
      <c r="B479">
        <v>0</v>
      </c>
      <c r="C479">
        <v>2</v>
      </c>
      <c r="D479">
        <f>IF(Table1[[#This Row],[Pclass]]=1, 1, 0)</f>
        <v>0</v>
      </c>
      <c r="E479">
        <f>IF(Table1[[#This Row],[Pclass]]=2, 1, 0)</f>
        <v>1</v>
      </c>
      <c r="F479" t="s">
        <v>693</v>
      </c>
      <c r="G479" t="s">
        <v>13</v>
      </c>
      <c r="H479">
        <f>IF(Table1[[#This Row],[Sex]]="male", 1, 0)</f>
        <v>1</v>
      </c>
      <c r="J479">
        <f>IF(Table1[[#This Row],[Age]], 0, 1)</f>
        <v>1</v>
      </c>
      <c r="K479">
        <f>IF(AND(Table1[[#This Row],[Age]]&lt;&gt;"", Table1[[#This Row],[Age]]&lt;13), 1, 0)</f>
        <v>0</v>
      </c>
      <c r="L479">
        <f>IF(AND(Table1[[#This Row],[Age]]&lt;&gt;"", Table1[[#This Row],[Age]]&gt;=13, Table1[[#This Row],[Age]]&lt;20), 1, 0)</f>
        <v>0</v>
      </c>
      <c r="O479">
        <f>IF(AND(Table1[[#This Row],[Age]]&lt;&gt;"", Table1[[#This Row],[Age]]&gt;64), 1, 0)</f>
        <v>0</v>
      </c>
      <c r="P479">
        <v>0</v>
      </c>
      <c r="Q479">
        <v>0</v>
      </c>
      <c r="R479">
        <v>239854</v>
      </c>
      <c r="S479">
        <v>0</v>
      </c>
      <c r="U479" t="s">
        <v>15</v>
      </c>
      <c r="V479">
        <f>Table1[[#This Row],[class1]]*Bclass1+Table1[[#This Row],[class2]]*Bclass2+Table1[[#This Row],[male]]*Bmale+Table1[[#This Row],[Fare]]*Bfare+Table1[[#This Row],[child]]*Bchild+Table1[[#This Row],[teen]]*Bteen+Table1[[#This Row],[senior]]*Bsenior</f>
        <v>-1.2913174726817411</v>
      </c>
      <c r="W479">
        <f>EXP(Table1[[#This Row],[Logit]])</f>
        <v>0.27490836014653608</v>
      </c>
      <c r="X479">
        <f>IF(Table1[[#This Row],[Survived]]=1, Table1[[#This Row],[elogit]]/(1+Table1[[#This Row],[elogit]]), 1-(Table1[[#This Row],[elogit]]/(1+Table1[[#This Row],[elogit]])))</f>
        <v>0.78437010161660681</v>
      </c>
      <c r="Y479">
        <f>LN(Table1[[#This Row],[probability]])</f>
        <v>-0.24287430163242765</v>
      </c>
      <c r="Z479">
        <f>IF(ROW()&lt;(Table1[[#Totals],[Survived]]+1), 1, 0)</f>
        <v>0</v>
      </c>
      <c r="AA479">
        <f>IF(Table1[[#This Row],[Prediction]]=Table1[[#This Row],[Survived]], 1, 0)</f>
        <v>1</v>
      </c>
    </row>
    <row r="480" spans="1:27" x14ac:dyDescent="0.3">
      <c r="A480">
        <v>675</v>
      </c>
      <c r="B480">
        <v>0</v>
      </c>
      <c r="C480">
        <v>2</v>
      </c>
      <c r="D480">
        <f>IF(Table1[[#This Row],[Pclass]]=1, 1, 0)</f>
        <v>0</v>
      </c>
      <c r="E480">
        <f>IF(Table1[[#This Row],[Pclass]]=2, 1, 0)</f>
        <v>1</v>
      </c>
      <c r="F480" t="s">
        <v>951</v>
      </c>
      <c r="G480" t="s">
        <v>13</v>
      </c>
      <c r="H480">
        <f>IF(Table1[[#This Row],[Sex]]="male", 1, 0)</f>
        <v>1</v>
      </c>
      <c r="J480">
        <f>IF(Table1[[#This Row],[Age]], 0, 1)</f>
        <v>1</v>
      </c>
      <c r="K480">
        <f>IF(AND(Table1[[#This Row],[Age]]&lt;&gt;"", Table1[[#This Row],[Age]]&lt;13), 1, 0)</f>
        <v>0</v>
      </c>
      <c r="L480">
        <f>IF(AND(Table1[[#This Row],[Age]]&lt;&gt;"", Table1[[#This Row],[Age]]&gt;=13, Table1[[#This Row],[Age]]&lt;20), 1, 0)</f>
        <v>0</v>
      </c>
      <c r="O480">
        <f>IF(AND(Table1[[#This Row],[Age]]&lt;&gt;"", Table1[[#This Row],[Age]]&gt;64), 1, 0)</f>
        <v>0</v>
      </c>
      <c r="P480">
        <v>0</v>
      </c>
      <c r="Q480">
        <v>0</v>
      </c>
      <c r="R480">
        <v>239856</v>
      </c>
      <c r="S480">
        <v>0</v>
      </c>
      <c r="U480" t="s">
        <v>15</v>
      </c>
      <c r="V480">
        <f>Table1[[#This Row],[class1]]*Bclass1+Table1[[#This Row],[class2]]*Bclass2+Table1[[#This Row],[male]]*Bmale+Table1[[#This Row],[Fare]]*Bfare+Table1[[#This Row],[child]]*Bchild+Table1[[#This Row],[teen]]*Bteen+Table1[[#This Row],[senior]]*Bsenior</f>
        <v>-1.2913174726817411</v>
      </c>
      <c r="W480">
        <f>EXP(Table1[[#This Row],[Logit]])</f>
        <v>0.27490836014653608</v>
      </c>
      <c r="X480">
        <f>IF(Table1[[#This Row],[Survived]]=1, Table1[[#This Row],[elogit]]/(1+Table1[[#This Row],[elogit]]), 1-(Table1[[#This Row],[elogit]]/(1+Table1[[#This Row],[elogit]])))</f>
        <v>0.78437010161660681</v>
      </c>
      <c r="Y480">
        <f>LN(Table1[[#This Row],[probability]])</f>
        <v>-0.24287430163242765</v>
      </c>
      <c r="Z480">
        <f>IF(ROW()&lt;(Table1[[#Totals],[Survived]]+1), 1, 0)</f>
        <v>0</v>
      </c>
      <c r="AA480">
        <f>IF(Table1[[#This Row],[Prediction]]=Table1[[#This Row],[Survived]], 1, 0)</f>
        <v>1</v>
      </c>
    </row>
    <row r="481" spans="1:27" x14ac:dyDescent="0.3">
      <c r="A481">
        <v>733</v>
      </c>
      <c r="B481">
        <v>0</v>
      </c>
      <c r="C481">
        <v>2</v>
      </c>
      <c r="D481">
        <f>IF(Table1[[#This Row],[Pclass]]=1, 1, 0)</f>
        <v>0</v>
      </c>
      <c r="E481">
        <f>IF(Table1[[#This Row],[Pclass]]=2, 1, 0)</f>
        <v>1</v>
      </c>
      <c r="F481" t="s">
        <v>1023</v>
      </c>
      <c r="G481" t="s">
        <v>13</v>
      </c>
      <c r="H481">
        <f>IF(Table1[[#This Row],[Sex]]="male", 1, 0)</f>
        <v>1</v>
      </c>
      <c r="J481">
        <f>IF(Table1[[#This Row],[Age]], 0, 1)</f>
        <v>1</v>
      </c>
      <c r="K481">
        <f>IF(AND(Table1[[#This Row],[Age]]&lt;&gt;"", Table1[[#This Row],[Age]]&lt;13), 1, 0)</f>
        <v>0</v>
      </c>
      <c r="L481">
        <f>IF(AND(Table1[[#This Row],[Age]]&lt;&gt;"", Table1[[#This Row],[Age]]&gt;=13, Table1[[#This Row],[Age]]&lt;20), 1, 0)</f>
        <v>0</v>
      </c>
      <c r="O481">
        <f>IF(AND(Table1[[#This Row],[Age]]&lt;&gt;"", Table1[[#This Row],[Age]]&gt;64), 1, 0)</f>
        <v>0</v>
      </c>
      <c r="P481">
        <v>0</v>
      </c>
      <c r="Q481">
        <v>0</v>
      </c>
      <c r="R481">
        <v>239855</v>
      </c>
      <c r="S481">
        <v>0</v>
      </c>
      <c r="U481" t="s">
        <v>15</v>
      </c>
      <c r="V481">
        <f>Table1[[#This Row],[class1]]*Bclass1+Table1[[#This Row],[class2]]*Bclass2+Table1[[#This Row],[male]]*Bmale+Table1[[#This Row],[Fare]]*Bfare+Table1[[#This Row],[child]]*Bchild+Table1[[#This Row],[teen]]*Bteen+Table1[[#This Row],[senior]]*Bsenior</f>
        <v>-1.2913174726817411</v>
      </c>
      <c r="W481">
        <f>EXP(Table1[[#This Row],[Logit]])</f>
        <v>0.27490836014653608</v>
      </c>
      <c r="X481">
        <f>IF(Table1[[#This Row],[Survived]]=1, Table1[[#This Row],[elogit]]/(1+Table1[[#This Row],[elogit]]), 1-(Table1[[#This Row],[elogit]]/(1+Table1[[#This Row],[elogit]])))</f>
        <v>0.78437010161660681</v>
      </c>
      <c r="Y481">
        <f>LN(Table1[[#This Row],[probability]])</f>
        <v>-0.24287430163242765</v>
      </c>
      <c r="Z481">
        <f>IF(ROW()&lt;(Table1[[#Totals],[Survived]]+1), 1, 0)</f>
        <v>0</v>
      </c>
      <c r="AA481">
        <f>IF(Table1[[#This Row],[Prediction]]=Table1[[#This Row],[Survived]], 1, 0)</f>
        <v>1</v>
      </c>
    </row>
    <row r="482" spans="1:27" x14ac:dyDescent="0.3">
      <c r="A482">
        <v>616</v>
      </c>
      <c r="B482">
        <v>1</v>
      </c>
      <c r="C482">
        <v>2</v>
      </c>
      <c r="D482">
        <f>IF(Table1[[#This Row],[Pclass]]=1, 1, 0)</f>
        <v>0</v>
      </c>
      <c r="E482">
        <f>IF(Table1[[#This Row],[Pclass]]=2, 1, 0)</f>
        <v>1</v>
      </c>
      <c r="F482" t="s">
        <v>875</v>
      </c>
      <c r="G482" t="s">
        <v>17</v>
      </c>
      <c r="H482">
        <f>IF(Table1[[#This Row],[Sex]]="male", 1, 0)</f>
        <v>0</v>
      </c>
      <c r="I482">
        <v>24</v>
      </c>
      <c r="J482">
        <f>IF(Table1[[#This Row],[Age]], 0, 1)</f>
        <v>0</v>
      </c>
      <c r="K482">
        <f>IF(AND(Table1[[#This Row],[Age]]&lt;&gt;"", Table1[[#This Row],[Age]]&lt;13), 1, 0)</f>
        <v>0</v>
      </c>
      <c r="L482">
        <f>IF(AND(Table1[[#This Row],[Age]]&lt;&gt;"", Table1[[#This Row],[Age]]&gt;=13, Table1[[#This Row],[Age]]&lt;20), 1, 0)</f>
        <v>0</v>
      </c>
      <c r="O482">
        <f>IF(AND(Table1[[#This Row],[Age]]&lt;&gt;"", Table1[[#This Row],[Age]]&gt;64), 1, 0)</f>
        <v>0</v>
      </c>
      <c r="P482">
        <v>1</v>
      </c>
      <c r="Q482">
        <v>2</v>
      </c>
      <c r="R482">
        <v>220845</v>
      </c>
      <c r="S482">
        <v>65</v>
      </c>
      <c r="U482" t="s">
        <v>15</v>
      </c>
      <c r="V482">
        <f>Table1[[#This Row],[class1]]*Bclass1+Table1[[#This Row],[class2]]*Bclass2+Table1[[#This Row],[male]]*Bmale+Table1[[#This Row],[Fare]]*Bfare+Table1[[#This Row],[child]]*Bchild+Table1[[#This Row],[teen]]*Bteen+Table1[[#This Row],[senior]]*Bsenior</f>
        <v>1.2922764756381755</v>
      </c>
      <c r="W482">
        <f>EXP(Table1[[#This Row],[Logit]])</f>
        <v>3.6410659261626472</v>
      </c>
      <c r="X482">
        <f>IF(Table1[[#This Row],[Survived]]=1, Table1[[#This Row],[elogit]]/(1+Table1[[#This Row],[elogit]]), 1-(Table1[[#This Row],[elogit]]/(1+Table1[[#This Row],[elogit]])))</f>
        <v>0.78453225704836604</v>
      </c>
      <c r="Y482">
        <f>LN(Table1[[#This Row],[probability]])</f>
        <v>-0.2426675896832218</v>
      </c>
      <c r="Z482">
        <f>IF(ROW()&lt;(Table1[[#Totals],[Survived]]+1), 1, 0)</f>
        <v>0</v>
      </c>
      <c r="AA482">
        <f>IF(Table1[[#This Row],[Prediction]]=Table1[[#This Row],[Survived]], 1, 0)</f>
        <v>0</v>
      </c>
    </row>
    <row r="483" spans="1:27" x14ac:dyDescent="0.3">
      <c r="A483">
        <v>755</v>
      </c>
      <c r="B483">
        <v>1</v>
      </c>
      <c r="C483">
        <v>2</v>
      </c>
      <c r="D483">
        <f>IF(Table1[[#This Row],[Pclass]]=1, 1, 0)</f>
        <v>0</v>
      </c>
      <c r="E483">
        <f>IF(Table1[[#This Row],[Pclass]]=2, 1, 0)</f>
        <v>1</v>
      </c>
      <c r="F483" t="s">
        <v>1051</v>
      </c>
      <c r="G483" t="s">
        <v>17</v>
      </c>
      <c r="H483">
        <f>IF(Table1[[#This Row],[Sex]]="male", 1, 0)</f>
        <v>0</v>
      </c>
      <c r="I483">
        <v>48</v>
      </c>
      <c r="J483">
        <f>IF(Table1[[#This Row],[Age]], 0, 1)</f>
        <v>0</v>
      </c>
      <c r="K483">
        <f>IF(AND(Table1[[#This Row],[Age]]&lt;&gt;"", Table1[[#This Row],[Age]]&lt;13), 1, 0)</f>
        <v>0</v>
      </c>
      <c r="L483">
        <f>IF(AND(Table1[[#This Row],[Age]]&lt;&gt;"", Table1[[#This Row],[Age]]&gt;=13, Table1[[#This Row],[Age]]&lt;20), 1, 0)</f>
        <v>0</v>
      </c>
      <c r="O483">
        <f>IF(AND(Table1[[#This Row],[Age]]&lt;&gt;"", Table1[[#This Row],[Age]]&gt;64), 1, 0)</f>
        <v>0</v>
      </c>
      <c r="P483">
        <v>1</v>
      </c>
      <c r="Q483">
        <v>2</v>
      </c>
      <c r="R483">
        <v>220845</v>
      </c>
      <c r="S483">
        <v>65</v>
      </c>
      <c r="U483" t="s">
        <v>15</v>
      </c>
      <c r="V483">
        <f>Table1[[#This Row],[class1]]*Bclass1+Table1[[#This Row],[class2]]*Bclass2+Table1[[#This Row],[male]]*Bmale+Table1[[#This Row],[Fare]]*Bfare+Table1[[#This Row],[child]]*Bchild+Table1[[#This Row],[teen]]*Bteen+Table1[[#This Row],[senior]]*Bsenior</f>
        <v>1.2922764756381755</v>
      </c>
      <c r="W483">
        <f>EXP(Table1[[#This Row],[Logit]])</f>
        <v>3.6410659261626472</v>
      </c>
      <c r="X483">
        <f>IF(Table1[[#This Row],[Survived]]=1, Table1[[#This Row],[elogit]]/(1+Table1[[#This Row],[elogit]]), 1-(Table1[[#This Row],[elogit]]/(1+Table1[[#This Row],[elogit]])))</f>
        <v>0.78453225704836604</v>
      </c>
      <c r="Y483">
        <f>LN(Table1[[#This Row],[probability]])</f>
        <v>-0.2426675896832218</v>
      </c>
      <c r="Z483">
        <f>IF(ROW()&lt;(Table1[[#Totals],[Survived]]+1), 1, 0)</f>
        <v>0</v>
      </c>
      <c r="AA483">
        <f>IF(Table1[[#This Row],[Prediction]]=Table1[[#This Row],[Survived]], 1, 0)</f>
        <v>0</v>
      </c>
    </row>
    <row r="484" spans="1:27" x14ac:dyDescent="0.3">
      <c r="A484">
        <v>173</v>
      </c>
      <c r="B484">
        <v>1</v>
      </c>
      <c r="C484">
        <v>3</v>
      </c>
      <c r="D484">
        <f>IF(Table1[[#This Row],[Pclass]]=1, 1, 0)</f>
        <v>0</v>
      </c>
      <c r="E484">
        <f>IF(Table1[[#This Row],[Pclass]]=2, 1, 0)</f>
        <v>0</v>
      </c>
      <c r="F484" t="s">
        <v>268</v>
      </c>
      <c r="G484" t="s">
        <v>17</v>
      </c>
      <c r="H484">
        <f>IF(Table1[[#This Row],[Sex]]="male", 1, 0)</f>
        <v>0</v>
      </c>
      <c r="I484">
        <v>1</v>
      </c>
      <c r="J484">
        <f>IF(Table1[[#This Row],[Age]], 0, 1)</f>
        <v>0</v>
      </c>
      <c r="K484">
        <f>IF(AND(Table1[[#This Row],[Age]]&lt;&gt;"", Table1[[#This Row],[Age]]&lt;13), 1, 0)</f>
        <v>1</v>
      </c>
      <c r="L484">
        <f>IF(AND(Table1[[#This Row],[Age]]&lt;&gt;"", Table1[[#This Row],[Age]]&gt;=13, Table1[[#This Row],[Age]]&lt;20), 1, 0)</f>
        <v>0</v>
      </c>
      <c r="O484">
        <f>IF(AND(Table1[[#This Row],[Age]]&lt;&gt;"", Table1[[#This Row],[Age]]&gt;64), 1, 0)</f>
        <v>0</v>
      </c>
      <c r="P484">
        <v>1</v>
      </c>
      <c r="Q484">
        <v>1</v>
      </c>
      <c r="R484">
        <v>347742</v>
      </c>
      <c r="S484">
        <v>11.1333</v>
      </c>
      <c r="U484" t="s">
        <v>15</v>
      </c>
      <c r="V484">
        <f>Table1[[#This Row],[class1]]*Bclass1+Table1[[#This Row],[class2]]*Bclass2+Table1[[#This Row],[male]]*Bmale+Table1[[#This Row],[Fare]]*Bfare+Table1[[#This Row],[child]]*Bchild+Table1[[#This Row],[teen]]*Bteen+Table1[[#This Row],[senior]]*Bsenior</f>
        <v>1.3703910925559162</v>
      </c>
      <c r="W484">
        <f>EXP(Table1[[#This Row],[Logit]])</f>
        <v>3.936890082834239</v>
      </c>
      <c r="X484">
        <f>IF(Table1[[#This Row],[Survived]]=1, Table1[[#This Row],[elogit]]/(1+Table1[[#This Row],[elogit]]), 1-(Table1[[#This Row],[elogit]]/(1+Table1[[#This Row],[elogit]])))</f>
        <v>0.79744333310619187</v>
      </c>
      <c r="Y484">
        <f>LN(Table1[[#This Row],[probability]])</f>
        <v>-0.22634450251392796</v>
      </c>
      <c r="Z484">
        <f>IF(ROW()&lt;(Table1[[#Totals],[Survived]]+1), 1, 0)</f>
        <v>0</v>
      </c>
      <c r="AA484">
        <f>IF(Table1[[#This Row],[Prediction]]=Table1[[#This Row],[Survived]], 1, 0)</f>
        <v>0</v>
      </c>
    </row>
    <row r="485" spans="1:27" x14ac:dyDescent="0.3">
      <c r="A485">
        <v>480</v>
      </c>
      <c r="B485">
        <v>1</v>
      </c>
      <c r="C485">
        <v>3</v>
      </c>
      <c r="D485">
        <f>IF(Table1[[#This Row],[Pclass]]=1, 1, 0)</f>
        <v>0</v>
      </c>
      <c r="E485">
        <f>IF(Table1[[#This Row],[Pclass]]=2, 1, 0)</f>
        <v>0</v>
      </c>
      <c r="F485" t="s">
        <v>691</v>
      </c>
      <c r="G485" t="s">
        <v>17</v>
      </c>
      <c r="H485">
        <f>IF(Table1[[#This Row],[Sex]]="male", 1, 0)</f>
        <v>0</v>
      </c>
      <c r="I485">
        <v>2</v>
      </c>
      <c r="J485">
        <f>IF(Table1[[#This Row],[Age]], 0, 1)</f>
        <v>0</v>
      </c>
      <c r="K485">
        <f>IF(AND(Table1[[#This Row],[Age]]&lt;&gt;"", Table1[[#This Row],[Age]]&lt;13), 1, 0)</f>
        <v>1</v>
      </c>
      <c r="L485">
        <f>IF(AND(Table1[[#This Row],[Age]]&lt;&gt;"", Table1[[#This Row],[Age]]&gt;=13, Table1[[#This Row],[Age]]&lt;20), 1, 0)</f>
        <v>0</v>
      </c>
      <c r="O485">
        <f>IF(AND(Table1[[#This Row],[Age]]&lt;&gt;"", Table1[[#This Row],[Age]]&gt;64), 1, 0)</f>
        <v>0</v>
      </c>
      <c r="P485">
        <v>0</v>
      </c>
      <c r="Q485">
        <v>1</v>
      </c>
      <c r="R485">
        <v>3101298</v>
      </c>
      <c r="S485">
        <v>12.2875</v>
      </c>
      <c r="U485" t="s">
        <v>15</v>
      </c>
      <c r="V485">
        <f>Table1[[#This Row],[class1]]*Bclass1+Table1[[#This Row],[class2]]*Bclass2+Table1[[#This Row],[male]]*Bmale+Table1[[#This Row],[Fare]]*Bfare+Table1[[#This Row],[child]]*Bchild+Table1[[#This Row],[teen]]*Bteen+Table1[[#This Row],[senior]]*Bsenior</f>
        <v>1.3719262717241631</v>
      </c>
      <c r="W485">
        <f>EXP(Table1[[#This Row],[Logit]])</f>
        <v>3.9429385560342047</v>
      </c>
      <c r="X485">
        <f>IF(Table1[[#This Row],[Survived]]=1, Table1[[#This Row],[elogit]]/(1+Table1[[#This Row],[elogit]]), 1-(Table1[[#This Row],[elogit]]/(1+Table1[[#This Row],[elogit]])))</f>
        <v>0.79769119347453199</v>
      </c>
      <c r="Y485">
        <f>LN(Table1[[#This Row],[probability]])</f>
        <v>-0.22603373202253091</v>
      </c>
      <c r="Z485">
        <f>IF(ROW()&lt;(Table1[[#Totals],[Survived]]+1), 1, 0)</f>
        <v>0</v>
      </c>
      <c r="AA485">
        <f>IF(Table1[[#This Row],[Prediction]]=Table1[[#This Row],[Survived]], 1, 0)</f>
        <v>0</v>
      </c>
    </row>
    <row r="486" spans="1:27" x14ac:dyDescent="0.3">
      <c r="A486">
        <v>778</v>
      </c>
      <c r="B486">
        <v>1</v>
      </c>
      <c r="C486">
        <v>3</v>
      </c>
      <c r="D486">
        <f>IF(Table1[[#This Row],[Pclass]]=1, 1, 0)</f>
        <v>0</v>
      </c>
      <c r="E486">
        <f>IF(Table1[[#This Row],[Pclass]]=2, 1, 0)</f>
        <v>0</v>
      </c>
      <c r="F486" t="s">
        <v>1079</v>
      </c>
      <c r="G486" t="s">
        <v>17</v>
      </c>
      <c r="H486">
        <f>IF(Table1[[#This Row],[Sex]]="male", 1, 0)</f>
        <v>0</v>
      </c>
      <c r="I486">
        <v>5</v>
      </c>
      <c r="J486">
        <f>IF(Table1[[#This Row],[Age]], 0, 1)</f>
        <v>0</v>
      </c>
      <c r="K486">
        <f>IF(AND(Table1[[#This Row],[Age]]&lt;&gt;"", Table1[[#This Row],[Age]]&lt;13), 1, 0)</f>
        <v>1</v>
      </c>
      <c r="L486">
        <f>IF(AND(Table1[[#This Row],[Age]]&lt;&gt;"", Table1[[#This Row],[Age]]&gt;=13, Table1[[#This Row],[Age]]&lt;20), 1, 0)</f>
        <v>0</v>
      </c>
      <c r="O486">
        <f>IF(AND(Table1[[#This Row],[Age]]&lt;&gt;"", Table1[[#This Row],[Age]]&gt;64), 1, 0)</f>
        <v>0</v>
      </c>
      <c r="P486">
        <v>0</v>
      </c>
      <c r="Q486">
        <v>0</v>
      </c>
      <c r="R486">
        <v>364516</v>
      </c>
      <c r="S486">
        <v>12.475</v>
      </c>
      <c r="U486" t="s">
        <v>15</v>
      </c>
      <c r="V486">
        <f>Table1[[#This Row],[class1]]*Bclass1+Table1[[#This Row],[class2]]*Bclass2+Table1[[#This Row],[male]]*Bmale+Table1[[#This Row],[Fare]]*Bfare+Table1[[#This Row],[child]]*Bchild+Table1[[#This Row],[teen]]*Bteen+Table1[[#This Row],[senior]]*Bsenior</f>
        <v>1.3721756618593619</v>
      </c>
      <c r="W486">
        <f>EXP(Table1[[#This Row],[Logit]])</f>
        <v>3.9439220086403668</v>
      </c>
      <c r="X486">
        <f>IF(Table1[[#This Row],[Survived]]=1, Table1[[#This Row],[elogit]]/(1+Table1[[#This Row],[elogit]]), 1-(Table1[[#This Row],[elogit]]/(1+Table1[[#This Row],[elogit]])))</f>
        <v>0.79773143705496852</v>
      </c>
      <c r="Y486">
        <f>LN(Table1[[#This Row],[probability]])</f>
        <v>-0.22598328322021988</v>
      </c>
      <c r="Z486">
        <f>IF(ROW()&lt;(Table1[[#Totals],[Survived]]+1), 1, 0)</f>
        <v>0</v>
      </c>
      <c r="AA486">
        <f>IF(Table1[[#This Row],[Prediction]]=Table1[[#This Row],[Survived]], 1, 0)</f>
        <v>0</v>
      </c>
    </row>
    <row r="487" spans="1:27" x14ac:dyDescent="0.3">
      <c r="A487">
        <v>692</v>
      </c>
      <c r="B487">
        <v>1</v>
      </c>
      <c r="C487">
        <v>3</v>
      </c>
      <c r="D487">
        <f>IF(Table1[[#This Row],[Pclass]]=1, 1, 0)</f>
        <v>0</v>
      </c>
      <c r="E487">
        <f>IF(Table1[[#This Row],[Pclass]]=2, 1, 0)</f>
        <v>0</v>
      </c>
      <c r="F487" t="s">
        <v>972</v>
      </c>
      <c r="G487" t="s">
        <v>17</v>
      </c>
      <c r="H487">
        <f>IF(Table1[[#This Row],[Sex]]="male", 1, 0)</f>
        <v>0</v>
      </c>
      <c r="I487">
        <v>4</v>
      </c>
      <c r="J487">
        <f>IF(Table1[[#This Row],[Age]], 0, 1)</f>
        <v>0</v>
      </c>
      <c r="K487">
        <f>IF(AND(Table1[[#This Row],[Age]]&lt;&gt;"", Table1[[#This Row],[Age]]&lt;13), 1, 0)</f>
        <v>1</v>
      </c>
      <c r="L487">
        <f>IF(AND(Table1[[#This Row],[Age]]&lt;&gt;"", Table1[[#This Row],[Age]]&gt;=13, Table1[[#This Row],[Age]]&lt;20), 1, 0)</f>
        <v>0</v>
      </c>
      <c r="O487">
        <f>IF(AND(Table1[[#This Row],[Age]]&lt;&gt;"", Table1[[#This Row],[Age]]&gt;64), 1, 0)</f>
        <v>0</v>
      </c>
      <c r="P487">
        <v>0</v>
      </c>
      <c r="Q487">
        <v>1</v>
      </c>
      <c r="R487">
        <v>349256</v>
      </c>
      <c r="S487">
        <v>13.416700000000001</v>
      </c>
      <c r="U487" t="s">
        <v>20</v>
      </c>
      <c r="V487">
        <f>Table1[[#This Row],[class1]]*Bclass1+Table1[[#This Row],[class2]]*Bclass2+Table1[[#This Row],[male]]*Bmale+Table1[[#This Row],[Fare]]*Bfare+Table1[[#This Row],[child]]*Bchild+Table1[[#This Row],[teen]]*Bteen+Table1[[#This Row],[senior]]*Bsenior</f>
        <v>1.3734281988743835</v>
      </c>
      <c r="W487">
        <f>EXP(Table1[[#This Row],[Logit]])</f>
        <v>3.9488650119416118</v>
      </c>
      <c r="X487">
        <f>IF(Table1[[#This Row],[Survived]]=1, Table1[[#This Row],[elogit]]/(1+Table1[[#This Row],[elogit]]), 1-(Table1[[#This Row],[elogit]]/(1+Table1[[#This Row],[elogit]])))</f>
        <v>0.79793346603978899</v>
      </c>
      <c r="Y487">
        <f>LN(Table1[[#This Row],[probability]])</f>
        <v>-0.22573006089827974</v>
      </c>
      <c r="Z487">
        <f>IF(ROW()&lt;(Table1[[#Totals],[Survived]]+1), 1, 0)</f>
        <v>0</v>
      </c>
      <c r="AA487">
        <f>IF(Table1[[#This Row],[Prediction]]=Table1[[#This Row],[Survived]], 1, 0)</f>
        <v>0</v>
      </c>
    </row>
    <row r="488" spans="1:27" x14ac:dyDescent="0.3">
      <c r="A488">
        <v>382</v>
      </c>
      <c r="B488">
        <v>1</v>
      </c>
      <c r="C488">
        <v>3</v>
      </c>
      <c r="D488">
        <f>IF(Table1[[#This Row],[Pclass]]=1, 1, 0)</f>
        <v>0</v>
      </c>
      <c r="E488">
        <f>IF(Table1[[#This Row],[Pclass]]=2, 1, 0)</f>
        <v>0</v>
      </c>
      <c r="F488" t="s">
        <v>566</v>
      </c>
      <c r="G488" t="s">
        <v>17</v>
      </c>
      <c r="H488">
        <f>IF(Table1[[#This Row],[Sex]]="male", 1, 0)</f>
        <v>0</v>
      </c>
      <c r="I488">
        <v>1</v>
      </c>
      <c r="J488">
        <f>IF(Table1[[#This Row],[Age]], 0, 1)</f>
        <v>0</v>
      </c>
      <c r="K488">
        <f>IF(AND(Table1[[#This Row],[Age]]&lt;&gt;"", Table1[[#This Row],[Age]]&lt;13), 1, 0)</f>
        <v>1</v>
      </c>
      <c r="L488">
        <f>IF(AND(Table1[[#This Row],[Age]]&lt;&gt;"", Table1[[#This Row],[Age]]&gt;=13, Table1[[#This Row],[Age]]&lt;20), 1, 0)</f>
        <v>0</v>
      </c>
      <c r="O488">
        <f>IF(AND(Table1[[#This Row],[Age]]&lt;&gt;"", Table1[[#This Row],[Age]]&gt;64), 1, 0)</f>
        <v>0</v>
      </c>
      <c r="P488">
        <v>0</v>
      </c>
      <c r="Q488">
        <v>2</v>
      </c>
      <c r="R488">
        <v>2653</v>
      </c>
      <c r="S488">
        <v>15.7417</v>
      </c>
      <c r="U488" t="s">
        <v>20</v>
      </c>
      <c r="V488">
        <f>Table1[[#This Row],[class1]]*Bclass1+Table1[[#This Row],[class2]]*Bclass2+Table1[[#This Row],[male]]*Bmale+Table1[[#This Row],[Fare]]*Bfare+Table1[[#This Row],[child]]*Bchild+Table1[[#This Row],[teen]]*Bteen+Table1[[#This Row],[senior]]*Bsenior</f>
        <v>1.3765206365508471</v>
      </c>
      <c r="W488">
        <f>EXP(Table1[[#This Row],[Logit]])</f>
        <v>3.9610955321977523</v>
      </c>
      <c r="X488">
        <f>IF(Table1[[#This Row],[Survived]]=1, Table1[[#This Row],[elogit]]/(1+Table1[[#This Row],[elogit]]), 1-(Table1[[#This Row],[elogit]]/(1+Table1[[#This Row],[elogit]])))</f>
        <v>0.79843161787352179</v>
      </c>
      <c r="Y488">
        <f>LN(Table1[[#This Row],[probability]])</f>
        <v>-0.22510595322401108</v>
      </c>
      <c r="Z488">
        <f>IF(ROW()&lt;(Table1[[#Totals],[Survived]]+1), 1, 0)</f>
        <v>0</v>
      </c>
      <c r="AA488">
        <f>IF(Table1[[#This Row],[Prediction]]=Table1[[#This Row],[Survived]], 1, 0)</f>
        <v>0</v>
      </c>
    </row>
    <row r="489" spans="1:27" x14ac:dyDescent="0.3">
      <c r="A489">
        <v>11</v>
      </c>
      <c r="B489">
        <v>1</v>
      </c>
      <c r="C489">
        <v>3</v>
      </c>
      <c r="D489">
        <f>IF(Table1[[#This Row],[Pclass]]=1, 1, 0)</f>
        <v>0</v>
      </c>
      <c r="E489">
        <f>IF(Table1[[#This Row],[Pclass]]=2, 1, 0)</f>
        <v>0</v>
      </c>
      <c r="F489" t="s">
        <v>33</v>
      </c>
      <c r="G489" t="s">
        <v>17</v>
      </c>
      <c r="H489">
        <f>IF(Table1[[#This Row],[Sex]]="male", 1, 0)</f>
        <v>0</v>
      </c>
      <c r="I489">
        <v>4</v>
      </c>
      <c r="J489">
        <f>IF(Table1[[#This Row],[Age]], 0, 1)</f>
        <v>0</v>
      </c>
      <c r="K489">
        <f>IF(AND(Table1[[#This Row],[Age]]&lt;&gt;"", Table1[[#This Row],[Age]]&lt;13), 1, 0)</f>
        <v>1</v>
      </c>
      <c r="L489">
        <f>IF(AND(Table1[[#This Row],[Age]]&lt;&gt;"", Table1[[#This Row],[Age]]&gt;=13, Table1[[#This Row],[Age]]&lt;20), 1, 0)</f>
        <v>0</v>
      </c>
      <c r="O489">
        <f>IF(AND(Table1[[#This Row],[Age]]&lt;&gt;"", Table1[[#This Row],[Age]]&gt;64), 1, 0)</f>
        <v>0</v>
      </c>
      <c r="P489">
        <v>1</v>
      </c>
      <c r="Q489">
        <v>1</v>
      </c>
      <c r="R489" t="s">
        <v>34</v>
      </c>
      <c r="S489">
        <v>16.7</v>
      </c>
      <c r="T489" t="s">
        <v>35</v>
      </c>
      <c r="U489" t="s">
        <v>15</v>
      </c>
      <c r="V489">
        <f>Table1[[#This Row],[class1]]*Bclass1+Table1[[#This Row],[class2]]*Bclass2+Table1[[#This Row],[male]]*Bmale+Table1[[#This Row],[Fare]]*Bfare+Table1[[#This Row],[child]]*Bchild+Table1[[#This Row],[teen]]*Bteen+Table1[[#This Row],[senior]]*Bsenior</f>
        <v>1.3777952529058384</v>
      </c>
      <c r="W489">
        <f>EXP(Table1[[#This Row],[Logit]])</f>
        <v>3.9661476284050114</v>
      </c>
      <c r="X489">
        <f>IF(Table1[[#This Row],[Survived]]=1, Table1[[#This Row],[elogit]]/(1+Table1[[#This Row],[elogit]]), 1-(Table1[[#This Row],[elogit]]/(1+Table1[[#This Row],[elogit]])))</f>
        <v>0.7986366747777951</v>
      </c>
      <c r="Y489">
        <f>LN(Table1[[#This Row],[probability]])</f>
        <v>-0.22484916156852125</v>
      </c>
      <c r="Z489">
        <f>IF(ROW()&lt;(Table1[[#Totals],[Survived]]+1), 1, 0)</f>
        <v>0</v>
      </c>
      <c r="AA489">
        <f>IF(Table1[[#This Row],[Prediction]]=Table1[[#This Row],[Survived]], 1, 0)</f>
        <v>0</v>
      </c>
    </row>
    <row r="490" spans="1:27" x14ac:dyDescent="0.3">
      <c r="A490">
        <v>449</v>
      </c>
      <c r="B490">
        <v>1</v>
      </c>
      <c r="C490">
        <v>3</v>
      </c>
      <c r="D490">
        <f>IF(Table1[[#This Row],[Pclass]]=1, 1, 0)</f>
        <v>0</v>
      </c>
      <c r="E490">
        <f>IF(Table1[[#This Row],[Pclass]]=2, 1, 0)</f>
        <v>0</v>
      </c>
      <c r="F490" t="s">
        <v>647</v>
      </c>
      <c r="G490" t="s">
        <v>17</v>
      </c>
      <c r="H490">
        <f>IF(Table1[[#This Row],[Sex]]="male", 1, 0)</f>
        <v>0</v>
      </c>
      <c r="I490">
        <v>5</v>
      </c>
      <c r="J490">
        <f>IF(Table1[[#This Row],[Age]], 0, 1)</f>
        <v>0</v>
      </c>
      <c r="K490">
        <f>IF(AND(Table1[[#This Row],[Age]]&lt;&gt;"", Table1[[#This Row],[Age]]&lt;13), 1, 0)</f>
        <v>1</v>
      </c>
      <c r="L490">
        <f>IF(AND(Table1[[#This Row],[Age]]&lt;&gt;"", Table1[[#This Row],[Age]]&gt;=13, Table1[[#This Row],[Age]]&lt;20), 1, 0)</f>
        <v>0</v>
      </c>
      <c r="O490">
        <f>IF(AND(Table1[[#This Row],[Age]]&lt;&gt;"", Table1[[#This Row],[Age]]&gt;64), 1, 0)</f>
        <v>0</v>
      </c>
      <c r="P490">
        <v>2</v>
      </c>
      <c r="Q490">
        <v>1</v>
      </c>
      <c r="R490">
        <v>2666</v>
      </c>
      <c r="S490">
        <v>19.258299999999998</v>
      </c>
      <c r="U490" t="s">
        <v>20</v>
      </c>
      <c r="V490">
        <f>Table1[[#This Row],[class1]]*Bclass1+Table1[[#This Row],[class2]]*Bclass2+Table1[[#This Row],[male]]*Bmale+Table1[[#This Row],[Fare]]*Bfare+Table1[[#This Row],[child]]*Bchild+Table1[[#This Row],[teen]]*Bteen+Table1[[#This Row],[senior]]*Bsenior</f>
        <v>1.3811979984145251</v>
      </c>
      <c r="W490">
        <f>EXP(Table1[[#This Row],[Logit]])</f>
        <v>3.9796664068715817</v>
      </c>
      <c r="X490">
        <f>IF(Table1[[#This Row],[Survived]]=1, Table1[[#This Row],[elogit]]/(1+Table1[[#This Row],[elogit]]), 1-(Table1[[#This Row],[elogit]]/(1+Table1[[#This Row],[elogit]])))</f>
        <v>0.79918333512861983</v>
      </c>
      <c r="Y490">
        <f>LN(Table1[[#This Row],[probability]])</f>
        <v>-0.22416490380636442</v>
      </c>
      <c r="Z490">
        <f>IF(ROW()&lt;(Table1[[#Totals],[Survived]]+1), 1, 0)</f>
        <v>0</v>
      </c>
      <c r="AA490">
        <f>IF(Table1[[#This Row],[Prediction]]=Table1[[#This Row],[Survived]], 1, 0)</f>
        <v>0</v>
      </c>
    </row>
    <row r="491" spans="1:27" x14ac:dyDescent="0.3">
      <c r="A491">
        <v>470</v>
      </c>
      <c r="B491">
        <v>1</v>
      </c>
      <c r="C491">
        <v>3</v>
      </c>
      <c r="D491">
        <f>IF(Table1[[#This Row],[Pclass]]=1, 1, 0)</f>
        <v>0</v>
      </c>
      <c r="E491">
        <f>IF(Table1[[#This Row],[Pclass]]=2, 1, 0)</f>
        <v>0</v>
      </c>
      <c r="F491" t="s">
        <v>679</v>
      </c>
      <c r="G491" t="s">
        <v>17</v>
      </c>
      <c r="H491">
        <f>IF(Table1[[#This Row],[Sex]]="male", 1, 0)</f>
        <v>0</v>
      </c>
      <c r="I491">
        <v>0.75</v>
      </c>
      <c r="J491">
        <f>IF(Table1[[#This Row],[Age]], 0, 1)</f>
        <v>0</v>
      </c>
      <c r="K491">
        <f>IF(AND(Table1[[#This Row],[Age]]&lt;&gt;"", Table1[[#This Row],[Age]]&lt;13), 1, 0)</f>
        <v>1</v>
      </c>
      <c r="L491">
        <f>IF(AND(Table1[[#This Row],[Age]]&lt;&gt;"", Table1[[#This Row],[Age]]&gt;=13, Table1[[#This Row],[Age]]&lt;20), 1, 0)</f>
        <v>0</v>
      </c>
      <c r="O491">
        <f>IF(AND(Table1[[#This Row],[Age]]&lt;&gt;"", Table1[[#This Row],[Age]]&gt;64), 1, 0)</f>
        <v>0</v>
      </c>
      <c r="P491">
        <v>2</v>
      </c>
      <c r="Q491">
        <v>1</v>
      </c>
      <c r="R491">
        <v>2666</v>
      </c>
      <c r="S491">
        <v>19.258299999999998</v>
      </c>
      <c r="U491" t="s">
        <v>20</v>
      </c>
      <c r="V491">
        <f>Table1[[#This Row],[class1]]*Bclass1+Table1[[#This Row],[class2]]*Bclass2+Table1[[#This Row],[male]]*Bmale+Table1[[#This Row],[Fare]]*Bfare+Table1[[#This Row],[child]]*Bchild+Table1[[#This Row],[teen]]*Bteen+Table1[[#This Row],[senior]]*Bsenior</f>
        <v>1.3811979984145251</v>
      </c>
      <c r="W491">
        <f>EXP(Table1[[#This Row],[Logit]])</f>
        <v>3.9796664068715817</v>
      </c>
      <c r="X491">
        <f>IF(Table1[[#This Row],[Survived]]=1, Table1[[#This Row],[elogit]]/(1+Table1[[#This Row],[elogit]]), 1-(Table1[[#This Row],[elogit]]/(1+Table1[[#This Row],[elogit]])))</f>
        <v>0.79918333512861983</v>
      </c>
      <c r="Y491">
        <f>LN(Table1[[#This Row],[probability]])</f>
        <v>-0.22416490380636442</v>
      </c>
      <c r="Z491">
        <f>IF(ROW()&lt;(Table1[[#Totals],[Survived]]+1), 1, 0)</f>
        <v>0</v>
      </c>
      <c r="AA491">
        <f>IF(Table1[[#This Row],[Prediction]]=Table1[[#This Row],[Survived]], 1, 0)</f>
        <v>0</v>
      </c>
    </row>
    <row r="492" spans="1:27" x14ac:dyDescent="0.3">
      <c r="A492">
        <v>645</v>
      </c>
      <c r="B492">
        <v>1</v>
      </c>
      <c r="C492">
        <v>3</v>
      </c>
      <c r="D492">
        <f>IF(Table1[[#This Row],[Pclass]]=1, 1, 0)</f>
        <v>0</v>
      </c>
      <c r="E492">
        <f>IF(Table1[[#This Row],[Pclass]]=2, 1, 0)</f>
        <v>0</v>
      </c>
      <c r="F492" t="s">
        <v>910</v>
      </c>
      <c r="G492" t="s">
        <v>17</v>
      </c>
      <c r="H492">
        <f>IF(Table1[[#This Row],[Sex]]="male", 1, 0)</f>
        <v>0</v>
      </c>
      <c r="I492">
        <v>0.75</v>
      </c>
      <c r="J492">
        <f>IF(Table1[[#This Row],[Age]], 0, 1)</f>
        <v>0</v>
      </c>
      <c r="K492">
        <f>IF(AND(Table1[[#This Row],[Age]]&lt;&gt;"", Table1[[#This Row],[Age]]&lt;13), 1, 0)</f>
        <v>1</v>
      </c>
      <c r="L492">
        <f>IF(AND(Table1[[#This Row],[Age]]&lt;&gt;"", Table1[[#This Row],[Age]]&gt;=13, Table1[[#This Row],[Age]]&lt;20), 1, 0)</f>
        <v>0</v>
      </c>
      <c r="O492">
        <f>IF(AND(Table1[[#This Row],[Age]]&lt;&gt;"", Table1[[#This Row],[Age]]&gt;64), 1, 0)</f>
        <v>0</v>
      </c>
      <c r="P492">
        <v>2</v>
      </c>
      <c r="Q492">
        <v>1</v>
      </c>
      <c r="R492">
        <v>2666</v>
      </c>
      <c r="S492">
        <v>19.258299999999998</v>
      </c>
      <c r="U492" t="s">
        <v>20</v>
      </c>
      <c r="V492">
        <f>Table1[[#This Row],[class1]]*Bclass1+Table1[[#This Row],[class2]]*Bclass2+Table1[[#This Row],[male]]*Bmale+Table1[[#This Row],[Fare]]*Bfare+Table1[[#This Row],[child]]*Bchild+Table1[[#This Row],[teen]]*Bteen+Table1[[#This Row],[senior]]*Bsenior</f>
        <v>1.3811979984145251</v>
      </c>
      <c r="W492">
        <f>EXP(Table1[[#This Row],[Logit]])</f>
        <v>3.9796664068715817</v>
      </c>
      <c r="X492">
        <f>IF(Table1[[#This Row],[Survived]]=1, Table1[[#This Row],[elogit]]/(1+Table1[[#This Row],[elogit]]), 1-(Table1[[#This Row],[elogit]]/(1+Table1[[#This Row],[elogit]])))</f>
        <v>0.79918333512861983</v>
      </c>
      <c r="Y492">
        <f>LN(Table1[[#This Row],[probability]])</f>
        <v>-0.22416490380636442</v>
      </c>
      <c r="Z492">
        <f>IF(ROW()&lt;(Table1[[#Totals],[Survived]]+1), 1, 0)</f>
        <v>0</v>
      </c>
      <c r="AA492">
        <f>IF(Table1[[#This Row],[Prediction]]=Table1[[#This Row],[Survived]], 1, 0)</f>
        <v>0</v>
      </c>
    </row>
    <row r="493" spans="1:27" x14ac:dyDescent="0.3">
      <c r="A493">
        <v>185</v>
      </c>
      <c r="B493">
        <v>1</v>
      </c>
      <c r="C493">
        <v>3</v>
      </c>
      <c r="D493">
        <f>IF(Table1[[#This Row],[Pclass]]=1, 1, 0)</f>
        <v>0</v>
      </c>
      <c r="E493">
        <f>IF(Table1[[#This Row],[Pclass]]=2, 1, 0)</f>
        <v>0</v>
      </c>
      <c r="F493" t="s">
        <v>287</v>
      </c>
      <c r="G493" t="s">
        <v>17</v>
      </c>
      <c r="H493">
        <f>IF(Table1[[#This Row],[Sex]]="male", 1, 0)</f>
        <v>0</v>
      </c>
      <c r="I493">
        <v>4</v>
      </c>
      <c r="J493">
        <f>IF(Table1[[#This Row],[Age]], 0, 1)</f>
        <v>0</v>
      </c>
      <c r="K493">
        <f>IF(AND(Table1[[#This Row],[Age]]&lt;&gt;"", Table1[[#This Row],[Age]]&lt;13), 1, 0)</f>
        <v>1</v>
      </c>
      <c r="L493">
        <f>IF(AND(Table1[[#This Row],[Age]]&lt;&gt;"", Table1[[#This Row],[Age]]&gt;=13, Table1[[#This Row],[Age]]&lt;20), 1, 0)</f>
        <v>0</v>
      </c>
      <c r="O493">
        <f>IF(AND(Table1[[#This Row],[Age]]&lt;&gt;"", Table1[[#This Row],[Age]]&gt;64), 1, 0)</f>
        <v>0</v>
      </c>
      <c r="P493">
        <v>0</v>
      </c>
      <c r="Q493">
        <v>2</v>
      </c>
      <c r="R493">
        <v>315153</v>
      </c>
      <c r="S493">
        <v>22.024999999999999</v>
      </c>
      <c r="U493" t="s">
        <v>15</v>
      </c>
      <c r="V493">
        <f>Table1[[#This Row],[class1]]*Bclass1+Table1[[#This Row],[class2]]*Bclass2+Table1[[#This Row],[male]]*Bmale+Table1[[#This Row],[Fare]]*Bfare+Table1[[#This Row],[child]]*Bchild+Table1[[#This Row],[teen]]*Bteen+Table1[[#This Row],[senior]]*Bsenior</f>
        <v>1.3848779327454805</v>
      </c>
      <c r="W493">
        <f>EXP(Table1[[#This Row],[Logit]])</f>
        <v>3.9943382971472188</v>
      </c>
      <c r="X493">
        <f>IF(Table1[[#This Row],[Survived]]=1, Table1[[#This Row],[elogit]]/(1+Table1[[#This Row],[elogit]]), 1-(Table1[[#This Row],[elogit]]/(1+Table1[[#This Row],[elogit]])))</f>
        <v>0.79977327515614971</v>
      </c>
      <c r="Y493">
        <f>LN(Table1[[#This Row],[probability]])</f>
        <v>-0.22342699753610781</v>
      </c>
      <c r="Z493">
        <f>IF(ROW()&lt;(Table1[[#Totals],[Survived]]+1), 1, 0)</f>
        <v>0</v>
      </c>
      <c r="AA493">
        <f>IF(Table1[[#This Row],[Prediction]]=Table1[[#This Row],[Survived]], 1, 0)</f>
        <v>0</v>
      </c>
    </row>
    <row r="494" spans="1:27" x14ac:dyDescent="0.3">
      <c r="A494">
        <v>234</v>
      </c>
      <c r="B494">
        <v>1</v>
      </c>
      <c r="C494">
        <v>3</v>
      </c>
      <c r="D494">
        <f>IF(Table1[[#This Row],[Pclass]]=1, 1, 0)</f>
        <v>0</v>
      </c>
      <c r="E494">
        <f>IF(Table1[[#This Row],[Pclass]]=2, 1, 0)</f>
        <v>0</v>
      </c>
      <c r="F494" t="s">
        <v>354</v>
      </c>
      <c r="G494" t="s">
        <v>17</v>
      </c>
      <c r="H494">
        <f>IF(Table1[[#This Row],[Sex]]="male", 1, 0)</f>
        <v>0</v>
      </c>
      <c r="I494">
        <v>5</v>
      </c>
      <c r="J494">
        <f>IF(Table1[[#This Row],[Age]], 0, 1)</f>
        <v>0</v>
      </c>
      <c r="K494">
        <f>IF(AND(Table1[[#This Row],[Age]]&lt;&gt;"", Table1[[#This Row],[Age]]&lt;13), 1, 0)</f>
        <v>1</v>
      </c>
      <c r="L494">
        <f>IF(AND(Table1[[#This Row],[Age]]&lt;&gt;"", Table1[[#This Row],[Age]]&gt;=13, Table1[[#This Row],[Age]]&lt;20), 1, 0)</f>
        <v>0</v>
      </c>
      <c r="O494">
        <f>IF(AND(Table1[[#This Row],[Age]]&lt;&gt;"", Table1[[#This Row],[Age]]&gt;64), 1, 0)</f>
        <v>0</v>
      </c>
      <c r="P494">
        <v>4</v>
      </c>
      <c r="Q494">
        <v>2</v>
      </c>
      <c r="R494">
        <v>347077</v>
      </c>
      <c r="S494">
        <v>31.387499999999999</v>
      </c>
      <c r="U494" t="s">
        <v>15</v>
      </c>
      <c r="V494">
        <f>Table1[[#This Row],[class1]]*Bclass1+Table1[[#This Row],[class2]]*Bclass2+Table1[[#This Row],[male]]*Bmale+Table1[[#This Row],[Fare]]*Bfare+Table1[[#This Row],[child]]*Bchild+Table1[[#This Row],[teen]]*Bteen+Table1[[#This Row],[senior]]*Bsenior</f>
        <v>1.3973308134964006</v>
      </c>
      <c r="W494">
        <f>EXP(Table1[[#This Row],[Logit]])</f>
        <v>4.0443903147303732</v>
      </c>
      <c r="X494">
        <f>IF(Table1[[#This Row],[Survived]]=1, Table1[[#This Row],[elogit]]/(1+Table1[[#This Row],[elogit]]), 1-(Table1[[#This Row],[elogit]]/(1+Table1[[#This Row],[elogit]])))</f>
        <v>0.80175998731108289</v>
      </c>
      <c r="Y494">
        <f>LN(Table1[[#This Row],[probability]])</f>
        <v>-0.22094598359705112</v>
      </c>
      <c r="Z494">
        <f>IF(ROW()&lt;(Table1[[#Totals],[Survived]]+1), 1, 0)</f>
        <v>0</v>
      </c>
      <c r="AA494">
        <f>IF(Table1[[#This Row],[Prediction]]=Table1[[#This Row],[Survived]], 1, 0)</f>
        <v>0</v>
      </c>
    </row>
    <row r="495" spans="1:27" x14ac:dyDescent="0.3">
      <c r="A495">
        <v>85</v>
      </c>
      <c r="B495">
        <v>1</v>
      </c>
      <c r="C495">
        <v>2</v>
      </c>
      <c r="D495">
        <f>IF(Table1[[#This Row],[Pclass]]=1, 1, 0)</f>
        <v>0</v>
      </c>
      <c r="E495">
        <f>IF(Table1[[#This Row],[Pclass]]=2, 1, 0)</f>
        <v>1</v>
      </c>
      <c r="F495" t="s">
        <v>139</v>
      </c>
      <c r="G495" t="s">
        <v>17</v>
      </c>
      <c r="H495">
        <f>IF(Table1[[#This Row],[Sex]]="male", 1, 0)</f>
        <v>0</v>
      </c>
      <c r="I495">
        <v>17</v>
      </c>
      <c r="J495">
        <f>IF(Table1[[#This Row],[Age]], 0, 1)</f>
        <v>0</v>
      </c>
      <c r="K495">
        <f>IF(AND(Table1[[#This Row],[Age]]&lt;&gt;"", Table1[[#This Row],[Age]]&lt;13), 1, 0)</f>
        <v>0</v>
      </c>
      <c r="L495">
        <f>IF(AND(Table1[[#This Row],[Age]]&lt;&gt;"", Table1[[#This Row],[Age]]&gt;=13, Table1[[#This Row],[Age]]&lt;20), 1, 0)</f>
        <v>1</v>
      </c>
      <c r="O495">
        <f>IF(AND(Table1[[#This Row],[Age]]&lt;&gt;"", Table1[[#This Row],[Age]]&gt;64), 1, 0)</f>
        <v>0</v>
      </c>
      <c r="P495">
        <v>0</v>
      </c>
      <c r="Q495">
        <v>0</v>
      </c>
      <c r="R495" t="s">
        <v>140</v>
      </c>
      <c r="S495">
        <v>10.5</v>
      </c>
      <c r="U495" t="s">
        <v>15</v>
      </c>
      <c r="V495">
        <f>Table1[[#This Row],[class1]]*Bclass1+Table1[[#This Row],[class2]]*Bclass2+Table1[[#This Row],[male]]*Bmale+Table1[[#This Row],[Fare]]*Bfare+Table1[[#This Row],[child]]*Bchild+Table1[[#This Row],[teen]]*Bteen+Table1[[#This Row],[senior]]*Bsenior</f>
        <v>1.4457992771216759</v>
      </c>
      <c r="W495">
        <f>EXP(Table1[[#This Row],[Logit]])</f>
        <v>4.245243913493506</v>
      </c>
      <c r="X495">
        <f>IF(Table1[[#This Row],[Survived]]=1, Table1[[#This Row],[elogit]]/(1+Table1[[#This Row],[elogit]]), 1-(Table1[[#This Row],[elogit]]/(1+Table1[[#This Row],[elogit]])))</f>
        <v>0.80935109663299398</v>
      </c>
      <c r="Y495">
        <f>LN(Table1[[#This Row],[probability]])</f>
        <v>-0.21152246764788196</v>
      </c>
      <c r="Z495">
        <f>IF(ROW()&lt;(Table1[[#Totals],[Survived]]+1), 1, 0)</f>
        <v>0</v>
      </c>
      <c r="AA495">
        <f>IF(Table1[[#This Row],[Prediction]]=Table1[[#This Row],[Survived]], 1, 0)</f>
        <v>0</v>
      </c>
    </row>
    <row r="496" spans="1:27" x14ac:dyDescent="0.3">
      <c r="A496">
        <v>390</v>
      </c>
      <c r="B496">
        <v>1</v>
      </c>
      <c r="C496">
        <v>2</v>
      </c>
      <c r="D496">
        <f>IF(Table1[[#This Row],[Pclass]]=1, 1, 0)</f>
        <v>0</v>
      </c>
      <c r="E496">
        <f>IF(Table1[[#This Row],[Pclass]]=2, 1, 0)</f>
        <v>1</v>
      </c>
      <c r="F496" t="s">
        <v>575</v>
      </c>
      <c r="G496" t="s">
        <v>17</v>
      </c>
      <c r="H496">
        <f>IF(Table1[[#This Row],[Sex]]="male", 1, 0)</f>
        <v>0</v>
      </c>
      <c r="I496">
        <v>17</v>
      </c>
      <c r="J496">
        <f>IF(Table1[[#This Row],[Age]], 0, 1)</f>
        <v>0</v>
      </c>
      <c r="K496">
        <f>IF(AND(Table1[[#This Row],[Age]]&lt;&gt;"", Table1[[#This Row],[Age]]&lt;13), 1, 0)</f>
        <v>0</v>
      </c>
      <c r="L496">
        <f>IF(AND(Table1[[#This Row],[Age]]&lt;&gt;"", Table1[[#This Row],[Age]]&gt;=13, Table1[[#This Row],[Age]]&lt;20), 1, 0)</f>
        <v>1</v>
      </c>
      <c r="O496">
        <f>IF(AND(Table1[[#This Row],[Age]]&lt;&gt;"", Table1[[#This Row],[Age]]&gt;64), 1, 0)</f>
        <v>0</v>
      </c>
      <c r="P496">
        <v>0</v>
      </c>
      <c r="Q496">
        <v>0</v>
      </c>
      <c r="R496" t="s">
        <v>576</v>
      </c>
      <c r="S496">
        <v>12</v>
      </c>
      <c r="U496" t="s">
        <v>20</v>
      </c>
      <c r="V496">
        <f>Table1[[#This Row],[class1]]*Bclass1+Table1[[#This Row],[class2]]*Bclass2+Table1[[#This Row],[male]]*Bmale+Table1[[#This Row],[Fare]]*Bfare+Table1[[#This Row],[child]]*Bchild+Table1[[#This Row],[teen]]*Bteen+Table1[[#This Row],[senior]]*Bsenior</f>
        <v>1.4477943982032655</v>
      </c>
      <c r="W496">
        <f>EXP(Table1[[#This Row],[Logit]])</f>
        <v>4.2537221438575683</v>
      </c>
      <c r="X496">
        <f>IF(Table1[[#This Row],[Survived]]=1, Table1[[#This Row],[elogit]]/(1+Table1[[#This Row],[elogit]]), 1-(Table1[[#This Row],[elogit]]/(1+Table1[[#This Row],[elogit]])))</f>
        <v>0.80965875761641526</v>
      </c>
      <c r="Y496">
        <f>LN(Table1[[#This Row],[probability]])</f>
        <v>-0.21114240697522191</v>
      </c>
      <c r="Z496">
        <f>IF(ROW()&lt;(Table1[[#Totals],[Survived]]+1), 1, 0)</f>
        <v>0</v>
      </c>
      <c r="AA496">
        <f>IF(Table1[[#This Row],[Prediction]]=Table1[[#This Row],[Survived]], 1, 0)</f>
        <v>0</v>
      </c>
    </row>
    <row r="497" spans="1:27" x14ac:dyDescent="0.3">
      <c r="A497">
        <v>418</v>
      </c>
      <c r="B497">
        <v>1</v>
      </c>
      <c r="C497">
        <v>2</v>
      </c>
      <c r="D497">
        <f>IF(Table1[[#This Row],[Pclass]]=1, 1, 0)</f>
        <v>0</v>
      </c>
      <c r="E497">
        <f>IF(Table1[[#This Row],[Pclass]]=2, 1, 0)</f>
        <v>1</v>
      </c>
      <c r="F497" t="s">
        <v>607</v>
      </c>
      <c r="G497" t="s">
        <v>17</v>
      </c>
      <c r="H497">
        <f>IF(Table1[[#This Row],[Sex]]="male", 1, 0)</f>
        <v>0</v>
      </c>
      <c r="I497">
        <v>18</v>
      </c>
      <c r="J497">
        <f>IF(Table1[[#This Row],[Age]], 0, 1)</f>
        <v>0</v>
      </c>
      <c r="K497">
        <f>IF(AND(Table1[[#This Row],[Age]]&lt;&gt;"", Table1[[#This Row],[Age]]&lt;13), 1, 0)</f>
        <v>0</v>
      </c>
      <c r="L497">
        <f>IF(AND(Table1[[#This Row],[Age]]&lt;&gt;"", Table1[[#This Row],[Age]]&gt;=13, Table1[[#This Row],[Age]]&lt;20), 1, 0)</f>
        <v>1</v>
      </c>
      <c r="O497">
        <f>IF(AND(Table1[[#This Row],[Age]]&lt;&gt;"", Table1[[#This Row],[Age]]&gt;64), 1, 0)</f>
        <v>0</v>
      </c>
      <c r="P497">
        <v>0</v>
      </c>
      <c r="Q497">
        <v>2</v>
      </c>
      <c r="R497">
        <v>250652</v>
      </c>
      <c r="S497">
        <v>13</v>
      </c>
      <c r="U497" t="s">
        <v>15</v>
      </c>
      <c r="V497">
        <f>Table1[[#This Row],[class1]]*Bclass1+Table1[[#This Row],[class2]]*Bclass2+Table1[[#This Row],[male]]*Bmale+Table1[[#This Row],[Fare]]*Bfare+Table1[[#This Row],[child]]*Bchild+Table1[[#This Row],[teen]]*Bteen+Table1[[#This Row],[senior]]*Bsenior</f>
        <v>1.4491244789243249</v>
      </c>
      <c r="W497">
        <f>EXP(Table1[[#This Row],[Logit]])</f>
        <v>4.2593837020038654</v>
      </c>
      <c r="X497">
        <f>IF(Table1[[#This Row],[Survived]]=1, Table1[[#This Row],[elogit]]/(1+Table1[[#This Row],[elogit]]), 1-(Table1[[#This Row],[elogit]]/(1+Table1[[#This Row],[elogit]])))</f>
        <v>0.80986365386898995</v>
      </c>
      <c r="Y497">
        <f>LN(Table1[[#This Row],[probability]])</f>
        <v>-0.21088937404129668</v>
      </c>
      <c r="Z497">
        <f>IF(ROW()&lt;(Table1[[#Totals],[Survived]]+1), 1, 0)</f>
        <v>0</v>
      </c>
      <c r="AA497">
        <f>IF(Table1[[#This Row],[Prediction]]=Table1[[#This Row],[Survived]], 1, 0)</f>
        <v>0</v>
      </c>
    </row>
    <row r="498" spans="1:27" x14ac:dyDescent="0.3">
      <c r="A498">
        <v>447</v>
      </c>
      <c r="B498">
        <v>1</v>
      </c>
      <c r="C498">
        <v>2</v>
      </c>
      <c r="D498">
        <f>IF(Table1[[#This Row],[Pclass]]=1, 1, 0)</f>
        <v>0</v>
      </c>
      <c r="E498">
        <f>IF(Table1[[#This Row],[Pclass]]=2, 1, 0)</f>
        <v>1</v>
      </c>
      <c r="F498" t="s">
        <v>645</v>
      </c>
      <c r="G498" t="s">
        <v>17</v>
      </c>
      <c r="H498">
        <f>IF(Table1[[#This Row],[Sex]]="male", 1, 0)</f>
        <v>0</v>
      </c>
      <c r="I498">
        <v>13</v>
      </c>
      <c r="J498">
        <f>IF(Table1[[#This Row],[Age]], 0, 1)</f>
        <v>0</v>
      </c>
      <c r="K498">
        <f>IF(AND(Table1[[#This Row],[Age]]&lt;&gt;"", Table1[[#This Row],[Age]]&lt;13), 1, 0)</f>
        <v>0</v>
      </c>
      <c r="L498">
        <f>IF(AND(Table1[[#This Row],[Age]]&lt;&gt;"", Table1[[#This Row],[Age]]&gt;=13, Table1[[#This Row],[Age]]&lt;20), 1, 0)</f>
        <v>1</v>
      </c>
      <c r="O498">
        <f>IF(AND(Table1[[#This Row],[Age]]&lt;&gt;"", Table1[[#This Row],[Age]]&gt;64), 1, 0)</f>
        <v>0</v>
      </c>
      <c r="P498">
        <v>0</v>
      </c>
      <c r="Q498">
        <v>1</v>
      </c>
      <c r="R498">
        <v>250644</v>
      </c>
      <c r="S498">
        <v>19.5</v>
      </c>
      <c r="U498" t="s">
        <v>15</v>
      </c>
      <c r="V498">
        <f>Table1[[#This Row],[class1]]*Bclass1+Table1[[#This Row],[class2]]*Bclass2+Table1[[#This Row],[male]]*Bmale+Table1[[#This Row],[Fare]]*Bfare+Table1[[#This Row],[child]]*Bchild+Table1[[#This Row],[teen]]*Bteen+Table1[[#This Row],[senior]]*Bsenior</f>
        <v>1.4577700036112118</v>
      </c>
      <c r="W498">
        <f>EXP(Table1[[#This Row],[Logit]])</f>
        <v>4.2963679527110576</v>
      </c>
      <c r="X498">
        <f>IF(Table1[[#This Row],[Survived]]=1, Table1[[#This Row],[elogit]]/(1+Table1[[#This Row],[elogit]]), 1-(Table1[[#This Row],[elogit]]/(1+Table1[[#This Row],[elogit]])))</f>
        <v>0.81119136568143291</v>
      </c>
      <c r="Y498">
        <f>LN(Table1[[#This Row],[probability]])</f>
        <v>-0.20925129008570004</v>
      </c>
      <c r="Z498">
        <f>IF(ROW()&lt;(Table1[[#Totals],[Survived]]+1), 1, 0)</f>
        <v>0</v>
      </c>
      <c r="AA498">
        <f>IF(Table1[[#This Row],[Prediction]]=Table1[[#This Row],[Survived]], 1, 0)</f>
        <v>0</v>
      </c>
    </row>
    <row r="499" spans="1:27" x14ac:dyDescent="0.3">
      <c r="A499">
        <v>652</v>
      </c>
      <c r="B499">
        <v>1</v>
      </c>
      <c r="C499">
        <v>2</v>
      </c>
      <c r="D499">
        <f>IF(Table1[[#This Row],[Pclass]]=1, 1, 0)</f>
        <v>0</v>
      </c>
      <c r="E499">
        <f>IF(Table1[[#This Row],[Pclass]]=2, 1, 0)</f>
        <v>1</v>
      </c>
      <c r="F499" t="s">
        <v>920</v>
      </c>
      <c r="G499" t="s">
        <v>17</v>
      </c>
      <c r="H499">
        <f>IF(Table1[[#This Row],[Sex]]="male", 1, 0)</f>
        <v>0</v>
      </c>
      <c r="I499">
        <v>18</v>
      </c>
      <c r="J499">
        <f>IF(Table1[[#This Row],[Age]], 0, 1)</f>
        <v>0</v>
      </c>
      <c r="K499">
        <f>IF(AND(Table1[[#This Row],[Age]]&lt;&gt;"", Table1[[#This Row],[Age]]&lt;13), 1, 0)</f>
        <v>0</v>
      </c>
      <c r="L499">
        <f>IF(AND(Table1[[#This Row],[Age]]&lt;&gt;"", Table1[[#This Row],[Age]]&gt;=13, Table1[[#This Row],[Age]]&lt;20), 1, 0)</f>
        <v>1</v>
      </c>
      <c r="O499">
        <f>IF(AND(Table1[[#This Row],[Age]]&lt;&gt;"", Table1[[#This Row],[Age]]&gt;64), 1, 0)</f>
        <v>0</v>
      </c>
      <c r="P499">
        <v>0</v>
      </c>
      <c r="Q499">
        <v>1</v>
      </c>
      <c r="R499">
        <v>231919</v>
      </c>
      <c r="S499">
        <v>23</v>
      </c>
      <c r="U499" t="s">
        <v>15</v>
      </c>
      <c r="V499">
        <f>Table1[[#This Row],[class1]]*Bclass1+Table1[[#This Row],[class2]]*Bclass2+Table1[[#This Row],[male]]*Bmale+Table1[[#This Row],[Fare]]*Bfare+Table1[[#This Row],[child]]*Bchild+Table1[[#This Row],[teen]]*Bteen+Table1[[#This Row],[senior]]*Bsenior</f>
        <v>1.4624252861349203</v>
      </c>
      <c r="W499">
        <f>EXP(Table1[[#This Row],[Logit]])</f>
        <v>4.3164153863854731</v>
      </c>
      <c r="X499">
        <f>IF(Table1[[#This Row],[Survived]]=1, Table1[[#This Row],[elogit]]/(1+Table1[[#This Row],[elogit]]), 1-(Table1[[#This Row],[elogit]]/(1+Table1[[#This Row],[elogit]])))</f>
        <v>0.81190333573993356</v>
      </c>
      <c r="Y499">
        <f>LN(Table1[[#This Row],[probability]])</f>
        <v>-0.20837399056209072</v>
      </c>
      <c r="Z499">
        <f>IF(ROW()&lt;(Table1[[#Totals],[Survived]]+1), 1, 0)</f>
        <v>0</v>
      </c>
      <c r="AA499">
        <f>IF(Table1[[#This Row],[Prediction]]=Table1[[#This Row],[Survived]], 1, 0)</f>
        <v>0</v>
      </c>
    </row>
    <row r="500" spans="1:27" x14ac:dyDescent="0.3">
      <c r="A500">
        <v>428</v>
      </c>
      <c r="B500">
        <v>1</v>
      </c>
      <c r="C500">
        <v>2</v>
      </c>
      <c r="D500">
        <f>IF(Table1[[#This Row],[Pclass]]=1, 1, 0)</f>
        <v>0</v>
      </c>
      <c r="E500">
        <f>IF(Table1[[#This Row],[Pclass]]=2, 1, 0)</f>
        <v>1</v>
      </c>
      <c r="F500" t="s">
        <v>619</v>
      </c>
      <c r="G500" t="s">
        <v>17</v>
      </c>
      <c r="H500">
        <f>IF(Table1[[#This Row],[Sex]]="male", 1, 0)</f>
        <v>0</v>
      </c>
      <c r="I500">
        <v>19</v>
      </c>
      <c r="J500">
        <f>IF(Table1[[#This Row],[Age]], 0, 1)</f>
        <v>0</v>
      </c>
      <c r="K500">
        <f>IF(AND(Table1[[#This Row],[Age]]&lt;&gt;"", Table1[[#This Row],[Age]]&lt;13), 1, 0)</f>
        <v>0</v>
      </c>
      <c r="L500">
        <f>IF(AND(Table1[[#This Row],[Age]]&lt;&gt;"", Table1[[#This Row],[Age]]&gt;=13, Table1[[#This Row],[Age]]&lt;20), 1, 0)</f>
        <v>1</v>
      </c>
      <c r="O500">
        <f>IF(AND(Table1[[#This Row],[Age]]&lt;&gt;"", Table1[[#This Row],[Age]]&gt;64), 1, 0)</f>
        <v>0</v>
      </c>
      <c r="P500">
        <v>0</v>
      </c>
      <c r="Q500">
        <v>0</v>
      </c>
      <c r="R500">
        <v>250655</v>
      </c>
      <c r="S500">
        <v>26</v>
      </c>
      <c r="U500" t="s">
        <v>15</v>
      </c>
      <c r="V500">
        <f>Table1[[#This Row],[class1]]*Bclass1+Table1[[#This Row],[class2]]*Bclass2+Table1[[#This Row],[male]]*Bmale+Table1[[#This Row],[Fare]]*Bfare+Table1[[#This Row],[child]]*Bchild+Table1[[#This Row],[teen]]*Bteen+Table1[[#This Row],[senior]]*Bsenior</f>
        <v>1.4664155282980991</v>
      </c>
      <c r="W500">
        <f>EXP(Table1[[#This Row],[Logit]])</f>
        <v>4.3336733378583645</v>
      </c>
      <c r="X500">
        <f>IF(Table1[[#This Row],[Survived]]=1, Table1[[#This Row],[elogit]]/(1+Table1[[#This Row],[elogit]]), 1-(Table1[[#This Row],[elogit]]/(1+Table1[[#This Row],[elogit]])))</f>
        <v>0.81251195252209973</v>
      </c>
      <c r="Y500">
        <f>LN(Table1[[#This Row],[probability]])</f>
        <v>-0.20762465409001676</v>
      </c>
      <c r="Z500">
        <f>IF(ROW()&lt;(Table1[[#Totals],[Survived]]+1), 1, 0)</f>
        <v>0</v>
      </c>
      <c r="AA500">
        <f>IF(Table1[[#This Row],[Prediction]]=Table1[[#This Row],[Survived]], 1, 0)</f>
        <v>0</v>
      </c>
    </row>
    <row r="501" spans="1:27" x14ac:dyDescent="0.3">
      <c r="A501">
        <v>547</v>
      </c>
      <c r="B501">
        <v>1</v>
      </c>
      <c r="C501">
        <v>2</v>
      </c>
      <c r="D501">
        <f>IF(Table1[[#This Row],[Pclass]]=1, 1, 0)</f>
        <v>0</v>
      </c>
      <c r="E501">
        <f>IF(Table1[[#This Row],[Pclass]]=2, 1, 0)</f>
        <v>1</v>
      </c>
      <c r="F501" t="s">
        <v>785</v>
      </c>
      <c r="G501" t="s">
        <v>17</v>
      </c>
      <c r="H501">
        <f>IF(Table1[[#This Row],[Sex]]="male", 1, 0)</f>
        <v>0</v>
      </c>
      <c r="I501">
        <v>19</v>
      </c>
      <c r="J501">
        <f>IF(Table1[[#This Row],[Age]], 0, 1)</f>
        <v>0</v>
      </c>
      <c r="K501">
        <f>IF(AND(Table1[[#This Row],[Age]]&lt;&gt;"", Table1[[#This Row],[Age]]&lt;13), 1, 0)</f>
        <v>0</v>
      </c>
      <c r="L501">
        <f>IF(AND(Table1[[#This Row],[Age]]&lt;&gt;"", Table1[[#This Row],[Age]]&gt;=13, Table1[[#This Row],[Age]]&lt;20), 1, 0)</f>
        <v>1</v>
      </c>
      <c r="O501">
        <f>IF(AND(Table1[[#This Row],[Age]]&lt;&gt;"", Table1[[#This Row],[Age]]&gt;64), 1, 0)</f>
        <v>0</v>
      </c>
      <c r="P501">
        <v>1</v>
      </c>
      <c r="Q501">
        <v>0</v>
      </c>
      <c r="R501">
        <v>2908</v>
      </c>
      <c r="S501">
        <v>26</v>
      </c>
      <c r="U501" t="s">
        <v>15</v>
      </c>
      <c r="V501">
        <f>Table1[[#This Row],[class1]]*Bclass1+Table1[[#This Row],[class2]]*Bclass2+Table1[[#This Row],[male]]*Bmale+Table1[[#This Row],[Fare]]*Bfare+Table1[[#This Row],[child]]*Bchild+Table1[[#This Row],[teen]]*Bteen+Table1[[#This Row],[senior]]*Bsenior</f>
        <v>1.4664155282980991</v>
      </c>
      <c r="W501">
        <f>EXP(Table1[[#This Row],[Logit]])</f>
        <v>4.3336733378583645</v>
      </c>
      <c r="X501">
        <f>IF(Table1[[#This Row],[Survived]]=1, Table1[[#This Row],[elogit]]/(1+Table1[[#This Row],[elogit]]), 1-(Table1[[#This Row],[elogit]]/(1+Table1[[#This Row],[elogit]])))</f>
        <v>0.81251195252209973</v>
      </c>
      <c r="Y501">
        <f>LN(Table1[[#This Row],[probability]])</f>
        <v>-0.20762465409001676</v>
      </c>
      <c r="Z501">
        <f>IF(ROW()&lt;(Table1[[#Totals],[Survived]]+1), 1, 0)</f>
        <v>0</v>
      </c>
      <c r="AA501">
        <f>IF(Table1[[#This Row],[Prediction]]=Table1[[#This Row],[Survived]], 1, 0)</f>
        <v>0</v>
      </c>
    </row>
    <row r="502" spans="1:27" x14ac:dyDescent="0.3">
      <c r="A502">
        <v>10</v>
      </c>
      <c r="B502">
        <v>1</v>
      </c>
      <c r="C502">
        <v>2</v>
      </c>
      <c r="D502">
        <f>IF(Table1[[#This Row],[Pclass]]=1, 1, 0)</f>
        <v>0</v>
      </c>
      <c r="E502">
        <f>IF(Table1[[#This Row],[Pclass]]=2, 1, 0)</f>
        <v>1</v>
      </c>
      <c r="F502" t="s">
        <v>32</v>
      </c>
      <c r="G502" t="s">
        <v>17</v>
      </c>
      <c r="H502">
        <f>IF(Table1[[#This Row],[Sex]]="male", 1, 0)</f>
        <v>0</v>
      </c>
      <c r="I502">
        <v>14</v>
      </c>
      <c r="J502">
        <f>IF(Table1[[#This Row],[Age]], 0, 1)</f>
        <v>0</v>
      </c>
      <c r="K502">
        <f>IF(AND(Table1[[#This Row],[Age]]&lt;&gt;"", Table1[[#This Row],[Age]]&lt;13), 1, 0)</f>
        <v>0</v>
      </c>
      <c r="L502">
        <f>IF(AND(Table1[[#This Row],[Age]]&lt;&gt;"", Table1[[#This Row],[Age]]&gt;=13, Table1[[#This Row],[Age]]&lt;20), 1, 0)</f>
        <v>1</v>
      </c>
      <c r="O502">
        <f>IF(AND(Table1[[#This Row],[Age]]&lt;&gt;"", Table1[[#This Row],[Age]]&gt;64), 1, 0)</f>
        <v>0</v>
      </c>
      <c r="P502">
        <v>1</v>
      </c>
      <c r="Q502">
        <v>0</v>
      </c>
      <c r="R502">
        <v>237736</v>
      </c>
      <c r="S502">
        <v>30.070799999999998</v>
      </c>
      <c r="U502" t="s">
        <v>20</v>
      </c>
      <c r="V502">
        <f>Table1[[#This Row],[class1]]*Bclass1+Table1[[#This Row],[class2]]*Bclass2+Table1[[#This Row],[male]]*Bmale+Table1[[#This Row],[Fare]]*Bfare+Table1[[#This Row],[child]]*Bchild+Table1[[#This Row],[teen]]*Bteen+Table1[[#This Row],[senior]]*Bsenior</f>
        <v>1.4718300208973885</v>
      </c>
      <c r="W502">
        <f>EXP(Table1[[#This Row],[Logit]])</f>
        <v>4.3572016194462062</v>
      </c>
      <c r="X502">
        <f>IF(Table1[[#This Row],[Survived]]=1, Table1[[#This Row],[elogit]]/(1+Table1[[#This Row],[elogit]]), 1-(Table1[[#This Row],[elogit]]/(1+Table1[[#This Row],[elogit]])))</f>
        <v>0.81333538085068868</v>
      </c>
      <c r="Y502">
        <f>LN(Table1[[#This Row],[probability]])</f>
        <v>-0.2066117319267966</v>
      </c>
      <c r="Z502">
        <f>IF(ROW()&lt;(Table1[[#Totals],[Survived]]+1), 1, 0)</f>
        <v>0</v>
      </c>
      <c r="AA502">
        <f>IF(Table1[[#This Row],[Prediction]]=Table1[[#This Row],[Survived]], 1, 0)</f>
        <v>0</v>
      </c>
    </row>
    <row r="503" spans="1:27" x14ac:dyDescent="0.3">
      <c r="A503">
        <v>746</v>
      </c>
      <c r="B503">
        <v>0</v>
      </c>
      <c r="C503">
        <v>1</v>
      </c>
      <c r="D503">
        <f>IF(Table1[[#This Row],[Pclass]]=1, 1, 0)</f>
        <v>1</v>
      </c>
      <c r="E503">
        <f>IF(Table1[[#This Row],[Pclass]]=2, 1, 0)</f>
        <v>0</v>
      </c>
      <c r="F503" t="s">
        <v>1040</v>
      </c>
      <c r="G503" t="s">
        <v>13</v>
      </c>
      <c r="H503">
        <f>IF(Table1[[#This Row],[Sex]]="male", 1, 0)</f>
        <v>1</v>
      </c>
      <c r="I503">
        <v>70</v>
      </c>
      <c r="J503">
        <f>IF(Table1[[#This Row],[Age]], 0, 1)</f>
        <v>0</v>
      </c>
      <c r="K503">
        <f>IF(AND(Table1[[#This Row],[Age]]&lt;&gt;"", Table1[[#This Row],[Age]]&lt;13), 1, 0)</f>
        <v>0</v>
      </c>
      <c r="L503">
        <f>IF(AND(Table1[[#This Row],[Age]]&lt;&gt;"", Table1[[#This Row],[Age]]&gt;=13, Table1[[#This Row],[Age]]&lt;20), 1, 0)</f>
        <v>0</v>
      </c>
      <c r="O503">
        <f>IF(AND(Table1[[#This Row],[Age]]&lt;&gt;"", Table1[[#This Row],[Age]]&gt;64), 1, 0)</f>
        <v>1</v>
      </c>
      <c r="P503">
        <v>1</v>
      </c>
      <c r="Q503">
        <v>1</v>
      </c>
      <c r="R503" t="s">
        <v>777</v>
      </c>
      <c r="S503">
        <v>71</v>
      </c>
      <c r="T503" t="s">
        <v>778</v>
      </c>
      <c r="U503" t="s">
        <v>15</v>
      </c>
      <c r="V503">
        <f>Table1[[#This Row],[class1]]*Bclass1+Table1[[#This Row],[class2]]*Bclass2+Table1[[#This Row],[male]]*Bmale+Table1[[#This Row],[Fare]]*Bfare+Table1[[#This Row],[child]]*Bchild+Table1[[#This Row],[teen]]*Bteen+Table1[[#This Row],[senior]]*Bsenior</f>
        <v>-1.8021840121134984</v>
      </c>
      <c r="W503">
        <f>EXP(Table1[[#This Row],[Logit]])</f>
        <v>0.16493826739083817</v>
      </c>
      <c r="X503">
        <f>IF(Table1[[#This Row],[Survived]]=1, Table1[[#This Row],[elogit]]/(1+Table1[[#This Row],[elogit]]), 1-(Table1[[#This Row],[elogit]]/(1+Table1[[#This Row],[elogit]])))</f>
        <v>0.85841458555545835</v>
      </c>
      <c r="Y503">
        <f>LN(Table1[[#This Row],[probability]])</f>
        <v>-0.15266809624959046</v>
      </c>
      <c r="Z503">
        <f>IF(ROW()&lt;(Table1[[#Totals],[Survived]]+1), 1, 0)</f>
        <v>0</v>
      </c>
      <c r="AA503">
        <f>IF(Table1[[#This Row],[Prediction]]=Table1[[#This Row],[Survived]], 1, 0)</f>
        <v>1</v>
      </c>
    </row>
    <row r="504" spans="1:27" x14ac:dyDescent="0.3">
      <c r="A504">
        <v>55</v>
      </c>
      <c r="B504">
        <v>0</v>
      </c>
      <c r="C504">
        <v>1</v>
      </c>
      <c r="D504">
        <f>IF(Table1[[#This Row],[Pclass]]=1, 1, 0)</f>
        <v>1</v>
      </c>
      <c r="E504">
        <f>IF(Table1[[#This Row],[Pclass]]=2, 1, 0)</f>
        <v>0</v>
      </c>
      <c r="F504" t="s">
        <v>95</v>
      </c>
      <c r="G504" t="s">
        <v>13</v>
      </c>
      <c r="H504">
        <f>IF(Table1[[#This Row],[Sex]]="male", 1, 0)</f>
        <v>1</v>
      </c>
      <c r="I504">
        <v>65</v>
      </c>
      <c r="J504">
        <f>IF(Table1[[#This Row],[Age]], 0, 1)</f>
        <v>0</v>
      </c>
      <c r="K504">
        <f>IF(AND(Table1[[#This Row],[Age]]&lt;&gt;"", Table1[[#This Row],[Age]]&lt;13), 1, 0)</f>
        <v>0</v>
      </c>
      <c r="L504">
        <f>IF(AND(Table1[[#This Row],[Age]]&lt;&gt;"", Table1[[#This Row],[Age]]&gt;=13, Table1[[#This Row],[Age]]&lt;20), 1, 0)</f>
        <v>0</v>
      </c>
      <c r="O504">
        <f>IF(AND(Table1[[#This Row],[Age]]&lt;&gt;"", Table1[[#This Row],[Age]]&gt;64), 1, 0)</f>
        <v>1</v>
      </c>
      <c r="P504">
        <v>0</v>
      </c>
      <c r="Q504">
        <v>1</v>
      </c>
      <c r="R504">
        <v>113509</v>
      </c>
      <c r="S504">
        <v>61.979199999999999</v>
      </c>
      <c r="T504" t="s">
        <v>96</v>
      </c>
      <c r="U504" t="s">
        <v>20</v>
      </c>
      <c r="V504">
        <f>Table1[[#This Row],[class1]]*Bclass1+Table1[[#This Row],[class2]]*Bclass2+Table1[[#This Row],[male]]*Bmale+Table1[[#This Row],[Fare]]*Bfare+Table1[[#This Row],[child]]*Bchild+Table1[[#This Row],[teen]]*Bteen+Table1[[#This Row],[senior]]*Bsenior</f>
        <v>-1.8141824042820325</v>
      </c>
      <c r="W504">
        <f>EXP(Table1[[#This Row],[Logit]])</f>
        <v>0.16297109840719398</v>
      </c>
      <c r="X504">
        <f>IF(Table1[[#This Row],[Survived]]=1, Table1[[#This Row],[elogit]]/(1+Table1[[#This Row],[elogit]]), 1-(Table1[[#This Row],[elogit]]/(1+Table1[[#This Row],[elogit]])))</f>
        <v>0.8598665963149047</v>
      </c>
      <c r="Y504">
        <f>LN(Table1[[#This Row],[probability]])</f>
        <v>-0.15097802233108698</v>
      </c>
      <c r="Z504">
        <f>IF(ROW()&lt;(Table1[[#Totals],[Survived]]+1), 1, 0)</f>
        <v>0</v>
      </c>
      <c r="AA504">
        <f>IF(Table1[[#This Row],[Prediction]]=Table1[[#This Row],[Survived]], 1, 0)</f>
        <v>1</v>
      </c>
    </row>
    <row r="505" spans="1:27" x14ac:dyDescent="0.3">
      <c r="A505">
        <v>494</v>
      </c>
      <c r="B505">
        <v>0</v>
      </c>
      <c r="C505">
        <v>1</v>
      </c>
      <c r="D505">
        <f>IF(Table1[[#This Row],[Pclass]]=1, 1, 0)</f>
        <v>1</v>
      </c>
      <c r="E505">
        <f>IF(Table1[[#This Row],[Pclass]]=2, 1, 0)</f>
        <v>0</v>
      </c>
      <c r="F505" t="s">
        <v>710</v>
      </c>
      <c r="G505" t="s">
        <v>13</v>
      </c>
      <c r="H505">
        <f>IF(Table1[[#This Row],[Sex]]="male", 1, 0)</f>
        <v>1</v>
      </c>
      <c r="I505">
        <v>71</v>
      </c>
      <c r="J505">
        <f>IF(Table1[[#This Row],[Age]], 0, 1)</f>
        <v>0</v>
      </c>
      <c r="K505">
        <f>IF(AND(Table1[[#This Row],[Age]]&lt;&gt;"", Table1[[#This Row],[Age]]&lt;13), 1, 0)</f>
        <v>0</v>
      </c>
      <c r="L505">
        <f>IF(AND(Table1[[#This Row],[Age]]&lt;&gt;"", Table1[[#This Row],[Age]]&gt;=13, Table1[[#This Row],[Age]]&lt;20), 1, 0)</f>
        <v>0</v>
      </c>
      <c r="O505">
        <f>IF(AND(Table1[[#This Row],[Age]]&lt;&gt;"", Table1[[#This Row],[Age]]&gt;64), 1, 0)</f>
        <v>1</v>
      </c>
      <c r="P505">
        <v>0</v>
      </c>
      <c r="Q505">
        <v>0</v>
      </c>
      <c r="R505" t="s">
        <v>711</v>
      </c>
      <c r="S505">
        <v>49.504199999999997</v>
      </c>
      <c r="U505" t="s">
        <v>20</v>
      </c>
      <c r="V505">
        <f>Table1[[#This Row],[class1]]*Bclass1+Table1[[#This Row],[class2]]*Bclass2+Table1[[#This Row],[male]]*Bmale+Table1[[#This Row],[Fare]]*Bfare+Table1[[#This Row],[child]]*Bchild+Table1[[#This Row],[teen]]*Bteen+Table1[[#This Row],[senior]]*Bsenior</f>
        <v>-1.8307751612772503</v>
      </c>
      <c r="W505">
        <f>EXP(Table1[[#This Row],[Logit]])</f>
        <v>0.16028926957088926</v>
      </c>
      <c r="X505">
        <f>IF(Table1[[#This Row],[Survived]]=1, Table1[[#This Row],[elogit]]/(1+Table1[[#This Row],[elogit]]), 1-(Table1[[#This Row],[elogit]]/(1+Table1[[#This Row],[elogit]])))</f>
        <v>0.86185404469855253</v>
      </c>
      <c r="Y505">
        <f>LN(Table1[[#This Row],[probability]])</f>
        <v>-0.14866934435039528</v>
      </c>
      <c r="Z505">
        <f>IF(ROW()&lt;(Table1[[#Totals],[Survived]]+1), 1, 0)</f>
        <v>0</v>
      </c>
      <c r="AA505">
        <f>IF(Table1[[#This Row],[Prediction]]=Table1[[#This Row],[Survived]], 1, 0)</f>
        <v>1</v>
      </c>
    </row>
    <row r="506" spans="1:27" x14ac:dyDescent="0.3">
      <c r="A506">
        <v>97</v>
      </c>
      <c r="B506">
        <v>0</v>
      </c>
      <c r="C506">
        <v>1</v>
      </c>
      <c r="D506">
        <f>IF(Table1[[#This Row],[Pclass]]=1, 1, 0)</f>
        <v>1</v>
      </c>
      <c r="E506">
        <f>IF(Table1[[#This Row],[Pclass]]=2, 1, 0)</f>
        <v>0</v>
      </c>
      <c r="F506" t="s">
        <v>157</v>
      </c>
      <c r="G506" t="s">
        <v>13</v>
      </c>
      <c r="H506">
        <f>IF(Table1[[#This Row],[Sex]]="male", 1, 0)</f>
        <v>1</v>
      </c>
      <c r="I506">
        <v>71</v>
      </c>
      <c r="J506">
        <f>IF(Table1[[#This Row],[Age]], 0, 1)</f>
        <v>0</v>
      </c>
      <c r="K506">
        <f>IF(AND(Table1[[#This Row],[Age]]&lt;&gt;"", Table1[[#This Row],[Age]]&lt;13), 1, 0)</f>
        <v>0</v>
      </c>
      <c r="L506">
        <f>IF(AND(Table1[[#This Row],[Age]]&lt;&gt;"", Table1[[#This Row],[Age]]&gt;=13, Table1[[#This Row],[Age]]&lt;20), 1, 0)</f>
        <v>0</v>
      </c>
      <c r="O506">
        <f>IF(AND(Table1[[#This Row],[Age]]&lt;&gt;"", Table1[[#This Row],[Age]]&gt;64), 1, 0)</f>
        <v>1</v>
      </c>
      <c r="P506">
        <v>0</v>
      </c>
      <c r="Q506">
        <v>0</v>
      </c>
      <c r="R506" t="s">
        <v>158</v>
      </c>
      <c r="S506">
        <v>34.654200000000003</v>
      </c>
      <c r="T506" t="s">
        <v>159</v>
      </c>
      <c r="U506" t="s">
        <v>20</v>
      </c>
      <c r="V506">
        <f>Table1[[#This Row],[class1]]*Bclass1+Table1[[#This Row],[class2]]*Bclass2+Table1[[#This Row],[male]]*Bmale+Table1[[#This Row],[Fare]]*Bfare+Table1[[#This Row],[child]]*Bchild+Table1[[#This Row],[teen]]*Bteen+Table1[[#This Row],[senior]]*Bsenior</f>
        <v>-1.8505268599849847</v>
      </c>
      <c r="W506">
        <f>EXP(Table1[[#This Row],[Logit]])</f>
        <v>0.15715434616177235</v>
      </c>
      <c r="X506">
        <f>IF(Table1[[#This Row],[Survived]]=1, Table1[[#This Row],[elogit]]/(1+Table1[[#This Row],[elogit]]), 1-(Table1[[#This Row],[elogit]]/(1+Table1[[#This Row],[elogit]])))</f>
        <v>0.86418895052069233</v>
      </c>
      <c r="Y506">
        <f>LN(Table1[[#This Row],[probability]])</f>
        <v>-0.14596384135556834</v>
      </c>
      <c r="Z506">
        <f>IF(ROW()&lt;(Table1[[#Totals],[Survived]]+1), 1, 0)</f>
        <v>0</v>
      </c>
      <c r="AA506">
        <f>IF(Table1[[#This Row],[Prediction]]=Table1[[#This Row],[Survived]], 1, 0)</f>
        <v>1</v>
      </c>
    </row>
    <row r="507" spans="1:27" x14ac:dyDescent="0.3">
      <c r="A507">
        <v>457</v>
      </c>
      <c r="B507">
        <v>0</v>
      </c>
      <c r="C507">
        <v>1</v>
      </c>
      <c r="D507">
        <f>IF(Table1[[#This Row],[Pclass]]=1, 1, 0)</f>
        <v>1</v>
      </c>
      <c r="E507">
        <f>IF(Table1[[#This Row],[Pclass]]=2, 1, 0)</f>
        <v>0</v>
      </c>
      <c r="F507" t="s">
        <v>659</v>
      </c>
      <c r="G507" t="s">
        <v>13</v>
      </c>
      <c r="H507">
        <f>IF(Table1[[#This Row],[Sex]]="male", 1, 0)</f>
        <v>1</v>
      </c>
      <c r="I507">
        <v>65</v>
      </c>
      <c r="J507">
        <f>IF(Table1[[#This Row],[Age]], 0, 1)</f>
        <v>0</v>
      </c>
      <c r="K507">
        <f>IF(AND(Table1[[#This Row],[Age]]&lt;&gt;"", Table1[[#This Row],[Age]]&lt;13), 1, 0)</f>
        <v>0</v>
      </c>
      <c r="L507">
        <f>IF(AND(Table1[[#This Row],[Age]]&lt;&gt;"", Table1[[#This Row],[Age]]&gt;=13, Table1[[#This Row],[Age]]&lt;20), 1, 0)</f>
        <v>0</v>
      </c>
      <c r="O507">
        <f>IF(AND(Table1[[#This Row],[Age]]&lt;&gt;"", Table1[[#This Row],[Age]]&gt;64), 1, 0)</f>
        <v>1</v>
      </c>
      <c r="P507">
        <v>0</v>
      </c>
      <c r="Q507">
        <v>0</v>
      </c>
      <c r="R507">
        <v>13509</v>
      </c>
      <c r="S507">
        <v>26.55</v>
      </c>
      <c r="T507" t="s">
        <v>660</v>
      </c>
      <c r="U507" t="s">
        <v>15</v>
      </c>
      <c r="V507">
        <f>Table1[[#This Row],[class1]]*Bclass1+Table1[[#This Row],[class2]]*Bclass2+Table1[[#This Row],[male]]*Bmale+Table1[[#This Row],[Fare]]*Bfare+Table1[[#This Row],[child]]*Bchild+Table1[[#This Row],[teen]]*Bteen+Table1[[#This Row],[senior]]*Bsenior</f>
        <v>-1.8613061001645956</v>
      </c>
      <c r="W507">
        <f>EXP(Table1[[#This Row],[Logit]])</f>
        <v>0.15546943904284755</v>
      </c>
      <c r="X507">
        <f>IF(Table1[[#This Row],[Survived]]=1, Table1[[#This Row],[elogit]]/(1+Table1[[#This Row],[elogit]]), 1-(Table1[[#This Row],[elogit]]/(1+Table1[[#This Row],[elogit]])))</f>
        <v>0.86544911203222019</v>
      </c>
      <c r="Y507">
        <f>LN(Table1[[#This Row],[probability]])</f>
        <v>-0.14450670212883532</v>
      </c>
      <c r="Z507">
        <f>IF(ROW()&lt;(Table1[[#Totals],[Survived]]+1), 1, 0)</f>
        <v>0</v>
      </c>
      <c r="AA507">
        <f>IF(Table1[[#This Row],[Prediction]]=Table1[[#This Row],[Survived]], 1, 0)</f>
        <v>1</v>
      </c>
    </row>
    <row r="508" spans="1:27" x14ac:dyDescent="0.3">
      <c r="A508">
        <v>797</v>
      </c>
      <c r="B508">
        <v>1</v>
      </c>
      <c r="C508">
        <v>1</v>
      </c>
      <c r="D508">
        <f>IF(Table1[[#This Row],[Pclass]]=1, 1, 0)</f>
        <v>1</v>
      </c>
      <c r="E508">
        <f>IF(Table1[[#This Row],[Pclass]]=2, 1, 0)</f>
        <v>0</v>
      </c>
      <c r="F508" t="s">
        <v>1104</v>
      </c>
      <c r="G508" t="s">
        <v>17</v>
      </c>
      <c r="H508">
        <f>IF(Table1[[#This Row],[Sex]]="male", 1, 0)</f>
        <v>0</v>
      </c>
      <c r="I508">
        <v>49</v>
      </c>
      <c r="J508">
        <f>IF(Table1[[#This Row],[Age]], 0, 1)</f>
        <v>0</v>
      </c>
      <c r="K508">
        <f>IF(AND(Table1[[#This Row],[Age]]&lt;&gt;"", Table1[[#This Row],[Age]]&lt;13), 1, 0)</f>
        <v>0</v>
      </c>
      <c r="L508">
        <f>IF(AND(Table1[[#This Row],[Age]]&lt;&gt;"", Table1[[#This Row],[Age]]&gt;=13, Table1[[#This Row],[Age]]&lt;20), 1, 0)</f>
        <v>0</v>
      </c>
      <c r="O508">
        <f>IF(AND(Table1[[#This Row],[Age]]&lt;&gt;"", Table1[[#This Row],[Age]]&gt;64), 1, 0)</f>
        <v>0</v>
      </c>
      <c r="P508">
        <v>0</v>
      </c>
      <c r="Q508">
        <v>0</v>
      </c>
      <c r="R508">
        <v>17465</v>
      </c>
      <c r="S508">
        <v>25.929200000000002</v>
      </c>
      <c r="T508" t="s">
        <v>1105</v>
      </c>
      <c r="U508" t="s">
        <v>15</v>
      </c>
      <c r="V508">
        <f>Table1[[#This Row],[class1]]*Bclass1+Table1[[#This Row],[class2]]*Bclass2+Table1[[#This Row],[male]]*Bmale+Table1[[#This Row],[Fare]]*Bfare+Table1[[#This Row],[child]]*Bchild+Table1[[#This Row],[teen]]*Bteen+Table1[[#This Row],[senior]]*Bsenior</f>
        <v>2.1226298297530555</v>
      </c>
      <c r="W508">
        <f>EXP(Table1[[#This Row],[Logit]])</f>
        <v>8.3530757952928596</v>
      </c>
      <c r="X508">
        <f>IF(Table1[[#This Row],[Survived]]=1, Table1[[#This Row],[elogit]]/(1+Table1[[#This Row],[elogit]]), 1-(Table1[[#This Row],[elogit]]/(1+Table1[[#This Row],[elogit]])))</f>
        <v>0.89308329988053003</v>
      </c>
      <c r="Y508">
        <f>LN(Table1[[#This Row],[probability]])</f>
        <v>-0.11307542151479143</v>
      </c>
      <c r="Z508">
        <f>IF(ROW()&lt;(Table1[[#Totals],[Survived]]+1), 1, 0)</f>
        <v>0</v>
      </c>
      <c r="AA508">
        <f>IF(Table1[[#This Row],[Prediction]]=Table1[[#This Row],[Survived]], 1, 0)</f>
        <v>0</v>
      </c>
    </row>
    <row r="509" spans="1:27" x14ac:dyDescent="0.3">
      <c r="A509">
        <v>863</v>
      </c>
      <c r="B509">
        <v>1</v>
      </c>
      <c r="C509">
        <v>1</v>
      </c>
      <c r="D509">
        <f>IF(Table1[[#This Row],[Pclass]]=1, 1, 0)</f>
        <v>1</v>
      </c>
      <c r="E509">
        <f>IF(Table1[[#This Row],[Pclass]]=2, 1, 0)</f>
        <v>0</v>
      </c>
      <c r="F509" t="s">
        <v>1185</v>
      </c>
      <c r="G509" t="s">
        <v>17</v>
      </c>
      <c r="H509">
        <f>IF(Table1[[#This Row],[Sex]]="male", 1, 0)</f>
        <v>0</v>
      </c>
      <c r="I509">
        <v>48</v>
      </c>
      <c r="J509">
        <f>IF(Table1[[#This Row],[Age]], 0, 1)</f>
        <v>0</v>
      </c>
      <c r="K509">
        <f>IF(AND(Table1[[#This Row],[Age]]&lt;&gt;"", Table1[[#This Row],[Age]]&lt;13), 1, 0)</f>
        <v>0</v>
      </c>
      <c r="L509">
        <f>IF(AND(Table1[[#This Row],[Age]]&lt;&gt;"", Table1[[#This Row],[Age]]&gt;=13, Table1[[#This Row],[Age]]&lt;20), 1, 0)</f>
        <v>0</v>
      </c>
      <c r="O509">
        <f>IF(AND(Table1[[#This Row],[Age]]&lt;&gt;"", Table1[[#This Row],[Age]]&gt;64), 1, 0)</f>
        <v>0</v>
      </c>
      <c r="P509">
        <v>0</v>
      </c>
      <c r="Q509">
        <v>0</v>
      </c>
      <c r="R509">
        <v>17466</v>
      </c>
      <c r="S509">
        <v>25.929200000000002</v>
      </c>
      <c r="T509" t="s">
        <v>1105</v>
      </c>
      <c r="U509" t="s">
        <v>15</v>
      </c>
      <c r="V509">
        <f>Table1[[#This Row],[class1]]*Bclass1+Table1[[#This Row],[class2]]*Bclass2+Table1[[#This Row],[male]]*Bmale+Table1[[#This Row],[Fare]]*Bfare+Table1[[#This Row],[child]]*Bchild+Table1[[#This Row],[teen]]*Bteen+Table1[[#This Row],[senior]]*Bsenior</f>
        <v>2.1226298297530555</v>
      </c>
      <c r="W509">
        <f>EXP(Table1[[#This Row],[Logit]])</f>
        <v>8.3530757952928596</v>
      </c>
      <c r="X509">
        <f>IF(Table1[[#This Row],[Survived]]=1, Table1[[#This Row],[elogit]]/(1+Table1[[#This Row],[elogit]]), 1-(Table1[[#This Row],[elogit]]/(1+Table1[[#This Row],[elogit]])))</f>
        <v>0.89308329988053003</v>
      </c>
      <c r="Y509">
        <f>LN(Table1[[#This Row],[probability]])</f>
        <v>-0.11307542151479143</v>
      </c>
      <c r="Z509">
        <f>IF(ROW()&lt;(Table1[[#Totals],[Survived]]+1), 1, 0)</f>
        <v>0</v>
      </c>
      <c r="AA509">
        <f>IF(Table1[[#This Row],[Prediction]]=Table1[[#This Row],[Survived]], 1, 0)</f>
        <v>0</v>
      </c>
    </row>
    <row r="510" spans="1:27" x14ac:dyDescent="0.3">
      <c r="A510">
        <v>12</v>
      </c>
      <c r="B510">
        <v>1</v>
      </c>
      <c r="C510">
        <v>1</v>
      </c>
      <c r="D510">
        <f>IF(Table1[[#This Row],[Pclass]]=1, 1, 0)</f>
        <v>1</v>
      </c>
      <c r="E510">
        <f>IF(Table1[[#This Row],[Pclass]]=2, 1, 0)</f>
        <v>0</v>
      </c>
      <c r="F510" t="s">
        <v>36</v>
      </c>
      <c r="G510" t="s">
        <v>17</v>
      </c>
      <c r="H510">
        <f>IF(Table1[[#This Row],[Sex]]="male", 1, 0)</f>
        <v>0</v>
      </c>
      <c r="I510">
        <v>58</v>
      </c>
      <c r="J510">
        <f>IF(Table1[[#This Row],[Age]], 0, 1)</f>
        <v>0</v>
      </c>
      <c r="K510">
        <f>IF(AND(Table1[[#This Row],[Age]]&lt;&gt;"", Table1[[#This Row],[Age]]&lt;13), 1, 0)</f>
        <v>0</v>
      </c>
      <c r="L510">
        <f>IF(AND(Table1[[#This Row],[Age]]&lt;&gt;"", Table1[[#This Row],[Age]]&gt;=13, Table1[[#This Row],[Age]]&lt;20), 1, 0)</f>
        <v>0</v>
      </c>
      <c r="O510">
        <f>IF(AND(Table1[[#This Row],[Age]]&lt;&gt;"", Table1[[#This Row],[Age]]&gt;64), 1, 0)</f>
        <v>0</v>
      </c>
      <c r="P510">
        <v>0</v>
      </c>
      <c r="Q510">
        <v>0</v>
      </c>
      <c r="R510">
        <v>113783</v>
      </c>
      <c r="S510">
        <v>26.55</v>
      </c>
      <c r="T510" t="s">
        <v>37</v>
      </c>
      <c r="U510" t="s">
        <v>15</v>
      </c>
      <c r="V510">
        <f>Table1[[#This Row],[class1]]*Bclass1+Table1[[#This Row],[class2]]*Bclass2+Table1[[#This Row],[male]]*Bmale+Table1[[#This Row],[Fare]]*Bfare+Table1[[#This Row],[child]]*Bchild+Table1[[#This Row],[teen]]*Bteen+Table1[[#This Row],[senior]]*Bsenior</f>
        <v>2.1234555438646892</v>
      </c>
      <c r="W510">
        <f>EXP(Table1[[#This Row],[Logit]])</f>
        <v>8.3599758962158877</v>
      </c>
      <c r="X510">
        <f>IF(Table1[[#This Row],[Survived]]=1, Table1[[#This Row],[elogit]]/(1+Table1[[#This Row],[elogit]]), 1-(Table1[[#This Row],[elogit]]/(1+Table1[[#This Row],[elogit]])))</f>
        <v>0.89316211803448275</v>
      </c>
      <c r="Y510">
        <f>LN(Table1[[#This Row],[probability]])</f>
        <v>-0.11298717143088541</v>
      </c>
      <c r="Z510">
        <f>IF(ROW()&lt;(Table1[[#Totals],[Survived]]+1), 1, 0)</f>
        <v>0</v>
      </c>
      <c r="AA510">
        <f>IF(Table1[[#This Row],[Prediction]]=Table1[[#This Row],[Survived]], 1, 0)</f>
        <v>0</v>
      </c>
    </row>
    <row r="511" spans="1:27" x14ac:dyDescent="0.3">
      <c r="A511">
        <v>195</v>
      </c>
      <c r="B511">
        <v>1</v>
      </c>
      <c r="C511">
        <v>1</v>
      </c>
      <c r="D511">
        <f>IF(Table1[[#This Row],[Pclass]]=1, 1, 0)</f>
        <v>1</v>
      </c>
      <c r="E511">
        <f>IF(Table1[[#This Row],[Pclass]]=2, 1, 0)</f>
        <v>0</v>
      </c>
      <c r="F511" t="s">
        <v>298</v>
      </c>
      <c r="G511" t="s">
        <v>17</v>
      </c>
      <c r="H511">
        <f>IF(Table1[[#This Row],[Sex]]="male", 1, 0)</f>
        <v>0</v>
      </c>
      <c r="I511">
        <v>44</v>
      </c>
      <c r="J511">
        <f>IF(Table1[[#This Row],[Age]], 0, 1)</f>
        <v>0</v>
      </c>
      <c r="K511">
        <f>IF(AND(Table1[[#This Row],[Age]]&lt;&gt;"", Table1[[#This Row],[Age]]&lt;13), 1, 0)</f>
        <v>0</v>
      </c>
      <c r="L511">
        <f>IF(AND(Table1[[#This Row],[Age]]&lt;&gt;"", Table1[[#This Row],[Age]]&gt;=13, Table1[[#This Row],[Age]]&lt;20), 1, 0)</f>
        <v>0</v>
      </c>
      <c r="O511">
        <f>IF(AND(Table1[[#This Row],[Age]]&lt;&gt;"", Table1[[#This Row],[Age]]&gt;64), 1, 0)</f>
        <v>0</v>
      </c>
      <c r="P511">
        <v>0</v>
      </c>
      <c r="Q511">
        <v>0</v>
      </c>
      <c r="R511" t="s">
        <v>299</v>
      </c>
      <c r="S511">
        <v>27.720800000000001</v>
      </c>
      <c r="T511" t="s">
        <v>300</v>
      </c>
      <c r="U511" t="s">
        <v>20</v>
      </c>
      <c r="V511">
        <f>Table1[[#This Row],[class1]]*Bclass1+Table1[[#This Row],[class2]]*Bclass2+Table1[[#This Row],[male]]*Bmale+Table1[[#This Row],[Fare]]*Bfare+Table1[[#This Row],[child]]*Bchild+Table1[[#This Row],[teen]]*Bteen+Table1[[#This Row],[senior]]*Bsenior</f>
        <v>2.1250128023729054</v>
      </c>
      <c r="W511">
        <f>EXP(Table1[[#This Row],[Logit]])</f>
        <v>8.3730046817693715</v>
      </c>
      <c r="X511">
        <f>IF(Table1[[#This Row],[Survived]]=1, Table1[[#This Row],[elogit]]/(1+Table1[[#This Row],[elogit]]), 1-(Table1[[#This Row],[elogit]]/(1+Table1[[#This Row],[elogit]])))</f>
        <v>0.89331062621306334</v>
      </c>
      <c r="Y511">
        <f>LN(Table1[[#This Row],[probability]])</f>
        <v>-0.11282091288661053</v>
      </c>
      <c r="Z511">
        <f>IF(ROW()&lt;(Table1[[#Totals],[Survived]]+1), 1, 0)</f>
        <v>0</v>
      </c>
      <c r="AA511">
        <f>IF(Table1[[#This Row],[Prediction]]=Table1[[#This Row],[Survived]], 1, 0)</f>
        <v>0</v>
      </c>
    </row>
    <row r="512" spans="1:27" x14ac:dyDescent="0.3">
      <c r="A512">
        <v>843</v>
      </c>
      <c r="B512">
        <v>1</v>
      </c>
      <c r="C512">
        <v>1</v>
      </c>
      <c r="D512">
        <f>IF(Table1[[#This Row],[Pclass]]=1, 1, 0)</f>
        <v>1</v>
      </c>
      <c r="E512">
        <f>IF(Table1[[#This Row],[Pclass]]=2, 1, 0)</f>
        <v>0</v>
      </c>
      <c r="F512" t="s">
        <v>1161</v>
      </c>
      <c r="G512" t="s">
        <v>17</v>
      </c>
      <c r="H512">
        <f>IF(Table1[[#This Row],[Sex]]="male", 1, 0)</f>
        <v>0</v>
      </c>
      <c r="I512">
        <v>30</v>
      </c>
      <c r="J512">
        <f>IF(Table1[[#This Row],[Age]], 0, 1)</f>
        <v>0</v>
      </c>
      <c r="K512">
        <f>IF(AND(Table1[[#This Row],[Age]]&lt;&gt;"", Table1[[#This Row],[Age]]&lt;13), 1, 0)</f>
        <v>0</v>
      </c>
      <c r="L512">
        <f>IF(AND(Table1[[#This Row],[Age]]&lt;&gt;"", Table1[[#This Row],[Age]]&gt;=13, Table1[[#This Row],[Age]]&lt;20), 1, 0)</f>
        <v>0</v>
      </c>
      <c r="O512">
        <f>IF(AND(Table1[[#This Row],[Age]]&lt;&gt;"", Table1[[#This Row],[Age]]&gt;64), 1, 0)</f>
        <v>0</v>
      </c>
      <c r="P512">
        <v>0</v>
      </c>
      <c r="Q512">
        <v>0</v>
      </c>
      <c r="R512">
        <v>113798</v>
      </c>
      <c r="S512">
        <v>31</v>
      </c>
      <c r="U512" t="s">
        <v>20</v>
      </c>
      <c r="V512">
        <f>Table1[[#This Row],[class1]]*Bclass1+Table1[[#This Row],[class2]]*Bclass2+Table1[[#This Row],[male]]*Bmale+Table1[[#This Row],[Fare]]*Bfare+Table1[[#This Row],[child]]*Bchild+Table1[[#This Row],[teen]]*Bteen+Table1[[#This Row],[senior]]*Bsenior</f>
        <v>2.1293744030734039</v>
      </c>
      <c r="W512">
        <f>EXP(Table1[[#This Row],[Logit]])</f>
        <v>8.4096041429514301</v>
      </c>
      <c r="X512">
        <f>IF(Table1[[#This Row],[Survived]]=1, Table1[[#This Row],[elogit]]/(1+Table1[[#This Row],[elogit]]), 1-(Table1[[#This Row],[elogit]]/(1+Table1[[#This Row],[elogit]])))</f>
        <v>0.89372560366962062</v>
      </c>
      <c r="Y512">
        <f>LN(Table1[[#This Row],[probability]])</f>
        <v>-0.11235648193990991</v>
      </c>
      <c r="Z512">
        <f>IF(ROW()&lt;(Table1[[#Totals],[Survived]]+1), 1, 0)</f>
        <v>0</v>
      </c>
      <c r="AA512">
        <f>IF(Table1[[#This Row],[Prediction]]=Table1[[#This Row],[Survived]], 1, 0)</f>
        <v>0</v>
      </c>
    </row>
    <row r="513" spans="1:27" x14ac:dyDescent="0.3">
      <c r="A513">
        <v>557</v>
      </c>
      <c r="B513">
        <v>1</v>
      </c>
      <c r="C513">
        <v>1</v>
      </c>
      <c r="D513">
        <f>IF(Table1[[#This Row],[Pclass]]=1, 1, 0)</f>
        <v>1</v>
      </c>
      <c r="E513">
        <f>IF(Table1[[#This Row],[Pclass]]=2, 1, 0)</f>
        <v>0</v>
      </c>
      <c r="F513" t="s">
        <v>797</v>
      </c>
      <c r="G513" t="s">
        <v>17</v>
      </c>
      <c r="H513">
        <f>IF(Table1[[#This Row],[Sex]]="male", 1, 0)</f>
        <v>0</v>
      </c>
      <c r="I513">
        <v>48</v>
      </c>
      <c r="J513">
        <f>IF(Table1[[#This Row],[Age]], 0, 1)</f>
        <v>0</v>
      </c>
      <c r="K513">
        <f>IF(AND(Table1[[#This Row],[Age]]&lt;&gt;"", Table1[[#This Row],[Age]]&lt;13), 1, 0)</f>
        <v>0</v>
      </c>
      <c r="L513">
        <f>IF(AND(Table1[[#This Row],[Age]]&lt;&gt;"", Table1[[#This Row],[Age]]&gt;=13, Table1[[#This Row],[Age]]&lt;20), 1, 0)</f>
        <v>0</v>
      </c>
      <c r="O513">
        <f>IF(AND(Table1[[#This Row],[Age]]&lt;&gt;"", Table1[[#This Row],[Age]]&gt;64), 1, 0)</f>
        <v>0</v>
      </c>
      <c r="P513">
        <v>1</v>
      </c>
      <c r="Q513">
        <v>0</v>
      </c>
      <c r="R513">
        <v>11755</v>
      </c>
      <c r="S513">
        <v>39.6</v>
      </c>
      <c r="T513" t="s">
        <v>798</v>
      </c>
      <c r="U513" t="s">
        <v>20</v>
      </c>
      <c r="V513">
        <f>Table1[[#This Row],[class1]]*Bclass1+Table1[[#This Row],[class2]]*Bclass2+Table1[[#This Row],[male]]*Bmale+Table1[[#This Row],[Fare]]*Bfare+Table1[[#This Row],[child]]*Bchild+Table1[[#This Row],[teen]]*Bteen+Table1[[#This Row],[senior]]*Bsenior</f>
        <v>2.1408130972745161</v>
      </c>
      <c r="W513">
        <f>EXP(Table1[[#This Row],[Logit]])</f>
        <v>8.5063513088233442</v>
      </c>
      <c r="X513">
        <f>IF(Table1[[#This Row],[Survived]]=1, Table1[[#This Row],[elogit]]/(1+Table1[[#This Row],[elogit]]), 1-(Table1[[#This Row],[elogit]]/(1+Table1[[#This Row],[elogit]])))</f>
        <v>0.89480716970013008</v>
      </c>
      <c r="Y513">
        <f>LN(Table1[[#This Row],[probability]])</f>
        <v>-0.11114703676959774</v>
      </c>
      <c r="Z513">
        <f>IF(ROW()&lt;(Table1[[#Totals],[Survived]]+1), 1, 0)</f>
        <v>0</v>
      </c>
      <c r="AA513">
        <f>IF(Table1[[#This Row],[Prediction]]=Table1[[#This Row],[Survived]], 1, 0)</f>
        <v>0</v>
      </c>
    </row>
    <row r="514" spans="1:27" x14ac:dyDescent="0.3">
      <c r="A514">
        <v>540</v>
      </c>
      <c r="B514">
        <v>1</v>
      </c>
      <c r="C514">
        <v>1</v>
      </c>
      <c r="D514">
        <f>IF(Table1[[#This Row],[Pclass]]=1, 1, 0)</f>
        <v>1</v>
      </c>
      <c r="E514">
        <f>IF(Table1[[#This Row],[Pclass]]=2, 1, 0)</f>
        <v>0</v>
      </c>
      <c r="F514" t="s">
        <v>774</v>
      </c>
      <c r="G514" t="s">
        <v>17</v>
      </c>
      <c r="H514">
        <f>IF(Table1[[#This Row],[Sex]]="male", 1, 0)</f>
        <v>0</v>
      </c>
      <c r="I514">
        <v>22</v>
      </c>
      <c r="J514">
        <f>IF(Table1[[#This Row],[Age]], 0, 1)</f>
        <v>0</v>
      </c>
      <c r="K514">
        <f>IF(AND(Table1[[#This Row],[Age]]&lt;&gt;"", Table1[[#This Row],[Age]]&lt;13), 1, 0)</f>
        <v>0</v>
      </c>
      <c r="L514">
        <f>IF(AND(Table1[[#This Row],[Age]]&lt;&gt;"", Table1[[#This Row],[Age]]&gt;=13, Table1[[#This Row],[Age]]&lt;20), 1, 0)</f>
        <v>0</v>
      </c>
      <c r="O514">
        <f>IF(AND(Table1[[#This Row],[Age]]&lt;&gt;"", Table1[[#This Row],[Age]]&gt;64), 1, 0)</f>
        <v>0</v>
      </c>
      <c r="P514">
        <v>0</v>
      </c>
      <c r="Q514">
        <v>2</v>
      </c>
      <c r="R514">
        <v>13568</v>
      </c>
      <c r="S514">
        <v>49.5</v>
      </c>
      <c r="T514" t="s">
        <v>775</v>
      </c>
      <c r="U514" t="s">
        <v>20</v>
      </c>
      <c r="V514">
        <f>Table1[[#This Row],[class1]]*Bclass1+Table1[[#This Row],[class2]]*Bclass2+Table1[[#This Row],[male]]*Bmale+Table1[[#This Row],[Fare]]*Bfare+Table1[[#This Row],[child]]*Bchild+Table1[[#This Row],[teen]]*Bteen+Table1[[#This Row],[senior]]*Bsenior</f>
        <v>2.1539808964130058</v>
      </c>
      <c r="W514">
        <f>EXP(Table1[[#This Row],[Logit]])</f>
        <v>8.6191019439606844</v>
      </c>
      <c r="X514">
        <f>IF(Table1[[#This Row],[Survived]]=1, Table1[[#This Row],[elogit]]/(1+Table1[[#This Row],[elogit]]), 1-(Table1[[#This Row],[elogit]]/(1+Table1[[#This Row],[elogit]])))</f>
        <v>0.89604019108791688</v>
      </c>
      <c r="Y514">
        <f>LN(Table1[[#This Row],[probability]])</f>
        <v>-0.10977001088830524</v>
      </c>
      <c r="Z514">
        <f>IF(ROW()&lt;(Table1[[#Totals],[Survived]]+1), 1, 0)</f>
        <v>0</v>
      </c>
      <c r="AA514">
        <f>IF(Table1[[#This Row],[Prediction]]=Table1[[#This Row],[Survived]], 1, 0)</f>
        <v>0</v>
      </c>
    </row>
    <row r="515" spans="1:27" x14ac:dyDescent="0.3">
      <c r="A515">
        <v>711</v>
      </c>
      <c r="B515">
        <v>1</v>
      </c>
      <c r="C515">
        <v>1</v>
      </c>
      <c r="D515">
        <f>IF(Table1[[#This Row],[Pclass]]=1, 1, 0)</f>
        <v>1</v>
      </c>
      <c r="E515">
        <f>IF(Table1[[#This Row],[Pclass]]=2, 1, 0)</f>
        <v>0</v>
      </c>
      <c r="F515" t="s">
        <v>996</v>
      </c>
      <c r="G515" t="s">
        <v>17</v>
      </c>
      <c r="H515">
        <f>IF(Table1[[#This Row],[Sex]]="male", 1, 0)</f>
        <v>0</v>
      </c>
      <c r="I515">
        <v>24</v>
      </c>
      <c r="J515">
        <f>IF(Table1[[#This Row],[Age]], 0, 1)</f>
        <v>0</v>
      </c>
      <c r="K515">
        <f>IF(AND(Table1[[#This Row],[Age]]&lt;&gt;"", Table1[[#This Row],[Age]]&lt;13), 1, 0)</f>
        <v>0</v>
      </c>
      <c r="L515">
        <f>IF(AND(Table1[[#This Row],[Age]]&lt;&gt;"", Table1[[#This Row],[Age]]&gt;=13, Table1[[#This Row],[Age]]&lt;20), 1, 0)</f>
        <v>0</v>
      </c>
      <c r="O515">
        <f>IF(AND(Table1[[#This Row],[Age]]&lt;&gt;"", Table1[[#This Row],[Age]]&gt;64), 1, 0)</f>
        <v>0</v>
      </c>
      <c r="P515">
        <v>0</v>
      </c>
      <c r="Q515">
        <v>0</v>
      </c>
      <c r="R515" t="s">
        <v>997</v>
      </c>
      <c r="S515">
        <v>49.504199999999997</v>
      </c>
      <c r="T515" t="s">
        <v>998</v>
      </c>
      <c r="U515" t="s">
        <v>20</v>
      </c>
      <c r="V515">
        <f>Table1[[#This Row],[class1]]*Bclass1+Table1[[#This Row],[class2]]*Bclass2+Table1[[#This Row],[male]]*Bmale+Table1[[#This Row],[Fare]]*Bfare+Table1[[#This Row],[child]]*Bchild+Table1[[#This Row],[teen]]*Bteen+Table1[[#This Row],[senior]]*Bsenior</f>
        <v>2.1539864827520341</v>
      </c>
      <c r="W515">
        <f>EXP(Table1[[#This Row],[Logit]])</f>
        <v>8.6191500933207514</v>
      </c>
      <c r="X515">
        <f>IF(Table1[[#This Row],[Survived]]=1, Table1[[#This Row],[elogit]]/(1+Table1[[#This Row],[elogit]]), 1-(Table1[[#This Row],[elogit]]/(1+Table1[[#This Row],[elogit]])))</f>
        <v>0.89604071146635189</v>
      </c>
      <c r="Y515">
        <f>LN(Table1[[#This Row],[probability]])</f>
        <v>-0.10976943013502086</v>
      </c>
      <c r="Z515">
        <f>IF(ROW()&lt;(Table1[[#Totals],[Survived]]+1), 1, 0)</f>
        <v>0</v>
      </c>
      <c r="AA515">
        <f>IF(Table1[[#This Row],[Prediction]]=Table1[[#This Row],[Survived]], 1, 0)</f>
        <v>0</v>
      </c>
    </row>
    <row r="516" spans="1:27" x14ac:dyDescent="0.3">
      <c r="A516">
        <v>572</v>
      </c>
      <c r="B516">
        <v>1</v>
      </c>
      <c r="C516">
        <v>1</v>
      </c>
      <c r="D516">
        <f>IF(Table1[[#This Row],[Pclass]]=1, 1, 0)</f>
        <v>1</v>
      </c>
      <c r="E516">
        <f>IF(Table1[[#This Row],[Pclass]]=2, 1, 0)</f>
        <v>0</v>
      </c>
      <c r="F516" t="s">
        <v>817</v>
      </c>
      <c r="G516" t="s">
        <v>17</v>
      </c>
      <c r="H516">
        <f>IF(Table1[[#This Row],[Sex]]="male", 1, 0)</f>
        <v>0</v>
      </c>
      <c r="I516">
        <v>53</v>
      </c>
      <c r="J516">
        <f>IF(Table1[[#This Row],[Age]], 0, 1)</f>
        <v>0</v>
      </c>
      <c r="K516">
        <f>IF(AND(Table1[[#This Row],[Age]]&lt;&gt;"", Table1[[#This Row],[Age]]&lt;13), 1, 0)</f>
        <v>0</v>
      </c>
      <c r="L516">
        <f>IF(AND(Table1[[#This Row],[Age]]&lt;&gt;"", Table1[[#This Row],[Age]]&gt;=13, Table1[[#This Row],[Age]]&lt;20), 1, 0)</f>
        <v>0</v>
      </c>
      <c r="O516">
        <f>IF(AND(Table1[[#This Row],[Age]]&lt;&gt;"", Table1[[#This Row],[Age]]&gt;64), 1, 0)</f>
        <v>0</v>
      </c>
      <c r="P516">
        <v>2</v>
      </c>
      <c r="Q516">
        <v>0</v>
      </c>
      <c r="R516">
        <v>11769</v>
      </c>
      <c r="S516">
        <v>51.479199999999999</v>
      </c>
      <c r="T516" t="s">
        <v>818</v>
      </c>
      <c r="U516" t="s">
        <v>15</v>
      </c>
      <c r="V516">
        <f>Table1[[#This Row],[class1]]*Bclass1+Table1[[#This Row],[class2]]*Bclass2+Table1[[#This Row],[male]]*Bmale+Table1[[#This Row],[Fare]]*Bfare+Table1[[#This Row],[child]]*Bchild+Table1[[#This Row],[teen]]*Bteen+Table1[[#This Row],[senior]]*Bsenior</f>
        <v>2.1566133921761268</v>
      </c>
      <c r="W516">
        <f>EXP(Table1[[#This Row],[Logit]])</f>
        <v>8.6418215848686284</v>
      </c>
      <c r="X516">
        <f>IF(Table1[[#This Row],[Survived]]=1, Table1[[#This Row],[elogit]]/(1+Table1[[#This Row],[elogit]]), 1-(Table1[[#This Row],[elogit]]/(1+Table1[[#This Row],[elogit]])))</f>
        <v>0.89628515823510491</v>
      </c>
      <c r="Y516">
        <f>LN(Table1[[#This Row],[probability]])</f>
        <v>-0.10949665968138747</v>
      </c>
      <c r="Z516">
        <f>IF(ROW()&lt;(Table1[[#Totals],[Survived]]+1), 1, 0)</f>
        <v>0</v>
      </c>
      <c r="AA516">
        <f>IF(Table1[[#This Row],[Prediction]]=Table1[[#This Row],[Survived]], 1, 0)</f>
        <v>0</v>
      </c>
    </row>
    <row r="517" spans="1:27" x14ac:dyDescent="0.3">
      <c r="A517">
        <v>458</v>
      </c>
      <c r="B517">
        <v>1</v>
      </c>
      <c r="C517">
        <v>1</v>
      </c>
      <c r="D517">
        <f>IF(Table1[[#This Row],[Pclass]]=1, 1, 0)</f>
        <v>1</v>
      </c>
      <c r="E517">
        <f>IF(Table1[[#This Row],[Pclass]]=2, 1, 0)</f>
        <v>0</v>
      </c>
      <c r="F517" t="s">
        <v>661</v>
      </c>
      <c r="G517" t="s">
        <v>17</v>
      </c>
      <c r="H517">
        <f>IF(Table1[[#This Row],[Sex]]="male", 1, 0)</f>
        <v>0</v>
      </c>
      <c r="J517">
        <f>IF(Table1[[#This Row],[Age]], 0, 1)</f>
        <v>1</v>
      </c>
      <c r="K517">
        <f>IF(AND(Table1[[#This Row],[Age]]&lt;&gt;"", Table1[[#This Row],[Age]]&lt;13), 1, 0)</f>
        <v>0</v>
      </c>
      <c r="L517">
        <f>IF(AND(Table1[[#This Row],[Age]]&lt;&gt;"", Table1[[#This Row],[Age]]&gt;=13, Table1[[#This Row],[Age]]&lt;20), 1, 0)</f>
        <v>0</v>
      </c>
      <c r="O517">
        <f>IF(AND(Table1[[#This Row],[Age]]&lt;&gt;"", Table1[[#This Row],[Age]]&gt;64), 1, 0)</f>
        <v>0</v>
      </c>
      <c r="P517">
        <v>1</v>
      </c>
      <c r="Q517">
        <v>0</v>
      </c>
      <c r="R517">
        <v>17464</v>
      </c>
      <c r="S517">
        <v>51.862499999999997</v>
      </c>
      <c r="T517" t="s">
        <v>662</v>
      </c>
      <c r="U517" t="s">
        <v>15</v>
      </c>
      <c r="V517">
        <f>Table1[[#This Row],[class1]]*Bclass1+Table1[[#This Row],[class2]]*Bclass2+Table1[[#This Row],[male]]*Bmale+Table1[[#This Row],[Fare]]*Bfare+Table1[[#This Row],[child]]*Bchild+Table1[[#This Row],[teen]]*Bteen+Table1[[#This Row],[senior]]*Bsenior</f>
        <v>2.1571232121165091</v>
      </c>
      <c r="W517">
        <f>EXP(Table1[[#This Row],[Logit]])</f>
        <v>8.646228481100156</v>
      </c>
      <c r="X517">
        <f>IF(Table1[[#This Row],[Survived]]=1, Table1[[#This Row],[elogit]]/(1+Table1[[#This Row],[elogit]]), 1-(Table1[[#This Row],[elogit]]/(1+Table1[[#This Row],[elogit]])))</f>
        <v>0.89633254054065803</v>
      </c>
      <c r="Y517">
        <f>LN(Table1[[#This Row],[probability]])</f>
        <v>-0.10944379586597773</v>
      </c>
      <c r="Z517">
        <f>IF(ROW()&lt;(Table1[[#Totals],[Survived]]+1), 1, 0)</f>
        <v>0</v>
      </c>
      <c r="AA517">
        <f>IF(Table1[[#This Row],[Prediction]]=Table1[[#This Row],[Survived]], 1, 0)</f>
        <v>0</v>
      </c>
    </row>
    <row r="518" spans="1:27" x14ac:dyDescent="0.3">
      <c r="A518">
        <v>384</v>
      </c>
      <c r="B518">
        <v>1</v>
      </c>
      <c r="C518">
        <v>1</v>
      </c>
      <c r="D518">
        <f>IF(Table1[[#This Row],[Pclass]]=1, 1, 0)</f>
        <v>1</v>
      </c>
      <c r="E518">
        <f>IF(Table1[[#This Row],[Pclass]]=2, 1, 0)</f>
        <v>0</v>
      </c>
      <c r="F518" t="s">
        <v>569</v>
      </c>
      <c r="G518" t="s">
        <v>17</v>
      </c>
      <c r="H518">
        <f>IF(Table1[[#This Row],[Sex]]="male", 1, 0)</f>
        <v>0</v>
      </c>
      <c r="I518">
        <v>35</v>
      </c>
      <c r="J518">
        <f>IF(Table1[[#This Row],[Age]], 0, 1)</f>
        <v>0</v>
      </c>
      <c r="K518">
        <f>IF(AND(Table1[[#This Row],[Age]]&lt;&gt;"", Table1[[#This Row],[Age]]&lt;13), 1, 0)</f>
        <v>0</v>
      </c>
      <c r="L518">
        <f>IF(AND(Table1[[#This Row],[Age]]&lt;&gt;"", Table1[[#This Row],[Age]]&gt;=13, Table1[[#This Row],[Age]]&lt;20), 1, 0)</f>
        <v>0</v>
      </c>
      <c r="O518">
        <f>IF(AND(Table1[[#This Row],[Age]]&lt;&gt;"", Table1[[#This Row],[Age]]&gt;64), 1, 0)</f>
        <v>0</v>
      </c>
      <c r="P518">
        <v>1</v>
      </c>
      <c r="Q518">
        <v>0</v>
      </c>
      <c r="R518">
        <v>113789</v>
      </c>
      <c r="S518">
        <v>52</v>
      </c>
      <c r="U518" t="s">
        <v>15</v>
      </c>
      <c r="V518">
        <f>Table1[[#This Row],[class1]]*Bclass1+Table1[[#This Row],[class2]]*Bclass2+Table1[[#This Row],[male]]*Bmale+Table1[[#This Row],[Fare]]*Bfare+Table1[[#This Row],[child]]*Bchild+Table1[[#This Row],[teen]]*Bteen+Table1[[#This Row],[senior]]*Bsenior</f>
        <v>2.1573060982156544</v>
      </c>
      <c r="W518">
        <f>EXP(Table1[[#This Row],[Logit]])</f>
        <v>8.6478099007048073</v>
      </c>
      <c r="X518">
        <f>IF(Table1[[#This Row],[Survived]]=1, Table1[[#This Row],[elogit]]/(1+Table1[[#This Row],[elogit]]), 1-(Table1[[#This Row],[elogit]]/(1+Table1[[#This Row],[elogit]])))</f>
        <v>0.89634953317986221</v>
      </c>
      <c r="Y518">
        <f>LN(Table1[[#This Row],[probability]])</f>
        <v>-0.10942483808260522</v>
      </c>
      <c r="Z518">
        <f>IF(ROW()&lt;(Table1[[#Totals],[Survived]]+1), 1, 0)</f>
        <v>0</v>
      </c>
      <c r="AA518">
        <f>IF(Table1[[#This Row],[Prediction]]=Table1[[#This Row],[Survived]], 1, 0)</f>
        <v>0</v>
      </c>
    </row>
    <row r="519" spans="1:27" x14ac:dyDescent="0.3">
      <c r="A519">
        <v>670</v>
      </c>
      <c r="B519">
        <v>1</v>
      </c>
      <c r="C519">
        <v>1</v>
      </c>
      <c r="D519">
        <f>IF(Table1[[#This Row],[Pclass]]=1, 1, 0)</f>
        <v>1</v>
      </c>
      <c r="E519">
        <f>IF(Table1[[#This Row],[Pclass]]=2, 1, 0)</f>
        <v>0</v>
      </c>
      <c r="F519" t="s">
        <v>942</v>
      </c>
      <c r="G519" t="s">
        <v>17</v>
      </c>
      <c r="H519">
        <f>IF(Table1[[#This Row],[Sex]]="male", 1, 0)</f>
        <v>0</v>
      </c>
      <c r="J519">
        <f>IF(Table1[[#This Row],[Age]], 0, 1)</f>
        <v>1</v>
      </c>
      <c r="K519">
        <f>IF(AND(Table1[[#This Row],[Age]]&lt;&gt;"", Table1[[#This Row],[Age]]&lt;13), 1, 0)</f>
        <v>0</v>
      </c>
      <c r="L519">
        <f>IF(AND(Table1[[#This Row],[Age]]&lt;&gt;"", Table1[[#This Row],[Age]]&gt;=13, Table1[[#This Row],[Age]]&lt;20), 1, 0)</f>
        <v>0</v>
      </c>
      <c r="O519">
        <f>IF(AND(Table1[[#This Row],[Age]]&lt;&gt;"", Table1[[#This Row],[Age]]&gt;64), 1, 0)</f>
        <v>0</v>
      </c>
      <c r="P519">
        <v>1</v>
      </c>
      <c r="Q519">
        <v>0</v>
      </c>
      <c r="R519">
        <v>19996</v>
      </c>
      <c r="S519">
        <v>52</v>
      </c>
      <c r="T519" t="s">
        <v>943</v>
      </c>
      <c r="U519" t="s">
        <v>15</v>
      </c>
      <c r="V519">
        <f>Table1[[#This Row],[class1]]*Bclass1+Table1[[#This Row],[class2]]*Bclass2+Table1[[#This Row],[male]]*Bmale+Table1[[#This Row],[Fare]]*Bfare+Table1[[#This Row],[child]]*Bchild+Table1[[#This Row],[teen]]*Bteen+Table1[[#This Row],[senior]]*Bsenior</f>
        <v>2.1573060982156544</v>
      </c>
      <c r="W519">
        <f>EXP(Table1[[#This Row],[Logit]])</f>
        <v>8.6478099007048073</v>
      </c>
      <c r="X519">
        <f>IF(Table1[[#This Row],[Survived]]=1, Table1[[#This Row],[elogit]]/(1+Table1[[#This Row],[elogit]]), 1-(Table1[[#This Row],[elogit]]/(1+Table1[[#This Row],[elogit]])))</f>
        <v>0.89634953317986221</v>
      </c>
      <c r="Y519">
        <f>LN(Table1[[#This Row],[probability]])</f>
        <v>-0.10942483808260522</v>
      </c>
      <c r="Z519">
        <f>IF(ROW()&lt;(Table1[[#Totals],[Survived]]+1), 1, 0)</f>
        <v>0</v>
      </c>
      <c r="AA519">
        <f>IF(Table1[[#This Row],[Prediction]]=Table1[[#This Row],[Survived]], 1, 0)</f>
        <v>0</v>
      </c>
    </row>
    <row r="520" spans="1:27" x14ac:dyDescent="0.3">
      <c r="A520">
        <v>872</v>
      </c>
      <c r="B520">
        <v>1</v>
      </c>
      <c r="C520">
        <v>1</v>
      </c>
      <c r="D520">
        <f>IF(Table1[[#This Row],[Pclass]]=1, 1, 0)</f>
        <v>1</v>
      </c>
      <c r="E520">
        <f>IF(Table1[[#This Row],[Pclass]]=2, 1, 0)</f>
        <v>0</v>
      </c>
      <c r="F520" t="s">
        <v>1197</v>
      </c>
      <c r="G520" t="s">
        <v>17</v>
      </c>
      <c r="H520">
        <f>IF(Table1[[#This Row],[Sex]]="male", 1, 0)</f>
        <v>0</v>
      </c>
      <c r="I520">
        <v>47</v>
      </c>
      <c r="J520">
        <f>IF(Table1[[#This Row],[Age]], 0, 1)</f>
        <v>0</v>
      </c>
      <c r="K520">
        <f>IF(AND(Table1[[#This Row],[Age]]&lt;&gt;"", Table1[[#This Row],[Age]]&lt;13), 1, 0)</f>
        <v>0</v>
      </c>
      <c r="L520">
        <f>IF(AND(Table1[[#This Row],[Age]]&lt;&gt;"", Table1[[#This Row],[Age]]&gt;=13, Table1[[#This Row],[Age]]&lt;20), 1, 0)</f>
        <v>0</v>
      </c>
      <c r="O520">
        <f>IF(AND(Table1[[#This Row],[Age]]&lt;&gt;"", Table1[[#This Row],[Age]]&gt;64), 1, 0)</f>
        <v>0</v>
      </c>
      <c r="P520">
        <v>1</v>
      </c>
      <c r="Q520">
        <v>1</v>
      </c>
      <c r="R520">
        <v>11751</v>
      </c>
      <c r="S520">
        <v>52.554200000000002</v>
      </c>
      <c r="T520" t="s">
        <v>377</v>
      </c>
      <c r="U520" t="s">
        <v>15</v>
      </c>
      <c r="V520">
        <f>Table1[[#This Row],[class1]]*Bclass1+Table1[[#This Row],[class2]]*Bclass2+Table1[[#This Row],[male]]*Bmale+Table1[[#This Row],[Fare]]*Bfare+Table1[[#This Row],[child]]*Bchild+Table1[[#This Row],[teen]]*Bteen+Table1[[#This Row],[senior]]*Bsenior</f>
        <v>2.1580432289512657</v>
      </c>
      <c r="W520">
        <f>EXP(Table1[[#This Row],[Logit]])</f>
        <v>8.6541868172001646</v>
      </c>
      <c r="X520">
        <f>IF(Table1[[#This Row],[Survived]]=1, Table1[[#This Row],[elogit]]/(1+Table1[[#This Row],[elogit]]), 1-(Table1[[#This Row],[elogit]]/(1+Table1[[#This Row],[elogit]])))</f>
        <v>0.89641799781433973</v>
      </c>
      <c r="Y520">
        <f>LN(Table1[[#This Row],[probability]])</f>
        <v>-0.10934845937390245</v>
      </c>
      <c r="Z520">
        <f>IF(ROW()&lt;(Table1[[#Totals],[Survived]]+1), 1, 0)</f>
        <v>0</v>
      </c>
      <c r="AA520">
        <f>IF(Table1[[#This Row],[Prediction]]=Table1[[#This Row],[Survived]], 1, 0)</f>
        <v>0</v>
      </c>
    </row>
    <row r="521" spans="1:27" x14ac:dyDescent="0.3">
      <c r="A521">
        <v>810</v>
      </c>
      <c r="B521">
        <v>1</v>
      </c>
      <c r="C521">
        <v>1</v>
      </c>
      <c r="D521">
        <f>IF(Table1[[#This Row],[Pclass]]=1, 1, 0)</f>
        <v>1</v>
      </c>
      <c r="E521">
        <f>IF(Table1[[#This Row],[Pclass]]=2, 1, 0)</f>
        <v>0</v>
      </c>
      <c r="F521" t="s">
        <v>1119</v>
      </c>
      <c r="G521" t="s">
        <v>17</v>
      </c>
      <c r="H521">
        <f>IF(Table1[[#This Row],[Sex]]="male", 1, 0)</f>
        <v>0</v>
      </c>
      <c r="I521">
        <v>33</v>
      </c>
      <c r="J521">
        <f>IF(Table1[[#This Row],[Age]], 0, 1)</f>
        <v>0</v>
      </c>
      <c r="K521">
        <f>IF(AND(Table1[[#This Row],[Age]]&lt;&gt;"", Table1[[#This Row],[Age]]&lt;13), 1, 0)</f>
        <v>0</v>
      </c>
      <c r="L521">
        <f>IF(AND(Table1[[#This Row],[Age]]&lt;&gt;"", Table1[[#This Row],[Age]]&gt;=13, Table1[[#This Row],[Age]]&lt;20), 1, 0)</f>
        <v>0</v>
      </c>
      <c r="O521">
        <f>IF(AND(Table1[[#This Row],[Age]]&lt;&gt;"", Table1[[#This Row],[Age]]&gt;64), 1, 0)</f>
        <v>0</v>
      </c>
      <c r="P521">
        <v>1</v>
      </c>
      <c r="Q521">
        <v>0</v>
      </c>
      <c r="R521">
        <v>113806</v>
      </c>
      <c r="S521">
        <v>53.1</v>
      </c>
      <c r="T521" t="s">
        <v>1014</v>
      </c>
      <c r="U521" t="s">
        <v>15</v>
      </c>
      <c r="V521">
        <f>Table1[[#This Row],[class1]]*Bclass1+Table1[[#This Row],[class2]]*Bclass2+Table1[[#This Row],[male]]*Bmale+Table1[[#This Row],[Fare]]*Bfare+Table1[[#This Row],[child]]*Bchild+Table1[[#This Row],[teen]]*Bteen+Table1[[#This Row],[senior]]*Bsenior</f>
        <v>2.1587691870088199</v>
      </c>
      <c r="W521">
        <f>EXP(Table1[[#This Row],[Logit]])</f>
        <v>8.6604716748471979</v>
      </c>
      <c r="X521">
        <f>IF(Table1[[#This Row],[Survived]]=1, Table1[[#This Row],[elogit]]/(1+Table1[[#This Row],[elogit]]), 1-(Table1[[#This Row],[elogit]]/(1+Table1[[#This Row],[elogit]])))</f>
        <v>0.89648538563560176</v>
      </c>
      <c r="Y521">
        <f>LN(Table1[[#This Row],[probability]])</f>
        <v>-0.10927328764751069</v>
      </c>
      <c r="Z521">
        <f>IF(ROW()&lt;(Table1[[#Totals],[Survived]]+1), 1, 0)</f>
        <v>0</v>
      </c>
      <c r="AA521">
        <f>IF(Table1[[#This Row],[Prediction]]=Table1[[#This Row],[Survived]], 1, 0)</f>
        <v>0</v>
      </c>
    </row>
    <row r="522" spans="1:27" x14ac:dyDescent="0.3">
      <c r="A522">
        <v>4</v>
      </c>
      <c r="B522">
        <v>1</v>
      </c>
      <c r="C522">
        <v>1</v>
      </c>
      <c r="D522">
        <f>IF(Table1[[#This Row],[Pclass]]=1, 1, 0)</f>
        <v>1</v>
      </c>
      <c r="E522">
        <f>IF(Table1[[#This Row],[Pclass]]=2, 1, 0)</f>
        <v>0</v>
      </c>
      <c r="F522" t="s">
        <v>23</v>
      </c>
      <c r="G522" t="s">
        <v>17</v>
      </c>
      <c r="H522">
        <f>IF(Table1[[#This Row],[Sex]]="male", 1, 0)</f>
        <v>0</v>
      </c>
      <c r="I522">
        <v>35</v>
      </c>
      <c r="J522">
        <f>IF(Table1[[#This Row],[Age]], 0, 1)</f>
        <v>0</v>
      </c>
      <c r="K522">
        <f>IF(AND(Table1[[#This Row],[Age]]&lt;&gt;"", Table1[[#This Row],[Age]]&lt;13), 1, 0)</f>
        <v>0</v>
      </c>
      <c r="L522">
        <f>IF(AND(Table1[[#This Row],[Age]]&lt;&gt;"", Table1[[#This Row],[Age]]&gt;=13, Table1[[#This Row],[Age]]&lt;20), 1, 0)</f>
        <v>0</v>
      </c>
      <c r="O522">
        <f>IF(AND(Table1[[#This Row],[Age]]&lt;&gt;"", Table1[[#This Row],[Age]]&gt;64), 1, 0)</f>
        <v>0</v>
      </c>
      <c r="P522">
        <v>1</v>
      </c>
      <c r="Q522">
        <v>0</v>
      </c>
      <c r="R522">
        <v>113803</v>
      </c>
      <c r="S522">
        <v>53.1</v>
      </c>
      <c r="T522" t="s">
        <v>24</v>
      </c>
      <c r="U522" t="s">
        <v>15</v>
      </c>
      <c r="V522">
        <f>Table1[[#This Row],[class1]]*Bclass1+Table1[[#This Row],[class2]]*Bclass2+Table1[[#This Row],[male]]*Bmale+Table1[[#This Row],[Fare]]*Bfare+Table1[[#This Row],[child]]*Bchild+Table1[[#This Row],[teen]]*Bteen+Table1[[#This Row],[senior]]*Bsenior</f>
        <v>2.1587691870088199</v>
      </c>
      <c r="W522">
        <f>EXP(Table1[[#This Row],[Logit]])</f>
        <v>8.6604716748471979</v>
      </c>
      <c r="X522">
        <f>IF(Table1[[#This Row],[Survived]]=1, Table1[[#This Row],[elogit]]/(1+Table1[[#This Row],[elogit]]), 1-(Table1[[#This Row],[elogit]]/(1+Table1[[#This Row],[elogit]])))</f>
        <v>0.89648538563560176</v>
      </c>
      <c r="Y522">
        <f>LN(Table1[[#This Row],[probability]])</f>
        <v>-0.10927328764751069</v>
      </c>
      <c r="Z522">
        <f>IF(ROW()&lt;(Table1[[#Totals],[Survived]]+1), 1, 0)</f>
        <v>0</v>
      </c>
      <c r="AA522">
        <f>IF(Table1[[#This Row],[Prediction]]=Table1[[#This Row],[Survived]], 1, 0)</f>
        <v>0</v>
      </c>
    </row>
    <row r="523" spans="1:27" x14ac:dyDescent="0.3">
      <c r="A523">
        <v>167</v>
      </c>
      <c r="B523">
        <v>1</v>
      </c>
      <c r="C523">
        <v>1</v>
      </c>
      <c r="D523">
        <f>IF(Table1[[#This Row],[Pclass]]=1, 1, 0)</f>
        <v>1</v>
      </c>
      <c r="E523">
        <f>IF(Table1[[#This Row],[Pclass]]=2, 1, 0)</f>
        <v>0</v>
      </c>
      <c r="F523" t="s">
        <v>259</v>
      </c>
      <c r="G523" t="s">
        <v>17</v>
      </c>
      <c r="H523">
        <f>IF(Table1[[#This Row],[Sex]]="male", 1, 0)</f>
        <v>0</v>
      </c>
      <c r="J523">
        <f>IF(Table1[[#This Row],[Age]], 0, 1)</f>
        <v>1</v>
      </c>
      <c r="K523">
        <f>IF(AND(Table1[[#This Row],[Age]]&lt;&gt;"", Table1[[#This Row],[Age]]&lt;13), 1, 0)</f>
        <v>0</v>
      </c>
      <c r="L523">
        <f>IF(AND(Table1[[#This Row],[Age]]&lt;&gt;"", Table1[[#This Row],[Age]]&gt;=13, Table1[[#This Row],[Age]]&lt;20), 1, 0)</f>
        <v>0</v>
      </c>
      <c r="O523">
        <f>IF(AND(Table1[[#This Row],[Age]]&lt;&gt;"", Table1[[#This Row],[Age]]&gt;64), 1, 0)</f>
        <v>0</v>
      </c>
      <c r="P523">
        <v>0</v>
      </c>
      <c r="Q523">
        <v>1</v>
      </c>
      <c r="R523">
        <v>113505</v>
      </c>
      <c r="S523">
        <v>55</v>
      </c>
      <c r="T523" t="s">
        <v>260</v>
      </c>
      <c r="U523" t="s">
        <v>15</v>
      </c>
      <c r="V523">
        <f>Table1[[#This Row],[class1]]*Bclass1+Table1[[#This Row],[class2]]*Bclass2+Table1[[#This Row],[male]]*Bmale+Table1[[#This Row],[Fare]]*Bfare+Table1[[#This Row],[child]]*Bchild+Table1[[#This Row],[teen]]*Bteen+Table1[[#This Row],[senior]]*Bsenior</f>
        <v>2.1612963403788332</v>
      </c>
      <c r="W523">
        <f>EXP(Table1[[#This Row],[Logit]])</f>
        <v>8.6823856934062906</v>
      </c>
      <c r="X523">
        <f>IF(Table1[[#This Row],[Survived]]=1, Table1[[#This Row],[elogit]]/(1+Table1[[#This Row],[elogit]]), 1-(Table1[[#This Row],[elogit]]/(1+Table1[[#This Row],[elogit]])))</f>
        <v>0.89671966892612009</v>
      </c>
      <c r="Y523">
        <f>LN(Table1[[#This Row],[probability]])</f>
        <v>-0.10901198647478047</v>
      </c>
      <c r="Z523">
        <f>IF(ROW()&lt;(Table1[[#Totals],[Survived]]+1), 1, 0)</f>
        <v>0</v>
      </c>
      <c r="AA523">
        <f>IF(Table1[[#This Row],[Prediction]]=Table1[[#This Row],[Survived]], 1, 0)</f>
        <v>0</v>
      </c>
    </row>
    <row r="524" spans="1:27" x14ac:dyDescent="0.3">
      <c r="A524">
        <v>357</v>
      </c>
      <c r="B524">
        <v>1</v>
      </c>
      <c r="C524">
        <v>1</v>
      </c>
      <c r="D524">
        <f>IF(Table1[[#This Row],[Pclass]]=1, 1, 0)</f>
        <v>1</v>
      </c>
      <c r="E524">
        <f>IF(Table1[[#This Row],[Pclass]]=2, 1, 0)</f>
        <v>0</v>
      </c>
      <c r="F524" t="s">
        <v>531</v>
      </c>
      <c r="G524" t="s">
        <v>17</v>
      </c>
      <c r="H524">
        <f>IF(Table1[[#This Row],[Sex]]="male", 1, 0)</f>
        <v>0</v>
      </c>
      <c r="I524">
        <v>22</v>
      </c>
      <c r="J524">
        <f>IF(Table1[[#This Row],[Age]], 0, 1)</f>
        <v>0</v>
      </c>
      <c r="K524">
        <f>IF(AND(Table1[[#This Row],[Age]]&lt;&gt;"", Table1[[#This Row],[Age]]&lt;13), 1, 0)</f>
        <v>0</v>
      </c>
      <c r="L524">
        <f>IF(AND(Table1[[#This Row],[Age]]&lt;&gt;"", Table1[[#This Row],[Age]]&gt;=13, Table1[[#This Row],[Age]]&lt;20), 1, 0)</f>
        <v>0</v>
      </c>
      <c r="O524">
        <f>IF(AND(Table1[[#This Row],[Age]]&lt;&gt;"", Table1[[#This Row],[Age]]&gt;64), 1, 0)</f>
        <v>0</v>
      </c>
      <c r="P524">
        <v>0</v>
      </c>
      <c r="Q524">
        <v>1</v>
      </c>
      <c r="R524">
        <v>113505</v>
      </c>
      <c r="S524">
        <v>55</v>
      </c>
      <c r="T524" t="s">
        <v>260</v>
      </c>
      <c r="U524" t="s">
        <v>15</v>
      </c>
      <c r="V524">
        <f>Table1[[#This Row],[class1]]*Bclass1+Table1[[#This Row],[class2]]*Bclass2+Table1[[#This Row],[male]]*Bmale+Table1[[#This Row],[Fare]]*Bfare+Table1[[#This Row],[child]]*Bchild+Table1[[#This Row],[teen]]*Bteen+Table1[[#This Row],[senior]]*Bsenior</f>
        <v>2.1612963403788332</v>
      </c>
      <c r="W524">
        <f>EXP(Table1[[#This Row],[Logit]])</f>
        <v>8.6823856934062906</v>
      </c>
      <c r="X524">
        <f>IF(Table1[[#This Row],[Survived]]=1, Table1[[#This Row],[elogit]]/(1+Table1[[#This Row],[elogit]]), 1-(Table1[[#This Row],[elogit]]/(1+Table1[[#This Row],[elogit]])))</f>
        <v>0.89671966892612009</v>
      </c>
      <c r="Y524">
        <f>LN(Table1[[#This Row],[probability]])</f>
        <v>-0.10901198647478047</v>
      </c>
      <c r="Z524">
        <f>IF(ROW()&lt;(Table1[[#Totals],[Survived]]+1), 1, 0)</f>
        <v>0</v>
      </c>
      <c r="AA524">
        <f>IF(Table1[[#This Row],[Prediction]]=Table1[[#This Row],[Survived]], 1, 0)</f>
        <v>0</v>
      </c>
    </row>
    <row r="525" spans="1:27" x14ac:dyDescent="0.3">
      <c r="A525">
        <v>578</v>
      </c>
      <c r="B525">
        <v>1</v>
      </c>
      <c r="C525">
        <v>1</v>
      </c>
      <c r="D525">
        <f>IF(Table1[[#This Row],[Pclass]]=1, 1, 0)</f>
        <v>1</v>
      </c>
      <c r="E525">
        <f>IF(Table1[[#This Row],[Pclass]]=2, 1, 0)</f>
        <v>0</v>
      </c>
      <c r="F525" t="s">
        <v>826</v>
      </c>
      <c r="G525" t="s">
        <v>17</v>
      </c>
      <c r="H525">
        <f>IF(Table1[[#This Row],[Sex]]="male", 1, 0)</f>
        <v>0</v>
      </c>
      <c r="I525">
        <v>39</v>
      </c>
      <c r="J525">
        <f>IF(Table1[[#This Row],[Age]], 0, 1)</f>
        <v>0</v>
      </c>
      <c r="K525">
        <f>IF(AND(Table1[[#This Row],[Age]]&lt;&gt;"", Table1[[#This Row],[Age]]&lt;13), 1, 0)</f>
        <v>0</v>
      </c>
      <c r="L525">
        <f>IF(AND(Table1[[#This Row],[Age]]&lt;&gt;"", Table1[[#This Row],[Age]]&gt;=13, Table1[[#This Row],[Age]]&lt;20), 1, 0)</f>
        <v>0</v>
      </c>
      <c r="O525">
        <f>IF(AND(Table1[[#This Row],[Age]]&lt;&gt;"", Table1[[#This Row],[Age]]&gt;64), 1, 0)</f>
        <v>0</v>
      </c>
      <c r="P525">
        <v>1</v>
      </c>
      <c r="Q525">
        <v>0</v>
      </c>
      <c r="R525">
        <v>13507</v>
      </c>
      <c r="S525">
        <v>55.9</v>
      </c>
      <c r="T525" t="s">
        <v>631</v>
      </c>
      <c r="U525" t="s">
        <v>15</v>
      </c>
      <c r="V525">
        <f>Table1[[#This Row],[class1]]*Bclass1+Table1[[#This Row],[class2]]*Bclass2+Table1[[#This Row],[male]]*Bmale+Table1[[#This Row],[Fare]]*Bfare+Table1[[#This Row],[child]]*Bchild+Table1[[#This Row],[teen]]*Bteen+Table1[[#This Row],[senior]]*Bsenior</f>
        <v>2.1624934130277871</v>
      </c>
      <c r="W525">
        <f>EXP(Table1[[#This Row],[Logit]])</f>
        <v>8.6927853631857808</v>
      </c>
      <c r="X525">
        <f>IF(Table1[[#This Row],[Survived]]=1, Table1[[#This Row],[elogit]]/(1+Table1[[#This Row],[elogit]]), 1-(Table1[[#This Row],[elogit]]/(1+Table1[[#This Row],[elogit]])))</f>
        <v>0.89683048138070764</v>
      </c>
      <c r="Y525">
        <f>LN(Table1[[#This Row],[probability]])</f>
        <v>-0.10888841875105712</v>
      </c>
      <c r="Z525">
        <f>IF(ROW()&lt;(Table1[[#Totals],[Survived]]+1), 1, 0)</f>
        <v>0</v>
      </c>
      <c r="AA525">
        <f>IF(Table1[[#This Row],[Prediction]]=Table1[[#This Row],[Survived]], 1, 0)</f>
        <v>0</v>
      </c>
    </row>
    <row r="526" spans="1:27" x14ac:dyDescent="0.3">
      <c r="A526">
        <v>310</v>
      </c>
      <c r="B526">
        <v>1</v>
      </c>
      <c r="C526">
        <v>1</v>
      </c>
      <c r="D526">
        <f>IF(Table1[[#This Row],[Pclass]]=1, 1, 0)</f>
        <v>1</v>
      </c>
      <c r="E526">
        <f>IF(Table1[[#This Row],[Pclass]]=2, 1, 0)</f>
        <v>0</v>
      </c>
      <c r="F526" t="s">
        <v>466</v>
      </c>
      <c r="G526" t="s">
        <v>17</v>
      </c>
      <c r="H526">
        <f>IF(Table1[[#This Row],[Sex]]="male", 1, 0)</f>
        <v>0</v>
      </c>
      <c r="I526">
        <v>30</v>
      </c>
      <c r="J526">
        <f>IF(Table1[[#This Row],[Age]], 0, 1)</f>
        <v>0</v>
      </c>
      <c r="K526">
        <f>IF(AND(Table1[[#This Row],[Age]]&lt;&gt;"", Table1[[#This Row],[Age]]&lt;13), 1, 0)</f>
        <v>0</v>
      </c>
      <c r="L526">
        <f>IF(AND(Table1[[#This Row],[Age]]&lt;&gt;"", Table1[[#This Row],[Age]]&gt;=13, Table1[[#This Row],[Age]]&lt;20), 1, 0)</f>
        <v>0</v>
      </c>
      <c r="O526">
        <f>IF(AND(Table1[[#This Row],[Age]]&lt;&gt;"", Table1[[#This Row],[Age]]&gt;64), 1, 0)</f>
        <v>0</v>
      </c>
      <c r="P526">
        <v>0</v>
      </c>
      <c r="Q526">
        <v>0</v>
      </c>
      <c r="R526" t="s">
        <v>467</v>
      </c>
      <c r="S526">
        <v>56.929200000000002</v>
      </c>
      <c r="T526" t="s">
        <v>468</v>
      </c>
      <c r="U526" t="s">
        <v>20</v>
      </c>
      <c r="V526">
        <f>Table1[[#This Row],[class1]]*Bclass1+Table1[[#This Row],[class2]]*Bclass2+Table1[[#This Row],[male]]*Bmale+Table1[[#This Row],[Fare]]*Bfare+Table1[[#This Row],[child]]*Bchild+Table1[[#This Row],[teen]]*Bteen+Table1[[#This Row],[senior]]*Bsenior</f>
        <v>2.1638623321059014</v>
      </c>
      <c r="W526">
        <f>EXP(Table1[[#This Row],[Logit]])</f>
        <v>8.7046932315059085</v>
      </c>
      <c r="X526">
        <f>IF(Table1[[#This Row],[Survived]]=1, Table1[[#This Row],[elogit]]/(1+Table1[[#This Row],[elogit]]), 1-(Table1[[#This Row],[elogit]]/(1+Table1[[#This Row],[elogit]])))</f>
        <v>0.89695707260961743</v>
      </c>
      <c r="Y526">
        <f>LN(Table1[[#This Row],[probability]])</f>
        <v>-0.1087472746910057</v>
      </c>
      <c r="Z526">
        <f>IF(ROW()&lt;(Table1[[#Totals],[Survived]]+1), 1, 0)</f>
        <v>0</v>
      </c>
      <c r="AA526">
        <f>IF(Table1[[#This Row],[Prediction]]=Table1[[#This Row],[Survived]], 1, 0)</f>
        <v>0</v>
      </c>
    </row>
    <row r="527" spans="1:27" x14ac:dyDescent="0.3">
      <c r="A527">
        <v>524</v>
      </c>
      <c r="B527">
        <v>1</v>
      </c>
      <c r="C527">
        <v>1</v>
      </c>
      <c r="D527">
        <f>IF(Table1[[#This Row],[Pclass]]=1, 1, 0)</f>
        <v>1</v>
      </c>
      <c r="E527">
        <f>IF(Table1[[#This Row],[Pclass]]=2, 1, 0)</f>
        <v>0</v>
      </c>
      <c r="F527" t="s">
        <v>753</v>
      </c>
      <c r="G527" t="s">
        <v>17</v>
      </c>
      <c r="H527">
        <f>IF(Table1[[#This Row],[Sex]]="male", 1, 0)</f>
        <v>0</v>
      </c>
      <c r="I527">
        <v>44</v>
      </c>
      <c r="J527">
        <f>IF(Table1[[#This Row],[Age]], 0, 1)</f>
        <v>0</v>
      </c>
      <c r="K527">
        <f>IF(AND(Table1[[#This Row],[Age]]&lt;&gt;"", Table1[[#This Row],[Age]]&lt;13), 1, 0)</f>
        <v>0</v>
      </c>
      <c r="L527">
        <f>IF(AND(Table1[[#This Row],[Age]]&lt;&gt;"", Table1[[#This Row],[Age]]&gt;=13, Table1[[#This Row],[Age]]&lt;20), 1, 0)</f>
        <v>0</v>
      </c>
      <c r="O527">
        <f>IF(AND(Table1[[#This Row],[Age]]&lt;&gt;"", Table1[[#This Row],[Age]]&gt;64), 1, 0)</f>
        <v>0</v>
      </c>
      <c r="P527">
        <v>0</v>
      </c>
      <c r="Q527">
        <v>1</v>
      </c>
      <c r="R527">
        <v>111361</v>
      </c>
      <c r="S527">
        <v>57.979199999999999</v>
      </c>
      <c r="T527" t="s">
        <v>497</v>
      </c>
      <c r="U527" t="s">
        <v>20</v>
      </c>
      <c r="V527">
        <f>Table1[[#This Row],[class1]]*Bclass1+Table1[[#This Row],[class2]]*Bclass2+Table1[[#This Row],[male]]*Bmale+Table1[[#This Row],[Fare]]*Bfare+Table1[[#This Row],[child]]*Bchild+Table1[[#This Row],[teen]]*Bteen+Table1[[#This Row],[senior]]*Bsenior</f>
        <v>2.1652589168630141</v>
      </c>
      <c r="W527">
        <f>EXP(Table1[[#This Row],[Logit]])</f>
        <v>8.7168585663716698</v>
      </c>
      <c r="X527">
        <f>IF(Table1[[#This Row],[Survived]]=1, Table1[[#This Row],[elogit]]/(1+Table1[[#This Row],[elogit]]), 1-(Table1[[#This Row],[elogit]]/(1+Table1[[#This Row],[elogit]])))</f>
        <v>0.8970860805300982</v>
      </c>
      <c r="Y527">
        <f>LN(Table1[[#This Row],[probability]])</f>
        <v>-0.10860345661118154</v>
      </c>
      <c r="Z527">
        <f>IF(ROW()&lt;(Table1[[#Totals],[Survived]]+1), 1, 0)</f>
        <v>0</v>
      </c>
      <c r="AA527">
        <f>IF(Table1[[#This Row],[Prediction]]=Table1[[#This Row],[Survived]], 1, 0)</f>
        <v>0</v>
      </c>
    </row>
    <row r="528" spans="1:27" x14ac:dyDescent="0.3">
      <c r="A528">
        <v>514</v>
      </c>
      <c r="B528">
        <v>1</v>
      </c>
      <c r="C528">
        <v>1</v>
      </c>
      <c r="D528">
        <f>IF(Table1[[#This Row],[Pclass]]=1, 1, 0)</f>
        <v>1</v>
      </c>
      <c r="E528">
        <f>IF(Table1[[#This Row],[Pclass]]=2, 1, 0)</f>
        <v>0</v>
      </c>
      <c r="F528" t="s">
        <v>739</v>
      </c>
      <c r="G528" t="s">
        <v>17</v>
      </c>
      <c r="H528">
        <f>IF(Table1[[#This Row],[Sex]]="male", 1, 0)</f>
        <v>0</v>
      </c>
      <c r="I528">
        <v>54</v>
      </c>
      <c r="J528">
        <f>IF(Table1[[#This Row],[Age]], 0, 1)</f>
        <v>0</v>
      </c>
      <c r="K528">
        <f>IF(AND(Table1[[#This Row],[Age]]&lt;&gt;"", Table1[[#This Row],[Age]]&lt;13), 1, 0)</f>
        <v>0</v>
      </c>
      <c r="L528">
        <f>IF(AND(Table1[[#This Row],[Age]]&lt;&gt;"", Table1[[#This Row],[Age]]&gt;=13, Table1[[#This Row],[Age]]&lt;20), 1, 0)</f>
        <v>0</v>
      </c>
      <c r="O528">
        <f>IF(AND(Table1[[#This Row],[Age]]&lt;&gt;"", Table1[[#This Row],[Age]]&gt;64), 1, 0)</f>
        <v>0</v>
      </c>
      <c r="P528">
        <v>1</v>
      </c>
      <c r="Q528">
        <v>0</v>
      </c>
      <c r="R528" t="s">
        <v>740</v>
      </c>
      <c r="S528">
        <v>59.4</v>
      </c>
      <c r="U528" t="s">
        <v>20</v>
      </c>
      <c r="V528">
        <f>Table1[[#This Row],[class1]]*Bclass1+Table1[[#This Row],[class2]]*Bclass2+Table1[[#This Row],[male]]*Bmale+Table1[[#This Row],[Fare]]*Bfare+Table1[[#This Row],[child]]*Bchild+Table1[[#This Row],[teen]]*Bteen+Table1[[#This Row],[senior]]*Bsenior</f>
        <v>2.1671486955514951</v>
      </c>
      <c r="W528">
        <f>EXP(Table1[[#This Row],[Logit]])</f>
        <v>8.7333470748297799</v>
      </c>
      <c r="X528">
        <f>IF(Table1[[#This Row],[Survived]]=1, Table1[[#This Row],[elogit]]/(1+Table1[[#This Row],[elogit]]), 1-(Table1[[#This Row],[elogit]]/(1+Table1[[#This Row],[elogit]])))</f>
        <v>0.89726041902009457</v>
      </c>
      <c r="Y528">
        <f>LN(Table1[[#This Row],[probability]])</f>
        <v>-0.1084091368512147</v>
      </c>
      <c r="Z528">
        <f>IF(ROW()&lt;(Table1[[#Totals],[Survived]]+1), 1, 0)</f>
        <v>0</v>
      </c>
      <c r="AA528">
        <f>IF(Table1[[#This Row],[Prediction]]=Table1[[#This Row],[Survived]], 1, 0)</f>
        <v>0</v>
      </c>
    </row>
    <row r="529" spans="1:27" x14ac:dyDescent="0.3">
      <c r="A529">
        <v>152</v>
      </c>
      <c r="B529">
        <v>1</v>
      </c>
      <c r="C529">
        <v>1</v>
      </c>
      <c r="D529">
        <f>IF(Table1[[#This Row],[Pclass]]=1, 1, 0)</f>
        <v>1</v>
      </c>
      <c r="E529">
        <f>IF(Table1[[#This Row],[Pclass]]=2, 1, 0)</f>
        <v>0</v>
      </c>
      <c r="F529" t="s">
        <v>236</v>
      </c>
      <c r="G529" t="s">
        <v>17</v>
      </c>
      <c r="H529">
        <f>IF(Table1[[#This Row],[Sex]]="male", 1, 0)</f>
        <v>0</v>
      </c>
      <c r="I529">
        <v>22</v>
      </c>
      <c r="J529">
        <f>IF(Table1[[#This Row],[Age]], 0, 1)</f>
        <v>0</v>
      </c>
      <c r="K529">
        <f>IF(AND(Table1[[#This Row],[Age]]&lt;&gt;"", Table1[[#This Row],[Age]]&lt;13), 1, 0)</f>
        <v>0</v>
      </c>
      <c r="L529">
        <f>IF(AND(Table1[[#This Row],[Age]]&lt;&gt;"", Table1[[#This Row],[Age]]&gt;=13, Table1[[#This Row],[Age]]&lt;20), 1, 0)</f>
        <v>0</v>
      </c>
      <c r="O529">
        <f>IF(AND(Table1[[#This Row],[Age]]&lt;&gt;"", Table1[[#This Row],[Age]]&gt;64), 1, 0)</f>
        <v>0</v>
      </c>
      <c r="P529">
        <v>1</v>
      </c>
      <c r="Q529">
        <v>0</v>
      </c>
      <c r="R529">
        <v>113776</v>
      </c>
      <c r="S529">
        <v>66.599999999999994</v>
      </c>
      <c r="T529" t="s">
        <v>237</v>
      </c>
      <c r="U529" t="s">
        <v>15</v>
      </c>
      <c r="V529">
        <f>Table1[[#This Row],[class1]]*Bclass1+Table1[[#This Row],[class2]]*Bclass2+Table1[[#This Row],[male]]*Bmale+Table1[[#This Row],[Fare]]*Bfare+Table1[[#This Row],[child]]*Bchild+Table1[[#This Row],[teen]]*Bteen+Table1[[#This Row],[senior]]*Bsenior</f>
        <v>2.1767252767431242</v>
      </c>
      <c r="W529">
        <f>EXP(Table1[[#This Row],[Logit]])</f>
        <v>8.8173844352080604</v>
      </c>
      <c r="X529">
        <f>IF(Table1[[#This Row],[Survived]]=1, Table1[[#This Row],[elogit]]/(1+Table1[[#This Row],[elogit]]), 1-(Table1[[#This Row],[elogit]]/(1+Table1[[#This Row],[elogit]])))</f>
        <v>0.89813987558501807</v>
      </c>
      <c r="Y529">
        <f>LN(Table1[[#This Row],[probability]])</f>
        <v>-0.10742945935210139</v>
      </c>
      <c r="Z529">
        <f>IF(ROW()&lt;(Table1[[#Totals],[Survived]]+1), 1, 0)</f>
        <v>0</v>
      </c>
      <c r="AA529">
        <f>IF(Table1[[#This Row],[Prediction]]=Table1[[#This Row],[Survived]], 1, 0)</f>
        <v>0</v>
      </c>
    </row>
    <row r="530" spans="1:27" x14ac:dyDescent="0.3">
      <c r="A530">
        <v>370</v>
      </c>
      <c r="B530">
        <v>1</v>
      </c>
      <c r="C530">
        <v>1</v>
      </c>
      <c r="D530">
        <f>IF(Table1[[#This Row],[Pclass]]=1, 1, 0)</f>
        <v>1</v>
      </c>
      <c r="E530">
        <f>IF(Table1[[#This Row],[Pclass]]=2, 1, 0)</f>
        <v>0</v>
      </c>
      <c r="F530" t="s">
        <v>548</v>
      </c>
      <c r="G530" t="s">
        <v>17</v>
      </c>
      <c r="H530">
        <f>IF(Table1[[#This Row],[Sex]]="male", 1, 0)</f>
        <v>0</v>
      </c>
      <c r="I530">
        <v>24</v>
      </c>
      <c r="J530">
        <f>IF(Table1[[#This Row],[Age]], 0, 1)</f>
        <v>0</v>
      </c>
      <c r="K530">
        <f>IF(AND(Table1[[#This Row],[Age]]&lt;&gt;"", Table1[[#This Row],[Age]]&lt;13), 1, 0)</f>
        <v>0</v>
      </c>
      <c r="L530">
        <f>IF(AND(Table1[[#This Row],[Age]]&lt;&gt;"", Table1[[#This Row],[Age]]&gt;=13, Table1[[#This Row],[Age]]&lt;20), 1, 0)</f>
        <v>0</v>
      </c>
      <c r="O530">
        <f>IF(AND(Table1[[#This Row],[Age]]&lt;&gt;"", Table1[[#This Row],[Age]]&gt;64), 1, 0)</f>
        <v>0</v>
      </c>
      <c r="P530">
        <v>0</v>
      </c>
      <c r="Q530">
        <v>0</v>
      </c>
      <c r="R530" t="s">
        <v>549</v>
      </c>
      <c r="S530">
        <v>69.3</v>
      </c>
      <c r="T530" t="s">
        <v>550</v>
      </c>
      <c r="U530" t="s">
        <v>20</v>
      </c>
      <c r="V530">
        <f>Table1[[#This Row],[class1]]*Bclass1+Table1[[#This Row],[class2]]*Bclass2+Table1[[#This Row],[male]]*Bmale+Table1[[#This Row],[Fare]]*Bfare+Table1[[#This Row],[child]]*Bchild+Table1[[#This Row],[teen]]*Bteen+Table1[[#This Row],[senior]]*Bsenior</f>
        <v>2.1803164946899849</v>
      </c>
      <c r="W530">
        <f>EXP(Table1[[#This Row],[Logit]])</f>
        <v>8.849106510786827</v>
      </c>
      <c r="X530">
        <f>IF(Table1[[#This Row],[Survived]]=1, Table1[[#This Row],[elogit]]/(1+Table1[[#This Row],[elogit]]), 1-(Table1[[#This Row],[elogit]]/(1+Table1[[#This Row],[elogit]])))</f>
        <v>0.89846794743210556</v>
      </c>
      <c r="Y530">
        <f>LN(Table1[[#This Row],[probability]])</f>
        <v>-0.1070642468148621</v>
      </c>
      <c r="Z530">
        <f>IF(ROW()&lt;(Table1[[#Totals],[Survived]]+1), 1, 0)</f>
        <v>0</v>
      </c>
      <c r="AA530">
        <f>IF(Table1[[#This Row],[Prediction]]=Table1[[#This Row],[Survived]], 1, 0)</f>
        <v>0</v>
      </c>
    </row>
    <row r="531" spans="1:27" x14ac:dyDescent="0.3">
      <c r="A531">
        <v>642</v>
      </c>
      <c r="B531">
        <v>1</v>
      </c>
      <c r="C531">
        <v>1</v>
      </c>
      <c r="D531">
        <f>IF(Table1[[#This Row],[Pclass]]=1, 1, 0)</f>
        <v>1</v>
      </c>
      <c r="E531">
        <f>IF(Table1[[#This Row],[Pclass]]=2, 1, 0)</f>
        <v>0</v>
      </c>
      <c r="F531" t="s">
        <v>907</v>
      </c>
      <c r="G531" t="s">
        <v>17</v>
      </c>
      <c r="H531">
        <f>IF(Table1[[#This Row],[Sex]]="male", 1, 0)</f>
        <v>0</v>
      </c>
      <c r="I531">
        <v>24</v>
      </c>
      <c r="J531">
        <f>IF(Table1[[#This Row],[Age]], 0, 1)</f>
        <v>0</v>
      </c>
      <c r="K531">
        <f>IF(AND(Table1[[#This Row],[Age]]&lt;&gt;"", Table1[[#This Row],[Age]]&lt;13), 1, 0)</f>
        <v>0</v>
      </c>
      <c r="L531">
        <f>IF(AND(Table1[[#This Row],[Age]]&lt;&gt;"", Table1[[#This Row],[Age]]&gt;=13, Table1[[#This Row],[Age]]&lt;20), 1, 0)</f>
        <v>0</v>
      </c>
      <c r="O531">
        <f>IF(AND(Table1[[#This Row],[Age]]&lt;&gt;"", Table1[[#This Row],[Age]]&gt;64), 1, 0)</f>
        <v>0</v>
      </c>
      <c r="P531">
        <v>0</v>
      </c>
      <c r="Q531">
        <v>0</v>
      </c>
      <c r="R531" t="s">
        <v>549</v>
      </c>
      <c r="S531">
        <v>69.3</v>
      </c>
      <c r="T531" t="s">
        <v>550</v>
      </c>
      <c r="U531" t="s">
        <v>20</v>
      </c>
      <c r="V531">
        <f>Table1[[#This Row],[class1]]*Bclass1+Table1[[#This Row],[class2]]*Bclass2+Table1[[#This Row],[male]]*Bmale+Table1[[#This Row],[Fare]]*Bfare+Table1[[#This Row],[child]]*Bchild+Table1[[#This Row],[teen]]*Bteen+Table1[[#This Row],[senior]]*Bsenior</f>
        <v>2.1803164946899849</v>
      </c>
      <c r="W531">
        <f>EXP(Table1[[#This Row],[Logit]])</f>
        <v>8.849106510786827</v>
      </c>
      <c r="X531">
        <f>IF(Table1[[#This Row],[Survived]]=1, Table1[[#This Row],[elogit]]/(1+Table1[[#This Row],[elogit]]), 1-(Table1[[#This Row],[elogit]]/(1+Table1[[#This Row],[elogit]])))</f>
        <v>0.89846794743210556</v>
      </c>
      <c r="Y531">
        <f>LN(Table1[[#This Row],[probability]])</f>
        <v>-0.1070642468148621</v>
      </c>
      <c r="Z531">
        <f>IF(ROW()&lt;(Table1[[#Totals],[Survived]]+1), 1, 0)</f>
        <v>0</v>
      </c>
      <c r="AA531">
        <f>IF(Table1[[#This Row],[Prediction]]=Table1[[#This Row],[Survived]], 1, 0)</f>
        <v>0</v>
      </c>
    </row>
    <row r="532" spans="1:27" x14ac:dyDescent="0.3">
      <c r="A532">
        <v>541</v>
      </c>
      <c r="B532">
        <v>1</v>
      </c>
      <c r="C532">
        <v>1</v>
      </c>
      <c r="D532">
        <f>IF(Table1[[#This Row],[Pclass]]=1, 1, 0)</f>
        <v>1</v>
      </c>
      <c r="E532">
        <f>IF(Table1[[#This Row],[Pclass]]=2, 1, 0)</f>
        <v>0</v>
      </c>
      <c r="F532" t="s">
        <v>776</v>
      </c>
      <c r="G532" t="s">
        <v>17</v>
      </c>
      <c r="H532">
        <f>IF(Table1[[#This Row],[Sex]]="male", 1, 0)</f>
        <v>0</v>
      </c>
      <c r="I532">
        <v>36</v>
      </c>
      <c r="J532">
        <f>IF(Table1[[#This Row],[Age]], 0, 1)</f>
        <v>0</v>
      </c>
      <c r="K532">
        <f>IF(AND(Table1[[#This Row],[Age]]&lt;&gt;"", Table1[[#This Row],[Age]]&lt;13), 1, 0)</f>
        <v>0</v>
      </c>
      <c r="L532">
        <f>IF(AND(Table1[[#This Row],[Age]]&lt;&gt;"", Table1[[#This Row],[Age]]&gt;=13, Table1[[#This Row],[Age]]&lt;20), 1, 0)</f>
        <v>0</v>
      </c>
      <c r="O532">
        <f>IF(AND(Table1[[#This Row],[Age]]&lt;&gt;"", Table1[[#This Row],[Age]]&gt;64), 1, 0)</f>
        <v>0</v>
      </c>
      <c r="P532">
        <v>0</v>
      </c>
      <c r="Q532">
        <v>2</v>
      </c>
      <c r="R532" t="s">
        <v>777</v>
      </c>
      <c r="S532">
        <v>71</v>
      </c>
      <c r="T532" t="s">
        <v>778</v>
      </c>
      <c r="U532" t="s">
        <v>15</v>
      </c>
      <c r="V532">
        <f>Table1[[#This Row],[class1]]*Bclass1+Table1[[#This Row],[class2]]*Bclass2+Table1[[#This Row],[male]]*Bmale+Table1[[#This Row],[Fare]]*Bfare+Table1[[#This Row],[child]]*Bchild+Table1[[#This Row],[teen]]*Bteen+Table1[[#This Row],[senior]]*Bsenior</f>
        <v>2.1825776319157861</v>
      </c>
      <c r="W532">
        <f>EXP(Table1[[#This Row],[Logit]])</f>
        <v>8.8691381935905547</v>
      </c>
      <c r="X532">
        <f>IF(Table1[[#This Row],[Survived]]=1, Table1[[#This Row],[elogit]]/(1+Table1[[#This Row],[elogit]]), 1-(Table1[[#This Row],[elogit]]/(1+Table1[[#This Row],[elogit]])))</f>
        <v>0.89867403005366331</v>
      </c>
      <c r="Y532">
        <f>LN(Table1[[#This Row],[probability]])</f>
        <v>-0.1068349019717247</v>
      </c>
      <c r="Z532">
        <f>IF(ROW()&lt;(Table1[[#Totals],[Survived]]+1), 1, 0)</f>
        <v>0</v>
      </c>
      <c r="AA532">
        <f>IF(Table1[[#This Row],[Prediction]]=Table1[[#This Row],[Survived]], 1, 0)</f>
        <v>0</v>
      </c>
    </row>
    <row r="533" spans="1:27" x14ac:dyDescent="0.3">
      <c r="A533">
        <v>2</v>
      </c>
      <c r="B533">
        <v>1</v>
      </c>
      <c r="C533">
        <v>1</v>
      </c>
      <c r="D533">
        <f>IF(Table1[[#This Row],[Pclass]]=1, 1, 0)</f>
        <v>1</v>
      </c>
      <c r="E533">
        <f>IF(Table1[[#This Row],[Pclass]]=2, 1, 0)</f>
        <v>0</v>
      </c>
      <c r="F533" t="s">
        <v>16</v>
      </c>
      <c r="G533" t="s">
        <v>17</v>
      </c>
      <c r="H533">
        <f>IF(Table1[[#This Row],[Sex]]="male", 1, 0)</f>
        <v>0</v>
      </c>
      <c r="I533">
        <v>38</v>
      </c>
      <c r="J533">
        <f>IF(Table1[[#This Row],[Age]], 0, 1)</f>
        <v>0</v>
      </c>
      <c r="K533">
        <f>IF(AND(Table1[[#This Row],[Age]]&lt;&gt;"", Table1[[#This Row],[Age]]&lt;13), 1, 0)</f>
        <v>0</v>
      </c>
      <c r="L533">
        <f>IF(AND(Table1[[#This Row],[Age]]&lt;&gt;"", Table1[[#This Row],[Age]]&gt;=13, Table1[[#This Row],[Age]]&lt;20), 1, 0)</f>
        <v>0</v>
      </c>
      <c r="O533">
        <f>IF(AND(Table1[[#This Row],[Age]]&lt;&gt;"", Table1[[#This Row],[Age]]&gt;64), 1, 0)</f>
        <v>0</v>
      </c>
      <c r="P533">
        <v>1</v>
      </c>
      <c r="Q533">
        <v>0</v>
      </c>
      <c r="R533" t="s">
        <v>18</v>
      </c>
      <c r="S533">
        <v>71.283299999999997</v>
      </c>
      <c r="T533" t="s">
        <v>19</v>
      </c>
      <c r="U533" t="s">
        <v>20</v>
      </c>
      <c r="V533">
        <f>Table1[[#This Row],[class1]]*Bclass1+Table1[[#This Row],[class2]]*Bclass2+Table1[[#This Row],[male]]*Bmale+Table1[[#This Row],[Fare]]*Bfare+Table1[[#This Row],[child]]*Bchild+Table1[[#This Row],[teen]]*Bteen+Table1[[#This Row],[senior]]*Bsenior</f>
        <v>2.1829544437840624</v>
      </c>
      <c r="W533">
        <f>EXP(Table1[[#This Row],[Logit]])</f>
        <v>8.8724808198543563</v>
      </c>
      <c r="X533">
        <f>IF(Table1[[#This Row],[Survived]]=1, Table1[[#This Row],[elogit]]/(1+Table1[[#This Row],[elogit]]), 1-(Table1[[#This Row],[elogit]]/(1+Table1[[#This Row],[elogit]])))</f>
        <v>0.89870833701809583</v>
      </c>
      <c r="Y533">
        <f>LN(Table1[[#This Row],[probability]])</f>
        <v>-0.10679672760764369</v>
      </c>
      <c r="Z533">
        <f>IF(ROW()&lt;(Table1[[#Totals],[Survived]]+1), 1, 0)</f>
        <v>0</v>
      </c>
      <c r="AA533">
        <f>IF(Table1[[#This Row],[Prediction]]=Table1[[#This Row],[Survived]], 1, 0)</f>
        <v>0</v>
      </c>
    </row>
    <row r="534" spans="1:27" x14ac:dyDescent="0.3">
      <c r="A534">
        <v>367</v>
      </c>
      <c r="B534">
        <v>1</v>
      </c>
      <c r="C534">
        <v>1</v>
      </c>
      <c r="D534">
        <f>IF(Table1[[#This Row],[Pclass]]=1, 1, 0)</f>
        <v>1</v>
      </c>
      <c r="E534">
        <f>IF(Table1[[#This Row],[Pclass]]=2, 1, 0)</f>
        <v>0</v>
      </c>
      <c r="F534" t="s">
        <v>544</v>
      </c>
      <c r="G534" t="s">
        <v>17</v>
      </c>
      <c r="H534">
        <f>IF(Table1[[#This Row],[Sex]]="male", 1, 0)</f>
        <v>0</v>
      </c>
      <c r="I534">
        <v>60</v>
      </c>
      <c r="J534">
        <f>IF(Table1[[#This Row],[Age]], 0, 1)</f>
        <v>0</v>
      </c>
      <c r="K534">
        <f>IF(AND(Table1[[#This Row],[Age]]&lt;&gt;"", Table1[[#This Row],[Age]]&lt;13), 1, 0)</f>
        <v>0</v>
      </c>
      <c r="L534">
        <f>IF(AND(Table1[[#This Row],[Age]]&lt;&gt;"", Table1[[#This Row],[Age]]&gt;=13, Table1[[#This Row],[Age]]&lt;20), 1, 0)</f>
        <v>0</v>
      </c>
      <c r="O534">
        <f>IF(AND(Table1[[#This Row],[Age]]&lt;&gt;"", Table1[[#This Row],[Age]]&gt;64), 1, 0)</f>
        <v>0</v>
      </c>
      <c r="P534">
        <v>1</v>
      </c>
      <c r="Q534">
        <v>0</v>
      </c>
      <c r="R534">
        <v>110813</v>
      </c>
      <c r="S534">
        <v>75.25</v>
      </c>
      <c r="T534" t="s">
        <v>545</v>
      </c>
      <c r="U534" t="s">
        <v>20</v>
      </c>
      <c r="V534">
        <f>Table1[[#This Row],[class1]]*Bclass1+Table1[[#This Row],[class2]]*Bclass2+Table1[[#This Row],[male]]*Bmale+Table1[[#This Row],[Fare]]*Bfare+Table1[[#This Row],[child]]*Bchild+Table1[[#This Row],[teen]]*Bteen+Table1[[#This Row],[senior]]*Bsenior</f>
        <v>2.1882304749802892</v>
      </c>
      <c r="W534">
        <f>EXP(Table1[[#This Row],[Logit]])</f>
        <v>8.9194160123417863</v>
      </c>
      <c r="X534">
        <f>IF(Table1[[#This Row],[Survived]]=1, Table1[[#This Row],[elogit]]/(1+Table1[[#This Row],[elogit]]), 1-(Table1[[#This Row],[elogit]]/(1+Table1[[#This Row],[elogit]])))</f>
        <v>0.89918761358977228</v>
      </c>
      <c r="Y534">
        <f>LN(Table1[[#This Row],[probability]])</f>
        <v>-0.10626357485999181</v>
      </c>
      <c r="Z534">
        <f>IF(ROW()&lt;(Table1[[#Totals],[Survived]]+1), 1, 0)</f>
        <v>0</v>
      </c>
      <c r="AA534">
        <f>IF(Table1[[#This Row],[Prediction]]=Table1[[#This Row],[Survived]], 1, 0)</f>
        <v>0</v>
      </c>
    </row>
    <row r="535" spans="1:27" x14ac:dyDescent="0.3">
      <c r="A535">
        <v>219</v>
      </c>
      <c r="B535">
        <v>1</v>
      </c>
      <c r="C535">
        <v>1</v>
      </c>
      <c r="D535">
        <f>IF(Table1[[#This Row],[Pclass]]=1, 1, 0)</f>
        <v>1</v>
      </c>
      <c r="E535">
        <f>IF(Table1[[#This Row],[Pclass]]=2, 1, 0)</f>
        <v>0</v>
      </c>
      <c r="F535" t="s">
        <v>332</v>
      </c>
      <c r="G535" t="s">
        <v>17</v>
      </c>
      <c r="H535">
        <f>IF(Table1[[#This Row],[Sex]]="male", 1, 0)</f>
        <v>0</v>
      </c>
      <c r="I535">
        <v>32</v>
      </c>
      <c r="J535">
        <f>IF(Table1[[#This Row],[Age]], 0, 1)</f>
        <v>0</v>
      </c>
      <c r="K535">
        <f>IF(AND(Table1[[#This Row],[Age]]&lt;&gt;"", Table1[[#This Row],[Age]]&lt;13), 1, 0)</f>
        <v>0</v>
      </c>
      <c r="L535">
        <f>IF(AND(Table1[[#This Row],[Age]]&lt;&gt;"", Table1[[#This Row],[Age]]&gt;=13, Table1[[#This Row],[Age]]&lt;20), 1, 0)</f>
        <v>0</v>
      </c>
      <c r="O535">
        <f>IF(AND(Table1[[#This Row],[Age]]&lt;&gt;"", Table1[[#This Row],[Age]]&gt;64), 1, 0)</f>
        <v>0</v>
      </c>
      <c r="P535">
        <v>0</v>
      </c>
      <c r="Q535">
        <v>0</v>
      </c>
      <c r="R535">
        <v>11813</v>
      </c>
      <c r="S535">
        <v>76.291700000000006</v>
      </c>
      <c r="T535" t="s">
        <v>333</v>
      </c>
      <c r="U535" t="s">
        <v>20</v>
      </c>
      <c r="V535">
        <f>Table1[[#This Row],[class1]]*Bclass1+Table1[[#This Row],[class2]]*Bclass2+Table1[[#This Row],[male]]*Bmale+Table1[[#This Row],[Fare]]*Bfare+Table1[[#This Row],[child]]*Bchild+Table1[[#This Row],[teen]]*Bteen+Table1[[#This Row],[senior]]*Bsenior</f>
        <v>2.1896160200674171</v>
      </c>
      <c r="W535">
        <f>EXP(Table1[[#This Row],[Logit]])</f>
        <v>8.9317828307915921</v>
      </c>
      <c r="X535">
        <f>IF(Table1[[#This Row],[Survived]]=1, Table1[[#This Row],[elogit]]/(1+Table1[[#This Row],[elogit]]), 1-(Table1[[#This Row],[elogit]]/(1+Table1[[#This Row],[elogit]])))</f>
        <v>0.89931314276227514</v>
      </c>
      <c r="Y535">
        <f>LN(Table1[[#This Row],[probability]])</f>
        <v>-0.10612398173247896</v>
      </c>
      <c r="Z535">
        <f>IF(ROW()&lt;(Table1[[#Totals],[Survived]]+1), 1, 0)</f>
        <v>0</v>
      </c>
      <c r="AA535">
        <f>IF(Table1[[#This Row],[Prediction]]=Table1[[#This Row],[Survived]], 1, 0)</f>
        <v>0</v>
      </c>
    </row>
    <row r="536" spans="1:27" x14ac:dyDescent="0.3">
      <c r="A536">
        <v>53</v>
      </c>
      <c r="B536">
        <v>1</v>
      </c>
      <c r="C536">
        <v>1</v>
      </c>
      <c r="D536">
        <f>IF(Table1[[#This Row],[Pclass]]=1, 1, 0)</f>
        <v>1</v>
      </c>
      <c r="E536">
        <f>IF(Table1[[#This Row],[Pclass]]=2, 1, 0)</f>
        <v>0</v>
      </c>
      <c r="F536" t="s">
        <v>91</v>
      </c>
      <c r="G536" t="s">
        <v>17</v>
      </c>
      <c r="H536">
        <f>IF(Table1[[#This Row],[Sex]]="male", 1, 0)</f>
        <v>0</v>
      </c>
      <c r="I536">
        <v>49</v>
      </c>
      <c r="J536">
        <f>IF(Table1[[#This Row],[Age]], 0, 1)</f>
        <v>0</v>
      </c>
      <c r="K536">
        <f>IF(AND(Table1[[#This Row],[Age]]&lt;&gt;"", Table1[[#This Row],[Age]]&lt;13), 1, 0)</f>
        <v>0</v>
      </c>
      <c r="L536">
        <f>IF(AND(Table1[[#This Row],[Age]]&lt;&gt;"", Table1[[#This Row],[Age]]&gt;=13, Table1[[#This Row],[Age]]&lt;20), 1, 0)</f>
        <v>0</v>
      </c>
      <c r="O536">
        <f>IF(AND(Table1[[#This Row],[Age]]&lt;&gt;"", Table1[[#This Row],[Age]]&gt;64), 1, 0)</f>
        <v>0</v>
      </c>
      <c r="P536">
        <v>1</v>
      </c>
      <c r="Q536">
        <v>0</v>
      </c>
      <c r="R536" t="s">
        <v>92</v>
      </c>
      <c r="S536">
        <v>76.729200000000006</v>
      </c>
      <c r="T536" t="s">
        <v>93</v>
      </c>
      <c r="U536" t="s">
        <v>20</v>
      </c>
      <c r="V536">
        <f>Table1[[#This Row],[class1]]*Bclass1+Table1[[#This Row],[class2]]*Bclass2+Table1[[#This Row],[male]]*Bmale+Table1[[#This Row],[Fare]]*Bfare+Table1[[#This Row],[child]]*Bchild+Table1[[#This Row],[teen]]*Bteen+Table1[[#This Row],[senior]]*Bsenior</f>
        <v>2.1901979303828805</v>
      </c>
      <c r="W536">
        <f>EXP(Table1[[#This Row],[Logit]])</f>
        <v>8.9369818398881122</v>
      </c>
      <c r="X536">
        <f>IF(Table1[[#This Row],[Survived]]=1, Table1[[#This Row],[elogit]]/(1+Table1[[#This Row],[elogit]]), 1-(Table1[[#This Row],[elogit]]/(1+Table1[[#This Row],[elogit]])))</f>
        <v>0.89936582192533621</v>
      </c>
      <c r="Y536">
        <f>LN(Table1[[#This Row],[probability]])</f>
        <v>-0.10606540634008227</v>
      </c>
      <c r="Z536">
        <f>IF(ROW()&lt;(Table1[[#Totals],[Survived]]+1), 1, 0)</f>
        <v>0</v>
      </c>
      <c r="AA536">
        <f>IF(Table1[[#This Row],[Prediction]]=Table1[[#This Row],[Survived]], 1, 0)</f>
        <v>0</v>
      </c>
    </row>
    <row r="537" spans="1:27" x14ac:dyDescent="0.3">
      <c r="A537">
        <v>276</v>
      </c>
      <c r="B537">
        <v>1</v>
      </c>
      <c r="C537">
        <v>1</v>
      </c>
      <c r="D537">
        <f>IF(Table1[[#This Row],[Pclass]]=1, 1, 0)</f>
        <v>1</v>
      </c>
      <c r="E537">
        <f>IF(Table1[[#This Row],[Pclass]]=2, 1, 0)</f>
        <v>0</v>
      </c>
      <c r="F537" t="s">
        <v>418</v>
      </c>
      <c r="G537" t="s">
        <v>17</v>
      </c>
      <c r="H537">
        <f>IF(Table1[[#This Row],[Sex]]="male", 1, 0)</f>
        <v>0</v>
      </c>
      <c r="I537">
        <v>63</v>
      </c>
      <c r="J537">
        <f>IF(Table1[[#This Row],[Age]], 0, 1)</f>
        <v>0</v>
      </c>
      <c r="K537">
        <f>IF(AND(Table1[[#This Row],[Age]]&lt;&gt;"", Table1[[#This Row],[Age]]&lt;13), 1, 0)</f>
        <v>0</v>
      </c>
      <c r="L537">
        <f>IF(AND(Table1[[#This Row],[Age]]&lt;&gt;"", Table1[[#This Row],[Age]]&gt;=13, Table1[[#This Row],[Age]]&lt;20), 1, 0)</f>
        <v>0</v>
      </c>
      <c r="O537">
        <f>IF(AND(Table1[[#This Row],[Age]]&lt;&gt;"", Table1[[#This Row],[Age]]&gt;64), 1, 0)</f>
        <v>0</v>
      </c>
      <c r="P537">
        <v>1</v>
      </c>
      <c r="Q537">
        <v>0</v>
      </c>
      <c r="R537">
        <v>13502</v>
      </c>
      <c r="S537">
        <v>77.958299999999994</v>
      </c>
      <c r="T537" t="s">
        <v>419</v>
      </c>
      <c r="U537" t="s">
        <v>15</v>
      </c>
      <c r="V537">
        <f>Table1[[#This Row],[class1]]*Bclass1+Table1[[#This Row],[class2]]*Bclass2+Table1[[#This Row],[male]]*Bmale+Table1[[#This Row],[Fare]]*Bfare+Table1[[#This Row],[child]]*Bchild+Table1[[#This Row],[teen]]*Bteen+Table1[[#This Row],[senior]]*Bsenior</f>
        <v>2.1918327325971347</v>
      </c>
      <c r="W537">
        <f>EXP(Table1[[#This Row],[Logit]])</f>
        <v>8.951603986490964</v>
      </c>
      <c r="X537">
        <f>IF(Table1[[#This Row],[Survived]]=1, Table1[[#This Row],[elogit]]/(1+Table1[[#This Row],[elogit]]), 1-(Table1[[#This Row],[elogit]]/(1+Table1[[#This Row],[elogit]])))</f>
        <v>0.89951368630047246</v>
      </c>
      <c r="Y537">
        <f>LN(Table1[[#This Row],[probability]])</f>
        <v>-0.10590101025374839</v>
      </c>
      <c r="Z537">
        <f>IF(ROW()&lt;(Table1[[#Totals],[Survived]]+1), 1, 0)</f>
        <v>0</v>
      </c>
      <c r="AA537">
        <f>IF(Table1[[#This Row],[Prediction]]=Table1[[#This Row],[Survived]], 1, 0)</f>
        <v>0</v>
      </c>
    </row>
    <row r="538" spans="1:27" x14ac:dyDescent="0.3">
      <c r="A538">
        <v>628</v>
      </c>
      <c r="B538">
        <v>1</v>
      </c>
      <c r="C538">
        <v>1</v>
      </c>
      <c r="D538">
        <f>IF(Table1[[#This Row],[Pclass]]=1, 1, 0)</f>
        <v>1</v>
      </c>
      <c r="E538">
        <f>IF(Table1[[#This Row],[Pclass]]=2, 1, 0)</f>
        <v>0</v>
      </c>
      <c r="F538" t="s">
        <v>889</v>
      </c>
      <c r="G538" t="s">
        <v>17</v>
      </c>
      <c r="H538">
        <f>IF(Table1[[#This Row],[Sex]]="male", 1, 0)</f>
        <v>0</v>
      </c>
      <c r="I538">
        <v>21</v>
      </c>
      <c r="J538">
        <f>IF(Table1[[#This Row],[Age]], 0, 1)</f>
        <v>0</v>
      </c>
      <c r="K538">
        <f>IF(AND(Table1[[#This Row],[Age]]&lt;&gt;"", Table1[[#This Row],[Age]]&lt;13), 1, 0)</f>
        <v>0</v>
      </c>
      <c r="L538">
        <f>IF(AND(Table1[[#This Row],[Age]]&lt;&gt;"", Table1[[#This Row],[Age]]&gt;=13, Table1[[#This Row],[Age]]&lt;20), 1, 0)</f>
        <v>0</v>
      </c>
      <c r="O538">
        <f>IF(AND(Table1[[#This Row],[Age]]&lt;&gt;"", Table1[[#This Row],[Age]]&gt;64), 1, 0)</f>
        <v>0</v>
      </c>
      <c r="P538">
        <v>0</v>
      </c>
      <c r="Q538">
        <v>0</v>
      </c>
      <c r="R538">
        <v>13502</v>
      </c>
      <c r="S538">
        <v>77.958299999999994</v>
      </c>
      <c r="T538" t="s">
        <v>890</v>
      </c>
      <c r="U538" t="s">
        <v>15</v>
      </c>
      <c r="V538">
        <f>Table1[[#This Row],[class1]]*Bclass1+Table1[[#This Row],[class2]]*Bclass2+Table1[[#This Row],[male]]*Bmale+Table1[[#This Row],[Fare]]*Bfare+Table1[[#This Row],[child]]*Bchild+Table1[[#This Row],[teen]]*Bteen+Table1[[#This Row],[senior]]*Bsenior</f>
        <v>2.1918327325971347</v>
      </c>
      <c r="W538">
        <f>EXP(Table1[[#This Row],[Logit]])</f>
        <v>8.951603986490964</v>
      </c>
      <c r="X538">
        <f>IF(Table1[[#This Row],[Survived]]=1, Table1[[#This Row],[elogit]]/(1+Table1[[#This Row],[elogit]]), 1-(Table1[[#This Row],[elogit]]/(1+Table1[[#This Row],[elogit]])))</f>
        <v>0.89951368630047246</v>
      </c>
      <c r="Y538">
        <f>LN(Table1[[#This Row],[probability]])</f>
        <v>-0.10590101025374839</v>
      </c>
      <c r="Z538">
        <f>IF(ROW()&lt;(Table1[[#Totals],[Survived]]+1), 1, 0)</f>
        <v>0</v>
      </c>
      <c r="AA538">
        <f>IF(Table1[[#This Row],[Prediction]]=Table1[[#This Row],[Survived]], 1, 0)</f>
        <v>0</v>
      </c>
    </row>
    <row r="539" spans="1:27" x14ac:dyDescent="0.3">
      <c r="A539">
        <v>766</v>
      </c>
      <c r="B539">
        <v>1</v>
      </c>
      <c r="C539">
        <v>1</v>
      </c>
      <c r="D539">
        <f>IF(Table1[[#This Row],[Pclass]]=1, 1, 0)</f>
        <v>1</v>
      </c>
      <c r="E539">
        <f>IF(Table1[[#This Row],[Pclass]]=2, 1, 0)</f>
        <v>0</v>
      </c>
      <c r="F539" t="s">
        <v>1063</v>
      </c>
      <c r="G539" t="s">
        <v>17</v>
      </c>
      <c r="H539">
        <f>IF(Table1[[#This Row],[Sex]]="male", 1, 0)</f>
        <v>0</v>
      </c>
      <c r="I539">
        <v>51</v>
      </c>
      <c r="J539">
        <f>IF(Table1[[#This Row],[Age]], 0, 1)</f>
        <v>0</v>
      </c>
      <c r="K539">
        <f>IF(AND(Table1[[#This Row],[Age]]&lt;&gt;"", Table1[[#This Row],[Age]]&lt;13), 1, 0)</f>
        <v>0</v>
      </c>
      <c r="L539">
        <f>IF(AND(Table1[[#This Row],[Age]]&lt;&gt;"", Table1[[#This Row],[Age]]&gt;=13, Table1[[#This Row],[Age]]&lt;20), 1, 0)</f>
        <v>0</v>
      </c>
      <c r="O539">
        <f>IF(AND(Table1[[#This Row],[Age]]&lt;&gt;"", Table1[[#This Row],[Age]]&gt;64), 1, 0)</f>
        <v>0</v>
      </c>
      <c r="P539">
        <v>1</v>
      </c>
      <c r="Q539">
        <v>0</v>
      </c>
      <c r="R539">
        <v>13502</v>
      </c>
      <c r="S539">
        <v>77.958299999999994</v>
      </c>
      <c r="T539" t="s">
        <v>1064</v>
      </c>
      <c r="U539" t="s">
        <v>15</v>
      </c>
      <c r="V539">
        <f>Table1[[#This Row],[class1]]*Bclass1+Table1[[#This Row],[class2]]*Bclass2+Table1[[#This Row],[male]]*Bmale+Table1[[#This Row],[Fare]]*Bfare+Table1[[#This Row],[child]]*Bchild+Table1[[#This Row],[teen]]*Bteen+Table1[[#This Row],[senior]]*Bsenior</f>
        <v>2.1918327325971347</v>
      </c>
      <c r="W539">
        <f>EXP(Table1[[#This Row],[Logit]])</f>
        <v>8.951603986490964</v>
      </c>
      <c r="X539">
        <f>IF(Table1[[#This Row],[Survived]]=1, Table1[[#This Row],[elogit]]/(1+Table1[[#This Row],[elogit]]), 1-(Table1[[#This Row],[elogit]]/(1+Table1[[#This Row],[elogit]])))</f>
        <v>0.89951368630047246</v>
      </c>
      <c r="Y539">
        <f>LN(Table1[[#This Row],[probability]])</f>
        <v>-0.10590101025374839</v>
      </c>
      <c r="Z539">
        <f>IF(ROW()&lt;(Table1[[#Totals],[Survived]]+1), 1, 0)</f>
        <v>0</v>
      </c>
      <c r="AA539">
        <f>IF(Table1[[#This Row],[Prediction]]=Table1[[#This Row],[Survived]], 1, 0)</f>
        <v>0</v>
      </c>
    </row>
    <row r="540" spans="1:27" x14ac:dyDescent="0.3">
      <c r="A540">
        <v>497</v>
      </c>
      <c r="B540">
        <v>1</v>
      </c>
      <c r="C540">
        <v>1</v>
      </c>
      <c r="D540">
        <f>IF(Table1[[#This Row],[Pclass]]=1, 1, 0)</f>
        <v>1</v>
      </c>
      <c r="E540">
        <f>IF(Table1[[#This Row],[Pclass]]=2, 1, 0)</f>
        <v>0</v>
      </c>
      <c r="F540" t="s">
        <v>715</v>
      </c>
      <c r="G540" t="s">
        <v>17</v>
      </c>
      <c r="H540">
        <f>IF(Table1[[#This Row],[Sex]]="male", 1, 0)</f>
        <v>0</v>
      </c>
      <c r="I540">
        <v>54</v>
      </c>
      <c r="J540">
        <f>IF(Table1[[#This Row],[Age]], 0, 1)</f>
        <v>0</v>
      </c>
      <c r="K540">
        <f>IF(AND(Table1[[#This Row],[Age]]&lt;&gt;"", Table1[[#This Row],[Age]]&lt;13), 1, 0)</f>
        <v>0</v>
      </c>
      <c r="L540">
        <f>IF(AND(Table1[[#This Row],[Age]]&lt;&gt;"", Table1[[#This Row],[Age]]&gt;=13, Table1[[#This Row],[Age]]&lt;20), 1, 0)</f>
        <v>0</v>
      </c>
      <c r="O540">
        <f>IF(AND(Table1[[#This Row],[Age]]&lt;&gt;"", Table1[[#This Row],[Age]]&gt;64), 1, 0)</f>
        <v>0</v>
      </c>
      <c r="P540">
        <v>1</v>
      </c>
      <c r="Q540">
        <v>0</v>
      </c>
      <c r="R540">
        <v>36947</v>
      </c>
      <c r="S540">
        <v>78.2667</v>
      </c>
      <c r="T540" t="s">
        <v>716</v>
      </c>
      <c r="U540" t="s">
        <v>20</v>
      </c>
      <c r="V540">
        <f>Table1[[#This Row],[class1]]*Bclass1+Table1[[#This Row],[class2]]*Bclass2+Table1[[#This Row],[male]]*Bmale+Table1[[#This Row],[Fare]]*Bfare+Table1[[#This Row],[child]]*Bchild+Table1[[#This Row],[teen]]*Bteen+Table1[[#This Row],[senior]]*Bsenior</f>
        <v>2.1922429294915093</v>
      </c>
      <c r="W540">
        <f>EXP(Table1[[#This Row],[Logit]])</f>
        <v>8.9552766598540003</v>
      </c>
      <c r="X540">
        <f>IF(Table1[[#This Row],[Survived]]=1, Table1[[#This Row],[elogit]]/(1+Table1[[#This Row],[elogit]]), 1-(Table1[[#This Row],[elogit]]/(1+Table1[[#This Row],[elogit]])))</f>
        <v>0.89955075743573909</v>
      </c>
      <c r="Y540">
        <f>LN(Table1[[#This Row],[probability]])</f>
        <v>-0.1058597986835893</v>
      </c>
      <c r="Z540">
        <f>IF(ROW()&lt;(Table1[[#Totals],[Survived]]+1), 1, 0)</f>
        <v>0</v>
      </c>
      <c r="AA540">
        <f>IF(Table1[[#This Row],[Prediction]]=Table1[[#This Row],[Survived]], 1, 0)</f>
        <v>0</v>
      </c>
    </row>
    <row r="541" spans="1:27" x14ac:dyDescent="0.3">
      <c r="A541">
        <v>592</v>
      </c>
      <c r="B541">
        <v>1</v>
      </c>
      <c r="C541">
        <v>1</v>
      </c>
      <c r="D541">
        <f>IF(Table1[[#This Row],[Pclass]]=1, 1, 0)</f>
        <v>1</v>
      </c>
      <c r="E541">
        <f>IF(Table1[[#This Row],[Pclass]]=2, 1, 0)</f>
        <v>0</v>
      </c>
      <c r="F541" t="s">
        <v>847</v>
      </c>
      <c r="G541" t="s">
        <v>17</v>
      </c>
      <c r="H541">
        <f>IF(Table1[[#This Row],[Sex]]="male", 1, 0)</f>
        <v>0</v>
      </c>
      <c r="I541">
        <v>52</v>
      </c>
      <c r="J541">
        <f>IF(Table1[[#This Row],[Age]], 0, 1)</f>
        <v>0</v>
      </c>
      <c r="K541">
        <f>IF(AND(Table1[[#This Row],[Age]]&lt;&gt;"", Table1[[#This Row],[Age]]&lt;13), 1, 0)</f>
        <v>0</v>
      </c>
      <c r="L541">
        <f>IF(AND(Table1[[#This Row],[Age]]&lt;&gt;"", Table1[[#This Row],[Age]]&gt;=13, Table1[[#This Row],[Age]]&lt;20), 1, 0)</f>
        <v>0</v>
      </c>
      <c r="O541">
        <f>IF(AND(Table1[[#This Row],[Age]]&lt;&gt;"", Table1[[#This Row],[Age]]&gt;64), 1, 0)</f>
        <v>0</v>
      </c>
      <c r="P541">
        <v>1</v>
      </c>
      <c r="Q541">
        <v>0</v>
      </c>
      <c r="R541">
        <v>36947</v>
      </c>
      <c r="S541">
        <v>78.2667</v>
      </c>
      <c r="T541" t="s">
        <v>716</v>
      </c>
      <c r="U541" t="s">
        <v>20</v>
      </c>
      <c r="V541">
        <f>Table1[[#This Row],[class1]]*Bclass1+Table1[[#This Row],[class2]]*Bclass2+Table1[[#This Row],[male]]*Bmale+Table1[[#This Row],[Fare]]*Bfare+Table1[[#This Row],[child]]*Bchild+Table1[[#This Row],[teen]]*Bteen+Table1[[#This Row],[senior]]*Bsenior</f>
        <v>2.1922429294915093</v>
      </c>
      <c r="W541">
        <f>EXP(Table1[[#This Row],[Logit]])</f>
        <v>8.9552766598540003</v>
      </c>
      <c r="X541">
        <f>IF(Table1[[#This Row],[Survived]]=1, Table1[[#This Row],[elogit]]/(1+Table1[[#This Row],[elogit]]), 1-(Table1[[#This Row],[elogit]]/(1+Table1[[#This Row],[elogit]])))</f>
        <v>0.89955075743573909</v>
      </c>
      <c r="Y541">
        <f>LN(Table1[[#This Row],[probability]])</f>
        <v>-0.1058597986835893</v>
      </c>
      <c r="Z541">
        <f>IF(ROW()&lt;(Table1[[#Totals],[Survived]]+1), 1, 0)</f>
        <v>0</v>
      </c>
      <c r="AA541">
        <f>IF(Table1[[#This Row],[Prediction]]=Table1[[#This Row],[Survived]], 1, 0)</f>
        <v>0</v>
      </c>
    </row>
    <row r="542" spans="1:27" x14ac:dyDescent="0.3">
      <c r="A542">
        <v>291</v>
      </c>
      <c r="B542">
        <v>1</v>
      </c>
      <c r="C542">
        <v>1</v>
      </c>
      <c r="D542">
        <f>IF(Table1[[#This Row],[Pclass]]=1, 1, 0)</f>
        <v>1</v>
      </c>
      <c r="E542">
        <f>IF(Table1[[#This Row],[Pclass]]=2, 1, 0)</f>
        <v>0</v>
      </c>
      <c r="F542" t="s">
        <v>437</v>
      </c>
      <c r="G542" t="s">
        <v>17</v>
      </c>
      <c r="H542">
        <f>IF(Table1[[#This Row],[Sex]]="male", 1, 0)</f>
        <v>0</v>
      </c>
      <c r="I542">
        <v>26</v>
      </c>
      <c r="J542">
        <f>IF(Table1[[#This Row],[Age]], 0, 1)</f>
        <v>0</v>
      </c>
      <c r="K542">
        <f>IF(AND(Table1[[#This Row],[Age]]&lt;&gt;"", Table1[[#This Row],[Age]]&lt;13), 1, 0)</f>
        <v>0</v>
      </c>
      <c r="L542">
        <f>IF(AND(Table1[[#This Row],[Age]]&lt;&gt;"", Table1[[#This Row],[Age]]&gt;=13, Table1[[#This Row],[Age]]&lt;20), 1, 0)</f>
        <v>0</v>
      </c>
      <c r="O542">
        <f>IF(AND(Table1[[#This Row],[Age]]&lt;&gt;"", Table1[[#This Row],[Age]]&gt;64), 1, 0)</f>
        <v>0</v>
      </c>
      <c r="P542">
        <v>0</v>
      </c>
      <c r="Q542">
        <v>0</v>
      </c>
      <c r="R542">
        <v>19877</v>
      </c>
      <c r="S542">
        <v>78.849999999999994</v>
      </c>
      <c r="U542" t="s">
        <v>15</v>
      </c>
      <c r="V542">
        <f>Table1[[#This Row],[class1]]*Bclass1+Table1[[#This Row],[class2]]*Bclass2+Table1[[#This Row],[male]]*Bmale+Table1[[#This Row],[Fare]]*Bfare+Table1[[#This Row],[child]]*Bchild+Table1[[#This Row],[teen]]*Bteen+Table1[[#This Row],[senior]]*Bsenior</f>
        <v>2.1930187655761038</v>
      </c>
      <c r="W542">
        <f>EXP(Table1[[#This Row],[Logit]])</f>
        <v>8.9622271825187472</v>
      </c>
      <c r="X542">
        <f>IF(Table1[[#This Row],[Survived]]=1, Table1[[#This Row],[elogit]]/(1+Table1[[#This Row],[elogit]]), 1-(Table1[[#This Row],[elogit]]/(1+Table1[[#This Row],[elogit]])))</f>
        <v>0.8996208396296409</v>
      </c>
      <c r="Y542">
        <f>LN(Table1[[#This Row],[probability]])</f>
        <v>-0.10578189372549462</v>
      </c>
      <c r="Z542">
        <f>IF(ROW()&lt;(Table1[[#Totals],[Survived]]+1), 1, 0)</f>
        <v>0</v>
      </c>
      <c r="AA542">
        <f>IF(Table1[[#This Row],[Prediction]]=Table1[[#This Row],[Survived]], 1, 0)</f>
        <v>0</v>
      </c>
    </row>
    <row r="543" spans="1:27" x14ac:dyDescent="0.3">
      <c r="A543">
        <v>257</v>
      </c>
      <c r="B543">
        <v>1</v>
      </c>
      <c r="C543">
        <v>1</v>
      </c>
      <c r="D543">
        <f>IF(Table1[[#This Row],[Pclass]]=1, 1, 0)</f>
        <v>1</v>
      </c>
      <c r="E543">
        <f>IF(Table1[[#This Row],[Pclass]]=2, 1, 0)</f>
        <v>0</v>
      </c>
      <c r="F543" t="s">
        <v>387</v>
      </c>
      <c r="G543" t="s">
        <v>17</v>
      </c>
      <c r="H543">
        <f>IF(Table1[[#This Row],[Sex]]="male", 1, 0)</f>
        <v>0</v>
      </c>
      <c r="J543">
        <f>IF(Table1[[#This Row],[Age]], 0, 1)</f>
        <v>1</v>
      </c>
      <c r="K543">
        <f>IF(AND(Table1[[#This Row],[Age]]&lt;&gt;"", Table1[[#This Row],[Age]]&lt;13), 1, 0)</f>
        <v>0</v>
      </c>
      <c r="L543">
        <f>IF(AND(Table1[[#This Row],[Age]]&lt;&gt;"", Table1[[#This Row],[Age]]&gt;=13, Table1[[#This Row],[Age]]&lt;20), 1, 0)</f>
        <v>0</v>
      </c>
      <c r="O543">
        <f>IF(AND(Table1[[#This Row],[Age]]&lt;&gt;"", Table1[[#This Row],[Age]]&gt;64), 1, 0)</f>
        <v>0</v>
      </c>
      <c r="P543">
        <v>0</v>
      </c>
      <c r="Q543">
        <v>0</v>
      </c>
      <c r="R543" t="s">
        <v>388</v>
      </c>
      <c r="S543">
        <v>79.2</v>
      </c>
      <c r="U543" t="s">
        <v>20</v>
      </c>
      <c r="V543">
        <f>Table1[[#This Row],[class1]]*Bclass1+Table1[[#This Row],[class2]]*Bclass2+Table1[[#This Row],[male]]*Bmale+Table1[[#This Row],[Fare]]*Bfare+Table1[[#This Row],[child]]*Bchild+Table1[[#This Row],[teen]]*Bteen+Table1[[#This Row],[senior]]*Bsenior</f>
        <v>2.1934842938284747</v>
      </c>
      <c r="W543">
        <f>EXP(Table1[[#This Row],[Logit]])</f>
        <v>8.9664003237585845</v>
      </c>
      <c r="X543">
        <f>IF(Table1[[#This Row],[Survived]]=1, Table1[[#This Row],[elogit]]/(1+Table1[[#This Row],[elogit]]), 1-(Table1[[#This Row],[elogit]]/(1+Table1[[#This Row],[elogit]])))</f>
        <v>0.89966287049335836</v>
      </c>
      <c r="Y543">
        <f>LN(Table1[[#This Row],[probability]])</f>
        <v>-0.10573517417427696</v>
      </c>
      <c r="Z543">
        <f>IF(ROW()&lt;(Table1[[#Totals],[Survived]]+1), 1, 0)</f>
        <v>0</v>
      </c>
      <c r="AA543">
        <f>IF(Table1[[#This Row],[Prediction]]=Table1[[#This Row],[Survived]], 1, 0)</f>
        <v>0</v>
      </c>
    </row>
    <row r="544" spans="1:27" x14ac:dyDescent="0.3">
      <c r="A544">
        <v>559</v>
      </c>
      <c r="B544">
        <v>1</v>
      </c>
      <c r="C544">
        <v>1</v>
      </c>
      <c r="D544">
        <f>IF(Table1[[#This Row],[Pclass]]=1, 1, 0)</f>
        <v>1</v>
      </c>
      <c r="E544">
        <f>IF(Table1[[#This Row],[Pclass]]=2, 1, 0)</f>
        <v>0</v>
      </c>
      <c r="F544" t="s">
        <v>800</v>
      </c>
      <c r="G544" t="s">
        <v>17</v>
      </c>
      <c r="H544">
        <f>IF(Table1[[#This Row],[Sex]]="male", 1, 0)</f>
        <v>0</v>
      </c>
      <c r="I544">
        <v>39</v>
      </c>
      <c r="J544">
        <f>IF(Table1[[#This Row],[Age]], 0, 1)</f>
        <v>0</v>
      </c>
      <c r="K544">
        <f>IF(AND(Table1[[#This Row],[Age]]&lt;&gt;"", Table1[[#This Row],[Age]]&lt;13), 1, 0)</f>
        <v>0</v>
      </c>
      <c r="L544">
        <f>IF(AND(Table1[[#This Row],[Age]]&lt;&gt;"", Table1[[#This Row],[Age]]&gt;=13, Table1[[#This Row],[Age]]&lt;20), 1, 0)</f>
        <v>0</v>
      </c>
      <c r="O544">
        <f>IF(AND(Table1[[#This Row],[Age]]&lt;&gt;"", Table1[[#This Row],[Age]]&gt;64), 1, 0)</f>
        <v>0</v>
      </c>
      <c r="P544">
        <v>1</v>
      </c>
      <c r="Q544">
        <v>1</v>
      </c>
      <c r="R544">
        <v>110413</v>
      </c>
      <c r="S544">
        <v>79.650000000000006</v>
      </c>
      <c r="T544" t="s">
        <v>397</v>
      </c>
      <c r="U544" t="s">
        <v>15</v>
      </c>
      <c r="V544">
        <f>Table1[[#This Row],[class1]]*Bclass1+Table1[[#This Row],[class2]]*Bclass2+Table1[[#This Row],[male]]*Bmale+Table1[[#This Row],[Fare]]*Bfare+Table1[[#This Row],[child]]*Bchild+Table1[[#This Row],[teen]]*Bteen+Table1[[#This Row],[senior]]*Bsenior</f>
        <v>2.1940828301529511</v>
      </c>
      <c r="W544">
        <f>EXP(Table1[[#This Row],[Logit]])</f>
        <v>8.9717686464599566</v>
      </c>
      <c r="X544">
        <f>IF(Table1[[#This Row],[Survived]]=1, Table1[[#This Row],[elogit]]/(1+Table1[[#This Row],[elogit]]), 1-(Table1[[#This Row],[elogit]]/(1+Table1[[#This Row],[elogit]])))</f>
        <v>0.89971688719884146</v>
      </c>
      <c r="Y544">
        <f>LN(Table1[[#This Row],[probability]])</f>
        <v>-0.10567513492434273</v>
      </c>
      <c r="Z544">
        <f>IF(ROW()&lt;(Table1[[#Totals],[Survived]]+1), 1, 0)</f>
        <v>0</v>
      </c>
      <c r="AA544">
        <f>IF(Table1[[#This Row],[Prediction]]=Table1[[#This Row],[Survived]], 1, 0)</f>
        <v>0</v>
      </c>
    </row>
    <row r="545" spans="1:27" x14ac:dyDescent="0.3">
      <c r="A545">
        <v>62</v>
      </c>
      <c r="B545">
        <v>1</v>
      </c>
      <c r="C545">
        <v>1</v>
      </c>
      <c r="D545">
        <f>IF(Table1[[#This Row],[Pclass]]=1, 1, 0)</f>
        <v>1</v>
      </c>
      <c r="E545">
        <f>IF(Table1[[#This Row],[Pclass]]=2, 1, 0)</f>
        <v>0</v>
      </c>
      <c r="F545" t="s">
        <v>107</v>
      </c>
      <c r="G545" t="s">
        <v>17</v>
      </c>
      <c r="H545">
        <f>IF(Table1[[#This Row],[Sex]]="male", 1, 0)</f>
        <v>0</v>
      </c>
      <c r="I545">
        <v>38</v>
      </c>
      <c r="J545">
        <f>IF(Table1[[#This Row],[Age]], 0, 1)</f>
        <v>0</v>
      </c>
      <c r="K545">
        <f>IF(AND(Table1[[#This Row],[Age]]&lt;&gt;"", Table1[[#This Row],[Age]]&lt;13), 1, 0)</f>
        <v>0</v>
      </c>
      <c r="L545">
        <f>IF(AND(Table1[[#This Row],[Age]]&lt;&gt;"", Table1[[#This Row],[Age]]&gt;=13, Table1[[#This Row],[Age]]&lt;20), 1, 0)</f>
        <v>0</v>
      </c>
      <c r="O545">
        <f>IF(AND(Table1[[#This Row],[Age]]&lt;&gt;"", Table1[[#This Row],[Age]]&gt;64), 1, 0)</f>
        <v>0</v>
      </c>
      <c r="P545">
        <v>0</v>
      </c>
      <c r="Q545">
        <v>0</v>
      </c>
      <c r="R545">
        <v>113572</v>
      </c>
      <c r="S545">
        <v>80</v>
      </c>
      <c r="T545" t="s">
        <v>108</v>
      </c>
      <c r="V545">
        <f>Table1[[#This Row],[class1]]*Bclass1+Table1[[#This Row],[class2]]*Bclass2+Table1[[#This Row],[male]]*Bmale+Table1[[#This Row],[Fare]]*Bfare+Table1[[#This Row],[child]]*Bchild+Table1[[#This Row],[teen]]*Bteen+Table1[[#This Row],[senior]]*Bsenior</f>
        <v>2.194548358405322</v>
      </c>
      <c r="W545">
        <f>EXP(Table1[[#This Row],[Logit]])</f>
        <v>8.9759462305548841</v>
      </c>
      <c r="X545">
        <f>IF(Table1[[#This Row],[Survived]]=1, Table1[[#This Row],[elogit]]/(1+Table1[[#This Row],[elogit]]), 1-(Table1[[#This Row],[elogit]]/(1+Table1[[#This Row],[elogit]])))</f>
        <v>0.89975888232665646</v>
      </c>
      <c r="Y545">
        <f>LN(Table1[[#This Row],[probability]])</f>
        <v>-0.1056284600776637</v>
      </c>
      <c r="Z545">
        <f>IF(ROW()&lt;(Table1[[#Totals],[Survived]]+1), 1, 0)</f>
        <v>0</v>
      </c>
      <c r="AA545">
        <f>IF(Table1[[#This Row],[Prediction]]=Table1[[#This Row],[Survived]], 1, 0)</f>
        <v>0</v>
      </c>
    </row>
    <row r="546" spans="1:27" x14ac:dyDescent="0.3">
      <c r="A546">
        <v>830</v>
      </c>
      <c r="B546">
        <v>1</v>
      </c>
      <c r="C546">
        <v>1</v>
      </c>
      <c r="D546">
        <f>IF(Table1[[#This Row],[Pclass]]=1, 1, 0)</f>
        <v>1</v>
      </c>
      <c r="E546">
        <f>IF(Table1[[#This Row],[Pclass]]=2, 1, 0)</f>
        <v>0</v>
      </c>
      <c r="F546" t="s">
        <v>1144</v>
      </c>
      <c r="G546" t="s">
        <v>17</v>
      </c>
      <c r="H546">
        <f>IF(Table1[[#This Row],[Sex]]="male", 1, 0)</f>
        <v>0</v>
      </c>
      <c r="I546">
        <v>62</v>
      </c>
      <c r="J546">
        <f>IF(Table1[[#This Row],[Age]], 0, 1)</f>
        <v>0</v>
      </c>
      <c r="K546">
        <f>IF(AND(Table1[[#This Row],[Age]]&lt;&gt;"", Table1[[#This Row],[Age]]&lt;13), 1, 0)</f>
        <v>0</v>
      </c>
      <c r="L546">
        <f>IF(AND(Table1[[#This Row],[Age]]&lt;&gt;"", Table1[[#This Row],[Age]]&gt;=13, Table1[[#This Row],[Age]]&lt;20), 1, 0)</f>
        <v>0</v>
      </c>
      <c r="O546">
        <f>IF(AND(Table1[[#This Row],[Age]]&lt;&gt;"", Table1[[#This Row],[Age]]&gt;64), 1, 0)</f>
        <v>0</v>
      </c>
      <c r="P546">
        <v>0</v>
      </c>
      <c r="Q546">
        <v>0</v>
      </c>
      <c r="R546">
        <v>113572</v>
      </c>
      <c r="S546">
        <v>80</v>
      </c>
      <c r="T546" t="s">
        <v>108</v>
      </c>
      <c r="V546">
        <f>Table1[[#This Row],[class1]]*Bclass1+Table1[[#This Row],[class2]]*Bclass2+Table1[[#This Row],[male]]*Bmale+Table1[[#This Row],[Fare]]*Bfare+Table1[[#This Row],[child]]*Bchild+Table1[[#This Row],[teen]]*Bteen+Table1[[#This Row],[senior]]*Bsenior</f>
        <v>2.194548358405322</v>
      </c>
      <c r="W546">
        <f>EXP(Table1[[#This Row],[Logit]])</f>
        <v>8.9759462305548841</v>
      </c>
      <c r="X546">
        <f>IF(Table1[[#This Row],[Survived]]=1, Table1[[#This Row],[elogit]]/(1+Table1[[#This Row],[elogit]]), 1-(Table1[[#This Row],[elogit]]/(1+Table1[[#This Row],[elogit]])))</f>
        <v>0.89975888232665646</v>
      </c>
      <c r="Y546">
        <f>LN(Table1[[#This Row],[probability]])</f>
        <v>-0.1056284600776637</v>
      </c>
      <c r="Z546">
        <f>IF(ROW()&lt;(Table1[[#Totals],[Survived]]+1), 1, 0)</f>
        <v>0</v>
      </c>
      <c r="AA546">
        <f>IF(Table1[[#This Row],[Prediction]]=Table1[[#This Row],[Survived]], 1, 0)</f>
        <v>0</v>
      </c>
    </row>
    <row r="547" spans="1:27" x14ac:dyDescent="0.3">
      <c r="A547">
        <v>376</v>
      </c>
      <c r="B547">
        <v>1</v>
      </c>
      <c r="C547">
        <v>1</v>
      </c>
      <c r="D547">
        <f>IF(Table1[[#This Row],[Pclass]]=1, 1, 0)</f>
        <v>1</v>
      </c>
      <c r="E547">
        <f>IF(Table1[[#This Row],[Pclass]]=2, 1, 0)</f>
        <v>0</v>
      </c>
      <c r="F547" t="s">
        <v>557</v>
      </c>
      <c r="G547" t="s">
        <v>17</v>
      </c>
      <c r="H547">
        <f>IF(Table1[[#This Row],[Sex]]="male", 1, 0)</f>
        <v>0</v>
      </c>
      <c r="J547">
        <f>IF(Table1[[#This Row],[Age]], 0, 1)</f>
        <v>1</v>
      </c>
      <c r="K547">
        <f>IF(AND(Table1[[#This Row],[Age]]&lt;&gt;"", Table1[[#This Row],[Age]]&lt;13), 1, 0)</f>
        <v>0</v>
      </c>
      <c r="L547">
        <f>IF(AND(Table1[[#This Row],[Age]]&lt;&gt;"", Table1[[#This Row],[Age]]&gt;=13, Table1[[#This Row],[Age]]&lt;20), 1, 0)</f>
        <v>0</v>
      </c>
      <c r="O547">
        <f>IF(AND(Table1[[#This Row],[Age]]&lt;&gt;"", Table1[[#This Row],[Age]]&gt;64), 1, 0)</f>
        <v>0</v>
      </c>
      <c r="P547">
        <v>1</v>
      </c>
      <c r="Q547">
        <v>0</v>
      </c>
      <c r="R547" t="s">
        <v>69</v>
      </c>
      <c r="S547">
        <v>82.1708</v>
      </c>
      <c r="U547" t="s">
        <v>20</v>
      </c>
      <c r="V547">
        <f>Table1[[#This Row],[class1]]*Bclass1+Table1[[#This Row],[class2]]*Bclass2+Table1[[#This Row],[male]]*Bmale+Table1[[#This Row],[Fare]]*Bfare+Table1[[#This Row],[child]]*Bchild+Table1[[#This Row],[teen]]*Bteen+Table1[[#This Row],[senior]]*Bsenior</f>
        <v>2.1974356976345981</v>
      </c>
      <c r="W547">
        <f>EXP(Table1[[#This Row],[Logit]])</f>
        <v>9.001900283272537</v>
      </c>
      <c r="X547">
        <f>IF(Table1[[#This Row],[Survived]]=1, Table1[[#This Row],[elogit]]/(1+Table1[[#This Row],[elogit]]), 1-(Table1[[#This Row],[elogit]]/(1+Table1[[#This Row],[elogit]])))</f>
        <v>0.90001899922233497</v>
      </c>
      <c r="Y547">
        <f>LN(Table1[[#This Row],[probability]])</f>
        <v>-0.10533940563360558</v>
      </c>
      <c r="Z547">
        <f>IF(ROW()&lt;(Table1[[#Totals],[Survived]]+1), 1, 0)</f>
        <v>0</v>
      </c>
      <c r="AA547">
        <f>IF(Table1[[#This Row],[Prediction]]=Table1[[#This Row],[Survived]], 1, 0)</f>
        <v>0</v>
      </c>
    </row>
    <row r="548" spans="1:27" x14ac:dyDescent="0.3">
      <c r="A548">
        <v>311</v>
      </c>
      <c r="B548">
        <v>1</v>
      </c>
      <c r="C548">
        <v>1</v>
      </c>
      <c r="D548">
        <f>IF(Table1[[#This Row],[Pclass]]=1, 1, 0)</f>
        <v>1</v>
      </c>
      <c r="E548">
        <f>IF(Table1[[#This Row],[Pclass]]=2, 1, 0)</f>
        <v>0</v>
      </c>
      <c r="F548" t="s">
        <v>469</v>
      </c>
      <c r="G548" t="s">
        <v>17</v>
      </c>
      <c r="H548">
        <f>IF(Table1[[#This Row],[Sex]]="male", 1, 0)</f>
        <v>0</v>
      </c>
      <c r="I548">
        <v>24</v>
      </c>
      <c r="J548">
        <f>IF(Table1[[#This Row],[Age]], 0, 1)</f>
        <v>0</v>
      </c>
      <c r="K548">
        <f>IF(AND(Table1[[#This Row],[Age]]&lt;&gt;"", Table1[[#This Row],[Age]]&lt;13), 1, 0)</f>
        <v>0</v>
      </c>
      <c r="L548">
        <f>IF(AND(Table1[[#This Row],[Age]]&lt;&gt;"", Table1[[#This Row],[Age]]&gt;=13, Table1[[#This Row],[Age]]&lt;20), 1, 0)</f>
        <v>0</v>
      </c>
      <c r="O548">
        <f>IF(AND(Table1[[#This Row],[Age]]&lt;&gt;"", Table1[[#This Row],[Age]]&gt;64), 1, 0)</f>
        <v>0</v>
      </c>
      <c r="P548">
        <v>0</v>
      </c>
      <c r="Q548">
        <v>0</v>
      </c>
      <c r="R548">
        <v>11767</v>
      </c>
      <c r="S548">
        <v>83.158299999999997</v>
      </c>
      <c r="T548" t="s">
        <v>470</v>
      </c>
      <c r="U548" t="s">
        <v>20</v>
      </c>
      <c r="V548">
        <f>Table1[[#This Row],[class1]]*Bclass1+Table1[[#This Row],[class2]]*Bclass2+Table1[[#This Row],[male]]*Bmale+Table1[[#This Row],[Fare]]*Bfare+Table1[[#This Row],[child]]*Bchild+Table1[[#This Row],[teen]]*Bteen+Table1[[#This Row],[senior]]*Bsenior</f>
        <v>2.1987491523466445</v>
      </c>
      <c r="W548">
        <f>EXP(Table1[[#This Row],[Logit]])</f>
        <v>9.0137316398916045</v>
      </c>
      <c r="X548">
        <f>IF(Table1[[#This Row],[Survived]]=1, Table1[[#This Row],[elogit]]/(1+Table1[[#This Row],[elogit]]), 1-(Table1[[#This Row],[elogit]]/(1+Table1[[#This Row],[elogit]])))</f>
        <v>0.90013712809954782</v>
      </c>
      <c r="Y548">
        <f>LN(Table1[[#This Row],[probability]])</f>
        <v>-0.10520816270907307</v>
      </c>
      <c r="Z548">
        <f>IF(ROW()&lt;(Table1[[#Totals],[Survived]]+1), 1, 0)</f>
        <v>0</v>
      </c>
      <c r="AA548">
        <f>IF(Table1[[#This Row],[Prediction]]=Table1[[#This Row],[Survived]], 1, 0)</f>
        <v>0</v>
      </c>
    </row>
    <row r="549" spans="1:27" x14ac:dyDescent="0.3">
      <c r="A549">
        <v>836</v>
      </c>
      <c r="B549">
        <v>1</v>
      </c>
      <c r="C549">
        <v>1</v>
      </c>
      <c r="D549">
        <f>IF(Table1[[#This Row],[Pclass]]=1, 1, 0)</f>
        <v>1</v>
      </c>
      <c r="E549">
        <f>IF(Table1[[#This Row],[Pclass]]=2, 1, 0)</f>
        <v>0</v>
      </c>
      <c r="F549" t="s">
        <v>1150</v>
      </c>
      <c r="G549" t="s">
        <v>17</v>
      </c>
      <c r="H549">
        <f>IF(Table1[[#This Row],[Sex]]="male", 1, 0)</f>
        <v>0</v>
      </c>
      <c r="I549">
        <v>39</v>
      </c>
      <c r="J549">
        <f>IF(Table1[[#This Row],[Age]], 0, 1)</f>
        <v>0</v>
      </c>
      <c r="K549">
        <f>IF(AND(Table1[[#This Row],[Age]]&lt;&gt;"", Table1[[#This Row],[Age]]&lt;13), 1, 0)</f>
        <v>0</v>
      </c>
      <c r="L549">
        <f>IF(AND(Table1[[#This Row],[Age]]&lt;&gt;"", Table1[[#This Row],[Age]]&gt;=13, Table1[[#This Row],[Age]]&lt;20), 1, 0)</f>
        <v>0</v>
      </c>
      <c r="O549">
        <f>IF(AND(Table1[[#This Row],[Age]]&lt;&gt;"", Table1[[#This Row],[Age]]&gt;64), 1, 0)</f>
        <v>0</v>
      </c>
      <c r="P549">
        <v>1</v>
      </c>
      <c r="Q549">
        <v>1</v>
      </c>
      <c r="R549" t="s">
        <v>1151</v>
      </c>
      <c r="S549">
        <v>83.158299999999997</v>
      </c>
      <c r="T549" t="s">
        <v>1152</v>
      </c>
      <c r="U549" t="s">
        <v>20</v>
      </c>
      <c r="V549">
        <f>Table1[[#This Row],[class1]]*Bclass1+Table1[[#This Row],[class2]]*Bclass2+Table1[[#This Row],[male]]*Bmale+Table1[[#This Row],[Fare]]*Bfare+Table1[[#This Row],[child]]*Bchild+Table1[[#This Row],[teen]]*Bteen+Table1[[#This Row],[senior]]*Bsenior</f>
        <v>2.1987491523466445</v>
      </c>
      <c r="W549">
        <f>EXP(Table1[[#This Row],[Logit]])</f>
        <v>9.0137316398916045</v>
      </c>
      <c r="X549">
        <f>IF(Table1[[#This Row],[Survived]]=1, Table1[[#This Row],[elogit]]/(1+Table1[[#This Row],[elogit]]), 1-(Table1[[#This Row],[elogit]]/(1+Table1[[#This Row],[elogit]])))</f>
        <v>0.90013712809954782</v>
      </c>
      <c r="Y549">
        <f>LN(Table1[[#This Row],[probability]])</f>
        <v>-0.10520816270907307</v>
      </c>
      <c r="Z549">
        <f>IF(ROW()&lt;(Table1[[#Totals],[Survived]]+1), 1, 0)</f>
        <v>0</v>
      </c>
      <c r="AA549">
        <f>IF(Table1[[#This Row],[Prediction]]=Table1[[#This Row],[Survived]], 1, 0)</f>
        <v>0</v>
      </c>
    </row>
    <row r="550" spans="1:27" x14ac:dyDescent="0.3">
      <c r="A550">
        <v>880</v>
      </c>
      <c r="B550">
        <v>1</v>
      </c>
      <c r="C550">
        <v>1</v>
      </c>
      <c r="D550">
        <f>IF(Table1[[#This Row],[Pclass]]=1, 1, 0)</f>
        <v>1</v>
      </c>
      <c r="E550">
        <f>IF(Table1[[#This Row],[Pclass]]=2, 1, 0)</f>
        <v>0</v>
      </c>
      <c r="F550" t="s">
        <v>1205</v>
      </c>
      <c r="G550" t="s">
        <v>17</v>
      </c>
      <c r="H550">
        <f>IF(Table1[[#This Row],[Sex]]="male", 1, 0)</f>
        <v>0</v>
      </c>
      <c r="I550">
        <v>56</v>
      </c>
      <c r="J550">
        <f>IF(Table1[[#This Row],[Age]], 0, 1)</f>
        <v>0</v>
      </c>
      <c r="K550">
        <f>IF(AND(Table1[[#This Row],[Age]]&lt;&gt;"", Table1[[#This Row],[Age]]&lt;13), 1, 0)</f>
        <v>0</v>
      </c>
      <c r="L550">
        <f>IF(AND(Table1[[#This Row],[Age]]&lt;&gt;"", Table1[[#This Row],[Age]]&gt;=13, Table1[[#This Row],[Age]]&lt;20), 1, 0)</f>
        <v>0</v>
      </c>
      <c r="O550">
        <f>IF(AND(Table1[[#This Row],[Age]]&lt;&gt;"", Table1[[#This Row],[Age]]&gt;64), 1, 0)</f>
        <v>0</v>
      </c>
      <c r="P550">
        <v>0</v>
      </c>
      <c r="Q550">
        <v>1</v>
      </c>
      <c r="R550">
        <v>11767</v>
      </c>
      <c r="S550">
        <v>83.158299999999997</v>
      </c>
      <c r="T550" t="s">
        <v>1206</v>
      </c>
      <c r="U550" t="s">
        <v>20</v>
      </c>
      <c r="V550">
        <f>Table1[[#This Row],[class1]]*Bclass1+Table1[[#This Row],[class2]]*Bclass2+Table1[[#This Row],[male]]*Bmale+Table1[[#This Row],[Fare]]*Bfare+Table1[[#This Row],[child]]*Bchild+Table1[[#This Row],[teen]]*Bteen+Table1[[#This Row],[senior]]*Bsenior</f>
        <v>2.1987491523466445</v>
      </c>
      <c r="W550">
        <f>EXP(Table1[[#This Row],[Logit]])</f>
        <v>9.0137316398916045</v>
      </c>
      <c r="X550">
        <f>IF(Table1[[#This Row],[Survived]]=1, Table1[[#This Row],[elogit]]/(1+Table1[[#This Row],[elogit]]), 1-(Table1[[#This Row],[elogit]]/(1+Table1[[#This Row],[elogit]])))</f>
        <v>0.90013712809954782</v>
      </c>
      <c r="Y550">
        <f>LN(Table1[[#This Row],[probability]])</f>
        <v>-0.10520816270907307</v>
      </c>
      <c r="Z550">
        <f>IF(ROW()&lt;(Table1[[#Totals],[Survived]]+1), 1, 0)</f>
        <v>0</v>
      </c>
      <c r="AA550">
        <f>IF(Table1[[#This Row],[Prediction]]=Table1[[#This Row],[Survived]], 1, 0)</f>
        <v>0</v>
      </c>
    </row>
    <row r="551" spans="1:27" x14ac:dyDescent="0.3">
      <c r="A551">
        <v>231</v>
      </c>
      <c r="B551">
        <v>1</v>
      </c>
      <c r="C551">
        <v>1</v>
      </c>
      <c r="D551">
        <f>IF(Table1[[#This Row],[Pclass]]=1, 1, 0)</f>
        <v>1</v>
      </c>
      <c r="E551">
        <f>IF(Table1[[#This Row],[Pclass]]=2, 1, 0)</f>
        <v>0</v>
      </c>
      <c r="F551" t="s">
        <v>351</v>
      </c>
      <c r="G551" t="s">
        <v>17</v>
      </c>
      <c r="H551">
        <f>IF(Table1[[#This Row],[Sex]]="male", 1, 0)</f>
        <v>0</v>
      </c>
      <c r="I551">
        <v>35</v>
      </c>
      <c r="J551">
        <f>IF(Table1[[#This Row],[Age]], 0, 1)</f>
        <v>0</v>
      </c>
      <c r="K551">
        <f>IF(AND(Table1[[#This Row],[Age]]&lt;&gt;"", Table1[[#This Row],[Age]]&lt;13), 1, 0)</f>
        <v>0</v>
      </c>
      <c r="L551">
        <f>IF(AND(Table1[[#This Row],[Age]]&lt;&gt;"", Table1[[#This Row],[Age]]&gt;=13, Table1[[#This Row],[Age]]&lt;20), 1, 0)</f>
        <v>0</v>
      </c>
      <c r="O551">
        <f>IF(AND(Table1[[#This Row],[Age]]&lt;&gt;"", Table1[[#This Row],[Age]]&gt;64), 1, 0)</f>
        <v>0</v>
      </c>
      <c r="P551">
        <v>1</v>
      </c>
      <c r="Q551">
        <v>0</v>
      </c>
      <c r="R551">
        <v>36973</v>
      </c>
      <c r="S551">
        <v>83.474999999999994</v>
      </c>
      <c r="T551" t="s">
        <v>110</v>
      </c>
      <c r="U551" t="s">
        <v>15</v>
      </c>
      <c r="V551">
        <f>Table1[[#This Row],[class1]]*Bclass1+Table1[[#This Row],[class2]]*Bclass2+Table1[[#This Row],[male]]*Bmale+Table1[[#This Row],[Fare]]*Bfare+Table1[[#This Row],[child]]*Bchild+Table1[[#This Row],[teen]]*Bteen+Table1[[#This Row],[senior]]*Bsenior</f>
        <v>2.1991703889110039</v>
      </c>
      <c r="W551">
        <f>EXP(Table1[[#This Row],[Logit]])</f>
        <v>9.0175293530513159</v>
      </c>
      <c r="X551">
        <f>IF(Table1[[#This Row],[Survived]]=1, Table1[[#This Row],[elogit]]/(1+Table1[[#This Row],[elogit]]), 1-(Table1[[#This Row],[elogit]]/(1+Table1[[#This Row],[elogit]])))</f>
        <v>0.90017498678999108</v>
      </c>
      <c r="Y551">
        <f>LN(Table1[[#This Row],[probability]])</f>
        <v>-0.10516610479018698</v>
      </c>
      <c r="Z551">
        <f>IF(ROW()&lt;(Table1[[#Totals],[Survived]]+1), 1, 0)</f>
        <v>0</v>
      </c>
      <c r="AA551">
        <f>IF(Table1[[#This Row],[Prediction]]=Table1[[#This Row],[Survived]], 1, 0)</f>
        <v>0</v>
      </c>
    </row>
    <row r="552" spans="1:27" x14ac:dyDescent="0.3">
      <c r="A552">
        <v>258</v>
      </c>
      <c r="B552">
        <v>1</v>
      </c>
      <c r="C552">
        <v>1</v>
      </c>
      <c r="D552">
        <f>IF(Table1[[#This Row],[Pclass]]=1, 1, 0)</f>
        <v>1</v>
      </c>
      <c r="E552">
        <f>IF(Table1[[#This Row],[Pclass]]=2, 1, 0)</f>
        <v>0</v>
      </c>
      <c r="F552" t="s">
        <v>389</v>
      </c>
      <c r="G552" t="s">
        <v>17</v>
      </c>
      <c r="H552">
        <f>IF(Table1[[#This Row],[Sex]]="male", 1, 0)</f>
        <v>0</v>
      </c>
      <c r="I552">
        <v>30</v>
      </c>
      <c r="J552">
        <f>IF(Table1[[#This Row],[Age]], 0, 1)</f>
        <v>0</v>
      </c>
      <c r="K552">
        <f>IF(AND(Table1[[#This Row],[Age]]&lt;&gt;"", Table1[[#This Row],[Age]]&lt;13), 1, 0)</f>
        <v>0</v>
      </c>
      <c r="L552">
        <f>IF(AND(Table1[[#This Row],[Age]]&lt;&gt;"", Table1[[#This Row],[Age]]&gt;=13, Table1[[#This Row],[Age]]&lt;20), 1, 0)</f>
        <v>0</v>
      </c>
      <c r="O552">
        <f>IF(AND(Table1[[#This Row],[Age]]&lt;&gt;"", Table1[[#This Row],[Age]]&gt;64), 1, 0)</f>
        <v>0</v>
      </c>
      <c r="P552">
        <v>0</v>
      </c>
      <c r="Q552">
        <v>0</v>
      </c>
      <c r="R552">
        <v>110152</v>
      </c>
      <c r="S552">
        <v>86.5</v>
      </c>
      <c r="T552" t="s">
        <v>390</v>
      </c>
      <c r="U552" t="s">
        <v>15</v>
      </c>
      <c r="V552">
        <f>Table1[[#This Row],[class1]]*Bclass1+Table1[[#This Row],[class2]]*Bclass2+Table1[[#This Row],[male]]*Bmale+Table1[[#This Row],[Fare]]*Bfare+Table1[[#This Row],[child]]*Bchild+Table1[[#This Row],[teen]]*Bteen+Table1[[#This Row],[senior]]*Bsenior</f>
        <v>2.2031938830922093</v>
      </c>
      <c r="W552">
        <f>EXP(Table1[[#This Row],[Logit]])</f>
        <v>9.0538844180839746</v>
      </c>
      <c r="X552">
        <f>IF(Table1[[#This Row],[Survived]]=1, Table1[[#This Row],[elogit]]/(1+Table1[[#This Row],[elogit]]), 1-(Table1[[#This Row],[elogit]]/(1+Table1[[#This Row],[elogit]])))</f>
        <v>0.90053595621197968</v>
      </c>
      <c r="Y552">
        <f>LN(Table1[[#This Row],[probability]])</f>
        <v>-0.1047651859994988</v>
      </c>
      <c r="Z552">
        <f>IF(ROW()&lt;(Table1[[#Totals],[Survived]]+1), 1, 0)</f>
        <v>0</v>
      </c>
      <c r="AA552">
        <f>IF(Table1[[#This Row],[Prediction]]=Table1[[#This Row],[Survived]], 1, 0)</f>
        <v>0</v>
      </c>
    </row>
    <row r="553" spans="1:27" x14ac:dyDescent="0.3">
      <c r="A553">
        <v>760</v>
      </c>
      <c r="B553">
        <v>1</v>
      </c>
      <c r="C553">
        <v>1</v>
      </c>
      <c r="D553">
        <f>IF(Table1[[#This Row],[Pclass]]=1, 1, 0)</f>
        <v>1</v>
      </c>
      <c r="E553">
        <f>IF(Table1[[#This Row],[Pclass]]=2, 1, 0)</f>
        <v>0</v>
      </c>
      <c r="F553" t="s">
        <v>1056</v>
      </c>
      <c r="G553" t="s">
        <v>17</v>
      </c>
      <c r="H553">
        <f>IF(Table1[[#This Row],[Sex]]="male", 1, 0)</f>
        <v>0</v>
      </c>
      <c r="I553">
        <v>33</v>
      </c>
      <c r="J553">
        <f>IF(Table1[[#This Row],[Age]], 0, 1)</f>
        <v>0</v>
      </c>
      <c r="K553">
        <f>IF(AND(Table1[[#This Row],[Age]]&lt;&gt;"", Table1[[#This Row],[Age]]&lt;13), 1, 0)</f>
        <v>0</v>
      </c>
      <c r="L553">
        <f>IF(AND(Table1[[#This Row],[Age]]&lt;&gt;"", Table1[[#This Row],[Age]]&gt;=13, Table1[[#This Row],[Age]]&lt;20), 1, 0)</f>
        <v>0</v>
      </c>
      <c r="O553">
        <f>IF(AND(Table1[[#This Row],[Age]]&lt;&gt;"", Table1[[#This Row],[Age]]&gt;64), 1, 0)</f>
        <v>0</v>
      </c>
      <c r="P553">
        <v>0</v>
      </c>
      <c r="Q553">
        <v>0</v>
      </c>
      <c r="R553">
        <v>110152</v>
      </c>
      <c r="S553">
        <v>86.5</v>
      </c>
      <c r="T553" t="s">
        <v>390</v>
      </c>
      <c r="U553" t="s">
        <v>15</v>
      </c>
      <c r="V553">
        <f>Table1[[#This Row],[class1]]*Bclass1+Table1[[#This Row],[class2]]*Bclass2+Table1[[#This Row],[male]]*Bmale+Table1[[#This Row],[Fare]]*Bfare+Table1[[#This Row],[child]]*Bchild+Table1[[#This Row],[teen]]*Bteen+Table1[[#This Row],[senior]]*Bsenior</f>
        <v>2.2031938830922093</v>
      </c>
      <c r="W553">
        <f>EXP(Table1[[#This Row],[Logit]])</f>
        <v>9.0538844180839746</v>
      </c>
      <c r="X553">
        <f>IF(Table1[[#This Row],[Survived]]=1, Table1[[#This Row],[elogit]]/(1+Table1[[#This Row],[elogit]]), 1-(Table1[[#This Row],[elogit]]/(1+Table1[[#This Row],[elogit]])))</f>
        <v>0.90053595621197968</v>
      </c>
      <c r="Y553">
        <f>LN(Table1[[#This Row],[probability]])</f>
        <v>-0.1047651859994988</v>
      </c>
      <c r="Z553">
        <f>IF(ROW()&lt;(Table1[[#Totals],[Survived]]+1), 1, 0)</f>
        <v>0</v>
      </c>
      <c r="AA553">
        <f>IF(Table1[[#This Row],[Prediction]]=Table1[[#This Row],[Survived]], 1, 0)</f>
        <v>0</v>
      </c>
    </row>
    <row r="554" spans="1:27" x14ac:dyDescent="0.3">
      <c r="A554">
        <v>850</v>
      </c>
      <c r="B554">
        <v>1</v>
      </c>
      <c r="C554">
        <v>1</v>
      </c>
      <c r="D554">
        <f>IF(Table1[[#This Row],[Pclass]]=1, 1, 0)</f>
        <v>1</v>
      </c>
      <c r="E554">
        <f>IF(Table1[[#This Row],[Pclass]]=2, 1, 0)</f>
        <v>0</v>
      </c>
      <c r="F554" t="s">
        <v>1169</v>
      </c>
      <c r="G554" t="s">
        <v>17</v>
      </c>
      <c r="H554">
        <f>IF(Table1[[#This Row],[Sex]]="male", 1, 0)</f>
        <v>0</v>
      </c>
      <c r="J554">
        <f>IF(Table1[[#This Row],[Age]], 0, 1)</f>
        <v>1</v>
      </c>
      <c r="K554">
        <f>IF(AND(Table1[[#This Row],[Age]]&lt;&gt;"", Table1[[#This Row],[Age]]&lt;13), 1, 0)</f>
        <v>0</v>
      </c>
      <c r="L554">
        <f>IF(AND(Table1[[#This Row],[Age]]&lt;&gt;"", Table1[[#This Row],[Age]]&gt;=13, Table1[[#This Row],[Age]]&lt;20), 1, 0)</f>
        <v>0</v>
      </c>
      <c r="O554">
        <f>IF(AND(Table1[[#This Row],[Age]]&lt;&gt;"", Table1[[#This Row],[Age]]&gt;64), 1, 0)</f>
        <v>0</v>
      </c>
      <c r="P554">
        <v>1</v>
      </c>
      <c r="Q554">
        <v>0</v>
      </c>
      <c r="R554">
        <v>17453</v>
      </c>
      <c r="S554">
        <v>89.104200000000006</v>
      </c>
      <c r="T554" t="s">
        <v>655</v>
      </c>
      <c r="U554" t="s">
        <v>20</v>
      </c>
      <c r="V554">
        <f>Table1[[#This Row],[class1]]*Bclass1+Table1[[#This Row],[class2]]*Bclass2+Table1[[#This Row],[male]]*Bmale+Table1[[#This Row],[Fare]]*Bfare+Table1[[#This Row],[child]]*Bchild+Table1[[#This Row],[teen]]*Bteen+Table1[[#This Row],[senior]]*Bsenior</f>
        <v>2.2066576793059927</v>
      </c>
      <c r="W554">
        <f>EXP(Table1[[#This Row],[Logit]])</f>
        <v>9.0852996051447228</v>
      </c>
      <c r="X554">
        <f>IF(Table1[[#This Row],[Survived]]=1, Table1[[#This Row],[elogit]]/(1+Table1[[#This Row],[elogit]]), 1-(Table1[[#This Row],[elogit]]/(1+Table1[[#This Row],[elogit]])))</f>
        <v>0.90084578156806772</v>
      </c>
      <c r="Y554">
        <f>LN(Table1[[#This Row],[probability]])</f>
        <v>-0.10442119965541062</v>
      </c>
      <c r="Z554">
        <f>IF(ROW()&lt;(Table1[[#Totals],[Survived]]+1), 1, 0)</f>
        <v>0</v>
      </c>
      <c r="AA554">
        <f>IF(Table1[[#This Row],[Prediction]]=Table1[[#This Row],[Survived]], 1, 0)</f>
        <v>0</v>
      </c>
    </row>
    <row r="555" spans="1:27" x14ac:dyDescent="0.3">
      <c r="A555">
        <v>413</v>
      </c>
      <c r="B555">
        <v>1</v>
      </c>
      <c r="C555">
        <v>1</v>
      </c>
      <c r="D555">
        <f>IF(Table1[[#This Row],[Pclass]]=1, 1, 0)</f>
        <v>1</v>
      </c>
      <c r="E555">
        <f>IF(Table1[[#This Row],[Pclass]]=2, 1, 0)</f>
        <v>0</v>
      </c>
      <c r="F555" t="s">
        <v>601</v>
      </c>
      <c r="G555" t="s">
        <v>17</v>
      </c>
      <c r="H555">
        <f>IF(Table1[[#This Row],[Sex]]="male", 1, 0)</f>
        <v>0</v>
      </c>
      <c r="I555">
        <v>33</v>
      </c>
      <c r="J555">
        <f>IF(Table1[[#This Row],[Age]], 0, 1)</f>
        <v>0</v>
      </c>
      <c r="K555">
        <f>IF(AND(Table1[[#This Row],[Age]]&lt;&gt;"", Table1[[#This Row],[Age]]&lt;13), 1, 0)</f>
        <v>0</v>
      </c>
      <c r="L555">
        <f>IF(AND(Table1[[#This Row],[Age]]&lt;&gt;"", Table1[[#This Row],[Age]]&gt;=13, Table1[[#This Row],[Age]]&lt;20), 1, 0)</f>
        <v>0</v>
      </c>
      <c r="O555">
        <f>IF(AND(Table1[[#This Row],[Age]]&lt;&gt;"", Table1[[#This Row],[Age]]&gt;64), 1, 0)</f>
        <v>0</v>
      </c>
      <c r="P555">
        <v>1</v>
      </c>
      <c r="Q555">
        <v>0</v>
      </c>
      <c r="R555">
        <v>19928</v>
      </c>
      <c r="S555">
        <v>90</v>
      </c>
      <c r="T555" t="s">
        <v>373</v>
      </c>
      <c r="U555" t="s">
        <v>27</v>
      </c>
      <c r="V555">
        <f>Table1[[#This Row],[class1]]*Bclass1+Table1[[#This Row],[class2]]*Bclass2+Table1[[#This Row],[male]]*Bmale+Table1[[#This Row],[Fare]]*Bfare+Table1[[#This Row],[child]]*Bchild+Table1[[#This Row],[teen]]*Bteen+Table1[[#This Row],[senior]]*Bsenior</f>
        <v>2.2078491656159178</v>
      </c>
      <c r="W555">
        <f>EXP(Table1[[#This Row],[Logit]])</f>
        <v>9.0961310667335233</v>
      </c>
      <c r="X555">
        <f>IF(Table1[[#This Row],[Survived]]=1, Table1[[#This Row],[elogit]]/(1+Table1[[#This Row],[elogit]]), 1-(Table1[[#This Row],[elogit]]/(1+Table1[[#This Row],[elogit]])))</f>
        <v>0.90095215747594914</v>
      </c>
      <c r="Y555">
        <f>LN(Table1[[#This Row],[probability]])</f>
        <v>-0.10430312214438686</v>
      </c>
      <c r="Z555">
        <f>IF(ROW()&lt;(Table1[[#Totals],[Survived]]+1), 1, 0)</f>
        <v>0</v>
      </c>
      <c r="AA555">
        <f>IF(Table1[[#This Row],[Prediction]]=Table1[[#This Row],[Survived]], 1, 0)</f>
        <v>0</v>
      </c>
    </row>
    <row r="556" spans="1:27" x14ac:dyDescent="0.3">
      <c r="A556">
        <v>487</v>
      </c>
      <c r="B556">
        <v>1</v>
      </c>
      <c r="C556">
        <v>1</v>
      </c>
      <c r="D556">
        <f>IF(Table1[[#This Row],[Pclass]]=1, 1, 0)</f>
        <v>1</v>
      </c>
      <c r="E556">
        <f>IF(Table1[[#This Row],[Pclass]]=2, 1, 0)</f>
        <v>0</v>
      </c>
      <c r="F556" t="s">
        <v>699</v>
      </c>
      <c r="G556" t="s">
        <v>17</v>
      </c>
      <c r="H556">
        <f>IF(Table1[[#This Row],[Sex]]="male", 1, 0)</f>
        <v>0</v>
      </c>
      <c r="I556">
        <v>35</v>
      </c>
      <c r="J556">
        <f>IF(Table1[[#This Row],[Age]], 0, 1)</f>
        <v>0</v>
      </c>
      <c r="K556">
        <f>IF(AND(Table1[[#This Row],[Age]]&lt;&gt;"", Table1[[#This Row],[Age]]&lt;13), 1, 0)</f>
        <v>0</v>
      </c>
      <c r="L556">
        <f>IF(AND(Table1[[#This Row],[Age]]&lt;&gt;"", Table1[[#This Row],[Age]]&gt;=13, Table1[[#This Row],[Age]]&lt;20), 1, 0)</f>
        <v>0</v>
      </c>
      <c r="O556">
        <f>IF(AND(Table1[[#This Row],[Age]]&lt;&gt;"", Table1[[#This Row],[Age]]&gt;64), 1, 0)</f>
        <v>0</v>
      </c>
      <c r="P556">
        <v>1</v>
      </c>
      <c r="Q556">
        <v>0</v>
      </c>
      <c r="R556">
        <v>19943</v>
      </c>
      <c r="S556">
        <v>90</v>
      </c>
      <c r="T556" t="s">
        <v>342</v>
      </c>
      <c r="U556" t="s">
        <v>15</v>
      </c>
      <c r="V556">
        <f>Table1[[#This Row],[class1]]*Bclass1+Table1[[#This Row],[class2]]*Bclass2+Table1[[#This Row],[male]]*Bmale+Table1[[#This Row],[Fare]]*Bfare+Table1[[#This Row],[child]]*Bchild+Table1[[#This Row],[teen]]*Bteen+Table1[[#This Row],[senior]]*Bsenior</f>
        <v>2.2078491656159178</v>
      </c>
      <c r="W556">
        <f>EXP(Table1[[#This Row],[Logit]])</f>
        <v>9.0961310667335233</v>
      </c>
      <c r="X556">
        <f>IF(Table1[[#This Row],[Survived]]=1, Table1[[#This Row],[elogit]]/(1+Table1[[#This Row],[elogit]]), 1-(Table1[[#This Row],[elogit]]/(1+Table1[[#This Row],[elogit]])))</f>
        <v>0.90095215747594914</v>
      </c>
      <c r="Y556">
        <f>LN(Table1[[#This Row],[probability]])</f>
        <v>-0.10430312214438686</v>
      </c>
      <c r="Z556">
        <f>IF(ROW()&lt;(Table1[[#Totals],[Survived]]+1), 1, 0)</f>
        <v>0</v>
      </c>
      <c r="AA556">
        <f>IF(Table1[[#This Row],[Prediction]]=Table1[[#This Row],[Survived]], 1, 0)</f>
        <v>0</v>
      </c>
    </row>
    <row r="557" spans="1:27" x14ac:dyDescent="0.3">
      <c r="A557">
        <v>684</v>
      </c>
      <c r="B557">
        <v>0</v>
      </c>
      <c r="C557">
        <v>3</v>
      </c>
      <c r="D557">
        <f>IF(Table1[[#This Row],[Pclass]]=1, 1, 0)</f>
        <v>0</v>
      </c>
      <c r="E557">
        <f>IF(Table1[[#This Row],[Pclass]]=2, 1, 0)</f>
        <v>0</v>
      </c>
      <c r="F557" t="s">
        <v>962</v>
      </c>
      <c r="G557" t="s">
        <v>13</v>
      </c>
      <c r="H557">
        <f>IF(Table1[[#This Row],[Sex]]="male", 1, 0)</f>
        <v>1</v>
      </c>
      <c r="I557">
        <v>14</v>
      </c>
      <c r="J557">
        <f>IF(Table1[[#This Row],[Age]], 0, 1)</f>
        <v>0</v>
      </c>
      <c r="K557">
        <f>IF(AND(Table1[[#This Row],[Age]]&lt;&gt;"", Table1[[#This Row],[Age]]&lt;13), 1, 0)</f>
        <v>0</v>
      </c>
      <c r="L557">
        <f>IF(AND(Table1[[#This Row],[Age]]&lt;&gt;"", Table1[[#This Row],[Age]]&gt;=13, Table1[[#This Row],[Age]]&lt;20), 1, 0)</f>
        <v>1</v>
      </c>
      <c r="O557">
        <f>IF(AND(Table1[[#This Row],[Age]]&lt;&gt;"", Table1[[#This Row],[Age]]&gt;64), 1, 0)</f>
        <v>0</v>
      </c>
      <c r="P557">
        <v>5</v>
      </c>
      <c r="Q557">
        <v>2</v>
      </c>
      <c r="R557" t="s">
        <v>105</v>
      </c>
      <c r="S557">
        <v>46.9</v>
      </c>
      <c r="U557" t="s">
        <v>15</v>
      </c>
      <c r="V557">
        <f>Table1[[#This Row],[class1]]*Bclass1+Table1[[#This Row],[class2]]*Bclass2+Table1[[#This Row],[male]]*Bmale+Table1[[#This Row],[Fare]]*Bfare+Table1[[#This Row],[child]]*Bchild+Table1[[#This Row],[teen]]*Bteen+Table1[[#This Row],[senior]]*Bsenior</f>
        <v>-2.2087457148521068</v>
      </c>
      <c r="W557">
        <f>EXP(Table1[[#This Row],[Logit]])</f>
        <v>0.10983833073799155</v>
      </c>
      <c r="X557">
        <f>IF(Table1[[#This Row],[Survived]]=1, Table1[[#This Row],[elogit]]/(1+Table1[[#This Row],[elogit]]), 1-(Table1[[#This Row],[elogit]]/(1+Table1[[#This Row],[elogit]])))</f>
        <v>0.90103213441460961</v>
      </c>
      <c r="Y557">
        <f>LN(Table1[[#This Row],[probability]])</f>
        <v>-0.10421435673275381</v>
      </c>
      <c r="Z557">
        <f>IF(ROW()&lt;(Table1[[#Totals],[Survived]]+1), 1, 0)</f>
        <v>0</v>
      </c>
      <c r="AA557">
        <f>IF(Table1[[#This Row],[Prediction]]=Table1[[#This Row],[Survived]], 1, 0)</f>
        <v>1</v>
      </c>
    </row>
    <row r="558" spans="1:27" x14ac:dyDescent="0.3">
      <c r="A558">
        <v>521</v>
      </c>
      <c r="B558">
        <v>1</v>
      </c>
      <c r="C558">
        <v>1</v>
      </c>
      <c r="D558">
        <f>IF(Table1[[#This Row],[Pclass]]=1, 1, 0)</f>
        <v>1</v>
      </c>
      <c r="E558">
        <f>IF(Table1[[#This Row],[Pclass]]=2, 1, 0)</f>
        <v>0</v>
      </c>
      <c r="F558" t="s">
        <v>749</v>
      </c>
      <c r="G558" t="s">
        <v>17</v>
      </c>
      <c r="H558">
        <f>IF(Table1[[#This Row],[Sex]]="male", 1, 0)</f>
        <v>0</v>
      </c>
      <c r="I558">
        <v>30</v>
      </c>
      <c r="J558">
        <f>IF(Table1[[#This Row],[Age]], 0, 1)</f>
        <v>0</v>
      </c>
      <c r="K558">
        <f>IF(AND(Table1[[#This Row],[Age]]&lt;&gt;"", Table1[[#This Row],[Age]]&lt;13), 1, 0)</f>
        <v>0</v>
      </c>
      <c r="L558">
        <f>IF(AND(Table1[[#This Row],[Age]]&lt;&gt;"", Table1[[#This Row],[Age]]&gt;=13, Table1[[#This Row],[Age]]&lt;20), 1, 0)</f>
        <v>0</v>
      </c>
      <c r="O558">
        <f>IF(AND(Table1[[#This Row],[Age]]&lt;&gt;"", Table1[[#This Row],[Age]]&gt;64), 1, 0)</f>
        <v>0</v>
      </c>
      <c r="P558">
        <v>0</v>
      </c>
      <c r="Q558">
        <v>0</v>
      </c>
      <c r="R558">
        <v>12749</v>
      </c>
      <c r="S558">
        <v>93.5</v>
      </c>
      <c r="T558" t="s">
        <v>750</v>
      </c>
      <c r="U558" t="s">
        <v>15</v>
      </c>
      <c r="V558">
        <f>Table1[[#This Row],[class1]]*Bclass1+Table1[[#This Row],[class2]]*Bclass2+Table1[[#This Row],[male]]*Bmale+Table1[[#This Row],[Fare]]*Bfare+Table1[[#This Row],[child]]*Bchild+Table1[[#This Row],[teen]]*Bteen+Table1[[#This Row],[senior]]*Bsenior</f>
        <v>2.2125044481396259</v>
      </c>
      <c r="W558">
        <f>EXP(Table1[[#This Row],[Logit]])</f>
        <v>9.1385748439568033</v>
      </c>
      <c r="X558">
        <f>IF(Table1[[#This Row],[Survived]]=1, Table1[[#This Row],[elogit]]/(1+Table1[[#This Row],[elogit]]), 1-(Table1[[#This Row],[elogit]]/(1+Table1[[#This Row],[elogit]])))</f>
        <v>0.90136680792014279</v>
      </c>
      <c r="Y558">
        <f>LN(Table1[[#This Row],[probability]])</f>
        <v>-0.10384299221237085</v>
      </c>
      <c r="Z558">
        <f>IF(ROW()&lt;(Table1[[#Totals],[Survived]]+1), 1, 0)</f>
        <v>0</v>
      </c>
      <c r="AA558">
        <f>IF(Table1[[#This Row],[Prediction]]=Table1[[#This Row],[Survived]], 1, 0)</f>
        <v>0</v>
      </c>
    </row>
    <row r="559" spans="1:27" x14ac:dyDescent="0.3">
      <c r="A559">
        <v>821</v>
      </c>
      <c r="B559">
        <v>1</v>
      </c>
      <c r="C559">
        <v>1</v>
      </c>
      <c r="D559">
        <f>IF(Table1[[#This Row],[Pclass]]=1, 1, 0)</f>
        <v>1</v>
      </c>
      <c r="E559">
        <f>IF(Table1[[#This Row],[Pclass]]=2, 1, 0)</f>
        <v>0</v>
      </c>
      <c r="F559" t="s">
        <v>1134</v>
      </c>
      <c r="G559" t="s">
        <v>17</v>
      </c>
      <c r="H559">
        <f>IF(Table1[[#This Row],[Sex]]="male", 1, 0)</f>
        <v>0</v>
      </c>
      <c r="I559">
        <v>52</v>
      </c>
      <c r="J559">
        <f>IF(Table1[[#This Row],[Age]], 0, 1)</f>
        <v>0</v>
      </c>
      <c r="K559">
        <f>IF(AND(Table1[[#This Row],[Age]]&lt;&gt;"", Table1[[#This Row],[Age]]&lt;13), 1, 0)</f>
        <v>0</v>
      </c>
      <c r="L559">
        <f>IF(AND(Table1[[#This Row],[Age]]&lt;&gt;"", Table1[[#This Row],[Age]]&gt;=13, Table1[[#This Row],[Age]]&lt;20), 1, 0)</f>
        <v>0</v>
      </c>
      <c r="O559">
        <f>IF(AND(Table1[[#This Row],[Age]]&lt;&gt;"", Table1[[#This Row],[Age]]&gt;64), 1, 0)</f>
        <v>0</v>
      </c>
      <c r="P559">
        <v>1</v>
      </c>
      <c r="Q559">
        <v>1</v>
      </c>
      <c r="R559">
        <v>12749</v>
      </c>
      <c r="S559">
        <v>93.5</v>
      </c>
      <c r="T559" t="s">
        <v>1135</v>
      </c>
      <c r="U559" t="s">
        <v>15</v>
      </c>
      <c r="V559">
        <f>Table1[[#This Row],[class1]]*Bclass1+Table1[[#This Row],[class2]]*Bclass2+Table1[[#This Row],[male]]*Bmale+Table1[[#This Row],[Fare]]*Bfare+Table1[[#This Row],[child]]*Bchild+Table1[[#This Row],[teen]]*Bteen+Table1[[#This Row],[senior]]*Bsenior</f>
        <v>2.2125044481396259</v>
      </c>
      <c r="W559">
        <f>EXP(Table1[[#This Row],[Logit]])</f>
        <v>9.1385748439568033</v>
      </c>
      <c r="X559">
        <f>IF(Table1[[#This Row],[Survived]]=1, Table1[[#This Row],[elogit]]/(1+Table1[[#This Row],[elogit]]), 1-(Table1[[#This Row],[elogit]]/(1+Table1[[#This Row],[elogit]])))</f>
        <v>0.90136680792014279</v>
      </c>
      <c r="Y559">
        <f>LN(Table1[[#This Row],[probability]])</f>
        <v>-0.10384299221237085</v>
      </c>
      <c r="Z559">
        <f>IF(ROW()&lt;(Table1[[#Totals],[Survived]]+1), 1, 0)</f>
        <v>0</v>
      </c>
      <c r="AA559">
        <f>IF(Table1[[#This Row],[Prediction]]=Table1[[#This Row],[Survived]], 1, 0)</f>
        <v>0</v>
      </c>
    </row>
    <row r="560" spans="1:27" x14ac:dyDescent="0.3">
      <c r="A560">
        <v>267</v>
      </c>
      <c r="B560">
        <v>0</v>
      </c>
      <c r="C560">
        <v>3</v>
      </c>
      <c r="D560">
        <f>IF(Table1[[#This Row],[Pclass]]=1, 1, 0)</f>
        <v>0</v>
      </c>
      <c r="E560">
        <f>IF(Table1[[#This Row],[Pclass]]=2, 1, 0)</f>
        <v>0</v>
      </c>
      <c r="F560" t="s">
        <v>403</v>
      </c>
      <c r="G560" t="s">
        <v>13</v>
      </c>
      <c r="H560">
        <f>IF(Table1[[#This Row],[Sex]]="male", 1, 0)</f>
        <v>1</v>
      </c>
      <c r="I560">
        <v>16</v>
      </c>
      <c r="J560">
        <f>IF(Table1[[#This Row],[Age]], 0, 1)</f>
        <v>0</v>
      </c>
      <c r="K560">
        <f>IF(AND(Table1[[#This Row],[Age]]&lt;&gt;"", Table1[[#This Row],[Age]]&lt;13), 1, 0)</f>
        <v>0</v>
      </c>
      <c r="L560">
        <f>IF(AND(Table1[[#This Row],[Age]]&lt;&gt;"", Table1[[#This Row],[Age]]&gt;=13, Table1[[#This Row],[Age]]&lt;20), 1, 0)</f>
        <v>1</v>
      </c>
      <c r="O560">
        <f>IF(AND(Table1[[#This Row],[Age]]&lt;&gt;"", Table1[[#This Row],[Age]]&gt;64), 1, 0)</f>
        <v>0</v>
      </c>
      <c r="P560">
        <v>4</v>
      </c>
      <c r="Q560">
        <v>1</v>
      </c>
      <c r="R560">
        <v>3101295</v>
      </c>
      <c r="S560">
        <v>39.6875</v>
      </c>
      <c r="U560" t="s">
        <v>15</v>
      </c>
      <c r="V560">
        <f>Table1[[#This Row],[class1]]*Bclass1+Table1[[#This Row],[class2]]*Bclass2+Table1[[#This Row],[male]]*Bmale+Table1[[#This Row],[Fare]]*Bfare+Table1[[#This Row],[child]]*Bchild+Table1[[#This Row],[teen]]*Bteen+Table1[[#This Row],[senior]]*Bsenior</f>
        <v>-2.2183389220527485</v>
      </c>
      <c r="W560">
        <f>EXP(Table1[[#This Row],[Logit]])</f>
        <v>0.10878966693953289</v>
      </c>
      <c r="X560">
        <f>IF(Table1[[#This Row],[Survived]]=1, Table1[[#This Row],[elogit]]/(1+Table1[[#This Row],[elogit]]), 1-(Table1[[#This Row],[elogit]]/(1+Table1[[#This Row],[elogit]])))</f>
        <v>0.90188430666042119</v>
      </c>
      <c r="Y560">
        <f>LN(Table1[[#This Row],[probability]])</f>
        <v>-0.10326903027185043</v>
      </c>
      <c r="Z560">
        <f>IF(ROW()&lt;(Table1[[#Totals],[Survived]]+1), 1, 0)</f>
        <v>0</v>
      </c>
      <c r="AA560">
        <f>IF(Table1[[#This Row],[Prediction]]=Table1[[#This Row],[Survived]], 1, 0)</f>
        <v>1</v>
      </c>
    </row>
    <row r="561" spans="1:27" x14ac:dyDescent="0.3">
      <c r="A561">
        <v>687</v>
      </c>
      <c r="B561">
        <v>0</v>
      </c>
      <c r="C561">
        <v>3</v>
      </c>
      <c r="D561">
        <f>IF(Table1[[#This Row],[Pclass]]=1, 1, 0)</f>
        <v>0</v>
      </c>
      <c r="E561">
        <f>IF(Table1[[#This Row],[Pclass]]=2, 1, 0)</f>
        <v>0</v>
      </c>
      <c r="F561" t="s">
        <v>965</v>
      </c>
      <c r="G561" t="s">
        <v>13</v>
      </c>
      <c r="H561">
        <f>IF(Table1[[#This Row],[Sex]]="male", 1, 0)</f>
        <v>1</v>
      </c>
      <c r="I561">
        <v>14</v>
      </c>
      <c r="J561">
        <f>IF(Table1[[#This Row],[Age]], 0, 1)</f>
        <v>0</v>
      </c>
      <c r="K561">
        <f>IF(AND(Table1[[#This Row],[Age]]&lt;&gt;"", Table1[[#This Row],[Age]]&lt;13), 1, 0)</f>
        <v>0</v>
      </c>
      <c r="L561">
        <f>IF(AND(Table1[[#This Row],[Age]]&lt;&gt;"", Table1[[#This Row],[Age]]&gt;=13, Table1[[#This Row],[Age]]&lt;20), 1, 0)</f>
        <v>1</v>
      </c>
      <c r="O561">
        <f>IF(AND(Table1[[#This Row],[Age]]&lt;&gt;"", Table1[[#This Row],[Age]]&gt;64), 1, 0)</f>
        <v>0</v>
      </c>
      <c r="P561">
        <v>4</v>
      </c>
      <c r="Q561">
        <v>1</v>
      </c>
      <c r="R561">
        <v>3101295</v>
      </c>
      <c r="S561">
        <v>39.6875</v>
      </c>
      <c r="U561" t="s">
        <v>15</v>
      </c>
      <c r="V561">
        <f>Table1[[#This Row],[class1]]*Bclass1+Table1[[#This Row],[class2]]*Bclass2+Table1[[#This Row],[male]]*Bmale+Table1[[#This Row],[Fare]]*Bfare+Table1[[#This Row],[child]]*Bchild+Table1[[#This Row],[teen]]*Bteen+Table1[[#This Row],[senior]]*Bsenior</f>
        <v>-2.2183389220527485</v>
      </c>
      <c r="W561">
        <f>EXP(Table1[[#This Row],[Logit]])</f>
        <v>0.10878966693953289</v>
      </c>
      <c r="X561">
        <f>IF(Table1[[#This Row],[Survived]]=1, Table1[[#This Row],[elogit]]/(1+Table1[[#This Row],[elogit]]), 1-(Table1[[#This Row],[elogit]]/(1+Table1[[#This Row],[elogit]])))</f>
        <v>0.90188430666042119</v>
      </c>
      <c r="Y561">
        <f>LN(Table1[[#This Row],[probability]])</f>
        <v>-0.10326903027185043</v>
      </c>
      <c r="Z561">
        <f>IF(ROW()&lt;(Table1[[#Totals],[Survived]]+1), 1, 0)</f>
        <v>0</v>
      </c>
      <c r="AA561">
        <f>IF(Table1[[#This Row],[Prediction]]=Table1[[#This Row],[Survived]], 1, 0)</f>
        <v>1</v>
      </c>
    </row>
    <row r="562" spans="1:27" x14ac:dyDescent="0.3">
      <c r="A562">
        <v>87</v>
      </c>
      <c r="B562">
        <v>0</v>
      </c>
      <c r="C562">
        <v>3</v>
      </c>
      <c r="D562">
        <f>IF(Table1[[#This Row],[Pclass]]=1, 1, 0)</f>
        <v>0</v>
      </c>
      <c r="E562">
        <f>IF(Table1[[#This Row],[Pclass]]=2, 1, 0)</f>
        <v>0</v>
      </c>
      <c r="F562" t="s">
        <v>142</v>
      </c>
      <c r="G562" t="s">
        <v>13</v>
      </c>
      <c r="H562">
        <f>IF(Table1[[#This Row],[Sex]]="male", 1, 0)</f>
        <v>1</v>
      </c>
      <c r="I562">
        <v>16</v>
      </c>
      <c r="J562">
        <f>IF(Table1[[#This Row],[Age]], 0, 1)</f>
        <v>0</v>
      </c>
      <c r="K562">
        <f>IF(AND(Table1[[#This Row],[Age]]&lt;&gt;"", Table1[[#This Row],[Age]]&lt;13), 1, 0)</f>
        <v>0</v>
      </c>
      <c r="L562">
        <f>IF(AND(Table1[[#This Row],[Age]]&lt;&gt;"", Table1[[#This Row],[Age]]&gt;=13, Table1[[#This Row],[Age]]&lt;20), 1, 0)</f>
        <v>1</v>
      </c>
      <c r="O562">
        <f>IF(AND(Table1[[#This Row],[Age]]&lt;&gt;"", Table1[[#This Row],[Age]]&gt;64), 1, 0)</f>
        <v>0</v>
      </c>
      <c r="P562">
        <v>1</v>
      </c>
      <c r="Q562">
        <v>3</v>
      </c>
      <c r="R562" t="s">
        <v>143</v>
      </c>
      <c r="S562">
        <v>34.375</v>
      </c>
      <c r="U562" t="s">
        <v>15</v>
      </c>
      <c r="V562">
        <f>Table1[[#This Row],[class1]]*Bclass1+Table1[[#This Row],[class2]]*Bclass2+Table1[[#This Row],[male]]*Bmale+Table1[[#This Row],[Fare]]*Bfare+Table1[[#This Row],[child]]*Bchild+Table1[[#This Row],[teen]]*Bteen+Table1[[#This Row],[senior]]*Bsenior</f>
        <v>-2.2254049758833774</v>
      </c>
      <c r="W562">
        <f>EXP(Table1[[#This Row],[Logit]])</f>
        <v>0.10802366279713085</v>
      </c>
      <c r="X562">
        <f>IF(Table1[[#This Row],[Survived]]=1, Table1[[#This Row],[elogit]]/(1+Table1[[#This Row],[elogit]]), 1-(Table1[[#This Row],[elogit]]/(1+Table1[[#This Row],[elogit]])))</f>
        <v>0.90250780157128374</v>
      </c>
      <c r="Y562">
        <f>LN(Table1[[#This Row],[probability]])</f>
        <v>-0.10257794441214929</v>
      </c>
      <c r="Z562">
        <f>IF(ROW()&lt;(Table1[[#Totals],[Survived]]+1), 1, 0)</f>
        <v>0</v>
      </c>
      <c r="AA562">
        <f>IF(Table1[[#This Row],[Prediction]]=Table1[[#This Row],[Survived]], 1, 0)</f>
        <v>1</v>
      </c>
    </row>
    <row r="563" spans="1:27" x14ac:dyDescent="0.3">
      <c r="A563">
        <v>538</v>
      </c>
      <c r="B563">
        <v>1</v>
      </c>
      <c r="C563">
        <v>1</v>
      </c>
      <c r="D563">
        <f>IF(Table1[[#This Row],[Pclass]]=1, 1, 0)</f>
        <v>1</v>
      </c>
      <c r="E563">
        <f>IF(Table1[[#This Row],[Pclass]]=2, 1, 0)</f>
        <v>0</v>
      </c>
      <c r="F563" t="s">
        <v>771</v>
      </c>
      <c r="G563" t="s">
        <v>17</v>
      </c>
      <c r="H563">
        <f>IF(Table1[[#This Row],[Sex]]="male", 1, 0)</f>
        <v>0</v>
      </c>
      <c r="I563">
        <v>30</v>
      </c>
      <c r="J563">
        <f>IF(Table1[[#This Row],[Age]], 0, 1)</f>
        <v>0</v>
      </c>
      <c r="K563">
        <f>IF(AND(Table1[[#This Row],[Age]]&lt;&gt;"", Table1[[#This Row],[Age]]&lt;13), 1, 0)</f>
        <v>0</v>
      </c>
      <c r="L563">
        <f>IF(AND(Table1[[#This Row],[Age]]&lt;&gt;"", Table1[[#This Row],[Age]]&gt;=13, Table1[[#This Row],[Age]]&lt;20), 1, 0)</f>
        <v>0</v>
      </c>
      <c r="O563">
        <f>IF(AND(Table1[[#This Row],[Age]]&lt;&gt;"", Table1[[#This Row],[Age]]&gt;64), 1, 0)</f>
        <v>0</v>
      </c>
      <c r="P563">
        <v>0</v>
      </c>
      <c r="Q563">
        <v>0</v>
      </c>
      <c r="R563" t="s">
        <v>772</v>
      </c>
      <c r="S563">
        <v>106.425</v>
      </c>
      <c r="U563" t="s">
        <v>20</v>
      </c>
      <c r="V563">
        <f>Table1[[#This Row],[class1]]*Bclass1+Table1[[#This Row],[class2]]*Bclass2+Table1[[#This Row],[male]]*Bmale+Table1[[#This Row],[Fare]]*Bfare+Table1[[#This Row],[child]]*Bchild+Table1[[#This Row],[teen]]*Bteen+Table1[[#This Row],[senior]]*Bsenior</f>
        <v>2.2296957414593206</v>
      </c>
      <c r="W563">
        <f>EXP(Table1[[#This Row],[Logit]])</f>
        <v>9.2970369462175331</v>
      </c>
      <c r="X563">
        <f>IF(Table1[[#This Row],[Survived]]=1, Table1[[#This Row],[elogit]]/(1+Table1[[#This Row],[elogit]]), 1-(Table1[[#This Row],[elogit]]/(1+Table1[[#This Row],[elogit]])))</f>
        <v>0.90288468369851427</v>
      </c>
      <c r="Y563">
        <f>LN(Table1[[#This Row],[probability]])</f>
        <v>-0.10216043726533207</v>
      </c>
      <c r="Z563">
        <f>IF(ROW()&lt;(Table1[[#Totals],[Survived]]+1), 1, 0)</f>
        <v>0</v>
      </c>
      <c r="AA563">
        <f>IF(Table1[[#This Row],[Prediction]]=Table1[[#This Row],[Survived]], 1, 0)</f>
        <v>0</v>
      </c>
    </row>
    <row r="564" spans="1:27" x14ac:dyDescent="0.3">
      <c r="A564">
        <v>307</v>
      </c>
      <c r="B564">
        <v>1</v>
      </c>
      <c r="C564">
        <v>1</v>
      </c>
      <c r="D564">
        <f>IF(Table1[[#This Row],[Pclass]]=1, 1, 0)</f>
        <v>1</v>
      </c>
      <c r="E564">
        <f>IF(Table1[[#This Row],[Pclass]]=2, 1, 0)</f>
        <v>0</v>
      </c>
      <c r="F564" t="s">
        <v>460</v>
      </c>
      <c r="G564" t="s">
        <v>17</v>
      </c>
      <c r="H564">
        <f>IF(Table1[[#This Row],[Sex]]="male", 1, 0)</f>
        <v>0</v>
      </c>
      <c r="J564">
        <f>IF(Table1[[#This Row],[Age]], 0, 1)</f>
        <v>1</v>
      </c>
      <c r="K564">
        <f>IF(AND(Table1[[#This Row],[Age]]&lt;&gt;"", Table1[[#This Row],[Age]]&lt;13), 1, 0)</f>
        <v>0</v>
      </c>
      <c r="L564">
        <f>IF(AND(Table1[[#This Row],[Age]]&lt;&gt;"", Table1[[#This Row],[Age]]&gt;=13, Table1[[#This Row],[Age]]&lt;20), 1, 0)</f>
        <v>0</v>
      </c>
      <c r="O564">
        <f>IF(AND(Table1[[#This Row],[Age]]&lt;&gt;"", Table1[[#This Row],[Age]]&gt;64), 1, 0)</f>
        <v>0</v>
      </c>
      <c r="P564">
        <v>0</v>
      </c>
      <c r="Q564">
        <v>0</v>
      </c>
      <c r="R564">
        <v>17421</v>
      </c>
      <c r="S564">
        <v>110.88330000000001</v>
      </c>
      <c r="U564" t="s">
        <v>20</v>
      </c>
      <c r="V564">
        <f>Table1[[#This Row],[class1]]*Bclass1+Table1[[#This Row],[class2]]*Bclass2+Table1[[#This Row],[male]]*Bmale+Table1[[#This Row],[Fare]]*Bfare+Table1[[#This Row],[child]]*Bchild+Table1[[#This Row],[teen]]*Bteen+Table1[[#This Row],[senior]]*Bsenior</f>
        <v>2.2356256403380206</v>
      </c>
      <c r="W564">
        <f>EXP(Table1[[#This Row],[Logit]])</f>
        <v>9.3523312178707041</v>
      </c>
      <c r="X564">
        <f>IF(Table1[[#This Row],[Survived]]=1, Table1[[#This Row],[elogit]]/(1+Table1[[#This Row],[elogit]]), 1-(Table1[[#This Row],[elogit]]/(1+Table1[[#This Row],[elogit]])))</f>
        <v>0.90340339977977613</v>
      </c>
      <c r="Y564">
        <f>LN(Table1[[#This Row],[probability]])</f>
        <v>-0.10158609245260192</v>
      </c>
      <c r="Z564">
        <f>IF(ROW()&lt;(Table1[[#Totals],[Survived]]+1), 1, 0)</f>
        <v>0</v>
      </c>
      <c r="AA564">
        <f>IF(Table1[[#This Row],[Prediction]]=Table1[[#This Row],[Survived]], 1, 0)</f>
        <v>0</v>
      </c>
    </row>
    <row r="565" spans="1:27" x14ac:dyDescent="0.3">
      <c r="A565">
        <v>582</v>
      </c>
      <c r="B565">
        <v>1</v>
      </c>
      <c r="C565">
        <v>1</v>
      </c>
      <c r="D565">
        <f>IF(Table1[[#This Row],[Pclass]]=1, 1, 0)</f>
        <v>1</v>
      </c>
      <c r="E565">
        <f>IF(Table1[[#This Row],[Pclass]]=2, 1, 0)</f>
        <v>0</v>
      </c>
      <c r="F565" t="s">
        <v>831</v>
      </c>
      <c r="G565" t="s">
        <v>17</v>
      </c>
      <c r="H565">
        <f>IF(Table1[[#This Row],[Sex]]="male", 1, 0)</f>
        <v>0</v>
      </c>
      <c r="I565">
        <v>39</v>
      </c>
      <c r="J565">
        <f>IF(Table1[[#This Row],[Age]], 0, 1)</f>
        <v>0</v>
      </c>
      <c r="K565">
        <f>IF(AND(Table1[[#This Row],[Age]]&lt;&gt;"", Table1[[#This Row],[Age]]&lt;13), 1, 0)</f>
        <v>0</v>
      </c>
      <c r="L565">
        <f>IF(AND(Table1[[#This Row],[Age]]&lt;&gt;"", Table1[[#This Row],[Age]]&gt;=13, Table1[[#This Row],[Age]]&lt;20), 1, 0)</f>
        <v>0</v>
      </c>
      <c r="O565">
        <f>IF(AND(Table1[[#This Row],[Age]]&lt;&gt;"", Table1[[#This Row],[Age]]&gt;64), 1, 0)</f>
        <v>0</v>
      </c>
      <c r="P565">
        <v>1</v>
      </c>
      <c r="Q565">
        <v>1</v>
      </c>
      <c r="R565">
        <v>17421</v>
      </c>
      <c r="S565">
        <v>110.88330000000001</v>
      </c>
      <c r="T565" t="s">
        <v>832</v>
      </c>
      <c r="U565" t="s">
        <v>20</v>
      </c>
      <c r="V565">
        <f>Table1[[#This Row],[class1]]*Bclass1+Table1[[#This Row],[class2]]*Bclass2+Table1[[#This Row],[male]]*Bmale+Table1[[#This Row],[Fare]]*Bfare+Table1[[#This Row],[child]]*Bchild+Table1[[#This Row],[teen]]*Bteen+Table1[[#This Row],[senior]]*Bsenior</f>
        <v>2.2356256403380206</v>
      </c>
      <c r="W565">
        <f>EXP(Table1[[#This Row],[Logit]])</f>
        <v>9.3523312178707041</v>
      </c>
      <c r="X565">
        <f>IF(Table1[[#This Row],[Survived]]=1, Table1[[#This Row],[elogit]]/(1+Table1[[#This Row],[elogit]]), 1-(Table1[[#This Row],[elogit]]/(1+Table1[[#This Row],[elogit]])))</f>
        <v>0.90340339977977613</v>
      </c>
      <c r="Y565">
        <f>LN(Table1[[#This Row],[probability]])</f>
        <v>-0.10158609245260192</v>
      </c>
      <c r="Z565">
        <f>IF(ROW()&lt;(Table1[[#Totals],[Survived]]+1), 1, 0)</f>
        <v>0</v>
      </c>
      <c r="AA565">
        <f>IF(Table1[[#This Row],[Prediction]]=Table1[[#This Row],[Survived]], 1, 0)</f>
        <v>0</v>
      </c>
    </row>
    <row r="566" spans="1:27" x14ac:dyDescent="0.3">
      <c r="A566">
        <v>216</v>
      </c>
      <c r="B566">
        <v>1</v>
      </c>
      <c r="C566">
        <v>1</v>
      </c>
      <c r="D566">
        <f>IF(Table1[[#This Row],[Pclass]]=1, 1, 0)</f>
        <v>1</v>
      </c>
      <c r="E566">
        <f>IF(Table1[[#This Row],[Pclass]]=2, 1, 0)</f>
        <v>0</v>
      </c>
      <c r="F566" t="s">
        <v>327</v>
      </c>
      <c r="G566" t="s">
        <v>17</v>
      </c>
      <c r="H566">
        <f>IF(Table1[[#This Row],[Sex]]="male", 1, 0)</f>
        <v>0</v>
      </c>
      <c r="I566">
        <v>31</v>
      </c>
      <c r="J566">
        <f>IF(Table1[[#This Row],[Age]], 0, 1)</f>
        <v>0</v>
      </c>
      <c r="K566">
        <f>IF(AND(Table1[[#This Row],[Age]]&lt;&gt;"", Table1[[#This Row],[Age]]&lt;13), 1, 0)</f>
        <v>0</v>
      </c>
      <c r="L566">
        <f>IF(AND(Table1[[#This Row],[Age]]&lt;&gt;"", Table1[[#This Row],[Age]]&gt;=13, Table1[[#This Row],[Age]]&lt;20), 1, 0)</f>
        <v>0</v>
      </c>
      <c r="O566">
        <f>IF(AND(Table1[[#This Row],[Age]]&lt;&gt;"", Table1[[#This Row],[Age]]&gt;64), 1, 0)</f>
        <v>0</v>
      </c>
      <c r="P566">
        <v>1</v>
      </c>
      <c r="Q566">
        <v>0</v>
      </c>
      <c r="R566">
        <v>35273</v>
      </c>
      <c r="S566">
        <v>113.27500000000001</v>
      </c>
      <c r="T566" t="s">
        <v>328</v>
      </c>
      <c r="U566" t="s">
        <v>20</v>
      </c>
      <c r="V566">
        <f>Table1[[#This Row],[class1]]*Bclass1+Table1[[#This Row],[class2]]*Bclass2+Table1[[#This Row],[male]]*Bmale+Table1[[#This Row],[Fare]]*Bfare+Table1[[#This Row],[child]]*Bchild+Table1[[#This Row],[teen]]*Bteen+Table1[[#This Row],[senior]]*Bsenior</f>
        <v>2.2388067943985788</v>
      </c>
      <c r="W566">
        <f>EXP(Table1[[#This Row],[Logit]])</f>
        <v>9.3821297961047048</v>
      </c>
      <c r="X566">
        <f>IF(Table1[[#This Row],[Survived]]=1, Table1[[#This Row],[elogit]]/(1+Table1[[#This Row],[elogit]]), 1-(Table1[[#This Row],[elogit]]/(1+Table1[[#This Row],[elogit]])))</f>
        <v>0.90368064938128667</v>
      </c>
      <c r="Y566">
        <f>LN(Table1[[#This Row],[probability]])</f>
        <v>-0.10127924496112566</v>
      </c>
      <c r="Z566">
        <f>IF(ROW()&lt;(Table1[[#Totals],[Survived]]+1), 1, 0)</f>
        <v>0</v>
      </c>
      <c r="AA566">
        <f>IF(Table1[[#This Row],[Prediction]]=Table1[[#This Row],[Survived]], 1, 0)</f>
        <v>0</v>
      </c>
    </row>
    <row r="567" spans="1:27" x14ac:dyDescent="0.3">
      <c r="A567">
        <v>394</v>
      </c>
      <c r="B567">
        <v>1</v>
      </c>
      <c r="C567">
        <v>1</v>
      </c>
      <c r="D567">
        <f>IF(Table1[[#This Row],[Pclass]]=1, 1, 0)</f>
        <v>1</v>
      </c>
      <c r="E567">
        <f>IF(Table1[[#This Row],[Pclass]]=2, 1, 0)</f>
        <v>0</v>
      </c>
      <c r="F567" t="s">
        <v>581</v>
      </c>
      <c r="G567" t="s">
        <v>17</v>
      </c>
      <c r="H567">
        <f>IF(Table1[[#This Row],[Sex]]="male", 1, 0)</f>
        <v>0</v>
      </c>
      <c r="I567">
        <v>23</v>
      </c>
      <c r="J567">
        <f>IF(Table1[[#This Row],[Age]], 0, 1)</f>
        <v>0</v>
      </c>
      <c r="K567">
        <f>IF(AND(Table1[[#This Row],[Age]]&lt;&gt;"", Table1[[#This Row],[Age]]&lt;13), 1, 0)</f>
        <v>0</v>
      </c>
      <c r="L567">
        <f>IF(AND(Table1[[#This Row],[Age]]&lt;&gt;"", Table1[[#This Row],[Age]]&gt;=13, Table1[[#This Row],[Age]]&lt;20), 1, 0)</f>
        <v>0</v>
      </c>
      <c r="O567">
        <f>IF(AND(Table1[[#This Row],[Age]]&lt;&gt;"", Table1[[#This Row],[Age]]&gt;64), 1, 0)</f>
        <v>0</v>
      </c>
      <c r="P567">
        <v>1</v>
      </c>
      <c r="Q567">
        <v>0</v>
      </c>
      <c r="R567">
        <v>35273</v>
      </c>
      <c r="S567">
        <v>113.27500000000001</v>
      </c>
      <c r="T567" t="s">
        <v>328</v>
      </c>
      <c r="U567" t="s">
        <v>20</v>
      </c>
      <c r="V567">
        <f>Table1[[#This Row],[class1]]*Bclass1+Table1[[#This Row],[class2]]*Bclass2+Table1[[#This Row],[male]]*Bmale+Table1[[#This Row],[Fare]]*Bfare+Table1[[#This Row],[child]]*Bchild+Table1[[#This Row],[teen]]*Bteen+Table1[[#This Row],[senior]]*Bsenior</f>
        <v>2.2388067943985788</v>
      </c>
      <c r="W567">
        <f>EXP(Table1[[#This Row],[Logit]])</f>
        <v>9.3821297961047048</v>
      </c>
      <c r="X567">
        <f>IF(Table1[[#This Row],[Survived]]=1, Table1[[#This Row],[elogit]]/(1+Table1[[#This Row],[elogit]]), 1-(Table1[[#This Row],[elogit]]/(1+Table1[[#This Row],[elogit]])))</f>
        <v>0.90368064938128667</v>
      </c>
      <c r="Y567">
        <f>LN(Table1[[#This Row],[probability]])</f>
        <v>-0.10127924496112566</v>
      </c>
      <c r="Z567">
        <f>IF(ROW()&lt;(Table1[[#Totals],[Survived]]+1), 1, 0)</f>
        <v>0</v>
      </c>
      <c r="AA567">
        <f>IF(Table1[[#This Row],[Prediction]]=Table1[[#This Row],[Survived]], 1, 0)</f>
        <v>0</v>
      </c>
    </row>
    <row r="568" spans="1:27" x14ac:dyDescent="0.3">
      <c r="A568">
        <v>747</v>
      </c>
      <c r="B568">
        <v>0</v>
      </c>
      <c r="C568">
        <v>3</v>
      </c>
      <c r="D568">
        <f>IF(Table1[[#This Row],[Pclass]]=1, 1, 0)</f>
        <v>0</v>
      </c>
      <c r="E568">
        <f>IF(Table1[[#This Row],[Pclass]]=2, 1, 0)</f>
        <v>0</v>
      </c>
      <c r="F568" t="s">
        <v>1041</v>
      </c>
      <c r="G568" t="s">
        <v>13</v>
      </c>
      <c r="H568">
        <f>IF(Table1[[#This Row],[Sex]]="male", 1, 0)</f>
        <v>1</v>
      </c>
      <c r="I568">
        <v>16</v>
      </c>
      <c r="J568">
        <f>IF(Table1[[#This Row],[Age]], 0, 1)</f>
        <v>0</v>
      </c>
      <c r="K568">
        <f>IF(AND(Table1[[#This Row],[Age]]&lt;&gt;"", Table1[[#This Row],[Age]]&lt;13), 1, 0)</f>
        <v>0</v>
      </c>
      <c r="L568">
        <f>IF(AND(Table1[[#This Row],[Age]]&lt;&gt;"", Table1[[#This Row],[Age]]&gt;=13, Table1[[#This Row],[Age]]&lt;20), 1, 0)</f>
        <v>1</v>
      </c>
      <c r="O568">
        <f>IF(AND(Table1[[#This Row],[Age]]&lt;&gt;"", Table1[[#This Row],[Age]]&gt;64), 1, 0)</f>
        <v>0</v>
      </c>
      <c r="P568">
        <v>1</v>
      </c>
      <c r="Q568">
        <v>1</v>
      </c>
      <c r="R568" t="s">
        <v>424</v>
      </c>
      <c r="S568">
        <v>20.25</v>
      </c>
      <c r="U568" t="s">
        <v>15</v>
      </c>
      <c r="V568">
        <f>Table1[[#This Row],[class1]]*Bclass1+Table1[[#This Row],[class2]]*Bclass2+Table1[[#This Row],[male]]*Bmale+Table1[[#This Row],[Fare]]*Bfare+Table1[[#This Row],[child]]*Bchild+Table1[[#This Row],[teen]]*Bteen+Table1[[#This Row],[senior]]*Bsenior</f>
        <v>-2.2441923660683436</v>
      </c>
      <c r="W568">
        <f>EXP(Table1[[#This Row],[Logit]])</f>
        <v>0.1060131256055646</v>
      </c>
      <c r="X568">
        <f>IF(Table1[[#This Row],[Survived]]=1, Table1[[#This Row],[elogit]]/(1+Table1[[#This Row],[elogit]]), 1-(Table1[[#This Row],[elogit]]/(1+Table1[[#This Row],[elogit]])))</f>
        <v>0.90414840190298806</v>
      </c>
      <c r="Y568">
        <f>LN(Table1[[#This Row],[probability]])</f>
        <v>-0.10076177066585754</v>
      </c>
      <c r="Z568">
        <f>IF(ROW()&lt;(Table1[[#Totals],[Survived]]+1), 1, 0)</f>
        <v>0</v>
      </c>
      <c r="AA568">
        <f>IF(Table1[[#This Row],[Prediction]]=Table1[[#This Row],[Survived]], 1, 0)</f>
        <v>1</v>
      </c>
    </row>
    <row r="569" spans="1:27" x14ac:dyDescent="0.3">
      <c r="A569">
        <v>425</v>
      </c>
      <c r="B569">
        <v>0</v>
      </c>
      <c r="C569">
        <v>3</v>
      </c>
      <c r="D569">
        <f>IF(Table1[[#This Row],[Pclass]]=1, 1, 0)</f>
        <v>0</v>
      </c>
      <c r="E569">
        <f>IF(Table1[[#This Row],[Pclass]]=2, 1, 0)</f>
        <v>0</v>
      </c>
      <c r="F569" t="s">
        <v>615</v>
      </c>
      <c r="G569" t="s">
        <v>13</v>
      </c>
      <c r="H569">
        <f>IF(Table1[[#This Row],[Sex]]="male", 1, 0)</f>
        <v>1</v>
      </c>
      <c r="I569">
        <v>18</v>
      </c>
      <c r="J569">
        <f>IF(Table1[[#This Row],[Age]], 0, 1)</f>
        <v>0</v>
      </c>
      <c r="K569">
        <f>IF(AND(Table1[[#This Row],[Age]]&lt;&gt;"", Table1[[#This Row],[Age]]&lt;13), 1, 0)</f>
        <v>0</v>
      </c>
      <c r="L569">
        <f>IF(AND(Table1[[#This Row],[Age]]&lt;&gt;"", Table1[[#This Row],[Age]]&gt;=13, Table1[[#This Row],[Age]]&lt;20), 1, 0)</f>
        <v>1</v>
      </c>
      <c r="O569">
        <f>IF(AND(Table1[[#This Row],[Age]]&lt;&gt;"", Table1[[#This Row],[Age]]&gt;64), 1, 0)</f>
        <v>0</v>
      </c>
      <c r="P569">
        <v>1</v>
      </c>
      <c r="Q569">
        <v>1</v>
      </c>
      <c r="R569">
        <v>370129</v>
      </c>
      <c r="S569">
        <v>20.212499999999999</v>
      </c>
      <c r="U569" t="s">
        <v>15</v>
      </c>
      <c r="V569">
        <f>Table1[[#This Row],[class1]]*Bclass1+Table1[[#This Row],[class2]]*Bclass2+Table1[[#This Row],[male]]*Bmale+Table1[[#This Row],[Fare]]*Bfare+Table1[[#This Row],[child]]*Bchild+Table1[[#This Row],[teen]]*Bteen+Table1[[#This Row],[senior]]*Bsenior</f>
        <v>-2.2442422440953833</v>
      </c>
      <c r="W569">
        <f>EXP(Table1[[#This Row],[Logit]])</f>
        <v>0.10600783801188754</v>
      </c>
      <c r="X569">
        <f>IF(Table1[[#This Row],[Survived]]=1, Table1[[#This Row],[elogit]]/(1+Table1[[#This Row],[elogit]]), 1-(Table1[[#This Row],[elogit]]/(1+Table1[[#This Row],[elogit]])))</f>
        <v>0.90415272444864159</v>
      </c>
      <c r="Y569">
        <f>LN(Table1[[#This Row],[probability]])</f>
        <v>-0.10075698988505666</v>
      </c>
      <c r="Z569">
        <f>IF(ROW()&lt;(Table1[[#Totals],[Survived]]+1), 1, 0)</f>
        <v>0</v>
      </c>
      <c r="AA569">
        <f>IF(Table1[[#This Row],[Prediction]]=Table1[[#This Row],[Survived]], 1, 0)</f>
        <v>1</v>
      </c>
    </row>
    <row r="570" spans="1:27" x14ac:dyDescent="0.3">
      <c r="A570">
        <v>334</v>
      </c>
      <c r="B570">
        <v>0</v>
      </c>
      <c r="C570">
        <v>3</v>
      </c>
      <c r="D570">
        <f>IF(Table1[[#This Row],[Pclass]]=1, 1, 0)</f>
        <v>0</v>
      </c>
      <c r="E570">
        <f>IF(Table1[[#This Row],[Pclass]]=2, 1, 0)</f>
        <v>0</v>
      </c>
      <c r="F570" t="s">
        <v>503</v>
      </c>
      <c r="G570" t="s">
        <v>13</v>
      </c>
      <c r="H570">
        <f>IF(Table1[[#This Row],[Sex]]="male", 1, 0)</f>
        <v>1</v>
      </c>
      <c r="I570">
        <v>16</v>
      </c>
      <c r="J570">
        <f>IF(Table1[[#This Row],[Age]], 0, 1)</f>
        <v>0</v>
      </c>
      <c r="K570">
        <f>IF(AND(Table1[[#This Row],[Age]]&lt;&gt;"", Table1[[#This Row],[Age]]&lt;13), 1, 0)</f>
        <v>0</v>
      </c>
      <c r="L570">
        <f>IF(AND(Table1[[#This Row],[Age]]&lt;&gt;"", Table1[[#This Row],[Age]]&gt;=13, Table1[[#This Row],[Age]]&lt;20), 1, 0)</f>
        <v>1</v>
      </c>
      <c r="O570">
        <f>IF(AND(Table1[[#This Row],[Age]]&lt;&gt;"", Table1[[#This Row],[Age]]&gt;64), 1, 0)</f>
        <v>0</v>
      </c>
      <c r="P570">
        <v>2</v>
      </c>
      <c r="Q570">
        <v>0</v>
      </c>
      <c r="R570">
        <v>345764</v>
      </c>
      <c r="S570">
        <v>18</v>
      </c>
      <c r="U570" t="s">
        <v>15</v>
      </c>
      <c r="V570">
        <f>Table1[[#This Row],[class1]]*Bclass1+Table1[[#This Row],[class2]]*Bclass2+Table1[[#This Row],[male]]*Bmale+Table1[[#This Row],[Fare]]*Bfare+Table1[[#This Row],[child]]*Bchild+Table1[[#This Row],[teen]]*Bteen+Table1[[#This Row],[senior]]*Bsenior</f>
        <v>-2.2471850476907278</v>
      </c>
      <c r="W570">
        <f>EXP(Table1[[#This Row],[Logit]])</f>
        <v>0.10569633633398307</v>
      </c>
      <c r="X570">
        <f>IF(Table1[[#This Row],[Survived]]=1, Table1[[#This Row],[elogit]]/(1+Table1[[#This Row],[elogit]]), 1-(Table1[[#This Row],[elogit]]/(1+Table1[[#This Row],[elogit]])))</f>
        <v>0.90440744636594617</v>
      </c>
      <c r="Y570">
        <f>LN(Table1[[#This Row],[probability]])</f>
        <v>-0.10047530512488181</v>
      </c>
      <c r="Z570">
        <f>IF(ROW()&lt;(Table1[[#Totals],[Survived]]+1), 1, 0)</f>
        <v>0</v>
      </c>
      <c r="AA570">
        <f>IF(Table1[[#This Row],[Prediction]]=Table1[[#This Row],[Survived]], 1, 0)</f>
        <v>1</v>
      </c>
    </row>
    <row r="571" spans="1:27" x14ac:dyDescent="0.3">
      <c r="A571">
        <v>764</v>
      </c>
      <c r="B571">
        <v>1</v>
      </c>
      <c r="C571">
        <v>1</v>
      </c>
      <c r="D571">
        <f>IF(Table1[[#This Row],[Pclass]]=1, 1, 0)</f>
        <v>1</v>
      </c>
      <c r="E571">
        <f>IF(Table1[[#This Row],[Pclass]]=2, 1, 0)</f>
        <v>0</v>
      </c>
      <c r="F571" t="s">
        <v>1061</v>
      </c>
      <c r="G571" t="s">
        <v>17</v>
      </c>
      <c r="H571">
        <f>IF(Table1[[#This Row],[Sex]]="male", 1, 0)</f>
        <v>0</v>
      </c>
      <c r="I571">
        <v>36</v>
      </c>
      <c r="J571">
        <f>IF(Table1[[#This Row],[Age]], 0, 1)</f>
        <v>0</v>
      </c>
      <c r="K571">
        <f>IF(AND(Table1[[#This Row],[Age]]&lt;&gt;"", Table1[[#This Row],[Age]]&lt;13), 1, 0)</f>
        <v>0</v>
      </c>
      <c r="L571">
        <f>IF(AND(Table1[[#This Row],[Age]]&lt;&gt;"", Table1[[#This Row],[Age]]&gt;=13, Table1[[#This Row],[Age]]&lt;20), 1, 0)</f>
        <v>0</v>
      </c>
      <c r="O571">
        <f>IF(AND(Table1[[#This Row],[Age]]&lt;&gt;"", Table1[[#This Row],[Age]]&gt;64), 1, 0)</f>
        <v>0</v>
      </c>
      <c r="P571">
        <v>1</v>
      </c>
      <c r="Q571">
        <v>2</v>
      </c>
      <c r="R571">
        <v>113760</v>
      </c>
      <c r="S571">
        <v>120</v>
      </c>
      <c r="T571" t="s">
        <v>578</v>
      </c>
      <c r="U571" t="s">
        <v>15</v>
      </c>
      <c r="V571">
        <f>Table1[[#This Row],[class1]]*Bclass1+Table1[[#This Row],[class2]]*Bclass2+Table1[[#This Row],[male]]*Bmale+Table1[[#This Row],[Fare]]*Bfare+Table1[[#This Row],[child]]*Bchild+Table1[[#This Row],[teen]]*Bteen+Table1[[#This Row],[senior]]*Bsenior</f>
        <v>2.2477515872477043</v>
      </c>
      <c r="W571">
        <f>EXP(Table1[[#This Row],[Logit]])</f>
        <v>9.4664274541096276</v>
      </c>
      <c r="X571">
        <f>IF(Table1[[#This Row],[Survived]]=1, Table1[[#This Row],[elogit]]/(1+Table1[[#This Row],[elogit]]), 1-(Table1[[#This Row],[elogit]]/(1+Table1[[#This Row],[elogit]])))</f>
        <v>0.90445641510586772</v>
      </c>
      <c r="Y571">
        <f>LN(Table1[[#This Row],[probability]])</f>
        <v>-0.10042116203431924</v>
      </c>
      <c r="Z571">
        <f>IF(ROW()&lt;(Table1[[#Totals],[Survived]]+1), 1, 0)</f>
        <v>0</v>
      </c>
      <c r="AA571">
        <f>IF(Table1[[#This Row],[Prediction]]=Table1[[#This Row],[Survived]], 1, 0)</f>
        <v>0</v>
      </c>
    </row>
    <row r="572" spans="1:27" x14ac:dyDescent="0.3">
      <c r="A572">
        <v>576</v>
      </c>
      <c r="B572">
        <v>0</v>
      </c>
      <c r="C572">
        <v>3</v>
      </c>
      <c r="D572">
        <f>IF(Table1[[#This Row],[Pclass]]=1, 1, 0)</f>
        <v>0</v>
      </c>
      <c r="E572">
        <f>IF(Table1[[#This Row],[Pclass]]=2, 1, 0)</f>
        <v>0</v>
      </c>
      <c r="F572" t="s">
        <v>824</v>
      </c>
      <c r="G572" t="s">
        <v>13</v>
      </c>
      <c r="H572">
        <f>IF(Table1[[#This Row],[Sex]]="male", 1, 0)</f>
        <v>1</v>
      </c>
      <c r="I572">
        <v>19</v>
      </c>
      <c r="J572">
        <f>IF(Table1[[#This Row],[Age]], 0, 1)</f>
        <v>0</v>
      </c>
      <c r="K572">
        <f>IF(AND(Table1[[#This Row],[Age]]&lt;&gt;"", Table1[[#This Row],[Age]]&lt;13), 1, 0)</f>
        <v>0</v>
      </c>
      <c r="L572">
        <f>IF(AND(Table1[[#This Row],[Age]]&lt;&gt;"", Table1[[#This Row],[Age]]&gt;=13, Table1[[#This Row],[Age]]&lt;20), 1, 0)</f>
        <v>1</v>
      </c>
      <c r="O572">
        <f>IF(AND(Table1[[#This Row],[Age]]&lt;&gt;"", Table1[[#This Row],[Age]]&gt;64), 1, 0)</f>
        <v>0</v>
      </c>
      <c r="P572">
        <v>0</v>
      </c>
      <c r="Q572">
        <v>0</v>
      </c>
      <c r="R572">
        <v>358585</v>
      </c>
      <c r="S572">
        <v>14.5</v>
      </c>
      <c r="U572" t="s">
        <v>15</v>
      </c>
      <c r="V572">
        <f>Table1[[#This Row],[class1]]*Bclass1+Table1[[#This Row],[class2]]*Bclass2+Table1[[#This Row],[male]]*Bmale+Table1[[#This Row],[Fare]]*Bfare+Table1[[#This Row],[child]]*Bchild+Table1[[#This Row],[teen]]*Bteen+Table1[[#This Row],[senior]]*Bsenior</f>
        <v>-2.2518403302144363</v>
      </c>
      <c r="W572">
        <f>EXP(Table1[[#This Row],[Logit]])</f>
        <v>0.10520543355873868</v>
      </c>
      <c r="X572">
        <f>IF(Table1[[#This Row],[Survived]]=1, Table1[[#This Row],[elogit]]/(1+Table1[[#This Row],[elogit]]), 1-(Table1[[#This Row],[elogit]]/(1+Table1[[#This Row],[elogit]])))</f>
        <v>0.90480916003101852</v>
      </c>
      <c r="Y572">
        <f>LN(Table1[[#This Row],[probability]])</f>
        <v>-0.10003123041292795</v>
      </c>
      <c r="Z572">
        <f>IF(ROW()&lt;(Table1[[#Totals],[Survived]]+1), 1, 0)</f>
        <v>0</v>
      </c>
      <c r="AA572">
        <f>IF(Table1[[#This Row],[Prediction]]=Table1[[#This Row],[Survived]], 1, 0)</f>
        <v>1</v>
      </c>
    </row>
    <row r="573" spans="1:27" x14ac:dyDescent="0.3">
      <c r="A573">
        <v>688</v>
      </c>
      <c r="B573">
        <v>0</v>
      </c>
      <c r="C573">
        <v>3</v>
      </c>
      <c r="D573">
        <f>IF(Table1[[#This Row],[Pclass]]=1, 1, 0)</f>
        <v>0</v>
      </c>
      <c r="E573">
        <f>IF(Table1[[#This Row],[Pclass]]=2, 1, 0)</f>
        <v>0</v>
      </c>
      <c r="F573" t="s">
        <v>966</v>
      </c>
      <c r="G573" t="s">
        <v>13</v>
      </c>
      <c r="H573">
        <f>IF(Table1[[#This Row],[Sex]]="male", 1, 0)</f>
        <v>1</v>
      </c>
      <c r="I573">
        <v>19</v>
      </c>
      <c r="J573">
        <f>IF(Table1[[#This Row],[Age]], 0, 1)</f>
        <v>0</v>
      </c>
      <c r="K573">
        <f>IF(AND(Table1[[#This Row],[Age]]&lt;&gt;"", Table1[[#This Row],[Age]]&lt;13), 1, 0)</f>
        <v>0</v>
      </c>
      <c r="L573">
        <f>IF(AND(Table1[[#This Row],[Age]]&lt;&gt;"", Table1[[#This Row],[Age]]&gt;=13, Table1[[#This Row],[Age]]&lt;20), 1, 0)</f>
        <v>1</v>
      </c>
      <c r="O573">
        <f>IF(AND(Table1[[#This Row],[Age]]&lt;&gt;"", Table1[[#This Row],[Age]]&gt;64), 1, 0)</f>
        <v>0</v>
      </c>
      <c r="P573">
        <v>0</v>
      </c>
      <c r="Q573">
        <v>0</v>
      </c>
      <c r="R573">
        <v>349228</v>
      </c>
      <c r="S573">
        <v>10.1708</v>
      </c>
      <c r="U573" t="s">
        <v>15</v>
      </c>
      <c r="V573">
        <f>Table1[[#This Row],[class1]]*Bclass1+Table1[[#This Row],[class2]]*Bclass2+Table1[[#This Row],[male]]*Bmale+Table1[[#This Row],[Fare]]*Bfare+Table1[[#This Row],[child]]*Bchild+Table1[[#This Row],[teen]]*Bteen+Table1[[#This Row],[senior]]*Bsenior</f>
        <v>-2.2575985156720471</v>
      </c>
      <c r="W573">
        <f>EXP(Table1[[#This Row],[Logit]])</f>
        <v>0.10460138195078031</v>
      </c>
      <c r="X573">
        <f>IF(Table1[[#This Row],[Survived]]=1, Table1[[#This Row],[elogit]]/(1+Table1[[#This Row],[elogit]]), 1-(Table1[[#This Row],[elogit]]/(1+Table1[[#This Row],[elogit]])))</f>
        <v>0.90530395520051843</v>
      </c>
      <c r="Y573">
        <f>LN(Table1[[#This Row],[probability]])</f>
        <v>-9.9484529571240071E-2</v>
      </c>
      <c r="Z573">
        <f>IF(ROW()&lt;(Table1[[#Totals],[Survived]]+1), 1, 0)</f>
        <v>0</v>
      </c>
      <c r="AA573">
        <f>IF(Table1[[#This Row],[Prediction]]=Table1[[#This Row],[Survived]], 1, 0)</f>
        <v>1</v>
      </c>
    </row>
    <row r="574" spans="1:27" x14ac:dyDescent="0.3">
      <c r="A574">
        <v>283</v>
      </c>
      <c r="B574">
        <v>0</v>
      </c>
      <c r="C574">
        <v>3</v>
      </c>
      <c r="D574">
        <f>IF(Table1[[#This Row],[Pclass]]=1, 1, 0)</f>
        <v>0</v>
      </c>
      <c r="E574">
        <f>IF(Table1[[#This Row],[Pclass]]=2, 1, 0)</f>
        <v>0</v>
      </c>
      <c r="F574" t="s">
        <v>427</v>
      </c>
      <c r="G574" t="s">
        <v>13</v>
      </c>
      <c r="H574">
        <f>IF(Table1[[#This Row],[Sex]]="male", 1, 0)</f>
        <v>1</v>
      </c>
      <c r="I574">
        <v>16</v>
      </c>
      <c r="J574">
        <f>IF(Table1[[#This Row],[Age]], 0, 1)</f>
        <v>0</v>
      </c>
      <c r="K574">
        <f>IF(AND(Table1[[#This Row],[Age]]&lt;&gt;"", Table1[[#This Row],[Age]]&lt;13), 1, 0)</f>
        <v>0</v>
      </c>
      <c r="L574">
        <f>IF(AND(Table1[[#This Row],[Age]]&lt;&gt;"", Table1[[#This Row],[Age]]&gt;=13, Table1[[#This Row],[Age]]&lt;20), 1, 0)</f>
        <v>1</v>
      </c>
      <c r="O574">
        <f>IF(AND(Table1[[#This Row],[Age]]&lt;&gt;"", Table1[[#This Row],[Age]]&gt;64), 1, 0)</f>
        <v>0</v>
      </c>
      <c r="P574">
        <v>0</v>
      </c>
      <c r="Q574">
        <v>0</v>
      </c>
      <c r="R574">
        <v>345778</v>
      </c>
      <c r="S574">
        <v>9.5</v>
      </c>
      <c r="U574" t="s">
        <v>15</v>
      </c>
      <c r="V574">
        <f>Table1[[#This Row],[class1]]*Bclass1+Table1[[#This Row],[class2]]*Bclass2+Table1[[#This Row],[male]]*Bmale+Table1[[#This Row],[Fare]]*Bfare+Table1[[#This Row],[child]]*Bchild+Table1[[#This Row],[teen]]*Bteen+Table1[[#This Row],[senior]]*Bsenior</f>
        <v>-2.258490733819734</v>
      </c>
      <c r="W574">
        <f>EXP(Table1[[#This Row],[Logit]])</f>
        <v>0.10450809632128483</v>
      </c>
      <c r="X574">
        <f>IF(Table1[[#This Row],[Survived]]=1, Table1[[#This Row],[elogit]]/(1+Table1[[#This Row],[elogit]]), 1-(Table1[[#This Row],[elogit]]/(1+Table1[[#This Row],[elogit]])))</f>
        <v>0.90538041625103216</v>
      </c>
      <c r="Y574">
        <f>LN(Table1[[#This Row],[probability]])</f>
        <v>-9.9400074155636203E-2</v>
      </c>
      <c r="Z574">
        <f>IF(ROW()&lt;(Table1[[#Totals],[Survived]]+1), 1, 0)</f>
        <v>0</v>
      </c>
      <c r="AA574">
        <f>IF(Table1[[#This Row],[Prediction]]=Table1[[#This Row],[Survived]], 1, 0)</f>
        <v>1</v>
      </c>
    </row>
    <row r="575" spans="1:27" x14ac:dyDescent="0.3">
      <c r="A575">
        <v>139</v>
      </c>
      <c r="B575">
        <v>0</v>
      </c>
      <c r="C575">
        <v>3</v>
      </c>
      <c r="D575">
        <f>IF(Table1[[#This Row],[Pclass]]=1, 1, 0)</f>
        <v>0</v>
      </c>
      <c r="E575">
        <f>IF(Table1[[#This Row],[Pclass]]=2, 1, 0)</f>
        <v>0</v>
      </c>
      <c r="F575" t="s">
        <v>217</v>
      </c>
      <c r="G575" t="s">
        <v>13</v>
      </c>
      <c r="H575">
        <f>IF(Table1[[#This Row],[Sex]]="male", 1, 0)</f>
        <v>1</v>
      </c>
      <c r="I575">
        <v>16</v>
      </c>
      <c r="J575">
        <f>IF(Table1[[#This Row],[Age]], 0, 1)</f>
        <v>0</v>
      </c>
      <c r="K575">
        <f>IF(AND(Table1[[#This Row],[Age]]&lt;&gt;"", Table1[[#This Row],[Age]]&lt;13), 1, 0)</f>
        <v>0</v>
      </c>
      <c r="L575">
        <f>IF(AND(Table1[[#This Row],[Age]]&lt;&gt;"", Table1[[#This Row],[Age]]&gt;=13, Table1[[#This Row],[Age]]&lt;20), 1, 0)</f>
        <v>1</v>
      </c>
      <c r="O575">
        <f>IF(AND(Table1[[#This Row],[Age]]&lt;&gt;"", Table1[[#This Row],[Age]]&gt;64), 1, 0)</f>
        <v>0</v>
      </c>
      <c r="P575">
        <v>0</v>
      </c>
      <c r="Q575">
        <v>0</v>
      </c>
      <c r="R575">
        <v>7534</v>
      </c>
      <c r="S575">
        <v>9.2166999999999994</v>
      </c>
      <c r="U575" t="s">
        <v>15</v>
      </c>
      <c r="V575">
        <f>Table1[[#This Row],[class1]]*Bclass1+Table1[[#This Row],[class2]]*Bclass2+Table1[[#This Row],[male]]*Bmale+Table1[[#This Row],[Fare]]*Bfare+Table1[[#This Row],[child]]*Bchild+Table1[[#This Row],[teen]]*Bteen+Table1[[#This Row],[senior]]*Bsenior</f>
        <v>-2.2588675456880098</v>
      </c>
      <c r="W575">
        <f>EXP(Table1[[#This Row],[Logit]])</f>
        <v>0.10446872384873337</v>
      </c>
      <c r="X575">
        <f>IF(Table1[[#This Row],[Survived]]=1, Table1[[#This Row],[elogit]]/(1+Table1[[#This Row],[elogit]]), 1-(Table1[[#This Row],[elogit]]/(1+Table1[[#This Row],[elogit]])))</f>
        <v>0.90541269155663184</v>
      </c>
      <c r="Y575">
        <f>LN(Table1[[#This Row],[probability]])</f>
        <v>-9.9364426454676955E-2</v>
      </c>
      <c r="Z575">
        <f>IF(ROW()&lt;(Table1[[#Totals],[Survived]]+1), 1, 0)</f>
        <v>0</v>
      </c>
      <c r="AA575">
        <f>IF(Table1[[#This Row],[Prediction]]=Table1[[#This Row],[Survived]], 1, 0)</f>
        <v>1</v>
      </c>
    </row>
    <row r="576" spans="1:27" x14ac:dyDescent="0.3">
      <c r="A576">
        <v>164</v>
      </c>
      <c r="B576">
        <v>0</v>
      </c>
      <c r="C576">
        <v>3</v>
      </c>
      <c r="D576">
        <f>IF(Table1[[#This Row],[Pclass]]=1, 1, 0)</f>
        <v>0</v>
      </c>
      <c r="E576">
        <f>IF(Table1[[#This Row],[Pclass]]=2, 1, 0)</f>
        <v>0</v>
      </c>
      <c r="F576" t="s">
        <v>256</v>
      </c>
      <c r="G576" t="s">
        <v>13</v>
      </c>
      <c r="H576">
        <f>IF(Table1[[#This Row],[Sex]]="male", 1, 0)</f>
        <v>1</v>
      </c>
      <c r="I576">
        <v>17</v>
      </c>
      <c r="J576">
        <f>IF(Table1[[#This Row],[Age]], 0, 1)</f>
        <v>0</v>
      </c>
      <c r="K576">
        <f>IF(AND(Table1[[#This Row],[Age]]&lt;&gt;"", Table1[[#This Row],[Age]]&lt;13), 1, 0)</f>
        <v>0</v>
      </c>
      <c r="L576">
        <f>IF(AND(Table1[[#This Row],[Age]]&lt;&gt;"", Table1[[#This Row],[Age]]&gt;=13, Table1[[#This Row],[Age]]&lt;20), 1, 0)</f>
        <v>1</v>
      </c>
      <c r="O576">
        <f>IF(AND(Table1[[#This Row],[Age]]&lt;&gt;"", Table1[[#This Row],[Age]]&gt;64), 1, 0)</f>
        <v>0</v>
      </c>
      <c r="P576">
        <v>0</v>
      </c>
      <c r="Q576">
        <v>0</v>
      </c>
      <c r="R576">
        <v>315093</v>
      </c>
      <c r="S576">
        <v>8.6624999999999996</v>
      </c>
      <c r="U576" t="s">
        <v>15</v>
      </c>
      <c r="V576">
        <f>Table1[[#This Row],[class1]]*Bclass1+Table1[[#This Row],[class2]]*Bclass2+Table1[[#This Row],[male]]*Bmale+Table1[[#This Row],[Fare]]*Bfare+Table1[[#This Row],[child]]*Bchild+Table1[[#This Row],[teen]]*Bteen+Table1[[#This Row],[senior]]*Bsenior</f>
        <v>-2.2596046764236211</v>
      </c>
      <c r="W576">
        <f>EXP(Table1[[#This Row],[Logit]])</f>
        <v>0.10439174511665471</v>
      </c>
      <c r="X576">
        <f>IF(Table1[[#This Row],[Survived]]=1, Table1[[#This Row],[elogit]]/(1+Table1[[#This Row],[elogit]]), 1-(Table1[[#This Row],[elogit]]/(1+Table1[[#This Row],[elogit]])))</f>
        <v>0.9054758009752889</v>
      </c>
      <c r="Y576">
        <f>LN(Table1[[#This Row],[probability]])</f>
        <v>-9.9294726504687916E-2</v>
      </c>
      <c r="Z576">
        <f>IF(ROW()&lt;(Table1[[#Totals],[Survived]]+1), 1, 0)</f>
        <v>0</v>
      </c>
      <c r="AA576">
        <f>IF(Table1[[#This Row],[Prediction]]=Table1[[#This Row],[Survived]], 1, 0)</f>
        <v>1</v>
      </c>
    </row>
    <row r="577" spans="1:27" x14ac:dyDescent="0.3">
      <c r="A577">
        <v>501</v>
      </c>
      <c r="B577">
        <v>0</v>
      </c>
      <c r="C577">
        <v>3</v>
      </c>
      <c r="D577">
        <f>IF(Table1[[#This Row],[Pclass]]=1, 1, 0)</f>
        <v>0</v>
      </c>
      <c r="E577">
        <f>IF(Table1[[#This Row],[Pclass]]=2, 1, 0)</f>
        <v>0</v>
      </c>
      <c r="F577" t="s">
        <v>721</v>
      </c>
      <c r="G577" t="s">
        <v>13</v>
      </c>
      <c r="H577">
        <f>IF(Table1[[#This Row],[Sex]]="male", 1, 0)</f>
        <v>1</v>
      </c>
      <c r="I577">
        <v>17</v>
      </c>
      <c r="J577">
        <f>IF(Table1[[#This Row],[Age]], 0, 1)</f>
        <v>0</v>
      </c>
      <c r="K577">
        <f>IF(AND(Table1[[#This Row],[Age]]&lt;&gt;"", Table1[[#This Row],[Age]]&lt;13), 1, 0)</f>
        <v>0</v>
      </c>
      <c r="L577">
        <f>IF(AND(Table1[[#This Row],[Age]]&lt;&gt;"", Table1[[#This Row],[Age]]&gt;=13, Table1[[#This Row],[Age]]&lt;20), 1, 0)</f>
        <v>1</v>
      </c>
      <c r="O577">
        <f>IF(AND(Table1[[#This Row],[Age]]&lt;&gt;"", Table1[[#This Row],[Age]]&gt;64), 1, 0)</f>
        <v>0</v>
      </c>
      <c r="P577">
        <v>0</v>
      </c>
      <c r="Q577">
        <v>0</v>
      </c>
      <c r="R577">
        <v>315086</v>
      </c>
      <c r="S577">
        <v>8.6624999999999996</v>
      </c>
      <c r="U577" t="s">
        <v>15</v>
      </c>
      <c r="V577">
        <f>Table1[[#This Row],[class1]]*Bclass1+Table1[[#This Row],[class2]]*Bclass2+Table1[[#This Row],[male]]*Bmale+Table1[[#This Row],[Fare]]*Bfare+Table1[[#This Row],[child]]*Bchild+Table1[[#This Row],[teen]]*Bteen+Table1[[#This Row],[senior]]*Bsenior</f>
        <v>-2.2596046764236211</v>
      </c>
      <c r="W577">
        <f>EXP(Table1[[#This Row],[Logit]])</f>
        <v>0.10439174511665471</v>
      </c>
      <c r="X577">
        <f>IF(Table1[[#This Row],[Survived]]=1, Table1[[#This Row],[elogit]]/(1+Table1[[#This Row],[elogit]]), 1-(Table1[[#This Row],[elogit]]/(1+Table1[[#This Row],[elogit]])))</f>
        <v>0.9054758009752889</v>
      </c>
      <c r="Y577">
        <f>LN(Table1[[#This Row],[probability]])</f>
        <v>-9.9294726504687916E-2</v>
      </c>
      <c r="Z577">
        <f>IF(ROW()&lt;(Table1[[#Totals],[Survived]]+1), 1, 0)</f>
        <v>0</v>
      </c>
      <c r="AA577">
        <f>IF(Table1[[#This Row],[Prediction]]=Table1[[#This Row],[Survived]], 1, 0)</f>
        <v>1</v>
      </c>
    </row>
    <row r="578" spans="1:27" x14ac:dyDescent="0.3">
      <c r="A578">
        <v>845</v>
      </c>
      <c r="B578">
        <v>0</v>
      </c>
      <c r="C578">
        <v>3</v>
      </c>
      <c r="D578">
        <f>IF(Table1[[#This Row],[Pclass]]=1, 1, 0)</f>
        <v>0</v>
      </c>
      <c r="E578">
        <f>IF(Table1[[#This Row],[Pclass]]=2, 1, 0)</f>
        <v>0</v>
      </c>
      <c r="F578" t="s">
        <v>1163</v>
      </c>
      <c r="G578" t="s">
        <v>13</v>
      </c>
      <c r="H578">
        <f>IF(Table1[[#This Row],[Sex]]="male", 1, 0)</f>
        <v>1</v>
      </c>
      <c r="I578">
        <v>17</v>
      </c>
      <c r="J578">
        <f>IF(Table1[[#This Row],[Age]], 0, 1)</f>
        <v>0</v>
      </c>
      <c r="K578">
        <f>IF(AND(Table1[[#This Row],[Age]]&lt;&gt;"", Table1[[#This Row],[Age]]&lt;13), 1, 0)</f>
        <v>0</v>
      </c>
      <c r="L578">
        <f>IF(AND(Table1[[#This Row],[Age]]&lt;&gt;"", Table1[[#This Row],[Age]]&gt;=13, Table1[[#This Row],[Age]]&lt;20), 1, 0)</f>
        <v>1</v>
      </c>
      <c r="O578">
        <f>IF(AND(Table1[[#This Row],[Age]]&lt;&gt;"", Table1[[#This Row],[Age]]&gt;64), 1, 0)</f>
        <v>0</v>
      </c>
      <c r="P578">
        <v>0</v>
      </c>
      <c r="Q578">
        <v>0</v>
      </c>
      <c r="R578">
        <v>315090</v>
      </c>
      <c r="S578">
        <v>8.6624999999999996</v>
      </c>
      <c r="U578" t="s">
        <v>15</v>
      </c>
      <c r="V578">
        <f>Table1[[#This Row],[class1]]*Bclass1+Table1[[#This Row],[class2]]*Bclass2+Table1[[#This Row],[male]]*Bmale+Table1[[#This Row],[Fare]]*Bfare+Table1[[#This Row],[child]]*Bchild+Table1[[#This Row],[teen]]*Bteen+Table1[[#This Row],[senior]]*Bsenior</f>
        <v>-2.2596046764236211</v>
      </c>
      <c r="W578">
        <f>EXP(Table1[[#This Row],[Logit]])</f>
        <v>0.10439174511665471</v>
      </c>
      <c r="X578">
        <f>IF(Table1[[#This Row],[Survived]]=1, Table1[[#This Row],[elogit]]/(1+Table1[[#This Row],[elogit]]), 1-(Table1[[#This Row],[elogit]]/(1+Table1[[#This Row],[elogit]])))</f>
        <v>0.9054758009752889</v>
      </c>
      <c r="Y578">
        <f>LN(Table1[[#This Row],[probability]])</f>
        <v>-9.9294726504687916E-2</v>
      </c>
      <c r="Z578">
        <f>IF(ROW()&lt;(Table1[[#Totals],[Survived]]+1), 1, 0)</f>
        <v>0</v>
      </c>
      <c r="AA578">
        <f>IF(Table1[[#This Row],[Prediction]]=Table1[[#This Row],[Survived]], 1, 0)</f>
        <v>1</v>
      </c>
    </row>
    <row r="579" spans="1:27" x14ac:dyDescent="0.3">
      <c r="A579">
        <v>835</v>
      </c>
      <c r="B579">
        <v>0</v>
      </c>
      <c r="C579">
        <v>3</v>
      </c>
      <c r="D579">
        <f>IF(Table1[[#This Row],[Pclass]]=1, 1, 0)</f>
        <v>0</v>
      </c>
      <c r="E579">
        <f>IF(Table1[[#This Row],[Pclass]]=2, 1, 0)</f>
        <v>0</v>
      </c>
      <c r="F579" t="s">
        <v>1149</v>
      </c>
      <c r="G579" t="s">
        <v>13</v>
      </c>
      <c r="H579">
        <f>IF(Table1[[#This Row],[Sex]]="male", 1, 0)</f>
        <v>1</v>
      </c>
      <c r="I579">
        <v>18</v>
      </c>
      <c r="J579">
        <f>IF(Table1[[#This Row],[Age]], 0, 1)</f>
        <v>0</v>
      </c>
      <c r="K579">
        <f>IF(AND(Table1[[#This Row],[Age]]&lt;&gt;"", Table1[[#This Row],[Age]]&lt;13), 1, 0)</f>
        <v>0</v>
      </c>
      <c r="L579">
        <f>IF(AND(Table1[[#This Row],[Age]]&lt;&gt;"", Table1[[#This Row],[Age]]&gt;=13, Table1[[#This Row],[Age]]&lt;20), 1, 0)</f>
        <v>1</v>
      </c>
      <c r="O579">
        <f>IF(AND(Table1[[#This Row],[Age]]&lt;&gt;"", Table1[[#This Row],[Age]]&gt;64), 1, 0)</f>
        <v>0</v>
      </c>
      <c r="P579">
        <v>0</v>
      </c>
      <c r="Q579">
        <v>0</v>
      </c>
      <c r="R579">
        <v>2223</v>
      </c>
      <c r="S579">
        <v>8.3000000000000007</v>
      </c>
      <c r="U579" t="s">
        <v>15</v>
      </c>
      <c r="V579">
        <f>Table1[[#This Row],[class1]]*Bclass1+Table1[[#This Row],[class2]]*Bclass2+Table1[[#This Row],[male]]*Bmale+Table1[[#This Row],[Fare]]*Bfare+Table1[[#This Row],[child]]*Bchild+Table1[[#This Row],[teen]]*Bteen+Table1[[#This Row],[senior]]*Bsenior</f>
        <v>-2.2600868306850055</v>
      </c>
      <c r="W579">
        <f>EXP(Table1[[#This Row],[Logit]])</f>
        <v>0.1043414243240605</v>
      </c>
      <c r="X579">
        <f>IF(Table1[[#This Row],[Survived]]=1, Table1[[#This Row],[elogit]]/(1+Table1[[#This Row],[elogit]]), 1-(Table1[[#This Row],[elogit]]/(1+Table1[[#This Row],[elogit]])))</f>
        <v>0.90551706019003564</v>
      </c>
      <c r="Y579">
        <f>LN(Table1[[#This Row],[probability]])</f>
        <v>-9.924916120662558E-2</v>
      </c>
      <c r="Z579">
        <f>IF(ROW()&lt;(Table1[[#Totals],[Survived]]+1), 1, 0)</f>
        <v>0</v>
      </c>
      <c r="AA579">
        <f>IF(Table1[[#This Row],[Prediction]]=Table1[[#This Row],[Survived]], 1, 0)</f>
        <v>1</v>
      </c>
    </row>
    <row r="580" spans="1:27" x14ac:dyDescent="0.3">
      <c r="A580">
        <v>68</v>
      </c>
      <c r="B580">
        <v>0</v>
      </c>
      <c r="C580">
        <v>3</v>
      </c>
      <c r="D580">
        <f>IF(Table1[[#This Row],[Pclass]]=1, 1, 0)</f>
        <v>0</v>
      </c>
      <c r="E580">
        <f>IF(Table1[[#This Row],[Pclass]]=2, 1, 0)</f>
        <v>0</v>
      </c>
      <c r="F580" t="s">
        <v>118</v>
      </c>
      <c r="G580" t="s">
        <v>13</v>
      </c>
      <c r="H580">
        <f>IF(Table1[[#This Row],[Sex]]="male", 1, 0)</f>
        <v>1</v>
      </c>
      <c r="I580">
        <v>19</v>
      </c>
      <c r="J580">
        <f>IF(Table1[[#This Row],[Age]], 0, 1)</f>
        <v>0</v>
      </c>
      <c r="K580">
        <f>IF(AND(Table1[[#This Row],[Age]]&lt;&gt;"", Table1[[#This Row],[Age]]&lt;13), 1, 0)</f>
        <v>0</v>
      </c>
      <c r="L580">
        <f>IF(AND(Table1[[#This Row],[Age]]&lt;&gt;"", Table1[[#This Row],[Age]]&gt;=13, Table1[[#This Row],[Age]]&lt;20), 1, 0)</f>
        <v>1</v>
      </c>
      <c r="O580">
        <f>IF(AND(Table1[[#This Row],[Age]]&lt;&gt;"", Table1[[#This Row],[Age]]&gt;64), 1, 0)</f>
        <v>0</v>
      </c>
      <c r="P580">
        <v>0</v>
      </c>
      <c r="Q580">
        <v>0</v>
      </c>
      <c r="R580" t="s">
        <v>119</v>
      </c>
      <c r="S580">
        <v>8.1583000000000006</v>
      </c>
      <c r="U580" t="s">
        <v>15</v>
      </c>
      <c r="V580">
        <f>Table1[[#This Row],[class1]]*Bclass1+Table1[[#This Row],[class2]]*Bclass2+Table1[[#This Row],[male]]*Bmale+Table1[[#This Row],[Fare]]*Bfare+Table1[[#This Row],[child]]*Bchild+Table1[[#This Row],[teen]]*Bteen+Table1[[#This Row],[senior]]*Bsenior</f>
        <v>-2.2602753031231795</v>
      </c>
      <c r="W580">
        <f>EXP(Table1[[#This Row],[Logit]])</f>
        <v>0.10432176069449992</v>
      </c>
      <c r="X580">
        <f>IF(Table1[[#This Row],[Survived]]=1, Table1[[#This Row],[elogit]]/(1+Table1[[#This Row],[elogit]]), 1-(Table1[[#This Row],[elogit]]/(1+Table1[[#This Row],[elogit]])))</f>
        <v>0.9055331838893651</v>
      </c>
      <c r="Y580">
        <f>LN(Table1[[#This Row],[probability]])</f>
        <v>-9.9231355296068871E-2</v>
      </c>
      <c r="Z580">
        <f>IF(ROW()&lt;(Table1[[#Totals],[Survived]]+1), 1, 0)</f>
        <v>0</v>
      </c>
      <c r="AA580">
        <f>IF(Table1[[#This Row],[Prediction]]=Table1[[#This Row],[Survived]], 1, 0)</f>
        <v>1</v>
      </c>
    </row>
    <row r="581" spans="1:27" x14ac:dyDescent="0.3">
      <c r="A581">
        <v>373</v>
      </c>
      <c r="B581">
        <v>0</v>
      </c>
      <c r="C581">
        <v>3</v>
      </c>
      <c r="D581">
        <f>IF(Table1[[#This Row],[Pclass]]=1, 1, 0)</f>
        <v>0</v>
      </c>
      <c r="E581">
        <f>IF(Table1[[#This Row],[Pclass]]=2, 1, 0)</f>
        <v>0</v>
      </c>
      <c r="F581" t="s">
        <v>554</v>
      </c>
      <c r="G581" t="s">
        <v>13</v>
      </c>
      <c r="H581">
        <f>IF(Table1[[#This Row],[Sex]]="male", 1, 0)</f>
        <v>1</v>
      </c>
      <c r="I581">
        <v>19</v>
      </c>
      <c r="J581">
        <f>IF(Table1[[#This Row],[Age]], 0, 1)</f>
        <v>0</v>
      </c>
      <c r="K581">
        <f>IF(AND(Table1[[#This Row],[Age]]&lt;&gt;"", Table1[[#This Row],[Age]]&lt;13), 1, 0)</f>
        <v>0</v>
      </c>
      <c r="L581">
        <f>IF(AND(Table1[[#This Row],[Age]]&lt;&gt;"", Table1[[#This Row],[Age]]&gt;=13, Table1[[#This Row],[Age]]&lt;20), 1, 0)</f>
        <v>1</v>
      </c>
      <c r="O581">
        <f>IF(AND(Table1[[#This Row],[Age]]&lt;&gt;"", Table1[[#This Row],[Age]]&gt;64), 1, 0)</f>
        <v>0</v>
      </c>
      <c r="P581">
        <v>0</v>
      </c>
      <c r="Q581">
        <v>0</v>
      </c>
      <c r="R581">
        <v>323951</v>
      </c>
      <c r="S581">
        <v>8.0500000000000007</v>
      </c>
      <c r="U581" t="s">
        <v>15</v>
      </c>
      <c r="V581">
        <f>Table1[[#This Row],[class1]]*Bclass1+Table1[[#This Row],[class2]]*Bclass2+Table1[[#This Row],[male]]*Bmale+Table1[[#This Row],[Fare]]*Bfare+Table1[[#This Row],[child]]*Bchild+Table1[[#This Row],[teen]]*Bteen+Table1[[#This Row],[senior]]*Bsenior</f>
        <v>-2.2604193508652703</v>
      </c>
      <c r="W581">
        <f>EXP(Table1[[#This Row],[Logit]])</f>
        <v>0.10430673446269428</v>
      </c>
      <c r="X581">
        <f>IF(Table1[[#This Row],[Survived]]=1, Table1[[#This Row],[elogit]]/(1+Table1[[#This Row],[elogit]]), 1-(Table1[[#This Row],[elogit]]/(1+Table1[[#This Row],[elogit]])))</f>
        <v>0.90554550542205536</v>
      </c>
      <c r="Y581">
        <f>LN(Table1[[#This Row],[probability]])</f>
        <v>-9.921774845196743E-2</v>
      </c>
      <c r="Z581">
        <f>IF(ROW()&lt;(Table1[[#Totals],[Survived]]+1), 1, 0)</f>
        <v>0</v>
      </c>
      <c r="AA581">
        <f>IF(Table1[[#This Row],[Prediction]]=Table1[[#This Row],[Survived]], 1, 0)</f>
        <v>1</v>
      </c>
    </row>
    <row r="582" spans="1:27" x14ac:dyDescent="0.3">
      <c r="A582">
        <v>575</v>
      </c>
      <c r="B582">
        <v>0</v>
      </c>
      <c r="C582">
        <v>3</v>
      </c>
      <c r="D582">
        <f>IF(Table1[[#This Row],[Pclass]]=1, 1, 0)</f>
        <v>0</v>
      </c>
      <c r="E582">
        <f>IF(Table1[[#This Row],[Pclass]]=2, 1, 0)</f>
        <v>0</v>
      </c>
      <c r="F582" t="s">
        <v>822</v>
      </c>
      <c r="G582" t="s">
        <v>13</v>
      </c>
      <c r="H582">
        <f>IF(Table1[[#This Row],[Sex]]="male", 1, 0)</f>
        <v>1</v>
      </c>
      <c r="I582">
        <v>16</v>
      </c>
      <c r="J582">
        <f>IF(Table1[[#This Row],[Age]], 0, 1)</f>
        <v>0</v>
      </c>
      <c r="K582">
        <f>IF(AND(Table1[[#This Row],[Age]]&lt;&gt;"", Table1[[#This Row],[Age]]&lt;13), 1, 0)</f>
        <v>0</v>
      </c>
      <c r="L582">
        <f>IF(AND(Table1[[#This Row],[Age]]&lt;&gt;"", Table1[[#This Row],[Age]]&gt;=13, Table1[[#This Row],[Age]]&lt;20), 1, 0)</f>
        <v>1</v>
      </c>
      <c r="O582">
        <f>IF(AND(Table1[[#This Row],[Age]]&lt;&gt;"", Table1[[#This Row],[Age]]&gt;64), 1, 0)</f>
        <v>0</v>
      </c>
      <c r="P582">
        <v>0</v>
      </c>
      <c r="Q582">
        <v>0</v>
      </c>
      <c r="R582" t="s">
        <v>823</v>
      </c>
      <c r="S582">
        <v>8.0500000000000007</v>
      </c>
      <c r="U582" t="s">
        <v>15</v>
      </c>
      <c r="V582">
        <f>Table1[[#This Row],[class1]]*Bclass1+Table1[[#This Row],[class2]]*Bclass2+Table1[[#This Row],[male]]*Bmale+Table1[[#This Row],[Fare]]*Bfare+Table1[[#This Row],[child]]*Bchild+Table1[[#This Row],[teen]]*Bteen+Table1[[#This Row],[senior]]*Bsenior</f>
        <v>-2.2604193508652703</v>
      </c>
      <c r="W582">
        <f>EXP(Table1[[#This Row],[Logit]])</f>
        <v>0.10430673446269428</v>
      </c>
      <c r="X582">
        <f>IF(Table1[[#This Row],[Survived]]=1, Table1[[#This Row],[elogit]]/(1+Table1[[#This Row],[elogit]]), 1-(Table1[[#This Row],[elogit]]/(1+Table1[[#This Row],[elogit]])))</f>
        <v>0.90554550542205536</v>
      </c>
      <c r="Y582">
        <f>LN(Table1[[#This Row],[probability]])</f>
        <v>-9.921774845196743E-2</v>
      </c>
      <c r="Z582">
        <f>IF(ROW()&lt;(Table1[[#Totals],[Survived]]+1), 1, 0)</f>
        <v>0</v>
      </c>
      <c r="AA582">
        <f>IF(Table1[[#This Row],[Prediction]]=Table1[[#This Row],[Survived]], 1, 0)</f>
        <v>1</v>
      </c>
    </row>
    <row r="583" spans="1:27" x14ac:dyDescent="0.3">
      <c r="A583">
        <v>567</v>
      </c>
      <c r="B583">
        <v>0</v>
      </c>
      <c r="C583">
        <v>3</v>
      </c>
      <c r="D583">
        <f>IF(Table1[[#This Row],[Pclass]]=1, 1, 0)</f>
        <v>0</v>
      </c>
      <c r="E583">
        <f>IF(Table1[[#This Row],[Pclass]]=2, 1, 0)</f>
        <v>0</v>
      </c>
      <c r="F583" t="s">
        <v>811</v>
      </c>
      <c r="G583" t="s">
        <v>13</v>
      </c>
      <c r="H583">
        <f>IF(Table1[[#This Row],[Sex]]="male", 1, 0)</f>
        <v>1</v>
      </c>
      <c r="I583">
        <v>19</v>
      </c>
      <c r="J583">
        <f>IF(Table1[[#This Row],[Age]], 0, 1)</f>
        <v>0</v>
      </c>
      <c r="K583">
        <f>IF(AND(Table1[[#This Row],[Age]]&lt;&gt;"", Table1[[#This Row],[Age]]&lt;13), 1, 0)</f>
        <v>0</v>
      </c>
      <c r="L583">
        <f>IF(AND(Table1[[#This Row],[Age]]&lt;&gt;"", Table1[[#This Row],[Age]]&gt;=13, Table1[[#This Row],[Age]]&lt;20), 1, 0)</f>
        <v>1</v>
      </c>
      <c r="O583">
        <f>IF(AND(Table1[[#This Row],[Age]]&lt;&gt;"", Table1[[#This Row],[Age]]&gt;64), 1, 0)</f>
        <v>0</v>
      </c>
      <c r="P583">
        <v>0</v>
      </c>
      <c r="Q583">
        <v>0</v>
      </c>
      <c r="R583">
        <v>349205</v>
      </c>
      <c r="S583">
        <v>7.8958000000000004</v>
      </c>
      <c r="U583" t="s">
        <v>15</v>
      </c>
      <c r="V583">
        <f>Table1[[#This Row],[class1]]*Bclass1+Table1[[#This Row],[class2]]*Bclass2+Table1[[#This Row],[male]]*Bmale+Table1[[#This Row],[Fare]]*Bfare+Table1[[#This Row],[child]]*Bchild+Table1[[#This Row],[teen]]*Bteen+Table1[[#This Row],[senior]]*Bsenior</f>
        <v>-2.2606244493124574</v>
      </c>
      <c r="W583">
        <f>EXP(Table1[[#This Row],[Logit]])</f>
        <v>0.10428534350712571</v>
      </c>
      <c r="X583">
        <f>IF(Table1[[#This Row],[Survived]]=1, Table1[[#This Row],[elogit]]/(1+Table1[[#This Row],[elogit]]), 1-(Table1[[#This Row],[elogit]]/(1+Table1[[#This Row],[elogit]])))</f>
        <v>0.90556304661626363</v>
      </c>
      <c r="Y583">
        <f>LN(Table1[[#This Row],[probability]])</f>
        <v>-9.9198377780685382E-2</v>
      </c>
      <c r="Z583">
        <f>IF(ROW()&lt;(Table1[[#Totals],[Survived]]+1), 1, 0)</f>
        <v>0</v>
      </c>
      <c r="AA583">
        <f>IF(Table1[[#This Row],[Prediction]]=Table1[[#This Row],[Survived]], 1, 0)</f>
        <v>1</v>
      </c>
    </row>
    <row r="584" spans="1:27" x14ac:dyDescent="0.3">
      <c r="A584">
        <v>647</v>
      </c>
      <c r="B584">
        <v>0</v>
      </c>
      <c r="C584">
        <v>3</v>
      </c>
      <c r="D584">
        <f>IF(Table1[[#This Row],[Pclass]]=1, 1, 0)</f>
        <v>0</v>
      </c>
      <c r="E584">
        <f>IF(Table1[[#This Row],[Pclass]]=2, 1, 0)</f>
        <v>0</v>
      </c>
      <c r="F584" t="s">
        <v>912</v>
      </c>
      <c r="G584" t="s">
        <v>13</v>
      </c>
      <c r="H584">
        <f>IF(Table1[[#This Row],[Sex]]="male", 1, 0)</f>
        <v>1</v>
      </c>
      <c r="I584">
        <v>19</v>
      </c>
      <c r="J584">
        <f>IF(Table1[[#This Row],[Age]], 0, 1)</f>
        <v>0</v>
      </c>
      <c r="K584">
        <f>IF(AND(Table1[[#This Row],[Age]]&lt;&gt;"", Table1[[#This Row],[Age]]&lt;13), 1, 0)</f>
        <v>0</v>
      </c>
      <c r="L584">
        <f>IF(AND(Table1[[#This Row],[Age]]&lt;&gt;"", Table1[[#This Row],[Age]]&gt;=13, Table1[[#This Row],[Age]]&lt;20), 1, 0)</f>
        <v>1</v>
      </c>
      <c r="O584">
        <f>IF(AND(Table1[[#This Row],[Age]]&lt;&gt;"", Table1[[#This Row],[Age]]&gt;64), 1, 0)</f>
        <v>0</v>
      </c>
      <c r="P584">
        <v>0</v>
      </c>
      <c r="Q584">
        <v>0</v>
      </c>
      <c r="R584">
        <v>349231</v>
      </c>
      <c r="S584">
        <v>7.8958000000000004</v>
      </c>
      <c r="U584" t="s">
        <v>15</v>
      </c>
      <c r="V584">
        <f>Table1[[#This Row],[class1]]*Bclass1+Table1[[#This Row],[class2]]*Bclass2+Table1[[#This Row],[male]]*Bmale+Table1[[#This Row],[Fare]]*Bfare+Table1[[#This Row],[child]]*Bchild+Table1[[#This Row],[teen]]*Bteen+Table1[[#This Row],[senior]]*Bsenior</f>
        <v>-2.2606244493124574</v>
      </c>
      <c r="W584">
        <f>EXP(Table1[[#This Row],[Logit]])</f>
        <v>0.10428534350712571</v>
      </c>
      <c r="X584">
        <f>IF(Table1[[#This Row],[Survived]]=1, Table1[[#This Row],[elogit]]/(1+Table1[[#This Row],[elogit]]), 1-(Table1[[#This Row],[elogit]]/(1+Table1[[#This Row],[elogit]])))</f>
        <v>0.90556304661626363</v>
      </c>
      <c r="Y584">
        <f>LN(Table1[[#This Row],[probability]])</f>
        <v>-9.9198377780685382E-2</v>
      </c>
      <c r="Z584">
        <f>IF(ROW()&lt;(Table1[[#Totals],[Survived]]+1), 1, 0)</f>
        <v>0</v>
      </c>
      <c r="AA584">
        <f>IF(Table1[[#This Row],[Prediction]]=Table1[[#This Row],[Survived]], 1, 0)</f>
        <v>1</v>
      </c>
    </row>
    <row r="585" spans="1:27" x14ac:dyDescent="0.3">
      <c r="A585">
        <v>878</v>
      </c>
      <c r="B585">
        <v>0</v>
      </c>
      <c r="C585">
        <v>3</v>
      </c>
      <c r="D585">
        <f>IF(Table1[[#This Row],[Pclass]]=1, 1, 0)</f>
        <v>0</v>
      </c>
      <c r="E585">
        <f>IF(Table1[[#This Row],[Pclass]]=2, 1, 0)</f>
        <v>0</v>
      </c>
      <c r="F585" t="s">
        <v>1203</v>
      </c>
      <c r="G585" t="s">
        <v>13</v>
      </c>
      <c r="H585">
        <f>IF(Table1[[#This Row],[Sex]]="male", 1, 0)</f>
        <v>1</v>
      </c>
      <c r="I585">
        <v>19</v>
      </c>
      <c r="J585">
        <f>IF(Table1[[#This Row],[Age]], 0, 1)</f>
        <v>0</v>
      </c>
      <c r="K585">
        <f>IF(AND(Table1[[#This Row],[Age]]&lt;&gt;"", Table1[[#This Row],[Age]]&lt;13), 1, 0)</f>
        <v>0</v>
      </c>
      <c r="L585">
        <f>IF(AND(Table1[[#This Row],[Age]]&lt;&gt;"", Table1[[#This Row],[Age]]&gt;=13, Table1[[#This Row],[Age]]&lt;20), 1, 0)</f>
        <v>1</v>
      </c>
      <c r="O585">
        <f>IF(AND(Table1[[#This Row],[Age]]&lt;&gt;"", Table1[[#This Row],[Age]]&gt;64), 1, 0)</f>
        <v>0</v>
      </c>
      <c r="P585">
        <v>0</v>
      </c>
      <c r="Q585">
        <v>0</v>
      </c>
      <c r="R585">
        <v>349212</v>
      </c>
      <c r="S585">
        <v>7.8958000000000004</v>
      </c>
      <c r="U585" t="s">
        <v>15</v>
      </c>
      <c r="V585">
        <f>Table1[[#This Row],[class1]]*Bclass1+Table1[[#This Row],[class2]]*Bclass2+Table1[[#This Row],[male]]*Bmale+Table1[[#This Row],[Fare]]*Bfare+Table1[[#This Row],[child]]*Bchild+Table1[[#This Row],[teen]]*Bteen+Table1[[#This Row],[senior]]*Bsenior</f>
        <v>-2.2606244493124574</v>
      </c>
      <c r="W585">
        <f>EXP(Table1[[#This Row],[Logit]])</f>
        <v>0.10428534350712571</v>
      </c>
      <c r="X585">
        <f>IF(Table1[[#This Row],[Survived]]=1, Table1[[#This Row],[elogit]]/(1+Table1[[#This Row],[elogit]]), 1-(Table1[[#This Row],[elogit]]/(1+Table1[[#This Row],[elogit]])))</f>
        <v>0.90556304661626363</v>
      </c>
      <c r="Y585">
        <f>LN(Table1[[#This Row],[probability]])</f>
        <v>-9.9198377780685382E-2</v>
      </c>
      <c r="Z585">
        <f>IF(ROW()&lt;(Table1[[#Totals],[Survived]]+1), 1, 0)</f>
        <v>0</v>
      </c>
      <c r="AA585">
        <f>IF(Table1[[#This Row],[Prediction]]=Table1[[#This Row],[Survived]], 1, 0)</f>
        <v>1</v>
      </c>
    </row>
    <row r="586" spans="1:27" x14ac:dyDescent="0.3">
      <c r="A586">
        <v>176</v>
      </c>
      <c r="B586">
        <v>0</v>
      </c>
      <c r="C586">
        <v>3</v>
      </c>
      <c r="D586">
        <f>IF(Table1[[#This Row],[Pclass]]=1, 1, 0)</f>
        <v>0</v>
      </c>
      <c r="E586">
        <f>IF(Table1[[#This Row],[Pclass]]=2, 1, 0)</f>
        <v>0</v>
      </c>
      <c r="F586" t="s">
        <v>273</v>
      </c>
      <c r="G586" t="s">
        <v>13</v>
      </c>
      <c r="H586">
        <f>IF(Table1[[#This Row],[Sex]]="male", 1, 0)</f>
        <v>1</v>
      </c>
      <c r="I586">
        <v>18</v>
      </c>
      <c r="J586">
        <f>IF(Table1[[#This Row],[Age]], 0, 1)</f>
        <v>0</v>
      </c>
      <c r="K586">
        <f>IF(AND(Table1[[#This Row],[Age]]&lt;&gt;"", Table1[[#This Row],[Age]]&lt;13), 1, 0)</f>
        <v>0</v>
      </c>
      <c r="L586">
        <f>IF(AND(Table1[[#This Row],[Age]]&lt;&gt;"", Table1[[#This Row],[Age]]&gt;=13, Table1[[#This Row],[Age]]&lt;20), 1, 0)</f>
        <v>1</v>
      </c>
      <c r="O586">
        <f>IF(AND(Table1[[#This Row],[Age]]&lt;&gt;"", Table1[[#This Row],[Age]]&gt;64), 1, 0)</f>
        <v>0</v>
      </c>
      <c r="P586">
        <v>1</v>
      </c>
      <c r="Q586">
        <v>1</v>
      </c>
      <c r="R586">
        <v>350404</v>
      </c>
      <c r="S586">
        <v>7.8541999999999996</v>
      </c>
      <c r="U586" t="s">
        <v>15</v>
      </c>
      <c r="V586">
        <f>Table1[[#This Row],[class1]]*Bclass1+Table1[[#This Row],[class2]]*Bclass2+Table1[[#This Row],[male]]*Bmale+Table1[[#This Row],[Fare]]*Bfare+Table1[[#This Row],[child]]*Bchild+Table1[[#This Row],[teen]]*Bteen+Table1[[#This Row],[senior]]*Bsenior</f>
        <v>-2.2606797806704537</v>
      </c>
      <c r="W586">
        <f>EXP(Table1[[#This Row],[Logit]])</f>
        <v>0.10427957341708527</v>
      </c>
      <c r="X586">
        <f>IF(Table1[[#This Row],[Survived]]=1, Table1[[#This Row],[elogit]]/(1+Table1[[#This Row],[elogit]]), 1-(Table1[[#This Row],[elogit]]/(1+Table1[[#This Row],[elogit]])))</f>
        <v>0.90556777837119429</v>
      </c>
      <c r="Y586">
        <f>LN(Table1[[#This Row],[probability]])</f>
        <v>-9.919315258671775E-2</v>
      </c>
      <c r="Z586">
        <f>IF(ROW()&lt;(Table1[[#Totals],[Survived]]+1), 1, 0)</f>
        <v>0</v>
      </c>
      <c r="AA586">
        <f>IF(Table1[[#This Row],[Prediction]]=Table1[[#This Row],[Survived]], 1, 0)</f>
        <v>1</v>
      </c>
    </row>
    <row r="587" spans="1:27" x14ac:dyDescent="0.3">
      <c r="A587">
        <v>689</v>
      </c>
      <c r="B587">
        <v>0</v>
      </c>
      <c r="C587">
        <v>3</v>
      </c>
      <c r="D587">
        <f>IF(Table1[[#This Row],[Pclass]]=1, 1, 0)</f>
        <v>0</v>
      </c>
      <c r="E587">
        <f>IF(Table1[[#This Row],[Pclass]]=2, 1, 0)</f>
        <v>0</v>
      </c>
      <c r="F587" t="s">
        <v>967</v>
      </c>
      <c r="G587" t="s">
        <v>13</v>
      </c>
      <c r="H587">
        <f>IF(Table1[[#This Row],[Sex]]="male", 1, 0)</f>
        <v>1</v>
      </c>
      <c r="I587">
        <v>18</v>
      </c>
      <c r="J587">
        <f>IF(Table1[[#This Row],[Age]], 0, 1)</f>
        <v>0</v>
      </c>
      <c r="K587">
        <f>IF(AND(Table1[[#This Row],[Age]]&lt;&gt;"", Table1[[#This Row],[Age]]&lt;13), 1, 0)</f>
        <v>0</v>
      </c>
      <c r="L587">
        <f>IF(AND(Table1[[#This Row],[Age]]&lt;&gt;"", Table1[[#This Row],[Age]]&gt;=13, Table1[[#This Row],[Age]]&lt;20), 1, 0)</f>
        <v>1</v>
      </c>
      <c r="O587">
        <f>IF(AND(Table1[[#This Row],[Age]]&lt;&gt;"", Table1[[#This Row],[Age]]&gt;64), 1, 0)</f>
        <v>0</v>
      </c>
      <c r="P587">
        <v>0</v>
      </c>
      <c r="Q587">
        <v>0</v>
      </c>
      <c r="R587">
        <v>350036</v>
      </c>
      <c r="S587">
        <v>7.7957999999999998</v>
      </c>
      <c r="U587" t="s">
        <v>15</v>
      </c>
      <c r="V587">
        <f>Table1[[#This Row],[class1]]*Bclass1+Table1[[#This Row],[class2]]*Bclass2+Table1[[#This Row],[male]]*Bmale+Table1[[#This Row],[Fare]]*Bfare+Table1[[#This Row],[child]]*Bchild+Table1[[#This Row],[teen]]*Bteen+Table1[[#This Row],[senior]]*Bsenior</f>
        <v>-2.2607574573845635</v>
      </c>
      <c r="W587">
        <f>EXP(Table1[[#This Row],[Logit]])</f>
        <v>0.10427147363705969</v>
      </c>
      <c r="X587">
        <f>IF(Table1[[#This Row],[Survived]]=1, Table1[[#This Row],[elogit]]/(1+Table1[[#This Row],[elogit]]), 1-(Table1[[#This Row],[elogit]]/(1+Table1[[#This Row],[elogit]])))</f>
        <v>0.90557442066883409</v>
      </c>
      <c r="Y587">
        <f>LN(Table1[[#This Row],[probability]])</f>
        <v>-9.9185817660014192E-2</v>
      </c>
      <c r="Z587">
        <f>IF(ROW()&lt;(Table1[[#Totals],[Survived]]+1), 1, 0)</f>
        <v>0</v>
      </c>
      <c r="AA587">
        <f>IF(Table1[[#This Row],[Prediction]]=Table1[[#This Row],[Survived]], 1, 0)</f>
        <v>1</v>
      </c>
    </row>
    <row r="588" spans="1:27" x14ac:dyDescent="0.3">
      <c r="A588">
        <v>380</v>
      </c>
      <c r="B588">
        <v>0</v>
      </c>
      <c r="C588">
        <v>3</v>
      </c>
      <c r="D588">
        <f>IF(Table1[[#This Row],[Pclass]]=1, 1, 0)</f>
        <v>0</v>
      </c>
      <c r="E588">
        <f>IF(Table1[[#This Row],[Pclass]]=2, 1, 0)</f>
        <v>0</v>
      </c>
      <c r="F588" t="s">
        <v>563</v>
      </c>
      <c r="G588" t="s">
        <v>13</v>
      </c>
      <c r="H588">
        <f>IF(Table1[[#This Row],[Sex]]="male", 1, 0)</f>
        <v>1</v>
      </c>
      <c r="I588">
        <v>19</v>
      </c>
      <c r="J588">
        <f>IF(Table1[[#This Row],[Age]], 0, 1)</f>
        <v>0</v>
      </c>
      <c r="K588">
        <f>IF(AND(Table1[[#This Row],[Age]]&lt;&gt;"", Table1[[#This Row],[Age]]&lt;13), 1, 0)</f>
        <v>0</v>
      </c>
      <c r="L588">
        <f>IF(AND(Table1[[#This Row],[Age]]&lt;&gt;"", Table1[[#This Row],[Age]]&gt;=13, Table1[[#This Row],[Age]]&lt;20), 1, 0)</f>
        <v>1</v>
      </c>
      <c r="O588">
        <f>IF(AND(Table1[[#This Row],[Age]]&lt;&gt;"", Table1[[#This Row],[Age]]&gt;64), 1, 0)</f>
        <v>0</v>
      </c>
      <c r="P588">
        <v>0</v>
      </c>
      <c r="Q588">
        <v>0</v>
      </c>
      <c r="R588">
        <v>347069</v>
      </c>
      <c r="S588">
        <v>7.7750000000000004</v>
      </c>
      <c r="U588" t="s">
        <v>15</v>
      </c>
      <c r="V588">
        <f>Table1[[#This Row],[class1]]*Bclass1+Table1[[#This Row],[class2]]*Bclass2+Table1[[#This Row],[male]]*Bmale+Table1[[#This Row],[Fare]]*Bfare+Table1[[#This Row],[child]]*Bchild+Table1[[#This Row],[teen]]*Bteen+Table1[[#This Row],[senior]]*Bsenior</f>
        <v>-2.2607851230635614</v>
      </c>
      <c r="W588">
        <f>EXP(Table1[[#This Row],[Logit]])</f>
        <v>0.1042685889358452</v>
      </c>
      <c r="X588">
        <f>IF(Table1[[#This Row],[Survived]]=1, Table1[[#This Row],[elogit]]/(1+Table1[[#This Row],[elogit]]), 1-(Table1[[#This Row],[elogit]]/(1+Table1[[#This Row],[elogit]])))</f>
        <v>0.90557678631760585</v>
      </c>
      <c r="Y588">
        <f>LN(Table1[[#This Row],[probability]])</f>
        <v>-9.9183205344970993E-2</v>
      </c>
      <c r="Z588">
        <f>IF(ROW()&lt;(Table1[[#Totals],[Survived]]+1), 1, 0)</f>
        <v>0</v>
      </c>
      <c r="AA588">
        <f>IF(Table1[[#This Row],[Prediction]]=Table1[[#This Row],[Survived]], 1, 0)</f>
        <v>1</v>
      </c>
    </row>
    <row r="589" spans="1:27" x14ac:dyDescent="0.3">
      <c r="A589">
        <v>676</v>
      </c>
      <c r="B589">
        <v>0</v>
      </c>
      <c r="C589">
        <v>3</v>
      </c>
      <c r="D589">
        <f>IF(Table1[[#This Row],[Pclass]]=1, 1, 0)</f>
        <v>0</v>
      </c>
      <c r="E589">
        <f>IF(Table1[[#This Row],[Pclass]]=2, 1, 0)</f>
        <v>0</v>
      </c>
      <c r="F589" t="s">
        <v>952</v>
      </c>
      <c r="G589" t="s">
        <v>13</v>
      </c>
      <c r="H589">
        <f>IF(Table1[[#This Row],[Sex]]="male", 1, 0)</f>
        <v>1</v>
      </c>
      <c r="I589">
        <v>18</v>
      </c>
      <c r="J589">
        <f>IF(Table1[[#This Row],[Age]], 0, 1)</f>
        <v>0</v>
      </c>
      <c r="K589">
        <f>IF(AND(Table1[[#This Row],[Age]]&lt;&gt;"", Table1[[#This Row],[Age]]&lt;13), 1, 0)</f>
        <v>0</v>
      </c>
      <c r="L589">
        <f>IF(AND(Table1[[#This Row],[Age]]&lt;&gt;"", Table1[[#This Row],[Age]]&gt;=13, Table1[[#This Row],[Age]]&lt;20), 1, 0)</f>
        <v>1</v>
      </c>
      <c r="O589">
        <f>IF(AND(Table1[[#This Row],[Age]]&lt;&gt;"", Table1[[#This Row],[Age]]&gt;64), 1, 0)</f>
        <v>0</v>
      </c>
      <c r="P589">
        <v>0</v>
      </c>
      <c r="Q589">
        <v>0</v>
      </c>
      <c r="R589">
        <v>349912</v>
      </c>
      <c r="S589">
        <v>7.7750000000000004</v>
      </c>
      <c r="U589" t="s">
        <v>15</v>
      </c>
      <c r="V589">
        <f>Table1[[#This Row],[class1]]*Bclass1+Table1[[#This Row],[class2]]*Bclass2+Table1[[#This Row],[male]]*Bmale+Table1[[#This Row],[Fare]]*Bfare+Table1[[#This Row],[child]]*Bchild+Table1[[#This Row],[teen]]*Bteen+Table1[[#This Row],[senior]]*Bsenior</f>
        <v>-2.2607851230635614</v>
      </c>
      <c r="W589">
        <f>EXP(Table1[[#This Row],[Logit]])</f>
        <v>0.1042685889358452</v>
      </c>
      <c r="X589">
        <f>IF(Table1[[#This Row],[Survived]]=1, Table1[[#This Row],[elogit]]/(1+Table1[[#This Row],[elogit]]), 1-(Table1[[#This Row],[elogit]]/(1+Table1[[#This Row],[elogit]])))</f>
        <v>0.90557678631760585</v>
      </c>
      <c r="Y589">
        <f>LN(Table1[[#This Row],[probability]])</f>
        <v>-9.9183205344970993E-2</v>
      </c>
      <c r="Z589">
        <f>IF(ROW()&lt;(Table1[[#Totals],[Survived]]+1), 1, 0)</f>
        <v>0</v>
      </c>
      <c r="AA589">
        <f>IF(Table1[[#This Row],[Prediction]]=Table1[[#This Row],[Survived]], 1, 0)</f>
        <v>1</v>
      </c>
    </row>
    <row r="590" spans="1:27" x14ac:dyDescent="0.3">
      <c r="A590">
        <v>765</v>
      </c>
      <c r="B590">
        <v>0</v>
      </c>
      <c r="C590">
        <v>3</v>
      </c>
      <c r="D590">
        <f>IF(Table1[[#This Row],[Pclass]]=1, 1, 0)</f>
        <v>0</v>
      </c>
      <c r="E590">
        <f>IF(Table1[[#This Row],[Pclass]]=2, 1, 0)</f>
        <v>0</v>
      </c>
      <c r="F590" t="s">
        <v>1062</v>
      </c>
      <c r="G590" t="s">
        <v>13</v>
      </c>
      <c r="H590">
        <f>IF(Table1[[#This Row],[Sex]]="male", 1, 0)</f>
        <v>1</v>
      </c>
      <c r="I590">
        <v>16</v>
      </c>
      <c r="J590">
        <f>IF(Table1[[#This Row],[Age]], 0, 1)</f>
        <v>0</v>
      </c>
      <c r="K590">
        <f>IF(AND(Table1[[#This Row],[Age]]&lt;&gt;"", Table1[[#This Row],[Age]]&lt;13), 1, 0)</f>
        <v>0</v>
      </c>
      <c r="L590">
        <f>IF(AND(Table1[[#This Row],[Age]]&lt;&gt;"", Table1[[#This Row],[Age]]&gt;=13, Table1[[#This Row],[Age]]&lt;20), 1, 0)</f>
        <v>1</v>
      </c>
      <c r="O590">
        <f>IF(AND(Table1[[#This Row],[Age]]&lt;&gt;"", Table1[[#This Row],[Age]]&gt;64), 1, 0)</f>
        <v>0</v>
      </c>
      <c r="P590">
        <v>0</v>
      </c>
      <c r="Q590">
        <v>0</v>
      </c>
      <c r="R590">
        <v>347074</v>
      </c>
      <c r="S590">
        <v>7.7750000000000004</v>
      </c>
      <c r="U590" t="s">
        <v>15</v>
      </c>
      <c r="V590">
        <f>Table1[[#This Row],[class1]]*Bclass1+Table1[[#This Row],[class2]]*Bclass2+Table1[[#This Row],[male]]*Bmale+Table1[[#This Row],[Fare]]*Bfare+Table1[[#This Row],[child]]*Bchild+Table1[[#This Row],[teen]]*Bteen+Table1[[#This Row],[senior]]*Bsenior</f>
        <v>-2.2607851230635614</v>
      </c>
      <c r="W590">
        <f>EXP(Table1[[#This Row],[Logit]])</f>
        <v>0.1042685889358452</v>
      </c>
      <c r="X590">
        <f>IF(Table1[[#This Row],[Survived]]=1, Table1[[#This Row],[elogit]]/(1+Table1[[#This Row],[elogit]]), 1-(Table1[[#This Row],[elogit]]/(1+Table1[[#This Row],[elogit]])))</f>
        <v>0.90557678631760585</v>
      </c>
      <c r="Y590">
        <f>LN(Table1[[#This Row],[probability]])</f>
        <v>-9.9183205344970993E-2</v>
      </c>
      <c r="Z590">
        <f>IF(ROW()&lt;(Table1[[#Totals],[Survived]]+1), 1, 0)</f>
        <v>0</v>
      </c>
      <c r="AA590">
        <f>IF(Table1[[#This Row],[Prediction]]=Table1[[#This Row],[Survived]], 1, 0)</f>
        <v>1</v>
      </c>
    </row>
    <row r="591" spans="1:27" x14ac:dyDescent="0.3">
      <c r="A591">
        <v>776</v>
      </c>
      <c r="B591">
        <v>0</v>
      </c>
      <c r="C591">
        <v>3</v>
      </c>
      <c r="D591">
        <f>IF(Table1[[#This Row],[Pclass]]=1, 1, 0)</f>
        <v>0</v>
      </c>
      <c r="E591">
        <f>IF(Table1[[#This Row],[Pclass]]=2, 1, 0)</f>
        <v>0</v>
      </c>
      <c r="F591" t="s">
        <v>1076</v>
      </c>
      <c r="G591" t="s">
        <v>13</v>
      </c>
      <c r="H591">
        <f>IF(Table1[[#This Row],[Sex]]="male", 1, 0)</f>
        <v>1</v>
      </c>
      <c r="I591">
        <v>18</v>
      </c>
      <c r="J591">
        <f>IF(Table1[[#This Row],[Age]], 0, 1)</f>
        <v>0</v>
      </c>
      <c r="K591">
        <f>IF(AND(Table1[[#This Row],[Age]]&lt;&gt;"", Table1[[#This Row],[Age]]&lt;13), 1, 0)</f>
        <v>0</v>
      </c>
      <c r="L591">
        <f>IF(AND(Table1[[#This Row],[Age]]&lt;&gt;"", Table1[[#This Row],[Age]]&gt;=13, Table1[[#This Row],[Age]]&lt;20), 1, 0)</f>
        <v>1</v>
      </c>
      <c r="O591">
        <f>IF(AND(Table1[[#This Row],[Age]]&lt;&gt;"", Table1[[#This Row],[Age]]&gt;64), 1, 0)</f>
        <v>0</v>
      </c>
      <c r="P591">
        <v>0</v>
      </c>
      <c r="Q591">
        <v>0</v>
      </c>
      <c r="R591">
        <v>347078</v>
      </c>
      <c r="S591">
        <v>7.75</v>
      </c>
      <c r="U591" t="s">
        <v>15</v>
      </c>
      <c r="V591">
        <f>Table1[[#This Row],[class1]]*Bclass1+Table1[[#This Row],[class2]]*Bclass2+Table1[[#This Row],[male]]*Bmale+Table1[[#This Row],[Fare]]*Bfare+Table1[[#This Row],[child]]*Bchild+Table1[[#This Row],[teen]]*Bteen+Table1[[#This Row],[senior]]*Bsenior</f>
        <v>-2.260818375081588</v>
      </c>
      <c r="W591">
        <f>EXP(Table1[[#This Row],[Logit]])</f>
        <v>0.10426512185249037</v>
      </c>
      <c r="X591">
        <f>IF(Table1[[#This Row],[Survived]]=1, Table1[[#This Row],[elogit]]/(1+Table1[[#This Row],[elogit]]), 1-(Table1[[#This Row],[elogit]]/(1+Table1[[#This Row],[elogit]])))</f>
        <v>0.90557962957520788</v>
      </c>
      <c r="Y591">
        <f>LN(Table1[[#This Row],[probability]])</f>
        <v>-9.9180065629839734E-2</v>
      </c>
      <c r="Z591">
        <f>IF(ROW()&lt;(Table1[[#Totals],[Survived]]+1), 1, 0)</f>
        <v>0</v>
      </c>
      <c r="AA591">
        <f>IF(Table1[[#This Row],[Prediction]]=Table1[[#This Row],[Survived]], 1, 0)</f>
        <v>1</v>
      </c>
    </row>
    <row r="592" spans="1:27" x14ac:dyDescent="0.3">
      <c r="A592">
        <v>716</v>
      </c>
      <c r="B592">
        <v>0</v>
      </c>
      <c r="C592">
        <v>3</v>
      </c>
      <c r="D592">
        <f>IF(Table1[[#This Row],[Pclass]]=1, 1, 0)</f>
        <v>0</v>
      </c>
      <c r="E592">
        <f>IF(Table1[[#This Row],[Pclass]]=2, 1, 0)</f>
        <v>0</v>
      </c>
      <c r="F592" t="s">
        <v>1003</v>
      </c>
      <c r="G592" t="s">
        <v>13</v>
      </c>
      <c r="H592">
        <f>IF(Table1[[#This Row],[Sex]]="male", 1, 0)</f>
        <v>1</v>
      </c>
      <c r="I592">
        <v>19</v>
      </c>
      <c r="J592">
        <f>IF(Table1[[#This Row],[Age]], 0, 1)</f>
        <v>0</v>
      </c>
      <c r="K592">
        <f>IF(AND(Table1[[#This Row],[Age]]&lt;&gt;"", Table1[[#This Row],[Age]]&lt;13), 1, 0)</f>
        <v>0</v>
      </c>
      <c r="L592">
        <f>IF(AND(Table1[[#This Row],[Age]]&lt;&gt;"", Table1[[#This Row],[Age]]&gt;=13, Table1[[#This Row],[Age]]&lt;20), 1, 0)</f>
        <v>1</v>
      </c>
      <c r="O592">
        <f>IF(AND(Table1[[#This Row],[Age]]&lt;&gt;"", Table1[[#This Row],[Age]]&gt;64), 1, 0)</f>
        <v>0</v>
      </c>
      <c r="P592">
        <v>0</v>
      </c>
      <c r="Q592">
        <v>0</v>
      </c>
      <c r="R592">
        <v>348124</v>
      </c>
      <c r="S592">
        <v>7.65</v>
      </c>
      <c r="T592" t="s">
        <v>130</v>
      </c>
      <c r="U592" t="s">
        <v>15</v>
      </c>
      <c r="V592">
        <f>Table1[[#This Row],[class1]]*Bclass1+Table1[[#This Row],[class2]]*Bclass2+Table1[[#This Row],[male]]*Bmale+Table1[[#This Row],[Fare]]*Bfare+Table1[[#This Row],[child]]*Bchild+Table1[[#This Row],[teen]]*Bteen+Table1[[#This Row],[senior]]*Bsenior</f>
        <v>-2.260951383153694</v>
      </c>
      <c r="W592">
        <f>EXP(Table1[[#This Row],[Logit]])</f>
        <v>0.1042512546718888</v>
      </c>
      <c r="X592">
        <f>IF(Table1[[#This Row],[Survived]]=1, Table1[[#This Row],[elogit]]/(1+Table1[[#This Row],[elogit]]), 1-(Table1[[#This Row],[elogit]]/(1+Table1[[#This Row],[elogit]])))</f>
        <v>0.90559100183873875</v>
      </c>
      <c r="Y592">
        <f>LN(Table1[[#This Row],[probability]])</f>
        <v>-9.9167507714717024E-2</v>
      </c>
      <c r="Z592">
        <f>IF(ROW()&lt;(Table1[[#Totals],[Survived]]+1), 1, 0)</f>
        <v>0</v>
      </c>
      <c r="AA592">
        <f>IF(Table1[[#This Row],[Prediction]]=Table1[[#This Row],[Survived]], 1, 0)</f>
        <v>1</v>
      </c>
    </row>
    <row r="593" spans="1:27" x14ac:dyDescent="0.3">
      <c r="A593">
        <v>353</v>
      </c>
      <c r="B593">
        <v>0</v>
      </c>
      <c r="C593">
        <v>3</v>
      </c>
      <c r="D593">
        <f>IF(Table1[[#This Row],[Pclass]]=1, 1, 0)</f>
        <v>0</v>
      </c>
      <c r="E593">
        <f>IF(Table1[[#This Row],[Pclass]]=2, 1, 0)</f>
        <v>0</v>
      </c>
      <c r="F593" t="s">
        <v>527</v>
      </c>
      <c r="G593" t="s">
        <v>13</v>
      </c>
      <c r="H593">
        <f>IF(Table1[[#This Row],[Sex]]="male", 1, 0)</f>
        <v>1</v>
      </c>
      <c r="I593">
        <v>15</v>
      </c>
      <c r="J593">
        <f>IF(Table1[[#This Row],[Age]], 0, 1)</f>
        <v>0</v>
      </c>
      <c r="K593">
        <f>IF(AND(Table1[[#This Row],[Age]]&lt;&gt;"", Table1[[#This Row],[Age]]&lt;13), 1, 0)</f>
        <v>0</v>
      </c>
      <c r="L593">
        <f>IF(AND(Table1[[#This Row],[Age]]&lt;&gt;"", Table1[[#This Row],[Age]]&gt;=13, Table1[[#This Row],[Age]]&lt;20), 1, 0)</f>
        <v>1</v>
      </c>
      <c r="O593">
        <f>IF(AND(Table1[[#This Row],[Age]]&lt;&gt;"", Table1[[#This Row],[Age]]&gt;64), 1, 0)</f>
        <v>0</v>
      </c>
      <c r="P593">
        <v>1</v>
      </c>
      <c r="Q593">
        <v>1</v>
      </c>
      <c r="R593">
        <v>2695</v>
      </c>
      <c r="S593">
        <v>7.2291999999999996</v>
      </c>
      <c r="U593" t="s">
        <v>20</v>
      </c>
      <c r="V593">
        <f>Table1[[#This Row],[class1]]*Bclass1+Table1[[#This Row],[class2]]*Bclass2+Table1[[#This Row],[male]]*Bmale+Table1[[#This Row],[Fare]]*Bfare+Table1[[#This Row],[child]]*Bchild+Table1[[#This Row],[teen]]*Bteen+Table1[[#This Row],[senior]]*Bsenior</f>
        <v>-2.2615110811211161</v>
      </c>
      <c r="W593">
        <f>EXP(Table1[[#This Row],[Logit]])</f>
        <v>0.10419292178247035</v>
      </c>
      <c r="X593">
        <f>IF(Table1[[#This Row],[Survived]]=1, Table1[[#This Row],[elogit]]/(1+Table1[[#This Row],[elogit]]), 1-(Table1[[#This Row],[elogit]]/(1+Table1[[#This Row],[elogit]])))</f>
        <v>0.90563884288057706</v>
      </c>
      <c r="Y593">
        <f>LN(Table1[[#This Row],[probability]])</f>
        <v>-9.9114680579619932E-2</v>
      </c>
      <c r="Z593">
        <f>IF(ROW()&lt;(Table1[[#Totals],[Survived]]+1), 1, 0)</f>
        <v>0</v>
      </c>
      <c r="AA593">
        <f>IF(Table1[[#This Row],[Prediction]]=Table1[[#This Row],[Survived]], 1, 0)</f>
        <v>1</v>
      </c>
    </row>
    <row r="594" spans="1:27" x14ac:dyDescent="0.3">
      <c r="A594">
        <v>533</v>
      </c>
      <c r="B594">
        <v>0</v>
      </c>
      <c r="C594">
        <v>3</v>
      </c>
      <c r="D594">
        <f>IF(Table1[[#This Row],[Pclass]]=1, 1, 0)</f>
        <v>0</v>
      </c>
      <c r="E594">
        <f>IF(Table1[[#This Row],[Pclass]]=2, 1, 0)</f>
        <v>0</v>
      </c>
      <c r="F594" t="s">
        <v>765</v>
      </c>
      <c r="G594" t="s">
        <v>13</v>
      </c>
      <c r="H594">
        <f>IF(Table1[[#This Row],[Sex]]="male", 1, 0)</f>
        <v>1</v>
      </c>
      <c r="I594">
        <v>17</v>
      </c>
      <c r="J594">
        <f>IF(Table1[[#This Row],[Age]], 0, 1)</f>
        <v>0</v>
      </c>
      <c r="K594">
        <f>IF(AND(Table1[[#This Row],[Age]]&lt;&gt;"", Table1[[#This Row],[Age]]&lt;13), 1, 0)</f>
        <v>0</v>
      </c>
      <c r="L594">
        <f>IF(AND(Table1[[#This Row],[Age]]&lt;&gt;"", Table1[[#This Row],[Age]]&gt;=13, Table1[[#This Row],[Age]]&lt;20), 1, 0)</f>
        <v>1</v>
      </c>
      <c r="O594">
        <f>IF(AND(Table1[[#This Row],[Age]]&lt;&gt;"", Table1[[#This Row],[Age]]&gt;64), 1, 0)</f>
        <v>0</v>
      </c>
      <c r="P594">
        <v>1</v>
      </c>
      <c r="Q594">
        <v>1</v>
      </c>
      <c r="R594">
        <v>2690</v>
      </c>
      <c r="S594">
        <v>7.2291999999999996</v>
      </c>
      <c r="U594" t="s">
        <v>20</v>
      </c>
      <c r="V594">
        <f>Table1[[#This Row],[class1]]*Bclass1+Table1[[#This Row],[class2]]*Bclass2+Table1[[#This Row],[male]]*Bmale+Table1[[#This Row],[Fare]]*Bfare+Table1[[#This Row],[child]]*Bchild+Table1[[#This Row],[teen]]*Bteen+Table1[[#This Row],[senior]]*Bsenior</f>
        <v>-2.2615110811211161</v>
      </c>
      <c r="W594">
        <f>EXP(Table1[[#This Row],[Logit]])</f>
        <v>0.10419292178247035</v>
      </c>
      <c r="X594">
        <f>IF(Table1[[#This Row],[Survived]]=1, Table1[[#This Row],[elogit]]/(1+Table1[[#This Row],[elogit]]), 1-(Table1[[#This Row],[elogit]]/(1+Table1[[#This Row],[elogit]])))</f>
        <v>0.90563884288057706</v>
      </c>
      <c r="Y594">
        <f>LN(Table1[[#This Row],[probability]])</f>
        <v>-9.9114680579619932E-2</v>
      </c>
      <c r="Z594">
        <f>IF(ROW()&lt;(Table1[[#Totals],[Survived]]+1), 1, 0)</f>
        <v>0</v>
      </c>
      <c r="AA594">
        <f>IF(Table1[[#This Row],[Prediction]]=Table1[[#This Row],[Survived]], 1, 0)</f>
        <v>1</v>
      </c>
    </row>
    <row r="595" spans="1:27" x14ac:dyDescent="0.3">
      <c r="A595">
        <v>434</v>
      </c>
      <c r="B595">
        <v>0</v>
      </c>
      <c r="C595">
        <v>3</v>
      </c>
      <c r="D595">
        <f>IF(Table1[[#This Row],[Pclass]]=1, 1, 0)</f>
        <v>0</v>
      </c>
      <c r="E595">
        <f>IF(Table1[[#This Row],[Pclass]]=2, 1, 0)</f>
        <v>0</v>
      </c>
      <c r="F595" t="s">
        <v>628</v>
      </c>
      <c r="G595" t="s">
        <v>13</v>
      </c>
      <c r="H595">
        <f>IF(Table1[[#This Row],[Sex]]="male", 1, 0)</f>
        <v>1</v>
      </c>
      <c r="I595">
        <v>17</v>
      </c>
      <c r="J595">
        <f>IF(Table1[[#This Row],[Age]], 0, 1)</f>
        <v>0</v>
      </c>
      <c r="K595">
        <f>IF(AND(Table1[[#This Row],[Age]]&lt;&gt;"", Table1[[#This Row],[Age]]&lt;13), 1, 0)</f>
        <v>0</v>
      </c>
      <c r="L595">
        <f>IF(AND(Table1[[#This Row],[Age]]&lt;&gt;"", Table1[[#This Row],[Age]]&gt;=13, Table1[[#This Row],[Age]]&lt;20), 1, 0)</f>
        <v>1</v>
      </c>
      <c r="O595">
        <f>IF(AND(Table1[[#This Row],[Age]]&lt;&gt;"", Table1[[#This Row],[Age]]&gt;64), 1, 0)</f>
        <v>0</v>
      </c>
      <c r="P595">
        <v>0</v>
      </c>
      <c r="Q595">
        <v>0</v>
      </c>
      <c r="R595" t="s">
        <v>629</v>
      </c>
      <c r="S595">
        <v>7.125</v>
      </c>
      <c r="U595" t="s">
        <v>15</v>
      </c>
      <c r="V595">
        <f>Table1[[#This Row],[class1]]*Bclass1+Table1[[#This Row],[class2]]*Bclass2+Table1[[#This Row],[male]]*Bmale+Table1[[#This Row],[Fare]]*Bfare+Table1[[#This Row],[child]]*Bchild+Table1[[#This Row],[teen]]*Bteen+Table1[[#This Row],[senior]]*Bsenior</f>
        <v>-2.2616496755322504</v>
      </c>
      <c r="W595">
        <f>EXP(Table1[[#This Row],[Logit]])</f>
        <v>0.10417848222647554</v>
      </c>
      <c r="X595">
        <f>IF(Table1[[#This Row],[Survived]]=1, Table1[[#This Row],[elogit]]/(1+Table1[[#This Row],[elogit]]), 1-(Table1[[#This Row],[elogit]]/(1+Table1[[#This Row],[elogit]])))</f>
        <v>0.90565068609523247</v>
      </c>
      <c r="Y595">
        <f>LN(Table1[[#This Row],[probability]])</f>
        <v>-9.9101603471332025E-2</v>
      </c>
      <c r="Z595">
        <f>IF(ROW()&lt;(Table1[[#Totals],[Survived]]+1), 1, 0)</f>
        <v>0</v>
      </c>
      <c r="AA595">
        <f>IF(Table1[[#This Row],[Prediction]]=Table1[[#This Row],[Survived]], 1, 0)</f>
        <v>1</v>
      </c>
    </row>
    <row r="596" spans="1:27" x14ac:dyDescent="0.3">
      <c r="A596">
        <v>722</v>
      </c>
      <c r="B596">
        <v>0</v>
      </c>
      <c r="C596">
        <v>3</v>
      </c>
      <c r="D596">
        <f>IF(Table1[[#This Row],[Pclass]]=1, 1, 0)</f>
        <v>0</v>
      </c>
      <c r="E596">
        <f>IF(Table1[[#This Row],[Pclass]]=2, 1, 0)</f>
        <v>0</v>
      </c>
      <c r="F596" t="s">
        <v>1010</v>
      </c>
      <c r="G596" t="s">
        <v>13</v>
      </c>
      <c r="H596">
        <f>IF(Table1[[#This Row],[Sex]]="male", 1, 0)</f>
        <v>1</v>
      </c>
      <c r="I596">
        <v>17</v>
      </c>
      <c r="J596">
        <f>IF(Table1[[#This Row],[Age]], 0, 1)</f>
        <v>0</v>
      </c>
      <c r="K596">
        <f>IF(AND(Table1[[#This Row],[Age]]&lt;&gt;"", Table1[[#This Row],[Age]]&lt;13), 1, 0)</f>
        <v>0</v>
      </c>
      <c r="L596">
        <f>IF(AND(Table1[[#This Row],[Age]]&lt;&gt;"", Table1[[#This Row],[Age]]&gt;=13, Table1[[#This Row],[Age]]&lt;20), 1, 0)</f>
        <v>1</v>
      </c>
      <c r="O596">
        <f>IF(AND(Table1[[#This Row],[Age]]&lt;&gt;"", Table1[[#This Row],[Age]]&gt;64), 1, 0)</f>
        <v>0</v>
      </c>
      <c r="P596">
        <v>1</v>
      </c>
      <c r="Q596">
        <v>0</v>
      </c>
      <c r="R596">
        <v>350048</v>
      </c>
      <c r="S596">
        <v>7.0541999999999998</v>
      </c>
      <c r="U596" t="s">
        <v>15</v>
      </c>
      <c r="V596">
        <f>Table1[[#This Row],[class1]]*Bclass1+Table1[[#This Row],[class2]]*Bclass2+Table1[[#This Row],[male]]*Bmale+Table1[[#This Row],[Fare]]*Bfare+Table1[[#This Row],[child]]*Bchild+Table1[[#This Row],[teen]]*Bteen+Table1[[#This Row],[senior]]*Bsenior</f>
        <v>-2.2617438452473011</v>
      </c>
      <c r="W596">
        <f>EXP(Table1[[#This Row],[Logit]])</f>
        <v>0.10416867223039937</v>
      </c>
      <c r="X596">
        <f>IF(Table1[[#This Row],[Survived]]=1, Table1[[#This Row],[elogit]]/(1+Table1[[#This Row],[elogit]]), 1-(Table1[[#This Row],[elogit]]/(1+Table1[[#This Row],[elogit]])))</f>
        <v>0.90565873235655137</v>
      </c>
      <c r="Y596">
        <f>LN(Table1[[#This Row],[probability]])</f>
        <v>-9.9092719002188343E-2</v>
      </c>
      <c r="Z596">
        <f>IF(ROW()&lt;(Table1[[#Totals],[Survived]]+1), 1, 0)</f>
        <v>0</v>
      </c>
      <c r="AA596">
        <f>IF(Table1[[#This Row],[Prediction]]=Table1[[#This Row],[Survived]], 1, 0)</f>
        <v>1</v>
      </c>
    </row>
    <row r="597" spans="1:27" x14ac:dyDescent="0.3">
      <c r="A597">
        <v>144</v>
      </c>
      <c r="B597">
        <v>0</v>
      </c>
      <c r="C597">
        <v>3</v>
      </c>
      <c r="D597">
        <f>IF(Table1[[#This Row],[Pclass]]=1, 1, 0)</f>
        <v>0</v>
      </c>
      <c r="E597">
        <f>IF(Table1[[#This Row],[Pclass]]=2, 1, 0)</f>
        <v>0</v>
      </c>
      <c r="F597" t="s">
        <v>225</v>
      </c>
      <c r="G597" t="s">
        <v>13</v>
      </c>
      <c r="H597">
        <f>IF(Table1[[#This Row],[Sex]]="male", 1, 0)</f>
        <v>1</v>
      </c>
      <c r="I597">
        <v>19</v>
      </c>
      <c r="J597">
        <f>IF(Table1[[#This Row],[Age]], 0, 1)</f>
        <v>0</v>
      </c>
      <c r="K597">
        <f>IF(AND(Table1[[#This Row],[Age]]&lt;&gt;"", Table1[[#This Row],[Age]]&lt;13), 1, 0)</f>
        <v>0</v>
      </c>
      <c r="L597">
        <f>IF(AND(Table1[[#This Row],[Age]]&lt;&gt;"", Table1[[#This Row],[Age]]&gt;=13, Table1[[#This Row],[Age]]&lt;20), 1, 0)</f>
        <v>1</v>
      </c>
      <c r="O597">
        <f>IF(AND(Table1[[#This Row],[Age]]&lt;&gt;"", Table1[[#This Row],[Age]]&gt;64), 1, 0)</f>
        <v>0</v>
      </c>
      <c r="P597">
        <v>0</v>
      </c>
      <c r="Q597">
        <v>0</v>
      </c>
      <c r="R597">
        <v>365222</v>
      </c>
      <c r="S597">
        <v>6.75</v>
      </c>
      <c r="U597" t="s">
        <v>27</v>
      </c>
      <c r="V597">
        <f>Table1[[#This Row],[class1]]*Bclass1+Table1[[#This Row],[class2]]*Bclass2+Table1[[#This Row],[male]]*Bmale+Table1[[#This Row],[Fare]]*Bfare+Table1[[#This Row],[child]]*Bchild+Table1[[#This Row],[teen]]*Bteen+Table1[[#This Row],[senior]]*Bsenior</f>
        <v>-2.2621484558026475</v>
      </c>
      <c r="W597">
        <f>EXP(Table1[[#This Row],[Logit]])</f>
        <v>0.10412653301163978</v>
      </c>
      <c r="X597">
        <f>IF(Table1[[#This Row],[Survived]]=1, Table1[[#This Row],[elogit]]/(1+Table1[[#This Row],[elogit]]), 1-(Table1[[#This Row],[elogit]]/(1+Table1[[#This Row],[elogit]])))</f>
        <v>0.90569329701042334</v>
      </c>
      <c r="Y597">
        <f>LN(Table1[[#This Row],[probability]])</f>
        <v>-9.9054554522489457E-2</v>
      </c>
      <c r="Z597">
        <f>IF(ROW()&lt;(Table1[[#Totals],[Survived]]+1), 1, 0)</f>
        <v>0</v>
      </c>
      <c r="AA597">
        <f>IF(Table1[[#This Row],[Prediction]]=Table1[[#This Row],[Survived]], 1, 0)</f>
        <v>1</v>
      </c>
    </row>
    <row r="598" spans="1:27" x14ac:dyDescent="0.3">
      <c r="A598">
        <v>372</v>
      </c>
      <c r="B598">
        <v>0</v>
      </c>
      <c r="C598">
        <v>3</v>
      </c>
      <c r="D598">
        <f>IF(Table1[[#This Row],[Pclass]]=1, 1, 0)</f>
        <v>0</v>
      </c>
      <c r="E598">
        <f>IF(Table1[[#This Row],[Pclass]]=2, 1, 0)</f>
        <v>0</v>
      </c>
      <c r="F598" t="s">
        <v>553</v>
      </c>
      <c r="G598" t="s">
        <v>13</v>
      </c>
      <c r="H598">
        <f>IF(Table1[[#This Row],[Sex]]="male", 1, 0)</f>
        <v>1</v>
      </c>
      <c r="I598">
        <v>18</v>
      </c>
      <c r="J598">
        <f>IF(Table1[[#This Row],[Age]], 0, 1)</f>
        <v>0</v>
      </c>
      <c r="K598">
        <f>IF(AND(Table1[[#This Row],[Age]]&lt;&gt;"", Table1[[#This Row],[Age]]&lt;13), 1, 0)</f>
        <v>0</v>
      </c>
      <c r="L598">
        <f>IF(AND(Table1[[#This Row],[Age]]&lt;&gt;"", Table1[[#This Row],[Age]]&gt;=13, Table1[[#This Row],[Age]]&lt;20), 1, 0)</f>
        <v>1</v>
      </c>
      <c r="O598">
        <f>IF(AND(Table1[[#This Row],[Age]]&lt;&gt;"", Table1[[#This Row],[Age]]&gt;64), 1, 0)</f>
        <v>0</v>
      </c>
      <c r="P598">
        <v>1</v>
      </c>
      <c r="Q598">
        <v>0</v>
      </c>
      <c r="R598">
        <v>3101267</v>
      </c>
      <c r="S598">
        <v>6.4958</v>
      </c>
      <c r="U598" t="s">
        <v>15</v>
      </c>
      <c r="V598">
        <f>Table1[[#This Row],[class1]]*Bclass1+Table1[[#This Row],[class2]]*Bclass2+Table1[[#This Row],[male]]*Bmale+Table1[[#This Row],[Fare]]*Bfare+Table1[[#This Row],[child]]*Bchild+Table1[[#This Row],[teen]]*Bteen+Table1[[#This Row],[senior]]*Bsenior</f>
        <v>-2.262486562321941</v>
      </c>
      <c r="W598">
        <f>EXP(Table1[[#This Row],[Logit]])</f>
        <v>0.10409133310299173</v>
      </c>
      <c r="X598">
        <f>IF(Table1[[#This Row],[Survived]]=1, Table1[[#This Row],[elogit]]/(1+Table1[[#This Row],[elogit]]), 1-(Table1[[#This Row],[elogit]]/(1+Table1[[#This Row],[elogit]])))</f>
        <v>0.9057221717242826</v>
      </c>
      <c r="Y598">
        <f>LN(Table1[[#This Row],[probability]])</f>
        <v>-9.9022673692983371E-2</v>
      </c>
      <c r="Z598">
        <f>IF(ROW()&lt;(Table1[[#Totals],[Survived]]+1), 1, 0)</f>
        <v>0</v>
      </c>
      <c r="AA598">
        <f>IF(Table1[[#This Row],[Prediction]]=Table1[[#This Row],[Survived]], 1, 0)</f>
        <v>1</v>
      </c>
    </row>
    <row r="599" spans="1:27" x14ac:dyDescent="0.3">
      <c r="A599">
        <v>335</v>
      </c>
      <c r="B599">
        <v>1</v>
      </c>
      <c r="C599">
        <v>1</v>
      </c>
      <c r="D599">
        <f>IF(Table1[[#This Row],[Pclass]]=1, 1, 0)</f>
        <v>1</v>
      </c>
      <c r="E599">
        <f>IF(Table1[[#This Row],[Pclass]]=2, 1, 0)</f>
        <v>0</v>
      </c>
      <c r="F599" t="s">
        <v>504</v>
      </c>
      <c r="G599" t="s">
        <v>17</v>
      </c>
      <c r="H599">
        <f>IF(Table1[[#This Row],[Sex]]="male", 1, 0)</f>
        <v>0</v>
      </c>
      <c r="J599">
        <f>IF(Table1[[#This Row],[Age]], 0, 1)</f>
        <v>1</v>
      </c>
      <c r="K599">
        <f>IF(AND(Table1[[#This Row],[Age]]&lt;&gt;"", Table1[[#This Row],[Age]]&lt;13), 1, 0)</f>
        <v>0</v>
      </c>
      <c r="L599">
        <f>IF(AND(Table1[[#This Row],[Age]]&lt;&gt;"", Table1[[#This Row],[Age]]&gt;=13, Table1[[#This Row],[Age]]&lt;20), 1, 0)</f>
        <v>0</v>
      </c>
      <c r="O599">
        <f>IF(AND(Table1[[#This Row],[Age]]&lt;&gt;"", Table1[[#This Row],[Age]]&gt;64), 1, 0)</f>
        <v>0</v>
      </c>
      <c r="P599">
        <v>1</v>
      </c>
      <c r="Q599">
        <v>0</v>
      </c>
      <c r="R599" t="s">
        <v>505</v>
      </c>
      <c r="S599">
        <v>133.65</v>
      </c>
      <c r="U599" t="s">
        <v>15</v>
      </c>
      <c r="V599">
        <f>Table1[[#This Row],[class1]]*Bclass1+Table1[[#This Row],[class2]]*Bclass2+Table1[[#This Row],[male]]*Bmale+Table1[[#This Row],[Fare]]*Bfare+Table1[[#This Row],[child]]*Bchild+Table1[[#This Row],[teen]]*Bteen+Table1[[#This Row],[senior]]*Bsenior</f>
        <v>2.265907189090167</v>
      </c>
      <c r="W599">
        <f>EXP(Table1[[#This Row],[Logit]])</f>
        <v>9.6398658166426383</v>
      </c>
      <c r="X599">
        <f>IF(Table1[[#This Row],[Survived]]=1, Table1[[#This Row],[elogit]]/(1+Table1[[#This Row],[elogit]]), 1-(Table1[[#This Row],[elogit]]/(1+Table1[[#This Row],[elogit]])))</f>
        <v>0.90601385231420661</v>
      </c>
      <c r="Y599">
        <f>LN(Table1[[#This Row],[probability]])</f>
        <v>-9.8700683526012023E-2</v>
      </c>
      <c r="Z599">
        <f>IF(ROW()&lt;(Table1[[#Totals],[Survived]]+1), 1, 0)</f>
        <v>0</v>
      </c>
      <c r="AA599">
        <f>IF(Table1[[#This Row],[Prediction]]=Table1[[#This Row],[Survived]], 1, 0)</f>
        <v>0</v>
      </c>
    </row>
    <row r="600" spans="1:27" x14ac:dyDescent="0.3">
      <c r="A600">
        <v>320</v>
      </c>
      <c r="B600">
        <v>1</v>
      </c>
      <c r="C600">
        <v>1</v>
      </c>
      <c r="D600">
        <f>IF(Table1[[#This Row],[Pclass]]=1, 1, 0)</f>
        <v>1</v>
      </c>
      <c r="E600">
        <f>IF(Table1[[#This Row],[Pclass]]=2, 1, 0)</f>
        <v>0</v>
      </c>
      <c r="F600" t="s">
        <v>483</v>
      </c>
      <c r="G600" t="s">
        <v>17</v>
      </c>
      <c r="H600">
        <f>IF(Table1[[#This Row],[Sex]]="male", 1, 0)</f>
        <v>0</v>
      </c>
      <c r="I600">
        <v>40</v>
      </c>
      <c r="J600">
        <f>IF(Table1[[#This Row],[Age]], 0, 1)</f>
        <v>0</v>
      </c>
      <c r="K600">
        <f>IF(AND(Table1[[#This Row],[Age]]&lt;&gt;"", Table1[[#This Row],[Age]]&lt;13), 1, 0)</f>
        <v>0</v>
      </c>
      <c r="L600">
        <f>IF(AND(Table1[[#This Row],[Age]]&lt;&gt;"", Table1[[#This Row],[Age]]&gt;=13, Table1[[#This Row],[Age]]&lt;20), 1, 0)</f>
        <v>0</v>
      </c>
      <c r="O600">
        <f>IF(AND(Table1[[#This Row],[Age]]&lt;&gt;"", Table1[[#This Row],[Age]]&gt;64), 1, 0)</f>
        <v>0</v>
      </c>
      <c r="P600">
        <v>1</v>
      </c>
      <c r="Q600">
        <v>1</v>
      </c>
      <c r="R600">
        <v>16966</v>
      </c>
      <c r="S600">
        <v>134.5</v>
      </c>
      <c r="T600" t="s">
        <v>484</v>
      </c>
      <c r="U600" t="s">
        <v>20</v>
      </c>
      <c r="V600">
        <f>Table1[[#This Row],[class1]]*Bclass1+Table1[[#This Row],[class2]]*Bclass2+Table1[[#This Row],[male]]*Bmale+Table1[[#This Row],[Fare]]*Bfare+Table1[[#This Row],[child]]*Bchild+Table1[[#This Row],[teen]]*Bteen+Table1[[#This Row],[senior]]*Bsenior</f>
        <v>2.2670377577030676</v>
      </c>
      <c r="W600">
        <f>EXP(Table1[[#This Row],[Logit]])</f>
        <v>9.6507705094577041</v>
      </c>
      <c r="X600">
        <f>IF(Table1[[#This Row],[Survived]]=1, Table1[[#This Row],[elogit]]/(1+Table1[[#This Row],[elogit]]), 1-(Table1[[#This Row],[elogit]]/(1+Table1[[#This Row],[elogit]])))</f>
        <v>0.90611007916168906</v>
      </c>
      <c r="Y600">
        <f>LN(Table1[[#This Row],[probability]])</f>
        <v>-9.8594480141241836E-2</v>
      </c>
      <c r="Z600">
        <f>IF(ROW()&lt;(Table1[[#Totals],[Survived]]+1), 1, 0)</f>
        <v>0</v>
      </c>
      <c r="AA600">
        <f>IF(Table1[[#This Row],[Prediction]]=Table1[[#This Row],[Survived]], 1, 0)</f>
        <v>0</v>
      </c>
    </row>
    <row r="601" spans="1:27" x14ac:dyDescent="0.3">
      <c r="A601">
        <v>338</v>
      </c>
      <c r="B601">
        <v>1</v>
      </c>
      <c r="C601">
        <v>1</v>
      </c>
      <c r="D601">
        <f>IF(Table1[[#This Row],[Pclass]]=1, 1, 0)</f>
        <v>1</v>
      </c>
      <c r="E601">
        <f>IF(Table1[[#This Row],[Pclass]]=2, 1, 0)</f>
        <v>0</v>
      </c>
      <c r="F601" t="s">
        <v>508</v>
      </c>
      <c r="G601" t="s">
        <v>17</v>
      </c>
      <c r="H601">
        <f>IF(Table1[[#This Row],[Sex]]="male", 1, 0)</f>
        <v>0</v>
      </c>
      <c r="I601">
        <v>41</v>
      </c>
      <c r="J601">
        <f>IF(Table1[[#This Row],[Age]], 0, 1)</f>
        <v>0</v>
      </c>
      <c r="K601">
        <f>IF(AND(Table1[[#This Row],[Age]]&lt;&gt;"", Table1[[#This Row],[Age]]&lt;13), 1, 0)</f>
        <v>0</v>
      </c>
      <c r="L601">
        <f>IF(AND(Table1[[#This Row],[Age]]&lt;&gt;"", Table1[[#This Row],[Age]]&gt;=13, Table1[[#This Row],[Age]]&lt;20), 1, 0)</f>
        <v>0</v>
      </c>
      <c r="O601">
        <f>IF(AND(Table1[[#This Row],[Age]]&lt;&gt;"", Table1[[#This Row],[Age]]&gt;64), 1, 0)</f>
        <v>0</v>
      </c>
      <c r="P601">
        <v>0</v>
      </c>
      <c r="Q601">
        <v>0</v>
      </c>
      <c r="R601">
        <v>16966</v>
      </c>
      <c r="S601">
        <v>134.5</v>
      </c>
      <c r="T601" t="s">
        <v>509</v>
      </c>
      <c r="U601" t="s">
        <v>20</v>
      </c>
      <c r="V601">
        <f>Table1[[#This Row],[class1]]*Bclass1+Table1[[#This Row],[class2]]*Bclass2+Table1[[#This Row],[male]]*Bmale+Table1[[#This Row],[Fare]]*Bfare+Table1[[#This Row],[child]]*Bchild+Table1[[#This Row],[teen]]*Bteen+Table1[[#This Row],[senior]]*Bsenior</f>
        <v>2.2670377577030676</v>
      </c>
      <c r="W601">
        <f>EXP(Table1[[#This Row],[Logit]])</f>
        <v>9.6507705094577041</v>
      </c>
      <c r="X601">
        <f>IF(Table1[[#This Row],[Survived]]=1, Table1[[#This Row],[elogit]]/(1+Table1[[#This Row],[elogit]]), 1-(Table1[[#This Row],[elogit]]/(1+Table1[[#This Row],[elogit]])))</f>
        <v>0.90611007916168906</v>
      </c>
      <c r="Y601">
        <f>LN(Table1[[#This Row],[probability]])</f>
        <v>-9.8594480141241836E-2</v>
      </c>
      <c r="Z601">
        <f>IF(ROW()&lt;(Table1[[#Totals],[Survived]]+1), 1, 0)</f>
        <v>0</v>
      </c>
      <c r="AA601">
        <f>IF(Table1[[#This Row],[Prediction]]=Table1[[#This Row],[Survived]], 1, 0)</f>
        <v>0</v>
      </c>
    </row>
    <row r="602" spans="1:27" x14ac:dyDescent="0.3">
      <c r="A602">
        <v>270</v>
      </c>
      <c r="B602">
        <v>1</v>
      </c>
      <c r="C602">
        <v>1</v>
      </c>
      <c r="D602">
        <f>IF(Table1[[#This Row],[Pclass]]=1, 1, 0)</f>
        <v>1</v>
      </c>
      <c r="E602">
        <f>IF(Table1[[#This Row],[Pclass]]=2, 1, 0)</f>
        <v>0</v>
      </c>
      <c r="F602" t="s">
        <v>408</v>
      </c>
      <c r="G602" t="s">
        <v>17</v>
      </c>
      <c r="H602">
        <f>IF(Table1[[#This Row],[Sex]]="male", 1, 0)</f>
        <v>0</v>
      </c>
      <c r="I602">
        <v>35</v>
      </c>
      <c r="J602">
        <f>IF(Table1[[#This Row],[Age]], 0, 1)</f>
        <v>0</v>
      </c>
      <c r="K602">
        <f>IF(AND(Table1[[#This Row],[Age]]&lt;&gt;"", Table1[[#This Row],[Age]]&lt;13), 1, 0)</f>
        <v>0</v>
      </c>
      <c r="L602">
        <f>IF(AND(Table1[[#This Row],[Age]]&lt;&gt;"", Table1[[#This Row],[Age]]&gt;=13, Table1[[#This Row],[Age]]&lt;20), 1, 0)</f>
        <v>0</v>
      </c>
      <c r="O602">
        <f>IF(AND(Table1[[#This Row],[Age]]&lt;&gt;"", Table1[[#This Row],[Age]]&gt;64), 1, 0)</f>
        <v>0</v>
      </c>
      <c r="P602">
        <v>0</v>
      </c>
      <c r="Q602">
        <v>0</v>
      </c>
      <c r="R602" t="s">
        <v>409</v>
      </c>
      <c r="S602">
        <v>135.63329999999999</v>
      </c>
      <c r="T602" t="s">
        <v>410</v>
      </c>
      <c r="U602" t="s">
        <v>15</v>
      </c>
      <c r="V602">
        <f>Table1[[#This Row],[class1]]*Bclass1+Table1[[#This Row],[class2]]*Bclass2+Table1[[#This Row],[male]]*Bmale+Table1[[#This Row],[Fare]]*Bfare+Table1[[#This Row],[child]]*Bchild+Table1[[#This Row],[teen]]*Bteen+Table1[[#This Row],[senior]]*Bsenior</f>
        <v>2.2685451381842445</v>
      </c>
      <c r="W602">
        <f>EXP(Table1[[#This Row],[Logit]])</f>
        <v>9.6653288622838041</v>
      </c>
      <c r="X602">
        <f>IF(Table1[[#This Row],[Survived]]=1, Table1[[#This Row],[elogit]]/(1+Table1[[#This Row],[elogit]]), 1-(Table1[[#This Row],[elogit]]/(1+Table1[[#This Row],[elogit]])))</f>
        <v>0.90623824047879697</v>
      </c>
      <c r="Y602">
        <f>LN(Table1[[#This Row],[probability]])</f>
        <v>-9.8453048920838282E-2</v>
      </c>
      <c r="Z602">
        <f>IF(ROW()&lt;(Table1[[#Totals],[Survived]]+1), 1, 0)</f>
        <v>0</v>
      </c>
      <c r="AA602">
        <f>IF(Table1[[#This Row],[Prediction]]=Table1[[#This Row],[Survived]], 1, 0)</f>
        <v>0</v>
      </c>
    </row>
    <row r="603" spans="1:27" x14ac:dyDescent="0.3">
      <c r="A603">
        <v>326</v>
      </c>
      <c r="B603">
        <v>1</v>
      </c>
      <c r="C603">
        <v>1</v>
      </c>
      <c r="D603">
        <f>IF(Table1[[#This Row],[Pclass]]=1, 1, 0)</f>
        <v>1</v>
      </c>
      <c r="E603">
        <f>IF(Table1[[#This Row],[Pclass]]=2, 1, 0)</f>
        <v>0</v>
      </c>
      <c r="F603" t="s">
        <v>491</v>
      </c>
      <c r="G603" t="s">
        <v>17</v>
      </c>
      <c r="H603">
        <f>IF(Table1[[#This Row],[Sex]]="male", 1, 0)</f>
        <v>0</v>
      </c>
      <c r="I603">
        <v>36</v>
      </c>
      <c r="J603">
        <f>IF(Table1[[#This Row],[Age]], 0, 1)</f>
        <v>0</v>
      </c>
      <c r="K603">
        <f>IF(AND(Table1[[#This Row],[Age]]&lt;&gt;"", Table1[[#This Row],[Age]]&lt;13), 1, 0)</f>
        <v>0</v>
      </c>
      <c r="L603">
        <f>IF(AND(Table1[[#This Row],[Age]]&lt;&gt;"", Table1[[#This Row],[Age]]&gt;=13, Table1[[#This Row],[Age]]&lt;20), 1, 0)</f>
        <v>0</v>
      </c>
      <c r="O603">
        <f>IF(AND(Table1[[#This Row],[Age]]&lt;&gt;"", Table1[[#This Row],[Age]]&gt;64), 1, 0)</f>
        <v>0</v>
      </c>
      <c r="P603">
        <v>0</v>
      </c>
      <c r="Q603">
        <v>0</v>
      </c>
      <c r="R603" t="s">
        <v>409</v>
      </c>
      <c r="S603">
        <v>135.63329999999999</v>
      </c>
      <c r="T603" t="s">
        <v>492</v>
      </c>
      <c r="U603" t="s">
        <v>20</v>
      </c>
      <c r="V603">
        <f>Table1[[#This Row],[class1]]*Bclass1+Table1[[#This Row],[class2]]*Bclass2+Table1[[#This Row],[male]]*Bmale+Table1[[#This Row],[Fare]]*Bfare+Table1[[#This Row],[child]]*Bchild+Table1[[#This Row],[teen]]*Bteen+Table1[[#This Row],[senior]]*Bsenior</f>
        <v>2.2685451381842445</v>
      </c>
      <c r="W603">
        <f>EXP(Table1[[#This Row],[Logit]])</f>
        <v>9.6653288622838041</v>
      </c>
      <c r="X603">
        <f>IF(Table1[[#This Row],[Survived]]=1, Table1[[#This Row],[elogit]]/(1+Table1[[#This Row],[elogit]]), 1-(Table1[[#This Row],[elogit]]/(1+Table1[[#This Row],[elogit]])))</f>
        <v>0.90623824047879697</v>
      </c>
      <c r="Y603">
        <f>LN(Table1[[#This Row],[probability]])</f>
        <v>-9.8453048920838282E-2</v>
      </c>
      <c r="Z603">
        <f>IF(ROW()&lt;(Table1[[#Totals],[Survived]]+1), 1, 0)</f>
        <v>0</v>
      </c>
      <c r="AA603">
        <f>IF(Table1[[#This Row],[Prediction]]=Table1[[#This Row],[Survived]], 1, 0)</f>
        <v>0</v>
      </c>
    </row>
    <row r="604" spans="1:27" x14ac:dyDescent="0.3">
      <c r="A604">
        <v>303</v>
      </c>
      <c r="B604">
        <v>0</v>
      </c>
      <c r="C604">
        <v>3</v>
      </c>
      <c r="D604">
        <f>IF(Table1[[#This Row],[Pclass]]=1, 1, 0)</f>
        <v>0</v>
      </c>
      <c r="E604">
        <f>IF(Table1[[#This Row],[Pclass]]=2, 1, 0)</f>
        <v>0</v>
      </c>
      <c r="F604" t="s">
        <v>455</v>
      </c>
      <c r="G604" t="s">
        <v>13</v>
      </c>
      <c r="H604">
        <f>IF(Table1[[#This Row],[Sex]]="male", 1, 0)</f>
        <v>1</v>
      </c>
      <c r="I604">
        <v>19</v>
      </c>
      <c r="J604">
        <f>IF(Table1[[#This Row],[Age]], 0, 1)</f>
        <v>0</v>
      </c>
      <c r="K604">
        <f>IF(AND(Table1[[#This Row],[Age]]&lt;&gt;"", Table1[[#This Row],[Age]]&lt;13), 1, 0)</f>
        <v>0</v>
      </c>
      <c r="L604">
        <f>IF(AND(Table1[[#This Row],[Age]]&lt;&gt;"", Table1[[#This Row],[Age]]&gt;=13, Table1[[#This Row],[Age]]&lt;20), 1, 0)</f>
        <v>1</v>
      </c>
      <c r="O604">
        <f>IF(AND(Table1[[#This Row],[Age]]&lt;&gt;"", Table1[[#This Row],[Age]]&gt;64), 1, 0)</f>
        <v>0</v>
      </c>
      <c r="P604">
        <v>0</v>
      </c>
      <c r="Q604">
        <v>0</v>
      </c>
      <c r="R604" t="s">
        <v>280</v>
      </c>
      <c r="S604">
        <v>0</v>
      </c>
      <c r="U604" t="s">
        <v>15</v>
      </c>
      <c r="V604">
        <f>Table1[[#This Row],[class1]]*Bclass1+Table1[[#This Row],[class2]]*Bclass2+Table1[[#This Row],[male]]*Bmale+Table1[[#This Row],[Fare]]*Bfare+Table1[[#This Row],[child]]*Bchild+Table1[[#This Row],[teen]]*Bteen+Table1[[#This Row],[senior]]*Bsenior</f>
        <v>-2.2711265006697996</v>
      </c>
      <c r="W604">
        <f>EXP(Table1[[#This Row],[Logit]])</f>
        <v>0.1031958643702028</v>
      </c>
      <c r="X604">
        <f>IF(Table1[[#This Row],[Survived]]=1, Table1[[#This Row],[elogit]]/(1+Table1[[#This Row],[elogit]]), 1-(Table1[[#This Row],[elogit]]/(1+Table1[[#This Row],[elogit]])))</f>
        <v>0.90645735022845131</v>
      </c>
      <c r="Y604">
        <f>LN(Table1[[#This Row],[probability]])</f>
        <v>-9.8211298731954152E-2</v>
      </c>
      <c r="Z604">
        <f>IF(ROW()&lt;(Table1[[#Totals],[Survived]]+1), 1, 0)</f>
        <v>0</v>
      </c>
      <c r="AA604">
        <f>IF(Table1[[#This Row],[Prediction]]=Table1[[#This Row],[Survived]], 1, 0)</f>
        <v>1</v>
      </c>
    </row>
    <row r="605" spans="1:27" x14ac:dyDescent="0.3">
      <c r="A605">
        <v>32</v>
      </c>
      <c r="B605">
        <v>1</v>
      </c>
      <c r="C605">
        <v>1</v>
      </c>
      <c r="D605">
        <f>IF(Table1[[#This Row],[Pclass]]=1, 1, 0)</f>
        <v>1</v>
      </c>
      <c r="E605">
        <f>IF(Table1[[#This Row],[Pclass]]=2, 1, 0)</f>
        <v>0</v>
      </c>
      <c r="F605" t="s">
        <v>62</v>
      </c>
      <c r="G605" t="s">
        <v>17</v>
      </c>
      <c r="H605">
        <f>IF(Table1[[#This Row],[Sex]]="male", 1, 0)</f>
        <v>0</v>
      </c>
      <c r="J605">
        <f>IF(Table1[[#This Row],[Age]], 0, 1)</f>
        <v>1</v>
      </c>
      <c r="K605">
        <f>IF(AND(Table1[[#This Row],[Age]]&lt;&gt;"", Table1[[#This Row],[Age]]&lt;13), 1, 0)</f>
        <v>0</v>
      </c>
      <c r="L605">
        <f>IF(AND(Table1[[#This Row],[Age]]&lt;&gt;"", Table1[[#This Row],[Age]]&gt;=13, Table1[[#This Row],[Age]]&lt;20), 1, 0)</f>
        <v>0</v>
      </c>
      <c r="O605">
        <f>IF(AND(Table1[[#This Row],[Age]]&lt;&gt;"", Table1[[#This Row],[Age]]&gt;64), 1, 0)</f>
        <v>0</v>
      </c>
      <c r="P605">
        <v>1</v>
      </c>
      <c r="Q605">
        <v>0</v>
      </c>
      <c r="R605" t="s">
        <v>63</v>
      </c>
      <c r="S605">
        <v>146.52080000000001</v>
      </c>
      <c r="T605" t="s">
        <v>64</v>
      </c>
      <c r="U605" t="s">
        <v>20</v>
      </c>
      <c r="V605">
        <f>Table1[[#This Row],[class1]]*Bclass1+Table1[[#This Row],[class2]]*Bclass2+Table1[[#This Row],[male]]*Bmale+Table1[[#This Row],[Fare]]*Bfare+Table1[[#This Row],[child]]*Bchild+Table1[[#This Row],[teen]]*Bteen+Table1[[#This Row],[senior]]*Bsenior</f>
        <v>2.2830263920347802</v>
      </c>
      <c r="W605">
        <f>EXP(Table1[[#This Row],[Logit]])</f>
        <v>9.8063132949937479</v>
      </c>
      <c r="X605">
        <f>IF(Table1[[#This Row],[Survived]]=1, Table1[[#This Row],[elogit]]/(1+Table1[[#This Row],[elogit]]), 1-(Table1[[#This Row],[elogit]]/(1+Table1[[#This Row],[elogit]])))</f>
        <v>0.90746150211439169</v>
      </c>
      <c r="Y605">
        <f>LN(Table1[[#This Row],[probability]])</f>
        <v>-9.7104135655482024E-2</v>
      </c>
      <c r="Z605">
        <f>IF(ROW()&lt;(Table1[[#Totals],[Survived]]+1), 1, 0)</f>
        <v>0</v>
      </c>
      <c r="AA605">
        <f>IF(Table1[[#This Row],[Prediction]]=Table1[[#This Row],[Survived]], 1, 0)</f>
        <v>0</v>
      </c>
    </row>
    <row r="606" spans="1:27" x14ac:dyDescent="0.3">
      <c r="A606">
        <v>196</v>
      </c>
      <c r="B606">
        <v>1</v>
      </c>
      <c r="C606">
        <v>1</v>
      </c>
      <c r="D606">
        <f>IF(Table1[[#This Row],[Pclass]]=1, 1, 0)</f>
        <v>1</v>
      </c>
      <c r="E606">
        <f>IF(Table1[[#This Row],[Pclass]]=2, 1, 0)</f>
        <v>0</v>
      </c>
      <c r="F606" t="s">
        <v>301</v>
      </c>
      <c r="G606" t="s">
        <v>17</v>
      </c>
      <c r="H606">
        <f>IF(Table1[[#This Row],[Sex]]="male", 1, 0)</f>
        <v>0</v>
      </c>
      <c r="I606">
        <v>58</v>
      </c>
      <c r="J606">
        <f>IF(Table1[[#This Row],[Age]], 0, 1)</f>
        <v>0</v>
      </c>
      <c r="K606">
        <f>IF(AND(Table1[[#This Row],[Age]]&lt;&gt;"", Table1[[#This Row],[Age]]&lt;13), 1, 0)</f>
        <v>0</v>
      </c>
      <c r="L606">
        <f>IF(AND(Table1[[#This Row],[Age]]&lt;&gt;"", Table1[[#This Row],[Age]]&gt;=13, Table1[[#This Row],[Age]]&lt;20), 1, 0)</f>
        <v>0</v>
      </c>
      <c r="O606">
        <f>IF(AND(Table1[[#This Row],[Age]]&lt;&gt;"", Table1[[#This Row],[Age]]&gt;64), 1, 0)</f>
        <v>0</v>
      </c>
      <c r="P606">
        <v>0</v>
      </c>
      <c r="Q606">
        <v>0</v>
      </c>
      <c r="R606" t="s">
        <v>63</v>
      </c>
      <c r="S606">
        <v>146.52080000000001</v>
      </c>
      <c r="T606" t="s">
        <v>302</v>
      </c>
      <c r="U606" t="s">
        <v>20</v>
      </c>
      <c r="V606">
        <f>Table1[[#This Row],[class1]]*Bclass1+Table1[[#This Row],[class2]]*Bclass2+Table1[[#This Row],[male]]*Bmale+Table1[[#This Row],[Fare]]*Bfare+Table1[[#This Row],[child]]*Bchild+Table1[[#This Row],[teen]]*Bteen+Table1[[#This Row],[senior]]*Bsenior</f>
        <v>2.2830263920347802</v>
      </c>
      <c r="W606">
        <f>EXP(Table1[[#This Row],[Logit]])</f>
        <v>9.8063132949937479</v>
      </c>
      <c r="X606">
        <f>IF(Table1[[#This Row],[Survived]]=1, Table1[[#This Row],[elogit]]/(1+Table1[[#This Row],[elogit]]), 1-(Table1[[#This Row],[elogit]]/(1+Table1[[#This Row],[elogit]])))</f>
        <v>0.90746150211439169</v>
      </c>
      <c r="Y606">
        <f>LN(Table1[[#This Row],[probability]])</f>
        <v>-9.7104135655482024E-2</v>
      </c>
      <c r="Z606">
        <f>IF(ROW()&lt;(Table1[[#Totals],[Survived]]+1), 1, 0)</f>
        <v>0</v>
      </c>
      <c r="AA606">
        <f>IF(Table1[[#This Row],[Prediction]]=Table1[[#This Row],[Survived]], 1, 0)</f>
        <v>0</v>
      </c>
    </row>
    <row r="607" spans="1:27" x14ac:dyDescent="0.3">
      <c r="A607">
        <v>709</v>
      </c>
      <c r="B607">
        <v>1</v>
      </c>
      <c r="C607">
        <v>1</v>
      </c>
      <c r="D607">
        <f>IF(Table1[[#This Row],[Pclass]]=1, 1, 0)</f>
        <v>1</v>
      </c>
      <c r="E607">
        <f>IF(Table1[[#This Row],[Pclass]]=2, 1, 0)</f>
        <v>0</v>
      </c>
      <c r="F607" t="s">
        <v>994</v>
      </c>
      <c r="G607" t="s">
        <v>17</v>
      </c>
      <c r="H607">
        <f>IF(Table1[[#This Row],[Sex]]="male", 1, 0)</f>
        <v>0</v>
      </c>
      <c r="I607">
        <v>22</v>
      </c>
      <c r="J607">
        <f>IF(Table1[[#This Row],[Age]], 0, 1)</f>
        <v>0</v>
      </c>
      <c r="K607">
        <f>IF(AND(Table1[[#This Row],[Age]]&lt;&gt;"", Table1[[#This Row],[Age]]&lt;13), 1, 0)</f>
        <v>0</v>
      </c>
      <c r="L607">
        <f>IF(AND(Table1[[#This Row],[Age]]&lt;&gt;"", Table1[[#This Row],[Age]]&gt;=13, Table1[[#This Row],[Age]]&lt;20), 1, 0)</f>
        <v>0</v>
      </c>
      <c r="O607">
        <f>IF(AND(Table1[[#This Row],[Age]]&lt;&gt;"", Table1[[#This Row],[Age]]&gt;64), 1, 0)</f>
        <v>0</v>
      </c>
      <c r="P607">
        <v>0</v>
      </c>
      <c r="Q607">
        <v>0</v>
      </c>
      <c r="R607">
        <v>113781</v>
      </c>
      <c r="S607">
        <v>151.55000000000001</v>
      </c>
      <c r="U607" t="s">
        <v>15</v>
      </c>
      <c r="V607">
        <f>Table1[[#This Row],[class1]]*Bclass1+Table1[[#This Row],[class2]]*Bclass2+Table1[[#This Row],[male]]*Bmale+Table1[[#This Row],[Fare]]*Bfare+Table1[[#This Row],[child]]*Bchild+Table1[[#This Row],[teen]]*Bteen+Table1[[#This Row],[senior]]*Bsenior</f>
        <v>2.2897156339971332</v>
      </c>
      <c r="W607">
        <f>EXP(Table1[[#This Row],[Logit]])</f>
        <v>9.8721299838419831</v>
      </c>
      <c r="X607">
        <f>IF(Table1[[#This Row],[Survived]]=1, Table1[[#This Row],[elogit]]/(1+Table1[[#This Row],[elogit]]), 1-(Table1[[#This Row],[elogit]]/(1+Table1[[#This Row],[elogit]])))</f>
        <v>0.9080217030622163</v>
      </c>
      <c r="Y607">
        <f>LN(Table1[[#This Row],[probability]])</f>
        <v>-9.6486998615594219E-2</v>
      </c>
      <c r="Z607">
        <f>IF(ROW()&lt;(Table1[[#Totals],[Survived]]+1), 1, 0)</f>
        <v>0</v>
      </c>
      <c r="AA607">
        <f>IF(Table1[[#This Row],[Prediction]]=Table1[[#This Row],[Survived]], 1, 0)</f>
        <v>0</v>
      </c>
    </row>
    <row r="608" spans="1:27" x14ac:dyDescent="0.3">
      <c r="A608">
        <v>269</v>
      </c>
      <c r="B608">
        <v>1</v>
      </c>
      <c r="C608">
        <v>1</v>
      </c>
      <c r="D608">
        <f>IF(Table1[[#This Row],[Pclass]]=1, 1, 0)</f>
        <v>1</v>
      </c>
      <c r="E608">
        <f>IF(Table1[[#This Row],[Pclass]]=2, 1, 0)</f>
        <v>0</v>
      </c>
      <c r="F608" t="s">
        <v>405</v>
      </c>
      <c r="G608" t="s">
        <v>17</v>
      </c>
      <c r="H608">
        <f>IF(Table1[[#This Row],[Sex]]="male", 1, 0)</f>
        <v>0</v>
      </c>
      <c r="I608">
        <v>58</v>
      </c>
      <c r="J608">
        <f>IF(Table1[[#This Row],[Age]], 0, 1)</f>
        <v>0</v>
      </c>
      <c r="K608">
        <f>IF(AND(Table1[[#This Row],[Age]]&lt;&gt;"", Table1[[#This Row],[Age]]&lt;13), 1, 0)</f>
        <v>0</v>
      </c>
      <c r="L608">
        <f>IF(AND(Table1[[#This Row],[Age]]&lt;&gt;"", Table1[[#This Row],[Age]]&gt;=13, Table1[[#This Row],[Age]]&lt;20), 1, 0)</f>
        <v>0</v>
      </c>
      <c r="O608">
        <f>IF(AND(Table1[[#This Row],[Age]]&lt;&gt;"", Table1[[#This Row],[Age]]&gt;64), 1, 0)</f>
        <v>0</v>
      </c>
      <c r="P608">
        <v>0</v>
      </c>
      <c r="Q608">
        <v>1</v>
      </c>
      <c r="R608" t="s">
        <v>406</v>
      </c>
      <c r="S608">
        <v>153.46250000000001</v>
      </c>
      <c r="T608" t="s">
        <v>407</v>
      </c>
      <c r="U608" t="s">
        <v>15</v>
      </c>
      <c r="V608">
        <f>Table1[[#This Row],[class1]]*Bclass1+Table1[[#This Row],[class2]]*Bclass2+Table1[[#This Row],[male]]*Bmale+Table1[[#This Row],[Fare]]*Bfare+Table1[[#This Row],[child]]*Bchild+Table1[[#This Row],[teen]]*Bteen+Table1[[#This Row],[senior]]*Bsenior</f>
        <v>2.2922594133761596</v>
      </c>
      <c r="W608">
        <f>EXP(Table1[[#This Row],[Logit]])</f>
        <v>9.8972744719783847</v>
      </c>
      <c r="X608">
        <f>IF(Table1[[#This Row],[Survived]]=1, Table1[[#This Row],[elogit]]/(1+Table1[[#This Row],[elogit]]), 1-(Table1[[#This Row],[elogit]]/(1+Table1[[#This Row],[elogit]])))</f>
        <v>0.90823393477227421</v>
      </c>
      <c r="Y608">
        <f>LN(Table1[[#This Row],[probability]])</f>
        <v>-9.62532961492642E-2</v>
      </c>
      <c r="Z608">
        <f>IF(ROW()&lt;(Table1[[#Totals],[Survived]]+1), 1, 0)</f>
        <v>0</v>
      </c>
      <c r="AA608">
        <f>IF(Table1[[#This Row],[Prediction]]=Table1[[#This Row],[Survived]], 1, 0)</f>
        <v>0</v>
      </c>
    </row>
    <row r="609" spans="1:27" x14ac:dyDescent="0.3">
      <c r="A609">
        <v>610</v>
      </c>
      <c r="B609">
        <v>1</v>
      </c>
      <c r="C609">
        <v>1</v>
      </c>
      <c r="D609">
        <f>IF(Table1[[#This Row],[Pclass]]=1, 1, 0)</f>
        <v>1</v>
      </c>
      <c r="E609">
        <f>IF(Table1[[#This Row],[Pclass]]=2, 1, 0)</f>
        <v>0</v>
      </c>
      <c r="F609" t="s">
        <v>868</v>
      </c>
      <c r="G609" t="s">
        <v>17</v>
      </c>
      <c r="H609">
        <f>IF(Table1[[#This Row],[Sex]]="male", 1, 0)</f>
        <v>0</v>
      </c>
      <c r="I609">
        <v>40</v>
      </c>
      <c r="J609">
        <f>IF(Table1[[#This Row],[Age]], 0, 1)</f>
        <v>0</v>
      </c>
      <c r="K609">
        <f>IF(AND(Table1[[#This Row],[Age]]&lt;&gt;"", Table1[[#This Row],[Age]]&lt;13), 1, 0)</f>
        <v>0</v>
      </c>
      <c r="L609">
        <f>IF(AND(Table1[[#This Row],[Age]]&lt;&gt;"", Table1[[#This Row],[Age]]&gt;=13, Table1[[#This Row],[Age]]&lt;20), 1, 0)</f>
        <v>0</v>
      </c>
      <c r="O609">
        <f>IF(AND(Table1[[#This Row],[Age]]&lt;&gt;"", Table1[[#This Row],[Age]]&gt;64), 1, 0)</f>
        <v>0</v>
      </c>
      <c r="P609">
        <v>0</v>
      </c>
      <c r="Q609">
        <v>0</v>
      </c>
      <c r="R609" t="s">
        <v>406</v>
      </c>
      <c r="S609">
        <v>153.46250000000001</v>
      </c>
      <c r="T609" t="s">
        <v>407</v>
      </c>
      <c r="U609" t="s">
        <v>15</v>
      </c>
      <c r="V609">
        <f>Table1[[#This Row],[class1]]*Bclass1+Table1[[#This Row],[class2]]*Bclass2+Table1[[#This Row],[male]]*Bmale+Table1[[#This Row],[Fare]]*Bfare+Table1[[#This Row],[child]]*Bchild+Table1[[#This Row],[teen]]*Bteen+Table1[[#This Row],[senior]]*Bsenior</f>
        <v>2.2922594133761596</v>
      </c>
      <c r="W609">
        <f>EXP(Table1[[#This Row],[Logit]])</f>
        <v>9.8972744719783847</v>
      </c>
      <c r="X609">
        <f>IF(Table1[[#This Row],[Survived]]=1, Table1[[#This Row],[elogit]]/(1+Table1[[#This Row],[elogit]]), 1-(Table1[[#This Row],[elogit]]/(1+Table1[[#This Row],[elogit]])))</f>
        <v>0.90823393477227421</v>
      </c>
      <c r="Y609">
        <f>LN(Table1[[#This Row],[probability]])</f>
        <v>-9.62532961492642E-2</v>
      </c>
      <c r="Z609">
        <f>IF(ROW()&lt;(Table1[[#Totals],[Survived]]+1), 1, 0)</f>
        <v>0</v>
      </c>
      <c r="AA609">
        <f>IF(Table1[[#This Row],[Prediction]]=Table1[[#This Row],[Survived]], 1, 0)</f>
        <v>0</v>
      </c>
    </row>
    <row r="610" spans="1:27" x14ac:dyDescent="0.3">
      <c r="A610">
        <v>319</v>
      </c>
      <c r="B610">
        <v>1</v>
      </c>
      <c r="C610">
        <v>1</v>
      </c>
      <c r="D610">
        <f>IF(Table1[[#This Row],[Pclass]]=1, 1, 0)</f>
        <v>1</v>
      </c>
      <c r="E610">
        <f>IF(Table1[[#This Row],[Pclass]]=2, 1, 0)</f>
        <v>0</v>
      </c>
      <c r="F610" t="s">
        <v>481</v>
      </c>
      <c r="G610" t="s">
        <v>17</v>
      </c>
      <c r="H610">
        <f>IF(Table1[[#This Row],[Sex]]="male", 1, 0)</f>
        <v>0</v>
      </c>
      <c r="I610">
        <v>31</v>
      </c>
      <c r="J610">
        <f>IF(Table1[[#This Row],[Age]], 0, 1)</f>
        <v>0</v>
      </c>
      <c r="K610">
        <f>IF(AND(Table1[[#This Row],[Age]]&lt;&gt;"", Table1[[#This Row],[Age]]&lt;13), 1, 0)</f>
        <v>0</v>
      </c>
      <c r="L610">
        <f>IF(AND(Table1[[#This Row],[Age]]&lt;&gt;"", Table1[[#This Row],[Age]]&gt;=13, Table1[[#This Row],[Age]]&lt;20), 1, 0)</f>
        <v>0</v>
      </c>
      <c r="O610">
        <f>IF(AND(Table1[[#This Row],[Age]]&lt;&gt;"", Table1[[#This Row],[Age]]&gt;64), 1, 0)</f>
        <v>0</v>
      </c>
      <c r="P610">
        <v>0</v>
      </c>
      <c r="Q610">
        <v>2</v>
      </c>
      <c r="R610">
        <v>36928</v>
      </c>
      <c r="S610">
        <v>164.86670000000001</v>
      </c>
      <c r="T610" t="s">
        <v>482</v>
      </c>
      <c r="U610" t="s">
        <v>15</v>
      </c>
      <c r="V610">
        <f>Table1[[#This Row],[class1]]*Bclass1+Table1[[#This Row],[class2]]*Bclass2+Table1[[#This Row],[male]]*Bmale+Table1[[#This Row],[Fare]]*Bfare+Table1[[#This Row],[child]]*Bchild+Table1[[#This Row],[teen]]*Bteen+Table1[[#This Row],[senior]]*Bsenior</f>
        <v>2.3074279199352667</v>
      </c>
      <c r="W610">
        <f>EXP(Table1[[#This Row],[Logit]])</f>
        <v>10.048545723803343</v>
      </c>
      <c r="X610">
        <f>IF(Table1[[#This Row],[Survived]]=1, Table1[[#This Row],[elogit]]/(1+Table1[[#This Row],[elogit]]), 1-(Table1[[#This Row],[elogit]]/(1+Table1[[#This Row],[elogit]])))</f>
        <v>0.90949035058563699</v>
      </c>
      <c r="Y610">
        <f>LN(Table1[[#This Row],[probability]])</f>
        <v>-9.4870890661729768E-2</v>
      </c>
      <c r="Z610">
        <f>IF(ROW()&lt;(Table1[[#Totals],[Survived]]+1), 1, 0)</f>
        <v>0</v>
      </c>
      <c r="AA610">
        <f>IF(Table1[[#This Row],[Prediction]]=Table1[[#This Row],[Survived]], 1, 0)</f>
        <v>0</v>
      </c>
    </row>
    <row r="611" spans="1:27" x14ac:dyDescent="0.3">
      <c r="A611">
        <v>857</v>
      </c>
      <c r="B611">
        <v>1</v>
      </c>
      <c r="C611">
        <v>1</v>
      </c>
      <c r="D611">
        <f>IF(Table1[[#This Row],[Pclass]]=1, 1, 0)</f>
        <v>1</v>
      </c>
      <c r="E611">
        <f>IF(Table1[[#This Row],[Pclass]]=2, 1, 0)</f>
        <v>0</v>
      </c>
      <c r="F611" t="s">
        <v>1178</v>
      </c>
      <c r="G611" t="s">
        <v>17</v>
      </c>
      <c r="H611">
        <f>IF(Table1[[#This Row],[Sex]]="male", 1, 0)</f>
        <v>0</v>
      </c>
      <c r="I611">
        <v>45</v>
      </c>
      <c r="J611">
        <f>IF(Table1[[#This Row],[Age]], 0, 1)</f>
        <v>0</v>
      </c>
      <c r="K611">
        <f>IF(AND(Table1[[#This Row],[Age]]&lt;&gt;"", Table1[[#This Row],[Age]]&lt;13), 1, 0)</f>
        <v>0</v>
      </c>
      <c r="L611">
        <f>IF(AND(Table1[[#This Row],[Age]]&lt;&gt;"", Table1[[#This Row],[Age]]&gt;=13, Table1[[#This Row],[Age]]&lt;20), 1, 0)</f>
        <v>0</v>
      </c>
      <c r="O611">
        <f>IF(AND(Table1[[#This Row],[Age]]&lt;&gt;"", Table1[[#This Row],[Age]]&gt;64), 1, 0)</f>
        <v>0</v>
      </c>
      <c r="P611">
        <v>1</v>
      </c>
      <c r="Q611">
        <v>1</v>
      </c>
      <c r="R611">
        <v>36928</v>
      </c>
      <c r="S611">
        <v>164.86670000000001</v>
      </c>
      <c r="U611" t="s">
        <v>15</v>
      </c>
      <c r="V611">
        <f>Table1[[#This Row],[class1]]*Bclass1+Table1[[#This Row],[class2]]*Bclass2+Table1[[#This Row],[male]]*Bmale+Table1[[#This Row],[Fare]]*Bfare+Table1[[#This Row],[child]]*Bchild+Table1[[#This Row],[teen]]*Bteen+Table1[[#This Row],[senior]]*Bsenior</f>
        <v>2.3074279199352667</v>
      </c>
      <c r="W611">
        <f>EXP(Table1[[#This Row],[Logit]])</f>
        <v>10.048545723803343</v>
      </c>
      <c r="X611">
        <f>IF(Table1[[#This Row],[Survived]]=1, Table1[[#This Row],[elogit]]/(1+Table1[[#This Row],[elogit]]), 1-(Table1[[#This Row],[elogit]]/(1+Table1[[#This Row],[elogit]])))</f>
        <v>0.90949035058563699</v>
      </c>
      <c r="Y611">
        <f>LN(Table1[[#This Row],[probability]])</f>
        <v>-9.4870890661729768E-2</v>
      </c>
      <c r="Z611">
        <f>IF(ROW()&lt;(Table1[[#Totals],[Survived]]+1), 1, 0)</f>
        <v>0</v>
      </c>
      <c r="AA611">
        <f>IF(Table1[[#This Row],[Prediction]]=Table1[[#This Row],[Survived]], 1, 0)</f>
        <v>0</v>
      </c>
    </row>
    <row r="612" spans="1:27" x14ac:dyDescent="0.3">
      <c r="A612">
        <v>137</v>
      </c>
      <c r="B612">
        <v>1</v>
      </c>
      <c r="C612">
        <v>1</v>
      </c>
      <c r="D612">
        <f>IF(Table1[[#This Row],[Pclass]]=1, 1, 0)</f>
        <v>1</v>
      </c>
      <c r="E612">
        <f>IF(Table1[[#This Row],[Pclass]]=2, 1, 0)</f>
        <v>0</v>
      </c>
      <c r="F612" t="s">
        <v>214</v>
      </c>
      <c r="G612" t="s">
        <v>17</v>
      </c>
      <c r="H612">
        <f>IF(Table1[[#This Row],[Sex]]="male", 1, 0)</f>
        <v>0</v>
      </c>
      <c r="I612">
        <v>19</v>
      </c>
      <c r="J612">
        <f>IF(Table1[[#This Row],[Age]], 0, 1)</f>
        <v>0</v>
      </c>
      <c r="K612">
        <f>IF(AND(Table1[[#This Row],[Age]]&lt;&gt;"", Table1[[#This Row],[Age]]&lt;13), 1, 0)</f>
        <v>0</v>
      </c>
      <c r="L612">
        <f>IF(AND(Table1[[#This Row],[Age]]&lt;&gt;"", Table1[[#This Row],[Age]]&gt;=13, Table1[[#This Row],[Age]]&lt;20), 1, 0)</f>
        <v>1</v>
      </c>
      <c r="O612">
        <f>IF(AND(Table1[[#This Row],[Age]]&lt;&gt;"", Table1[[#This Row],[Age]]&gt;64), 1, 0)</f>
        <v>0</v>
      </c>
      <c r="P612">
        <v>0</v>
      </c>
      <c r="Q612">
        <v>2</v>
      </c>
      <c r="R612">
        <v>11752</v>
      </c>
      <c r="S612">
        <v>26.283300000000001</v>
      </c>
      <c r="T612" t="s">
        <v>215</v>
      </c>
      <c r="U612" t="s">
        <v>15</v>
      </c>
      <c r="V612">
        <f>Table1[[#This Row],[class1]]*Bclass1+Table1[[#This Row],[class2]]*Bclass2+Table1[[#This Row],[male]]*Bmale+Table1[[#This Row],[Fare]]*Bfare+Table1[[#This Row],[child]]*Bchild+Table1[[#This Row],[teen]]*Bteen+Table1[[#This Row],[senior]]*Bsenior</f>
        <v>2.3491130121176287</v>
      </c>
      <c r="W612">
        <f>EXP(Table1[[#This Row],[Logit]])</f>
        <v>10.47627327497062</v>
      </c>
      <c r="X612">
        <f>IF(Table1[[#This Row],[Survived]]=1, Table1[[#This Row],[elogit]]/(1+Table1[[#This Row],[elogit]]), 1-(Table1[[#This Row],[elogit]]/(1+Table1[[#This Row],[elogit]])))</f>
        <v>0.9128636992131437</v>
      </c>
      <c r="Y612">
        <f>LN(Table1[[#This Row],[probability]])</f>
        <v>-9.1168698455041372E-2</v>
      </c>
      <c r="Z612">
        <f>IF(ROW()&lt;(Table1[[#Totals],[Survived]]+1), 1, 0)</f>
        <v>0</v>
      </c>
      <c r="AA612">
        <f>IF(Table1[[#This Row],[Prediction]]=Table1[[#This Row],[Survived]], 1, 0)</f>
        <v>0</v>
      </c>
    </row>
    <row r="613" spans="1:27" x14ac:dyDescent="0.3">
      <c r="A613">
        <v>888</v>
      </c>
      <c r="B613">
        <v>1</v>
      </c>
      <c r="C613">
        <v>1</v>
      </c>
      <c r="D613">
        <f>IF(Table1[[#This Row],[Pclass]]=1, 1, 0)</f>
        <v>1</v>
      </c>
      <c r="E613">
        <f>IF(Table1[[#This Row],[Pclass]]=2, 1, 0)</f>
        <v>0</v>
      </c>
      <c r="F613" t="s">
        <v>1216</v>
      </c>
      <c r="G613" t="s">
        <v>17</v>
      </c>
      <c r="H613">
        <f>IF(Table1[[#This Row],[Sex]]="male", 1, 0)</f>
        <v>0</v>
      </c>
      <c r="I613">
        <v>19</v>
      </c>
      <c r="J613">
        <f>IF(Table1[[#This Row],[Age]], 0, 1)</f>
        <v>0</v>
      </c>
      <c r="K613">
        <f>IF(AND(Table1[[#This Row],[Age]]&lt;&gt;"", Table1[[#This Row],[Age]]&lt;13), 1, 0)</f>
        <v>0</v>
      </c>
      <c r="L613">
        <f>IF(AND(Table1[[#This Row],[Age]]&lt;&gt;"", Table1[[#This Row],[Age]]&gt;=13, Table1[[#This Row],[Age]]&lt;20), 1, 0)</f>
        <v>1</v>
      </c>
      <c r="O613">
        <f>IF(AND(Table1[[#This Row],[Age]]&lt;&gt;"", Table1[[#This Row],[Age]]&gt;64), 1, 0)</f>
        <v>0</v>
      </c>
      <c r="P613">
        <v>0</v>
      </c>
      <c r="Q613">
        <v>0</v>
      </c>
      <c r="R613">
        <v>112053</v>
      </c>
      <c r="S613">
        <v>30</v>
      </c>
      <c r="T613" t="s">
        <v>1217</v>
      </c>
      <c r="U613" t="s">
        <v>15</v>
      </c>
      <c r="V613">
        <f>Table1[[#This Row],[class1]]*Bclass1+Table1[[#This Row],[class2]]*Bclass2+Table1[[#This Row],[male]]*Bmale+Table1[[#This Row],[Fare]]*Bfare+Table1[[#This Row],[child]]*Bchild+Table1[[#This Row],[teen]]*Bteen+Table1[[#This Row],[senior]]*Bsenior</f>
        <v>2.3540565231335906</v>
      </c>
      <c r="W613">
        <f>EXP(Table1[[#This Row],[Logit]])</f>
        <v>10.528191069674838</v>
      </c>
      <c r="X613">
        <f>IF(Table1[[#This Row],[Survived]]=1, Table1[[#This Row],[elogit]]/(1+Table1[[#This Row],[elogit]]), 1-(Table1[[#This Row],[elogit]]/(1+Table1[[#This Row],[elogit]])))</f>
        <v>0.91325612197471973</v>
      </c>
      <c r="Y613">
        <f>LN(Table1[[#This Row],[probability]])</f>
        <v>-9.0738909825551106E-2</v>
      </c>
      <c r="Z613">
        <f>IF(ROW()&lt;(Table1[[#Totals],[Survived]]+1), 1, 0)</f>
        <v>0</v>
      </c>
      <c r="AA613">
        <f>IF(Table1[[#This Row],[Prediction]]=Table1[[#This Row],[Survived]], 1, 0)</f>
        <v>0</v>
      </c>
    </row>
    <row r="614" spans="1:27" x14ac:dyDescent="0.3">
      <c r="A614">
        <v>854</v>
      </c>
      <c r="B614">
        <v>1</v>
      </c>
      <c r="C614">
        <v>1</v>
      </c>
      <c r="D614">
        <f>IF(Table1[[#This Row],[Pclass]]=1, 1, 0)</f>
        <v>1</v>
      </c>
      <c r="E614">
        <f>IF(Table1[[#This Row],[Pclass]]=2, 1, 0)</f>
        <v>0</v>
      </c>
      <c r="F614" t="s">
        <v>1173</v>
      </c>
      <c r="G614" t="s">
        <v>17</v>
      </c>
      <c r="H614">
        <f>IF(Table1[[#This Row],[Sex]]="male", 1, 0)</f>
        <v>0</v>
      </c>
      <c r="I614">
        <v>16</v>
      </c>
      <c r="J614">
        <f>IF(Table1[[#This Row],[Age]], 0, 1)</f>
        <v>0</v>
      </c>
      <c r="K614">
        <f>IF(AND(Table1[[#This Row],[Age]]&lt;&gt;"", Table1[[#This Row],[Age]]&lt;13), 1, 0)</f>
        <v>0</v>
      </c>
      <c r="L614">
        <f>IF(AND(Table1[[#This Row],[Age]]&lt;&gt;"", Table1[[#This Row],[Age]]&gt;=13, Table1[[#This Row],[Age]]&lt;20), 1, 0)</f>
        <v>1</v>
      </c>
      <c r="O614">
        <f>IF(AND(Table1[[#This Row],[Age]]&lt;&gt;"", Table1[[#This Row],[Age]]&gt;64), 1, 0)</f>
        <v>0</v>
      </c>
      <c r="P614">
        <v>0</v>
      </c>
      <c r="Q614">
        <v>1</v>
      </c>
      <c r="R614" t="s">
        <v>1174</v>
      </c>
      <c r="S614">
        <v>39.4</v>
      </c>
      <c r="T614" t="s">
        <v>1175</v>
      </c>
      <c r="U614" t="s">
        <v>15</v>
      </c>
      <c r="V614">
        <f>Table1[[#This Row],[class1]]*Bclass1+Table1[[#This Row],[class2]]*Bclass2+Table1[[#This Row],[male]]*Bmale+Table1[[#This Row],[Fare]]*Bfare+Table1[[#This Row],[child]]*Bchild+Table1[[#This Row],[teen]]*Bteen+Table1[[#This Row],[senior]]*Bsenior</f>
        <v>2.3665592819115506</v>
      </c>
      <c r="W614">
        <f>EXP(Table1[[#This Row],[Logit]])</f>
        <v>10.660648821177722</v>
      </c>
      <c r="X614">
        <f>IF(Table1[[#This Row],[Survived]]=1, Table1[[#This Row],[elogit]]/(1+Table1[[#This Row],[elogit]]), 1-(Table1[[#This Row],[elogit]]/(1+Table1[[#This Row],[elogit]])))</f>
        <v>0.91424147872596673</v>
      </c>
      <c r="Y614">
        <f>LN(Table1[[#This Row],[probability]])</f>
        <v>-8.9660542503638876E-2</v>
      </c>
      <c r="Z614">
        <f>IF(ROW()&lt;(Table1[[#Totals],[Survived]]+1), 1, 0)</f>
        <v>0</v>
      </c>
      <c r="AA614">
        <f>IF(Table1[[#This Row],[Prediction]]=Table1[[#This Row],[Survived]], 1, 0)</f>
        <v>0</v>
      </c>
    </row>
    <row r="615" spans="1:27" x14ac:dyDescent="0.3">
      <c r="A615">
        <v>731</v>
      </c>
      <c r="B615">
        <v>1</v>
      </c>
      <c r="C615">
        <v>1</v>
      </c>
      <c r="D615">
        <f>IF(Table1[[#This Row],[Pclass]]=1, 1, 0)</f>
        <v>1</v>
      </c>
      <c r="E615">
        <f>IF(Table1[[#This Row],[Pclass]]=2, 1, 0)</f>
        <v>0</v>
      </c>
      <c r="F615" t="s">
        <v>1021</v>
      </c>
      <c r="G615" t="s">
        <v>17</v>
      </c>
      <c r="H615">
        <f>IF(Table1[[#This Row],[Sex]]="male", 1, 0)</f>
        <v>0</v>
      </c>
      <c r="I615">
        <v>29</v>
      </c>
      <c r="J615">
        <f>IF(Table1[[#This Row],[Age]], 0, 1)</f>
        <v>0</v>
      </c>
      <c r="K615">
        <f>IF(AND(Table1[[#This Row],[Age]]&lt;&gt;"", Table1[[#This Row],[Age]]&lt;13), 1, 0)</f>
        <v>0</v>
      </c>
      <c r="L615">
        <f>IF(AND(Table1[[#This Row],[Age]]&lt;&gt;"", Table1[[#This Row],[Age]]&gt;=13, Table1[[#This Row],[Age]]&lt;20), 1, 0)</f>
        <v>0</v>
      </c>
      <c r="O615">
        <f>IF(AND(Table1[[#This Row],[Age]]&lt;&gt;"", Table1[[#This Row],[Age]]&gt;64), 1, 0)</f>
        <v>0</v>
      </c>
      <c r="P615">
        <v>0</v>
      </c>
      <c r="Q615">
        <v>0</v>
      </c>
      <c r="R615">
        <v>24160</v>
      </c>
      <c r="S615">
        <v>211.33750000000001</v>
      </c>
      <c r="T615" t="s">
        <v>969</v>
      </c>
      <c r="U615" t="s">
        <v>15</v>
      </c>
      <c r="V615">
        <f>Table1[[#This Row],[class1]]*Bclass1+Table1[[#This Row],[class2]]*Bclass2+Table1[[#This Row],[male]]*Bmale+Table1[[#This Row],[Fare]]*Bfare+Table1[[#This Row],[child]]*Bchild+Table1[[#This Row],[teen]]*Bteen+Table1[[#This Row],[senior]]*Bsenior</f>
        <v>2.369237835107481</v>
      </c>
      <c r="W615">
        <f>EXP(Table1[[#This Row],[Logit]])</f>
        <v>10.689242213513968</v>
      </c>
      <c r="X615">
        <f>IF(Table1[[#This Row],[Survived]]=1, Table1[[#This Row],[elogit]]/(1+Table1[[#This Row],[elogit]]), 1-(Table1[[#This Row],[elogit]]/(1+Table1[[#This Row],[elogit]])))</f>
        <v>0.91445125511695724</v>
      </c>
      <c r="Y615">
        <f>LN(Table1[[#This Row],[probability]])</f>
        <v>-8.9431114794950112E-2</v>
      </c>
      <c r="Z615">
        <f>IF(ROW()&lt;(Table1[[#Totals],[Survived]]+1), 1, 0)</f>
        <v>0</v>
      </c>
      <c r="AA615">
        <f>IF(Table1[[#This Row],[Prediction]]=Table1[[#This Row],[Survived]], 1, 0)</f>
        <v>0</v>
      </c>
    </row>
    <row r="616" spans="1:27" x14ac:dyDescent="0.3">
      <c r="A616">
        <v>780</v>
      </c>
      <c r="B616">
        <v>1</v>
      </c>
      <c r="C616">
        <v>1</v>
      </c>
      <c r="D616">
        <f>IF(Table1[[#This Row],[Pclass]]=1, 1, 0)</f>
        <v>1</v>
      </c>
      <c r="E616">
        <f>IF(Table1[[#This Row],[Pclass]]=2, 1, 0)</f>
        <v>0</v>
      </c>
      <c r="F616" t="s">
        <v>1081</v>
      </c>
      <c r="G616" t="s">
        <v>17</v>
      </c>
      <c r="H616">
        <f>IF(Table1[[#This Row],[Sex]]="male", 1, 0)</f>
        <v>0</v>
      </c>
      <c r="I616">
        <v>43</v>
      </c>
      <c r="J616">
        <f>IF(Table1[[#This Row],[Age]], 0, 1)</f>
        <v>0</v>
      </c>
      <c r="K616">
        <f>IF(AND(Table1[[#This Row],[Age]]&lt;&gt;"", Table1[[#This Row],[Age]]&lt;13), 1, 0)</f>
        <v>0</v>
      </c>
      <c r="L616">
        <f>IF(AND(Table1[[#This Row],[Age]]&lt;&gt;"", Table1[[#This Row],[Age]]&gt;=13, Table1[[#This Row],[Age]]&lt;20), 1, 0)</f>
        <v>0</v>
      </c>
      <c r="O616">
        <f>IF(AND(Table1[[#This Row],[Age]]&lt;&gt;"", Table1[[#This Row],[Age]]&gt;64), 1, 0)</f>
        <v>0</v>
      </c>
      <c r="P616">
        <v>0</v>
      </c>
      <c r="Q616">
        <v>1</v>
      </c>
      <c r="R616">
        <v>24160</v>
      </c>
      <c r="S616">
        <v>211.33750000000001</v>
      </c>
      <c r="T616" t="s">
        <v>1082</v>
      </c>
      <c r="U616" t="s">
        <v>15</v>
      </c>
      <c r="V616">
        <f>Table1[[#This Row],[class1]]*Bclass1+Table1[[#This Row],[class2]]*Bclass2+Table1[[#This Row],[male]]*Bmale+Table1[[#This Row],[Fare]]*Bfare+Table1[[#This Row],[child]]*Bchild+Table1[[#This Row],[teen]]*Bteen+Table1[[#This Row],[senior]]*Bsenior</f>
        <v>2.369237835107481</v>
      </c>
      <c r="W616">
        <f>EXP(Table1[[#This Row],[Logit]])</f>
        <v>10.689242213513968</v>
      </c>
      <c r="X616">
        <f>IF(Table1[[#This Row],[Survived]]=1, Table1[[#This Row],[elogit]]/(1+Table1[[#This Row],[elogit]]), 1-(Table1[[#This Row],[elogit]]/(1+Table1[[#This Row],[elogit]])))</f>
        <v>0.91445125511695724</v>
      </c>
      <c r="Y616">
        <f>LN(Table1[[#This Row],[probability]])</f>
        <v>-8.9431114794950112E-2</v>
      </c>
      <c r="Z616">
        <f>IF(ROW()&lt;(Table1[[#Totals],[Survived]]+1), 1, 0)</f>
        <v>0</v>
      </c>
      <c r="AA616">
        <f>IF(Table1[[#This Row],[Prediction]]=Table1[[#This Row],[Survived]], 1, 0)</f>
        <v>0</v>
      </c>
    </row>
    <row r="617" spans="1:27" x14ac:dyDescent="0.3">
      <c r="A617">
        <v>782</v>
      </c>
      <c r="B617">
        <v>1</v>
      </c>
      <c r="C617">
        <v>1</v>
      </c>
      <c r="D617">
        <f>IF(Table1[[#This Row],[Pclass]]=1, 1, 0)</f>
        <v>1</v>
      </c>
      <c r="E617">
        <f>IF(Table1[[#This Row],[Pclass]]=2, 1, 0)</f>
        <v>0</v>
      </c>
      <c r="F617" t="s">
        <v>1084</v>
      </c>
      <c r="G617" t="s">
        <v>17</v>
      </c>
      <c r="H617">
        <f>IF(Table1[[#This Row],[Sex]]="male", 1, 0)</f>
        <v>0</v>
      </c>
      <c r="I617">
        <v>17</v>
      </c>
      <c r="J617">
        <f>IF(Table1[[#This Row],[Age]], 0, 1)</f>
        <v>0</v>
      </c>
      <c r="K617">
        <f>IF(AND(Table1[[#This Row],[Age]]&lt;&gt;"", Table1[[#This Row],[Age]]&lt;13), 1, 0)</f>
        <v>0</v>
      </c>
      <c r="L617">
        <f>IF(AND(Table1[[#This Row],[Age]]&lt;&gt;"", Table1[[#This Row],[Age]]&gt;=13, Table1[[#This Row],[Age]]&lt;20), 1, 0)</f>
        <v>1</v>
      </c>
      <c r="O617">
        <f>IF(AND(Table1[[#This Row],[Age]]&lt;&gt;"", Table1[[#This Row],[Age]]&gt;64), 1, 0)</f>
        <v>0</v>
      </c>
      <c r="P617">
        <v>1</v>
      </c>
      <c r="Q617">
        <v>0</v>
      </c>
      <c r="R617">
        <v>17474</v>
      </c>
      <c r="S617">
        <v>57</v>
      </c>
      <c r="T617" t="s">
        <v>971</v>
      </c>
      <c r="U617" t="s">
        <v>15</v>
      </c>
      <c r="V617">
        <f>Table1[[#This Row],[class1]]*Bclass1+Table1[[#This Row],[class2]]*Bclass2+Table1[[#This Row],[male]]*Bmale+Table1[[#This Row],[Fare]]*Bfare+Table1[[#This Row],[child]]*Bchild+Table1[[#This Row],[teen]]*Bteen+Table1[[#This Row],[senior]]*Bsenior</f>
        <v>2.3899687026021987</v>
      </c>
      <c r="W617">
        <f>EXP(Table1[[#This Row],[Logit]])</f>
        <v>10.913152384425613</v>
      </c>
      <c r="X617">
        <f>IF(Table1[[#This Row],[Survived]]=1, Table1[[#This Row],[elogit]]/(1+Table1[[#This Row],[elogit]]), 1-(Table1[[#This Row],[elogit]]/(1+Table1[[#This Row],[elogit]])))</f>
        <v>0.91605916152744538</v>
      </c>
      <c r="Y617">
        <f>LN(Table1[[#This Row],[probability]])</f>
        <v>-8.7674329573290452E-2</v>
      </c>
      <c r="Z617">
        <f>IF(ROW()&lt;(Table1[[#Totals],[Survived]]+1), 1, 0)</f>
        <v>0</v>
      </c>
      <c r="AA617">
        <f>IF(Table1[[#This Row],[Prediction]]=Table1[[#This Row],[Survived]], 1, 0)</f>
        <v>0</v>
      </c>
    </row>
    <row r="618" spans="1:27" x14ac:dyDescent="0.3">
      <c r="A618">
        <v>381</v>
      </c>
      <c r="B618">
        <v>1</v>
      </c>
      <c r="C618">
        <v>1</v>
      </c>
      <c r="D618">
        <f>IF(Table1[[#This Row],[Pclass]]=1, 1, 0)</f>
        <v>1</v>
      </c>
      <c r="E618">
        <f>IF(Table1[[#This Row],[Pclass]]=2, 1, 0)</f>
        <v>0</v>
      </c>
      <c r="F618" t="s">
        <v>564</v>
      </c>
      <c r="G618" t="s">
        <v>17</v>
      </c>
      <c r="H618">
        <f>IF(Table1[[#This Row],[Sex]]="male", 1, 0)</f>
        <v>0</v>
      </c>
      <c r="I618">
        <v>42</v>
      </c>
      <c r="J618">
        <f>IF(Table1[[#This Row],[Age]], 0, 1)</f>
        <v>0</v>
      </c>
      <c r="K618">
        <f>IF(AND(Table1[[#This Row],[Age]]&lt;&gt;"", Table1[[#This Row],[Age]]&lt;13), 1, 0)</f>
        <v>0</v>
      </c>
      <c r="L618">
        <f>IF(AND(Table1[[#This Row],[Age]]&lt;&gt;"", Table1[[#This Row],[Age]]&gt;=13, Table1[[#This Row],[Age]]&lt;20), 1, 0)</f>
        <v>0</v>
      </c>
      <c r="O618">
        <f>IF(AND(Table1[[#This Row],[Age]]&lt;&gt;"", Table1[[#This Row],[Age]]&gt;64), 1, 0)</f>
        <v>0</v>
      </c>
      <c r="P618">
        <v>0</v>
      </c>
      <c r="Q618">
        <v>0</v>
      </c>
      <c r="R618" t="s">
        <v>565</v>
      </c>
      <c r="S618">
        <v>227.52500000000001</v>
      </c>
      <c r="U618" t="s">
        <v>20</v>
      </c>
      <c r="V618">
        <f>Table1[[#This Row],[class1]]*Bclass1+Table1[[#This Row],[class2]]*Bclass2+Table1[[#This Row],[male]]*Bmale+Table1[[#This Row],[Fare]]*Bfare+Table1[[#This Row],[child]]*Bchild+Table1[[#This Row],[teen]]*Bteen+Table1[[#This Row],[senior]]*Bsenior</f>
        <v>2.3907685167796324</v>
      </c>
      <c r="W618">
        <f>EXP(Table1[[#This Row],[Logit]])</f>
        <v>10.921884369940587</v>
      </c>
      <c r="X618">
        <f>IF(Table1[[#This Row],[Survived]]=1, Table1[[#This Row],[elogit]]/(1+Table1[[#This Row],[elogit]]), 1-(Table1[[#This Row],[elogit]]/(1+Table1[[#This Row],[elogit]])))</f>
        <v>0.91612064259561476</v>
      </c>
      <c r="Y618">
        <f>LN(Table1[[#This Row],[probability]])</f>
        <v>-8.7607217090056963E-2</v>
      </c>
      <c r="Z618">
        <f>IF(ROW()&lt;(Table1[[#Totals],[Survived]]+1), 1, 0)</f>
        <v>0</v>
      </c>
      <c r="AA618">
        <f>IF(Table1[[#This Row],[Prediction]]=Table1[[#This Row],[Survived]], 1, 0)</f>
        <v>0</v>
      </c>
    </row>
    <row r="619" spans="1:27" x14ac:dyDescent="0.3">
      <c r="A619">
        <v>717</v>
      </c>
      <c r="B619">
        <v>1</v>
      </c>
      <c r="C619">
        <v>1</v>
      </c>
      <c r="D619">
        <f>IF(Table1[[#This Row],[Pclass]]=1, 1, 0)</f>
        <v>1</v>
      </c>
      <c r="E619">
        <f>IF(Table1[[#This Row],[Pclass]]=2, 1, 0)</f>
        <v>0</v>
      </c>
      <c r="F619" t="s">
        <v>1004</v>
      </c>
      <c r="G619" t="s">
        <v>17</v>
      </c>
      <c r="H619">
        <f>IF(Table1[[#This Row],[Sex]]="male", 1, 0)</f>
        <v>0</v>
      </c>
      <c r="I619">
        <v>38</v>
      </c>
      <c r="J619">
        <f>IF(Table1[[#This Row],[Age]], 0, 1)</f>
        <v>0</v>
      </c>
      <c r="K619">
        <f>IF(AND(Table1[[#This Row],[Age]]&lt;&gt;"", Table1[[#This Row],[Age]]&lt;13), 1, 0)</f>
        <v>0</v>
      </c>
      <c r="L619">
        <f>IF(AND(Table1[[#This Row],[Age]]&lt;&gt;"", Table1[[#This Row],[Age]]&gt;=13, Table1[[#This Row],[Age]]&lt;20), 1, 0)</f>
        <v>0</v>
      </c>
      <c r="O619">
        <f>IF(AND(Table1[[#This Row],[Age]]&lt;&gt;"", Table1[[#This Row],[Age]]&gt;64), 1, 0)</f>
        <v>0</v>
      </c>
      <c r="P619">
        <v>0</v>
      </c>
      <c r="Q619">
        <v>0</v>
      </c>
      <c r="R619" t="s">
        <v>565</v>
      </c>
      <c r="S619">
        <v>227.52500000000001</v>
      </c>
      <c r="T619" t="s">
        <v>1005</v>
      </c>
      <c r="U619" t="s">
        <v>20</v>
      </c>
      <c r="V619">
        <f>Table1[[#This Row],[class1]]*Bclass1+Table1[[#This Row],[class2]]*Bclass2+Table1[[#This Row],[male]]*Bmale+Table1[[#This Row],[Fare]]*Bfare+Table1[[#This Row],[child]]*Bchild+Table1[[#This Row],[teen]]*Bteen+Table1[[#This Row],[senior]]*Bsenior</f>
        <v>2.3907685167796324</v>
      </c>
      <c r="W619">
        <f>EXP(Table1[[#This Row],[Logit]])</f>
        <v>10.921884369940587</v>
      </c>
      <c r="X619">
        <f>IF(Table1[[#This Row],[Survived]]=1, Table1[[#This Row],[elogit]]/(1+Table1[[#This Row],[elogit]]), 1-(Table1[[#This Row],[elogit]]/(1+Table1[[#This Row],[elogit]])))</f>
        <v>0.91612064259561476</v>
      </c>
      <c r="Y619">
        <f>LN(Table1[[#This Row],[probability]])</f>
        <v>-8.7607217090056963E-2</v>
      </c>
      <c r="Z619">
        <f>IF(ROW()&lt;(Table1[[#Totals],[Survived]]+1), 1, 0)</f>
        <v>0</v>
      </c>
      <c r="AA619">
        <f>IF(Table1[[#This Row],[Prediction]]=Table1[[#This Row],[Survived]], 1, 0)</f>
        <v>0</v>
      </c>
    </row>
    <row r="620" spans="1:27" x14ac:dyDescent="0.3">
      <c r="A620">
        <v>330</v>
      </c>
      <c r="B620">
        <v>1</v>
      </c>
      <c r="C620">
        <v>1</v>
      </c>
      <c r="D620">
        <f>IF(Table1[[#This Row],[Pclass]]=1, 1, 0)</f>
        <v>1</v>
      </c>
      <c r="E620">
        <f>IF(Table1[[#This Row],[Pclass]]=2, 1, 0)</f>
        <v>0</v>
      </c>
      <c r="F620" t="s">
        <v>496</v>
      </c>
      <c r="G620" t="s">
        <v>17</v>
      </c>
      <c r="H620">
        <f>IF(Table1[[#This Row],[Sex]]="male", 1, 0)</f>
        <v>0</v>
      </c>
      <c r="I620">
        <v>16</v>
      </c>
      <c r="J620">
        <f>IF(Table1[[#This Row],[Age]], 0, 1)</f>
        <v>0</v>
      </c>
      <c r="K620">
        <f>IF(AND(Table1[[#This Row],[Age]]&lt;&gt;"", Table1[[#This Row],[Age]]&lt;13), 1, 0)</f>
        <v>0</v>
      </c>
      <c r="L620">
        <f>IF(AND(Table1[[#This Row],[Age]]&lt;&gt;"", Table1[[#This Row],[Age]]&gt;=13, Table1[[#This Row],[Age]]&lt;20), 1, 0)</f>
        <v>1</v>
      </c>
      <c r="O620">
        <f>IF(AND(Table1[[#This Row],[Age]]&lt;&gt;"", Table1[[#This Row],[Age]]&gt;64), 1, 0)</f>
        <v>0</v>
      </c>
      <c r="P620">
        <v>0</v>
      </c>
      <c r="Q620">
        <v>1</v>
      </c>
      <c r="R620">
        <v>111361</v>
      </c>
      <c r="S620">
        <v>57.979199999999999</v>
      </c>
      <c r="T620" t="s">
        <v>497</v>
      </c>
      <c r="U620" t="s">
        <v>20</v>
      </c>
      <c r="V620">
        <f>Table1[[#This Row],[class1]]*Bclass1+Table1[[#This Row],[class2]]*Bclass2+Table1[[#This Row],[male]]*Bmale+Table1[[#This Row],[Fare]]*Bfare+Table1[[#This Row],[child]]*Bchild+Table1[[#This Row],[teen]]*Bteen+Table1[[#This Row],[senior]]*Bsenior</f>
        <v>2.3912711176442603</v>
      </c>
      <c r="W620">
        <f>EXP(Table1[[#This Row],[Logit]])</f>
        <v>10.92737509817508</v>
      </c>
      <c r="X620">
        <f>IF(Table1[[#This Row],[Survived]]=1, Table1[[#This Row],[elogit]]/(1+Table1[[#This Row],[elogit]]), 1-(Table1[[#This Row],[elogit]]/(1+Table1[[#This Row],[elogit]])))</f>
        <v>0.91615925618428795</v>
      </c>
      <c r="Y620">
        <f>LN(Table1[[#This Row],[probability]])</f>
        <v>-8.7565068956789102E-2</v>
      </c>
      <c r="Z620">
        <f>IF(ROW()&lt;(Table1[[#Totals],[Survived]]+1), 1, 0)</f>
        <v>0</v>
      </c>
      <c r="AA620">
        <f>IF(Table1[[#This Row],[Prediction]]=Table1[[#This Row],[Survived]], 1, 0)</f>
        <v>0</v>
      </c>
    </row>
    <row r="621" spans="1:27" x14ac:dyDescent="0.3">
      <c r="A621">
        <v>160</v>
      </c>
      <c r="B621">
        <v>0</v>
      </c>
      <c r="C621">
        <v>3</v>
      </c>
      <c r="D621">
        <f>IF(Table1[[#This Row],[Pclass]]=1, 1, 0)</f>
        <v>0</v>
      </c>
      <c r="E621">
        <f>IF(Table1[[#This Row],[Pclass]]=2, 1, 0)</f>
        <v>0</v>
      </c>
      <c r="F621" t="s">
        <v>250</v>
      </c>
      <c r="G621" t="s">
        <v>13</v>
      </c>
      <c r="H621">
        <f>IF(Table1[[#This Row],[Sex]]="male", 1, 0)</f>
        <v>1</v>
      </c>
      <c r="J621">
        <f>IF(Table1[[#This Row],[Age]], 0, 1)</f>
        <v>1</v>
      </c>
      <c r="K621">
        <f>IF(AND(Table1[[#This Row],[Age]]&lt;&gt;"", Table1[[#This Row],[Age]]&lt;13), 1, 0)</f>
        <v>0</v>
      </c>
      <c r="L621">
        <f>IF(AND(Table1[[#This Row],[Age]]&lt;&gt;"", Table1[[#This Row],[Age]]&gt;=13, Table1[[#This Row],[Age]]&lt;20), 1, 0)</f>
        <v>0</v>
      </c>
      <c r="O621">
        <f>IF(AND(Table1[[#This Row],[Age]]&lt;&gt;"", Table1[[#This Row],[Age]]&gt;64), 1, 0)</f>
        <v>0</v>
      </c>
      <c r="P621">
        <v>8</v>
      </c>
      <c r="Q621">
        <v>2</v>
      </c>
      <c r="R621" t="s">
        <v>251</v>
      </c>
      <c r="S621">
        <v>69.55</v>
      </c>
      <c r="U621" t="s">
        <v>15</v>
      </c>
      <c r="V621">
        <f>Table1[[#This Row],[class1]]*Bclass1+Table1[[#This Row],[class2]]*Bclass2+Table1[[#This Row],[male]]*Bmale+Table1[[#This Row],[Fare]]*Bfare+Table1[[#This Row],[child]]*Bchild+Table1[[#This Row],[teen]]*Bteen+Table1[[#This Row],[senior]]*Bsenior</f>
        <v>-2.404631587301354</v>
      </c>
      <c r="W621">
        <f>EXP(Table1[[#This Row],[Logit]])</f>
        <v>9.0298756691142679E-2</v>
      </c>
      <c r="X621">
        <f>IF(Table1[[#This Row],[Survived]]=1, Table1[[#This Row],[elogit]]/(1+Table1[[#This Row],[elogit]]), 1-(Table1[[#This Row],[elogit]]/(1+Table1[[#This Row],[elogit]])))</f>
        <v>0.91717980403354504</v>
      </c>
      <c r="Y621">
        <f>LN(Table1[[#This Row],[probability]])</f>
        <v>-8.645174739307504E-2</v>
      </c>
      <c r="Z621">
        <f>IF(ROW()&lt;(Table1[[#Totals],[Survived]]+1), 1, 0)</f>
        <v>0</v>
      </c>
      <c r="AA621">
        <f>IF(Table1[[#This Row],[Prediction]]=Table1[[#This Row],[Survived]], 1, 0)</f>
        <v>1</v>
      </c>
    </row>
    <row r="622" spans="1:27" x14ac:dyDescent="0.3">
      <c r="A622">
        <v>202</v>
      </c>
      <c r="B622">
        <v>0</v>
      </c>
      <c r="C622">
        <v>3</v>
      </c>
      <c r="D622">
        <f>IF(Table1[[#This Row],[Pclass]]=1, 1, 0)</f>
        <v>0</v>
      </c>
      <c r="E622">
        <f>IF(Table1[[#This Row],[Pclass]]=2, 1, 0)</f>
        <v>0</v>
      </c>
      <c r="F622" t="s">
        <v>308</v>
      </c>
      <c r="G622" t="s">
        <v>13</v>
      </c>
      <c r="H622">
        <f>IF(Table1[[#This Row],[Sex]]="male", 1, 0)</f>
        <v>1</v>
      </c>
      <c r="J622">
        <f>IF(Table1[[#This Row],[Age]], 0, 1)</f>
        <v>1</v>
      </c>
      <c r="K622">
        <f>IF(AND(Table1[[#This Row],[Age]]&lt;&gt;"", Table1[[#This Row],[Age]]&lt;13), 1, 0)</f>
        <v>0</v>
      </c>
      <c r="L622">
        <f>IF(AND(Table1[[#This Row],[Age]]&lt;&gt;"", Table1[[#This Row],[Age]]&gt;=13, Table1[[#This Row],[Age]]&lt;20), 1, 0)</f>
        <v>0</v>
      </c>
      <c r="O622">
        <f>IF(AND(Table1[[#This Row],[Age]]&lt;&gt;"", Table1[[#This Row],[Age]]&gt;64), 1, 0)</f>
        <v>0</v>
      </c>
      <c r="P622">
        <v>8</v>
      </c>
      <c r="Q622">
        <v>2</v>
      </c>
      <c r="R622" t="s">
        <v>251</v>
      </c>
      <c r="S622">
        <v>69.55</v>
      </c>
      <c r="U622" t="s">
        <v>15</v>
      </c>
      <c r="V622">
        <f>Table1[[#This Row],[class1]]*Bclass1+Table1[[#This Row],[class2]]*Bclass2+Table1[[#This Row],[male]]*Bmale+Table1[[#This Row],[Fare]]*Bfare+Table1[[#This Row],[child]]*Bchild+Table1[[#This Row],[teen]]*Bteen+Table1[[#This Row],[senior]]*Bsenior</f>
        <v>-2.404631587301354</v>
      </c>
      <c r="W622">
        <f>EXP(Table1[[#This Row],[Logit]])</f>
        <v>9.0298756691142679E-2</v>
      </c>
      <c r="X622">
        <f>IF(Table1[[#This Row],[Survived]]=1, Table1[[#This Row],[elogit]]/(1+Table1[[#This Row],[elogit]]), 1-(Table1[[#This Row],[elogit]]/(1+Table1[[#This Row],[elogit]])))</f>
        <v>0.91717980403354504</v>
      </c>
      <c r="Y622">
        <f>LN(Table1[[#This Row],[probability]])</f>
        <v>-8.645174739307504E-2</v>
      </c>
      <c r="Z622">
        <f>IF(ROW()&lt;(Table1[[#Totals],[Survived]]+1), 1, 0)</f>
        <v>0</v>
      </c>
      <c r="AA622">
        <f>IF(Table1[[#This Row],[Prediction]]=Table1[[#This Row],[Survived]], 1, 0)</f>
        <v>1</v>
      </c>
    </row>
    <row r="623" spans="1:27" x14ac:dyDescent="0.3">
      <c r="A623">
        <v>325</v>
      </c>
      <c r="B623">
        <v>0</v>
      </c>
      <c r="C623">
        <v>3</v>
      </c>
      <c r="D623">
        <f>IF(Table1[[#This Row],[Pclass]]=1, 1, 0)</f>
        <v>0</v>
      </c>
      <c r="E623">
        <f>IF(Table1[[#This Row],[Pclass]]=2, 1, 0)</f>
        <v>0</v>
      </c>
      <c r="F623" t="s">
        <v>490</v>
      </c>
      <c r="G623" t="s">
        <v>13</v>
      </c>
      <c r="H623">
        <f>IF(Table1[[#This Row],[Sex]]="male", 1, 0)</f>
        <v>1</v>
      </c>
      <c r="J623">
        <f>IF(Table1[[#This Row],[Age]], 0, 1)</f>
        <v>1</v>
      </c>
      <c r="K623">
        <f>IF(AND(Table1[[#This Row],[Age]]&lt;&gt;"", Table1[[#This Row],[Age]]&lt;13), 1, 0)</f>
        <v>0</v>
      </c>
      <c r="L623">
        <f>IF(AND(Table1[[#This Row],[Age]]&lt;&gt;"", Table1[[#This Row],[Age]]&gt;=13, Table1[[#This Row],[Age]]&lt;20), 1, 0)</f>
        <v>0</v>
      </c>
      <c r="O623">
        <f>IF(AND(Table1[[#This Row],[Age]]&lt;&gt;"", Table1[[#This Row],[Age]]&gt;64), 1, 0)</f>
        <v>0</v>
      </c>
      <c r="P623">
        <v>8</v>
      </c>
      <c r="Q623">
        <v>2</v>
      </c>
      <c r="R623" t="s">
        <v>251</v>
      </c>
      <c r="S623">
        <v>69.55</v>
      </c>
      <c r="U623" t="s">
        <v>15</v>
      </c>
      <c r="V623">
        <f>Table1[[#This Row],[class1]]*Bclass1+Table1[[#This Row],[class2]]*Bclass2+Table1[[#This Row],[male]]*Bmale+Table1[[#This Row],[Fare]]*Bfare+Table1[[#This Row],[child]]*Bchild+Table1[[#This Row],[teen]]*Bteen+Table1[[#This Row],[senior]]*Bsenior</f>
        <v>-2.404631587301354</v>
      </c>
      <c r="W623">
        <f>EXP(Table1[[#This Row],[Logit]])</f>
        <v>9.0298756691142679E-2</v>
      </c>
      <c r="X623">
        <f>IF(Table1[[#This Row],[Survived]]=1, Table1[[#This Row],[elogit]]/(1+Table1[[#This Row],[elogit]]), 1-(Table1[[#This Row],[elogit]]/(1+Table1[[#This Row],[elogit]])))</f>
        <v>0.91717980403354504</v>
      </c>
      <c r="Y623">
        <f>LN(Table1[[#This Row],[probability]])</f>
        <v>-8.645174739307504E-2</v>
      </c>
      <c r="Z623">
        <f>IF(ROW()&lt;(Table1[[#Totals],[Survived]]+1), 1, 0)</f>
        <v>0</v>
      </c>
      <c r="AA623">
        <f>IF(Table1[[#This Row],[Prediction]]=Table1[[#This Row],[Survived]], 1, 0)</f>
        <v>1</v>
      </c>
    </row>
    <row r="624" spans="1:27" x14ac:dyDescent="0.3">
      <c r="A624">
        <v>847</v>
      </c>
      <c r="B624">
        <v>0</v>
      </c>
      <c r="C624">
        <v>3</v>
      </c>
      <c r="D624">
        <f>IF(Table1[[#This Row],[Pclass]]=1, 1, 0)</f>
        <v>0</v>
      </c>
      <c r="E624">
        <f>IF(Table1[[#This Row],[Pclass]]=2, 1, 0)</f>
        <v>0</v>
      </c>
      <c r="F624" t="s">
        <v>1166</v>
      </c>
      <c r="G624" t="s">
        <v>13</v>
      </c>
      <c r="H624">
        <f>IF(Table1[[#This Row],[Sex]]="male", 1, 0)</f>
        <v>1</v>
      </c>
      <c r="J624">
        <f>IF(Table1[[#This Row],[Age]], 0, 1)</f>
        <v>1</v>
      </c>
      <c r="K624">
        <f>IF(AND(Table1[[#This Row],[Age]]&lt;&gt;"", Table1[[#This Row],[Age]]&lt;13), 1, 0)</f>
        <v>0</v>
      </c>
      <c r="L624">
        <f>IF(AND(Table1[[#This Row],[Age]]&lt;&gt;"", Table1[[#This Row],[Age]]&gt;=13, Table1[[#This Row],[Age]]&lt;20), 1, 0)</f>
        <v>0</v>
      </c>
      <c r="O624">
        <f>IF(AND(Table1[[#This Row],[Age]]&lt;&gt;"", Table1[[#This Row],[Age]]&gt;64), 1, 0)</f>
        <v>0</v>
      </c>
      <c r="P624">
        <v>8</v>
      </c>
      <c r="Q624">
        <v>2</v>
      </c>
      <c r="R624" t="s">
        <v>251</v>
      </c>
      <c r="S624">
        <v>69.55</v>
      </c>
      <c r="U624" t="s">
        <v>15</v>
      </c>
      <c r="V624">
        <f>Table1[[#This Row],[class1]]*Bclass1+Table1[[#This Row],[class2]]*Bclass2+Table1[[#This Row],[male]]*Bmale+Table1[[#This Row],[Fare]]*Bfare+Table1[[#This Row],[child]]*Bchild+Table1[[#This Row],[teen]]*Bteen+Table1[[#This Row],[senior]]*Bsenior</f>
        <v>-2.404631587301354</v>
      </c>
      <c r="W624">
        <f>EXP(Table1[[#This Row],[Logit]])</f>
        <v>9.0298756691142679E-2</v>
      </c>
      <c r="X624">
        <f>IF(Table1[[#This Row],[Survived]]=1, Table1[[#This Row],[elogit]]/(1+Table1[[#This Row],[elogit]]), 1-(Table1[[#This Row],[elogit]]/(1+Table1[[#This Row],[elogit]])))</f>
        <v>0.91717980403354504</v>
      </c>
      <c r="Y624">
        <f>LN(Table1[[#This Row],[probability]])</f>
        <v>-8.645174739307504E-2</v>
      </c>
      <c r="Z624">
        <f>IF(ROW()&lt;(Table1[[#Totals],[Survived]]+1), 1, 0)</f>
        <v>0</v>
      </c>
      <c r="AA624">
        <f>IF(Table1[[#This Row],[Prediction]]=Table1[[#This Row],[Survived]], 1, 0)</f>
        <v>1</v>
      </c>
    </row>
    <row r="625" spans="1:27" x14ac:dyDescent="0.3">
      <c r="A625">
        <v>300</v>
      </c>
      <c r="B625">
        <v>1</v>
      </c>
      <c r="C625">
        <v>1</v>
      </c>
      <c r="D625">
        <f>IF(Table1[[#This Row],[Pclass]]=1, 1, 0)</f>
        <v>1</v>
      </c>
      <c r="E625">
        <f>IF(Table1[[#This Row],[Pclass]]=2, 1, 0)</f>
        <v>0</v>
      </c>
      <c r="F625" t="s">
        <v>452</v>
      </c>
      <c r="G625" t="s">
        <v>17</v>
      </c>
      <c r="H625">
        <f>IF(Table1[[#This Row],[Sex]]="male", 1, 0)</f>
        <v>0</v>
      </c>
      <c r="I625">
        <v>50</v>
      </c>
      <c r="J625">
        <f>IF(Table1[[#This Row],[Age]], 0, 1)</f>
        <v>0</v>
      </c>
      <c r="K625">
        <f>IF(AND(Table1[[#This Row],[Age]]&lt;&gt;"", Table1[[#This Row],[Age]]&lt;13), 1, 0)</f>
        <v>0</v>
      </c>
      <c r="L625">
        <f>IF(AND(Table1[[#This Row],[Age]]&lt;&gt;"", Table1[[#This Row],[Age]]&gt;=13, Table1[[#This Row],[Age]]&lt;20), 1, 0)</f>
        <v>0</v>
      </c>
      <c r="O625">
        <f>IF(AND(Table1[[#This Row],[Age]]&lt;&gt;"", Table1[[#This Row],[Age]]&gt;64), 1, 0)</f>
        <v>0</v>
      </c>
      <c r="P625">
        <v>0</v>
      </c>
      <c r="Q625">
        <v>1</v>
      </c>
      <c r="R625" t="s">
        <v>187</v>
      </c>
      <c r="S625">
        <v>247.52080000000001</v>
      </c>
      <c r="T625" t="s">
        <v>188</v>
      </c>
      <c r="U625" t="s">
        <v>20</v>
      </c>
      <c r="V625">
        <f>Table1[[#This Row],[class1]]*Bclass1+Table1[[#This Row],[class2]]*Bclass2+Table1[[#This Row],[male]]*Bmale+Table1[[#This Row],[Fare]]*Bfare+Table1[[#This Row],[child]]*Bchild+Table1[[#This Row],[teen]]*Bteen+Table1[[#This Row],[senior]]*Bsenior</f>
        <v>2.4173645448617949</v>
      </c>
      <c r="W625">
        <f>EXP(Table1[[#This Row],[Logit]])</f>
        <v>11.216260377634457</v>
      </c>
      <c r="X625">
        <f>IF(Table1[[#This Row],[Survived]]=1, Table1[[#This Row],[elogit]]/(1+Table1[[#This Row],[elogit]]), 1-(Table1[[#This Row],[elogit]]/(1+Table1[[#This Row],[elogit]])))</f>
        <v>0.91814188883606307</v>
      </c>
      <c r="Y625">
        <f>LN(Table1[[#This Row],[probability]])</f>
        <v>-8.5403337303029389E-2</v>
      </c>
      <c r="Z625">
        <f>IF(ROW()&lt;(Table1[[#Totals],[Survived]]+1), 1, 0)</f>
        <v>0</v>
      </c>
      <c r="AA625">
        <f>IF(Table1[[#This Row],[Prediction]]=Table1[[#This Row],[Survived]], 1, 0)</f>
        <v>0</v>
      </c>
    </row>
    <row r="626" spans="1:27" x14ac:dyDescent="0.3">
      <c r="A626">
        <v>586</v>
      </c>
      <c r="B626">
        <v>1</v>
      </c>
      <c r="C626">
        <v>1</v>
      </c>
      <c r="D626">
        <f>IF(Table1[[#This Row],[Pclass]]=1, 1, 0)</f>
        <v>1</v>
      </c>
      <c r="E626">
        <f>IF(Table1[[#This Row],[Pclass]]=2, 1, 0)</f>
        <v>0</v>
      </c>
      <c r="F626" t="s">
        <v>837</v>
      </c>
      <c r="G626" t="s">
        <v>17</v>
      </c>
      <c r="H626">
        <f>IF(Table1[[#This Row],[Sex]]="male", 1, 0)</f>
        <v>0</v>
      </c>
      <c r="I626">
        <v>18</v>
      </c>
      <c r="J626">
        <f>IF(Table1[[#This Row],[Age]], 0, 1)</f>
        <v>0</v>
      </c>
      <c r="K626">
        <f>IF(AND(Table1[[#This Row],[Age]]&lt;&gt;"", Table1[[#This Row],[Age]]&lt;13), 1, 0)</f>
        <v>0</v>
      </c>
      <c r="L626">
        <f>IF(AND(Table1[[#This Row],[Age]]&lt;&gt;"", Table1[[#This Row],[Age]]&gt;=13, Table1[[#This Row],[Age]]&lt;20), 1, 0)</f>
        <v>1</v>
      </c>
      <c r="O626">
        <f>IF(AND(Table1[[#This Row],[Age]]&lt;&gt;"", Table1[[#This Row],[Age]]&gt;64), 1, 0)</f>
        <v>0</v>
      </c>
      <c r="P626">
        <v>0</v>
      </c>
      <c r="Q626">
        <v>2</v>
      </c>
      <c r="R626">
        <v>110413</v>
      </c>
      <c r="S626">
        <v>79.650000000000006</v>
      </c>
      <c r="T626" t="s">
        <v>838</v>
      </c>
      <c r="U626" t="s">
        <v>15</v>
      </c>
      <c r="V626">
        <f>Table1[[#This Row],[class1]]*Bclass1+Table1[[#This Row],[class2]]*Bclass2+Table1[[#This Row],[male]]*Bmale+Table1[[#This Row],[Fare]]*Bfare+Table1[[#This Row],[child]]*Bchild+Table1[[#This Row],[teen]]*Bteen+Table1[[#This Row],[senior]]*Bsenior</f>
        <v>2.4200950309341973</v>
      </c>
      <c r="W626">
        <f>EXP(Table1[[#This Row],[Logit]])</f>
        <v>11.246928070179994</v>
      </c>
      <c r="X626">
        <f>IF(Table1[[#This Row],[Survived]]=1, Table1[[#This Row],[elogit]]/(1+Table1[[#This Row],[elogit]]), 1-(Table1[[#This Row],[elogit]]/(1+Table1[[#This Row],[elogit]])))</f>
        <v>0.91834687080143007</v>
      </c>
      <c r="Y626">
        <f>LN(Table1[[#This Row],[probability]])</f>
        <v>-8.5180104827314487E-2</v>
      </c>
      <c r="Z626">
        <f>IF(ROW()&lt;(Table1[[#Totals],[Survived]]+1), 1, 0)</f>
        <v>0</v>
      </c>
      <c r="AA626">
        <f>IF(Table1[[#This Row],[Prediction]]=Table1[[#This Row],[Survived]], 1, 0)</f>
        <v>0</v>
      </c>
    </row>
    <row r="627" spans="1:27" x14ac:dyDescent="0.3">
      <c r="A627">
        <v>170</v>
      </c>
      <c r="B627">
        <v>0</v>
      </c>
      <c r="C627">
        <v>3</v>
      </c>
      <c r="D627">
        <f>IF(Table1[[#This Row],[Pclass]]=1, 1, 0)</f>
        <v>0</v>
      </c>
      <c r="E627">
        <f>IF(Table1[[#This Row],[Pclass]]=2, 1, 0)</f>
        <v>0</v>
      </c>
      <c r="F627" t="s">
        <v>264</v>
      </c>
      <c r="G627" t="s">
        <v>13</v>
      </c>
      <c r="H627">
        <f>IF(Table1[[#This Row],[Sex]]="male", 1, 0)</f>
        <v>1</v>
      </c>
      <c r="I627">
        <v>28</v>
      </c>
      <c r="J627">
        <f>IF(Table1[[#This Row],[Age]], 0, 1)</f>
        <v>0</v>
      </c>
      <c r="K627">
        <f>IF(AND(Table1[[#This Row],[Age]]&lt;&gt;"", Table1[[#This Row],[Age]]&lt;13), 1, 0)</f>
        <v>0</v>
      </c>
      <c r="L627">
        <f>IF(AND(Table1[[#This Row],[Age]]&lt;&gt;"", Table1[[#This Row],[Age]]&gt;=13, Table1[[#This Row],[Age]]&lt;20), 1, 0)</f>
        <v>0</v>
      </c>
      <c r="O627">
        <f>IF(AND(Table1[[#This Row],[Age]]&lt;&gt;"", Table1[[#This Row],[Age]]&gt;64), 1, 0)</f>
        <v>0</v>
      </c>
      <c r="P627">
        <v>0</v>
      </c>
      <c r="Q627">
        <v>0</v>
      </c>
      <c r="R627">
        <v>1601</v>
      </c>
      <c r="S627">
        <v>56.495800000000003</v>
      </c>
      <c r="U627" t="s">
        <v>15</v>
      </c>
      <c r="V627">
        <f>Table1[[#This Row],[class1]]*Bclass1+Table1[[#This Row],[class2]]*Bclass2+Table1[[#This Row],[male]]*Bmale+Table1[[#This Row],[Fare]]*Bfare+Table1[[#This Row],[child]]*Bchild+Table1[[#This Row],[teen]]*Bteen+Table1[[#This Row],[senior]]*Bsenior</f>
        <v>-2.4219947270502096</v>
      </c>
      <c r="W627">
        <f>EXP(Table1[[#This Row],[Logit]])</f>
        <v>8.8744419892836129E-2</v>
      </c>
      <c r="X627">
        <f>IF(Table1[[#This Row],[Survived]]=1, Table1[[#This Row],[elogit]]/(1+Table1[[#This Row],[elogit]]), 1-(Table1[[#This Row],[elogit]]/(1+Table1[[#This Row],[elogit]])))</f>
        <v>0.91848920805346479</v>
      </c>
      <c r="Y627">
        <f>LN(Table1[[#This Row],[probability]])</f>
        <v>-8.5025123929499846E-2</v>
      </c>
      <c r="Z627">
        <f>IF(ROW()&lt;(Table1[[#Totals],[Survived]]+1), 1, 0)</f>
        <v>0</v>
      </c>
      <c r="AA627">
        <f>IF(Table1[[#This Row],[Prediction]]=Table1[[#This Row],[Survived]], 1, 0)</f>
        <v>1</v>
      </c>
    </row>
    <row r="628" spans="1:27" x14ac:dyDescent="0.3">
      <c r="A628">
        <v>827</v>
      </c>
      <c r="B628">
        <v>0</v>
      </c>
      <c r="C628">
        <v>3</v>
      </c>
      <c r="D628">
        <f>IF(Table1[[#This Row],[Pclass]]=1, 1, 0)</f>
        <v>0</v>
      </c>
      <c r="E628">
        <f>IF(Table1[[#This Row],[Pclass]]=2, 1, 0)</f>
        <v>0</v>
      </c>
      <c r="F628" t="s">
        <v>1141</v>
      </c>
      <c r="G628" t="s">
        <v>13</v>
      </c>
      <c r="H628">
        <f>IF(Table1[[#This Row],[Sex]]="male", 1, 0)</f>
        <v>1</v>
      </c>
      <c r="J628">
        <f>IF(Table1[[#This Row],[Age]], 0, 1)</f>
        <v>1</v>
      </c>
      <c r="K628">
        <f>IF(AND(Table1[[#This Row],[Age]]&lt;&gt;"", Table1[[#This Row],[Age]]&lt;13), 1, 0)</f>
        <v>0</v>
      </c>
      <c r="L628">
        <f>IF(AND(Table1[[#This Row],[Age]]&lt;&gt;"", Table1[[#This Row],[Age]]&gt;=13, Table1[[#This Row],[Age]]&lt;20), 1, 0)</f>
        <v>0</v>
      </c>
      <c r="O628">
        <f>IF(AND(Table1[[#This Row],[Age]]&lt;&gt;"", Table1[[#This Row],[Age]]&gt;64), 1, 0)</f>
        <v>0</v>
      </c>
      <c r="P628">
        <v>0</v>
      </c>
      <c r="Q628">
        <v>0</v>
      </c>
      <c r="R628">
        <v>1601</v>
      </c>
      <c r="S628">
        <v>56.495800000000003</v>
      </c>
      <c r="U628" t="s">
        <v>15</v>
      </c>
      <c r="V628">
        <f>Table1[[#This Row],[class1]]*Bclass1+Table1[[#This Row],[class2]]*Bclass2+Table1[[#This Row],[male]]*Bmale+Table1[[#This Row],[Fare]]*Bfare+Table1[[#This Row],[child]]*Bchild+Table1[[#This Row],[teen]]*Bteen+Table1[[#This Row],[senior]]*Bsenior</f>
        <v>-2.4219947270502096</v>
      </c>
      <c r="W628">
        <f>EXP(Table1[[#This Row],[Logit]])</f>
        <v>8.8744419892836129E-2</v>
      </c>
      <c r="X628">
        <f>IF(Table1[[#This Row],[Survived]]=1, Table1[[#This Row],[elogit]]/(1+Table1[[#This Row],[elogit]]), 1-(Table1[[#This Row],[elogit]]/(1+Table1[[#This Row],[elogit]])))</f>
        <v>0.91848920805346479</v>
      </c>
      <c r="Y628">
        <f>LN(Table1[[#This Row],[probability]])</f>
        <v>-8.5025123929499846E-2</v>
      </c>
      <c r="Z628">
        <f>IF(ROW()&lt;(Table1[[#Totals],[Survived]]+1), 1, 0)</f>
        <v>0</v>
      </c>
      <c r="AA628">
        <f>IF(Table1[[#This Row],[Prediction]]=Table1[[#This Row],[Survived]], 1, 0)</f>
        <v>1</v>
      </c>
    </row>
    <row r="629" spans="1:27" x14ac:dyDescent="0.3">
      <c r="A629">
        <v>505</v>
      </c>
      <c r="B629">
        <v>1</v>
      </c>
      <c r="C629">
        <v>1</v>
      </c>
      <c r="D629">
        <f>IF(Table1[[#This Row],[Pclass]]=1, 1, 0)</f>
        <v>1</v>
      </c>
      <c r="E629">
        <f>IF(Table1[[#This Row],[Pclass]]=2, 1, 0)</f>
        <v>0</v>
      </c>
      <c r="F629" t="s">
        <v>725</v>
      </c>
      <c r="G629" t="s">
        <v>17</v>
      </c>
      <c r="H629">
        <f>IF(Table1[[#This Row],[Sex]]="male", 1, 0)</f>
        <v>0</v>
      </c>
      <c r="I629">
        <v>16</v>
      </c>
      <c r="J629">
        <f>IF(Table1[[#This Row],[Age]], 0, 1)</f>
        <v>0</v>
      </c>
      <c r="K629">
        <f>IF(AND(Table1[[#This Row],[Age]]&lt;&gt;"", Table1[[#This Row],[Age]]&lt;13), 1, 0)</f>
        <v>0</v>
      </c>
      <c r="L629">
        <f>IF(AND(Table1[[#This Row],[Age]]&lt;&gt;"", Table1[[#This Row],[Age]]&gt;=13, Table1[[#This Row],[Age]]&lt;20), 1, 0)</f>
        <v>1</v>
      </c>
      <c r="O629">
        <f>IF(AND(Table1[[#This Row],[Age]]&lt;&gt;"", Table1[[#This Row],[Age]]&gt;64), 1, 0)</f>
        <v>0</v>
      </c>
      <c r="P629">
        <v>0</v>
      </c>
      <c r="Q629">
        <v>0</v>
      </c>
      <c r="R629">
        <v>110152</v>
      </c>
      <c r="S629">
        <v>86.5</v>
      </c>
      <c r="T629" t="s">
        <v>726</v>
      </c>
      <c r="U629" t="s">
        <v>15</v>
      </c>
      <c r="V629">
        <f>Table1[[#This Row],[class1]]*Bclass1+Table1[[#This Row],[class2]]*Bclass2+Table1[[#This Row],[male]]*Bmale+Table1[[#This Row],[Fare]]*Bfare+Table1[[#This Row],[child]]*Bchild+Table1[[#This Row],[teen]]*Bteen+Table1[[#This Row],[senior]]*Bsenior</f>
        <v>2.4292060838734555</v>
      </c>
      <c r="W629">
        <f>EXP(Table1[[#This Row],[Logit]])</f>
        <v>11.34986765915915</v>
      </c>
      <c r="X629">
        <f>IF(Table1[[#This Row],[Survived]]=1, Table1[[#This Row],[elogit]]/(1+Table1[[#This Row],[elogit]]), 1-(Table1[[#This Row],[elogit]]/(1+Table1[[#This Row],[elogit]])))</f>
        <v>0.91902747239089966</v>
      </c>
      <c r="Y629">
        <f>LN(Table1[[#This Row],[probability]])</f>
        <v>-8.4439263285556718E-2</v>
      </c>
      <c r="Z629">
        <f>IF(ROW()&lt;(Table1[[#Totals],[Survived]]+1), 1, 0)</f>
        <v>0</v>
      </c>
      <c r="AA629">
        <f>IF(Table1[[#This Row],[Prediction]]=Table1[[#This Row],[Survived]], 1, 0)</f>
        <v>0</v>
      </c>
    </row>
    <row r="630" spans="1:27" x14ac:dyDescent="0.3">
      <c r="A630">
        <v>292</v>
      </c>
      <c r="B630">
        <v>1</v>
      </c>
      <c r="C630">
        <v>1</v>
      </c>
      <c r="D630">
        <f>IF(Table1[[#This Row],[Pclass]]=1, 1, 0)</f>
        <v>1</v>
      </c>
      <c r="E630">
        <f>IF(Table1[[#This Row],[Pclass]]=2, 1, 0)</f>
        <v>0</v>
      </c>
      <c r="F630" t="s">
        <v>438</v>
      </c>
      <c r="G630" t="s">
        <v>17</v>
      </c>
      <c r="H630">
        <f>IF(Table1[[#This Row],[Sex]]="male", 1, 0)</f>
        <v>0</v>
      </c>
      <c r="I630">
        <v>19</v>
      </c>
      <c r="J630">
        <f>IF(Table1[[#This Row],[Age]], 0, 1)</f>
        <v>0</v>
      </c>
      <c r="K630">
        <f>IF(AND(Table1[[#This Row],[Age]]&lt;&gt;"", Table1[[#This Row],[Age]]&lt;13), 1, 0)</f>
        <v>0</v>
      </c>
      <c r="L630">
        <f>IF(AND(Table1[[#This Row],[Age]]&lt;&gt;"", Table1[[#This Row],[Age]]&gt;=13, Table1[[#This Row],[Age]]&lt;20), 1, 0)</f>
        <v>1</v>
      </c>
      <c r="O630">
        <f>IF(AND(Table1[[#This Row],[Age]]&lt;&gt;"", Table1[[#This Row],[Age]]&gt;64), 1, 0)</f>
        <v>0</v>
      </c>
      <c r="P630">
        <v>1</v>
      </c>
      <c r="Q630">
        <v>0</v>
      </c>
      <c r="R630">
        <v>11967</v>
      </c>
      <c r="S630">
        <v>91.0792</v>
      </c>
      <c r="T630" t="s">
        <v>439</v>
      </c>
      <c r="U630" t="s">
        <v>20</v>
      </c>
      <c r="V630">
        <f>Table1[[#This Row],[class1]]*Bclass1+Table1[[#This Row],[class2]]*Bclass2+Table1[[#This Row],[male]]*Bmale+Table1[[#This Row],[Fare]]*Bfare+Table1[[#This Row],[child]]*Bchild+Table1[[#This Row],[teen]]*Bteen+Table1[[#This Row],[senior]]*Bsenior</f>
        <v>2.4352967895113311</v>
      </c>
      <c r="W630">
        <f>EXP(Table1[[#This Row],[Logit]])</f>
        <v>11.419207311449636</v>
      </c>
      <c r="X630">
        <f>IF(Table1[[#This Row],[Survived]]=1, Table1[[#This Row],[elogit]]/(1+Table1[[#This Row],[elogit]]), 1-(Table1[[#This Row],[elogit]]/(1+Table1[[#This Row],[elogit]])))</f>
        <v>0.91947956299287559</v>
      </c>
      <c r="Y630">
        <f>LN(Table1[[#This Row],[probability]])</f>
        <v>-8.3947461402412132E-2</v>
      </c>
      <c r="Z630">
        <f>IF(ROW()&lt;(Table1[[#Totals],[Survived]]+1), 1, 0)</f>
        <v>0</v>
      </c>
      <c r="AA630">
        <f>IF(Table1[[#This Row],[Prediction]]=Table1[[#This Row],[Survived]], 1, 0)</f>
        <v>0</v>
      </c>
    </row>
    <row r="631" spans="1:27" x14ac:dyDescent="0.3">
      <c r="A631">
        <v>743</v>
      </c>
      <c r="B631">
        <v>1</v>
      </c>
      <c r="C631">
        <v>1</v>
      </c>
      <c r="D631">
        <f>IF(Table1[[#This Row],[Pclass]]=1, 1, 0)</f>
        <v>1</v>
      </c>
      <c r="E631">
        <f>IF(Table1[[#This Row],[Pclass]]=2, 1, 0)</f>
        <v>0</v>
      </c>
      <c r="F631" t="s">
        <v>1036</v>
      </c>
      <c r="G631" t="s">
        <v>17</v>
      </c>
      <c r="H631">
        <f>IF(Table1[[#This Row],[Sex]]="male", 1, 0)</f>
        <v>0</v>
      </c>
      <c r="I631">
        <v>21</v>
      </c>
      <c r="J631">
        <f>IF(Table1[[#This Row],[Age]], 0, 1)</f>
        <v>0</v>
      </c>
      <c r="K631">
        <f>IF(AND(Table1[[#This Row],[Age]]&lt;&gt;"", Table1[[#This Row],[Age]]&lt;13), 1, 0)</f>
        <v>0</v>
      </c>
      <c r="L631">
        <f>IF(AND(Table1[[#This Row],[Age]]&lt;&gt;"", Table1[[#This Row],[Age]]&gt;=13, Table1[[#This Row],[Age]]&lt;20), 1, 0)</f>
        <v>0</v>
      </c>
      <c r="O631">
        <f>IF(AND(Table1[[#This Row],[Age]]&lt;&gt;"", Table1[[#This Row],[Age]]&gt;64), 1, 0)</f>
        <v>0</v>
      </c>
      <c r="P631">
        <v>2</v>
      </c>
      <c r="Q631">
        <v>2</v>
      </c>
      <c r="R631" t="s">
        <v>472</v>
      </c>
      <c r="S631">
        <v>262.375</v>
      </c>
      <c r="T631" t="s">
        <v>473</v>
      </c>
      <c r="U631" t="s">
        <v>20</v>
      </c>
      <c r="V631">
        <f>Table1[[#This Row],[class1]]*Bclass1+Table1[[#This Row],[class2]]*Bclass2+Table1[[#This Row],[male]]*Bmale+Table1[[#This Row],[Fare]]*Bfare+Table1[[#This Row],[child]]*Bchild+Table1[[#This Row],[teen]]*Bteen+Table1[[#This Row],[senior]]*Bsenior</f>
        <v>2.4371218299085577</v>
      </c>
      <c r="W631">
        <f>EXP(Table1[[#This Row],[Logit]])</f>
        <v>11.440066855062353</v>
      </c>
      <c r="X631">
        <f>IF(Table1[[#This Row],[Survived]]=1, Table1[[#This Row],[elogit]]/(1+Table1[[#This Row],[elogit]]), 1-(Table1[[#This Row],[elogit]]/(1+Table1[[#This Row],[elogit]])))</f>
        <v>0.91961457991738516</v>
      </c>
      <c r="Y631">
        <f>LN(Table1[[#This Row],[probability]])</f>
        <v>-8.3800631589188448E-2</v>
      </c>
      <c r="Z631">
        <f>IF(ROW()&lt;(Table1[[#Totals],[Survived]]+1), 1, 0)</f>
        <v>0</v>
      </c>
      <c r="AA631">
        <f>IF(Table1[[#This Row],[Prediction]]=Table1[[#This Row],[Survived]], 1, 0)</f>
        <v>0</v>
      </c>
    </row>
    <row r="632" spans="1:27" x14ac:dyDescent="0.3">
      <c r="A632">
        <v>89</v>
      </c>
      <c r="B632">
        <v>1</v>
      </c>
      <c r="C632">
        <v>1</v>
      </c>
      <c r="D632">
        <f>IF(Table1[[#This Row],[Pclass]]=1, 1, 0)</f>
        <v>1</v>
      </c>
      <c r="E632">
        <f>IF(Table1[[#This Row],[Pclass]]=2, 1, 0)</f>
        <v>0</v>
      </c>
      <c r="F632" t="s">
        <v>146</v>
      </c>
      <c r="G632" t="s">
        <v>17</v>
      </c>
      <c r="H632">
        <f>IF(Table1[[#This Row],[Sex]]="male", 1, 0)</f>
        <v>0</v>
      </c>
      <c r="I632">
        <v>23</v>
      </c>
      <c r="J632">
        <f>IF(Table1[[#This Row],[Age]], 0, 1)</f>
        <v>0</v>
      </c>
      <c r="K632">
        <f>IF(AND(Table1[[#This Row],[Age]]&lt;&gt;"", Table1[[#This Row],[Age]]&lt;13), 1, 0)</f>
        <v>0</v>
      </c>
      <c r="L632">
        <f>IF(AND(Table1[[#This Row],[Age]]&lt;&gt;"", Table1[[#This Row],[Age]]&gt;=13, Table1[[#This Row],[Age]]&lt;20), 1, 0)</f>
        <v>0</v>
      </c>
      <c r="O632">
        <f>IF(AND(Table1[[#This Row],[Age]]&lt;&gt;"", Table1[[#This Row],[Age]]&gt;64), 1, 0)</f>
        <v>0</v>
      </c>
      <c r="P632">
        <v>3</v>
      </c>
      <c r="Q632">
        <v>2</v>
      </c>
      <c r="R632">
        <v>19950</v>
      </c>
      <c r="S632">
        <v>263</v>
      </c>
      <c r="T632" t="s">
        <v>57</v>
      </c>
      <c r="U632" t="s">
        <v>15</v>
      </c>
      <c r="V632">
        <f>Table1[[#This Row],[class1]]*Bclass1+Table1[[#This Row],[class2]]*Bclass2+Table1[[#This Row],[male]]*Bmale+Table1[[#This Row],[Fare]]*Bfare+Table1[[#This Row],[child]]*Bchild+Table1[[#This Row],[teen]]*Bteen+Table1[[#This Row],[senior]]*Bsenior</f>
        <v>2.4379531303592201</v>
      </c>
      <c r="W632">
        <f>EXP(Table1[[#This Row],[Logit]])</f>
        <v>11.44958094177896</v>
      </c>
      <c r="X632">
        <f>IF(Table1[[#This Row],[Survived]]=1, Table1[[#This Row],[elogit]]/(1+Table1[[#This Row],[elogit]]), 1-(Table1[[#This Row],[elogit]]/(1+Table1[[#This Row],[elogit]])))</f>
        <v>0.9196760112106146</v>
      </c>
      <c r="Y632">
        <f>LN(Table1[[#This Row],[probability]])</f>
        <v>-8.3733832690147045E-2</v>
      </c>
      <c r="Z632">
        <f>IF(ROW()&lt;(Table1[[#Totals],[Survived]]+1), 1, 0)</f>
        <v>0</v>
      </c>
      <c r="AA632">
        <f>IF(Table1[[#This Row],[Prediction]]=Table1[[#This Row],[Survived]], 1, 0)</f>
        <v>0</v>
      </c>
    </row>
    <row r="633" spans="1:27" x14ac:dyDescent="0.3">
      <c r="A633">
        <v>342</v>
      </c>
      <c r="B633">
        <v>1</v>
      </c>
      <c r="C633">
        <v>1</v>
      </c>
      <c r="D633">
        <f>IF(Table1[[#This Row],[Pclass]]=1, 1, 0)</f>
        <v>1</v>
      </c>
      <c r="E633">
        <f>IF(Table1[[#This Row],[Pclass]]=2, 1, 0)</f>
        <v>0</v>
      </c>
      <c r="F633" t="s">
        <v>514</v>
      </c>
      <c r="G633" t="s">
        <v>17</v>
      </c>
      <c r="H633">
        <f>IF(Table1[[#This Row],[Sex]]="male", 1, 0)</f>
        <v>0</v>
      </c>
      <c r="I633">
        <v>24</v>
      </c>
      <c r="J633">
        <f>IF(Table1[[#This Row],[Age]], 0, 1)</f>
        <v>0</v>
      </c>
      <c r="K633">
        <f>IF(AND(Table1[[#This Row],[Age]]&lt;&gt;"", Table1[[#This Row],[Age]]&lt;13), 1, 0)</f>
        <v>0</v>
      </c>
      <c r="L633">
        <f>IF(AND(Table1[[#This Row],[Age]]&lt;&gt;"", Table1[[#This Row],[Age]]&gt;=13, Table1[[#This Row],[Age]]&lt;20), 1, 0)</f>
        <v>0</v>
      </c>
      <c r="O633">
        <f>IF(AND(Table1[[#This Row],[Age]]&lt;&gt;"", Table1[[#This Row],[Age]]&gt;64), 1, 0)</f>
        <v>0</v>
      </c>
      <c r="P633">
        <v>3</v>
      </c>
      <c r="Q633">
        <v>2</v>
      </c>
      <c r="R633">
        <v>19950</v>
      </c>
      <c r="S633">
        <v>263</v>
      </c>
      <c r="T633" t="s">
        <v>57</v>
      </c>
      <c r="U633" t="s">
        <v>15</v>
      </c>
      <c r="V633">
        <f>Table1[[#This Row],[class1]]*Bclass1+Table1[[#This Row],[class2]]*Bclass2+Table1[[#This Row],[male]]*Bmale+Table1[[#This Row],[Fare]]*Bfare+Table1[[#This Row],[child]]*Bchild+Table1[[#This Row],[teen]]*Bteen+Table1[[#This Row],[senior]]*Bsenior</f>
        <v>2.4379531303592201</v>
      </c>
      <c r="W633">
        <f>EXP(Table1[[#This Row],[Logit]])</f>
        <v>11.44958094177896</v>
      </c>
      <c r="X633">
        <f>IF(Table1[[#This Row],[Survived]]=1, Table1[[#This Row],[elogit]]/(1+Table1[[#This Row],[elogit]]), 1-(Table1[[#This Row],[elogit]]/(1+Table1[[#This Row],[elogit]])))</f>
        <v>0.9196760112106146</v>
      </c>
      <c r="Y633">
        <f>LN(Table1[[#This Row],[probability]])</f>
        <v>-8.3733832690147045E-2</v>
      </c>
      <c r="Z633">
        <f>IF(ROW()&lt;(Table1[[#Totals],[Survived]]+1), 1, 0)</f>
        <v>0</v>
      </c>
      <c r="AA633">
        <f>IF(Table1[[#This Row],[Prediction]]=Table1[[#This Row],[Survived]], 1, 0)</f>
        <v>0</v>
      </c>
    </row>
    <row r="634" spans="1:27" x14ac:dyDescent="0.3">
      <c r="A634">
        <v>14</v>
      </c>
      <c r="B634">
        <v>0</v>
      </c>
      <c r="C634">
        <v>3</v>
      </c>
      <c r="D634">
        <f>IF(Table1[[#This Row],[Pclass]]=1, 1, 0)</f>
        <v>0</v>
      </c>
      <c r="E634">
        <f>IF(Table1[[#This Row],[Pclass]]=2, 1, 0)</f>
        <v>0</v>
      </c>
      <c r="F634" t="s">
        <v>40</v>
      </c>
      <c r="G634" t="s">
        <v>13</v>
      </c>
      <c r="H634">
        <f>IF(Table1[[#This Row],[Sex]]="male", 1, 0)</f>
        <v>1</v>
      </c>
      <c r="I634">
        <v>39</v>
      </c>
      <c r="J634">
        <f>IF(Table1[[#This Row],[Age]], 0, 1)</f>
        <v>0</v>
      </c>
      <c r="K634">
        <f>IF(AND(Table1[[#This Row],[Age]]&lt;&gt;"", Table1[[#This Row],[Age]]&lt;13), 1, 0)</f>
        <v>0</v>
      </c>
      <c r="L634">
        <f>IF(AND(Table1[[#This Row],[Age]]&lt;&gt;"", Table1[[#This Row],[Age]]&gt;=13, Table1[[#This Row],[Age]]&lt;20), 1, 0)</f>
        <v>0</v>
      </c>
      <c r="O634">
        <f>IF(AND(Table1[[#This Row],[Age]]&lt;&gt;"", Table1[[#This Row],[Age]]&gt;64), 1, 0)</f>
        <v>0</v>
      </c>
      <c r="P634">
        <v>1</v>
      </c>
      <c r="Q634">
        <v>5</v>
      </c>
      <c r="R634">
        <v>347082</v>
      </c>
      <c r="S634">
        <v>31.274999999999999</v>
      </c>
      <c r="U634" t="s">
        <v>15</v>
      </c>
      <c r="V634">
        <f>Table1[[#This Row],[class1]]*Bclass1+Table1[[#This Row],[class2]]*Bclass2+Table1[[#This Row],[male]]*Bmale+Table1[[#This Row],[Fare]]*Bfare+Table1[[#This Row],[child]]*Bchild+Table1[[#This Row],[teen]]*Bteen+Table1[[#This Row],[senior]]*Bsenior</f>
        <v>-2.4555404268999084</v>
      </c>
      <c r="W634">
        <f>EXP(Table1[[#This Row],[Logit]])</f>
        <v>8.5816805197035315E-2</v>
      </c>
      <c r="X634">
        <f>IF(Table1[[#This Row],[Survived]]=1, Table1[[#This Row],[elogit]]/(1+Table1[[#This Row],[elogit]]), 1-(Table1[[#This Row],[elogit]]/(1+Table1[[#This Row],[elogit]])))</f>
        <v>0.9209656686226525</v>
      </c>
      <c r="Y634">
        <f>LN(Table1[[#This Row],[probability]])</f>
        <v>-8.2332519618507724E-2</v>
      </c>
      <c r="Z634">
        <f>IF(ROW()&lt;(Table1[[#Totals],[Survived]]+1), 1, 0)</f>
        <v>0</v>
      </c>
      <c r="AA634">
        <f>IF(Table1[[#This Row],[Prediction]]=Table1[[#This Row],[Survived]], 1, 0)</f>
        <v>1</v>
      </c>
    </row>
    <row r="635" spans="1:27" x14ac:dyDescent="0.3">
      <c r="A635">
        <v>308</v>
      </c>
      <c r="B635">
        <v>1</v>
      </c>
      <c r="C635">
        <v>1</v>
      </c>
      <c r="D635">
        <f>IF(Table1[[#This Row],[Pclass]]=1, 1, 0)</f>
        <v>1</v>
      </c>
      <c r="E635">
        <f>IF(Table1[[#This Row],[Pclass]]=2, 1, 0)</f>
        <v>0</v>
      </c>
      <c r="F635" t="s">
        <v>461</v>
      </c>
      <c r="G635" t="s">
        <v>17</v>
      </c>
      <c r="H635">
        <f>IF(Table1[[#This Row],[Sex]]="male", 1, 0)</f>
        <v>0</v>
      </c>
      <c r="I635">
        <v>17</v>
      </c>
      <c r="J635">
        <f>IF(Table1[[#This Row],[Age]], 0, 1)</f>
        <v>0</v>
      </c>
      <c r="K635">
        <f>IF(AND(Table1[[#This Row],[Age]]&lt;&gt;"", Table1[[#This Row],[Age]]&lt;13), 1, 0)</f>
        <v>0</v>
      </c>
      <c r="L635">
        <f>IF(AND(Table1[[#This Row],[Age]]&lt;&gt;"", Table1[[#This Row],[Age]]&gt;=13, Table1[[#This Row],[Age]]&lt;20), 1, 0)</f>
        <v>1</v>
      </c>
      <c r="O635">
        <f>IF(AND(Table1[[#This Row],[Age]]&lt;&gt;"", Table1[[#This Row],[Age]]&gt;64), 1, 0)</f>
        <v>0</v>
      </c>
      <c r="P635">
        <v>1</v>
      </c>
      <c r="Q635">
        <v>0</v>
      </c>
      <c r="R635" t="s">
        <v>462</v>
      </c>
      <c r="S635">
        <v>108.9</v>
      </c>
      <c r="T635" t="s">
        <v>463</v>
      </c>
      <c r="U635" t="s">
        <v>20</v>
      </c>
      <c r="V635">
        <f>Table1[[#This Row],[class1]]*Bclass1+Table1[[#This Row],[class2]]*Bclass2+Table1[[#This Row],[male]]*Bmale+Table1[[#This Row],[Fare]]*Bfare+Table1[[#This Row],[child]]*Bchild+Table1[[#This Row],[teen]]*Bteen+Table1[[#This Row],[senior]]*Bsenior</f>
        <v>2.4589998920251892</v>
      </c>
      <c r="W635">
        <f>EXP(Table1[[#This Row],[Logit]])</f>
        <v>11.693111316334779</v>
      </c>
      <c r="X635">
        <f>IF(Table1[[#This Row],[Survived]]=1, Table1[[#This Row],[elogit]]/(1+Table1[[#This Row],[elogit]]), 1-(Table1[[#This Row],[elogit]]/(1+Table1[[#This Row],[elogit]])))</f>
        <v>0.92121710941642032</v>
      </c>
      <c r="Y635">
        <f>LN(Table1[[#This Row],[probability]])</f>
        <v>-8.2059538241929131E-2</v>
      </c>
      <c r="Z635">
        <f>IF(ROW()&lt;(Table1[[#Totals],[Survived]]+1), 1, 0)</f>
        <v>0</v>
      </c>
      <c r="AA635">
        <f>IF(Table1[[#This Row],[Prediction]]=Table1[[#This Row],[Survived]], 1, 0)</f>
        <v>0</v>
      </c>
    </row>
    <row r="636" spans="1:27" x14ac:dyDescent="0.3">
      <c r="A636">
        <v>361</v>
      </c>
      <c r="B636">
        <v>0</v>
      </c>
      <c r="C636">
        <v>3</v>
      </c>
      <c r="D636">
        <f>IF(Table1[[#This Row],[Pclass]]=1, 1, 0)</f>
        <v>0</v>
      </c>
      <c r="E636">
        <f>IF(Table1[[#This Row],[Pclass]]=2, 1, 0)</f>
        <v>0</v>
      </c>
      <c r="F636" t="s">
        <v>535</v>
      </c>
      <c r="G636" t="s">
        <v>13</v>
      </c>
      <c r="H636">
        <f>IF(Table1[[#This Row],[Sex]]="male", 1, 0)</f>
        <v>1</v>
      </c>
      <c r="I636">
        <v>40</v>
      </c>
      <c r="J636">
        <f>IF(Table1[[#This Row],[Age]], 0, 1)</f>
        <v>0</v>
      </c>
      <c r="K636">
        <f>IF(AND(Table1[[#This Row],[Age]]&lt;&gt;"", Table1[[#This Row],[Age]]&lt;13), 1, 0)</f>
        <v>0</v>
      </c>
      <c r="L636">
        <f>IF(AND(Table1[[#This Row],[Age]]&lt;&gt;"", Table1[[#This Row],[Age]]&gt;=13, Table1[[#This Row],[Age]]&lt;20), 1, 0)</f>
        <v>0</v>
      </c>
      <c r="O636">
        <f>IF(AND(Table1[[#This Row],[Age]]&lt;&gt;"", Table1[[#This Row],[Age]]&gt;64), 1, 0)</f>
        <v>0</v>
      </c>
      <c r="P636">
        <v>1</v>
      </c>
      <c r="Q636">
        <v>4</v>
      </c>
      <c r="R636">
        <v>347088</v>
      </c>
      <c r="S636">
        <v>27.9</v>
      </c>
      <c r="U636" t="s">
        <v>15</v>
      </c>
      <c r="V636">
        <f>Table1[[#This Row],[class1]]*Bclass1+Table1[[#This Row],[class2]]*Bclass2+Table1[[#This Row],[male]]*Bmale+Table1[[#This Row],[Fare]]*Bfare+Table1[[#This Row],[child]]*Bchild+Table1[[#This Row],[teen]]*Bteen+Table1[[#This Row],[senior]]*Bsenior</f>
        <v>-2.4600294493334842</v>
      </c>
      <c r="W636">
        <f>EXP(Table1[[#This Row],[Logit]])</f>
        <v>8.543243500200591E-2</v>
      </c>
      <c r="X636">
        <f>IF(Table1[[#This Row],[Survived]]=1, Table1[[#This Row],[elogit]]/(1+Table1[[#This Row],[elogit]]), 1-(Table1[[#This Row],[elogit]]/(1+Table1[[#This Row],[elogit]])))</f>
        <v>0.92129179832197661</v>
      </c>
      <c r="Y636">
        <f>LN(Table1[[#This Row],[probability]])</f>
        <v>-8.1978465194972872E-2</v>
      </c>
      <c r="Z636">
        <f>IF(ROW()&lt;(Table1[[#Totals],[Survived]]+1), 1, 0)</f>
        <v>0</v>
      </c>
      <c r="AA636">
        <f>IF(Table1[[#This Row],[Prediction]]=Table1[[#This Row],[Survived]], 1, 0)</f>
        <v>1</v>
      </c>
    </row>
    <row r="637" spans="1:27" x14ac:dyDescent="0.3">
      <c r="A637">
        <v>177</v>
      </c>
      <c r="B637">
        <v>0</v>
      </c>
      <c r="C637">
        <v>3</v>
      </c>
      <c r="D637">
        <f>IF(Table1[[#This Row],[Pclass]]=1, 1, 0)</f>
        <v>0</v>
      </c>
      <c r="E637">
        <f>IF(Table1[[#This Row],[Pclass]]=2, 1, 0)</f>
        <v>0</v>
      </c>
      <c r="F637" t="s">
        <v>274</v>
      </c>
      <c r="G637" t="s">
        <v>13</v>
      </c>
      <c r="H637">
        <f>IF(Table1[[#This Row],[Sex]]="male", 1, 0)</f>
        <v>1</v>
      </c>
      <c r="J637">
        <f>IF(Table1[[#This Row],[Age]], 0, 1)</f>
        <v>1</v>
      </c>
      <c r="K637">
        <f>IF(AND(Table1[[#This Row],[Age]]&lt;&gt;"", Table1[[#This Row],[Age]]&lt;13), 1, 0)</f>
        <v>0</v>
      </c>
      <c r="L637">
        <f>IF(AND(Table1[[#This Row],[Age]]&lt;&gt;"", Table1[[#This Row],[Age]]&gt;=13, Table1[[#This Row],[Age]]&lt;20), 1, 0)</f>
        <v>0</v>
      </c>
      <c r="O637">
        <f>IF(AND(Table1[[#This Row],[Age]]&lt;&gt;"", Table1[[#This Row],[Age]]&gt;64), 1, 0)</f>
        <v>0</v>
      </c>
      <c r="P637">
        <v>3</v>
      </c>
      <c r="Q637">
        <v>1</v>
      </c>
      <c r="R637">
        <v>4133</v>
      </c>
      <c r="S637">
        <v>25.466699999999999</v>
      </c>
      <c r="U637" t="s">
        <v>15</v>
      </c>
      <c r="V637">
        <f>Table1[[#This Row],[class1]]*Bclass1+Table1[[#This Row],[class2]]*Bclass2+Table1[[#This Row],[male]]*Bmale+Table1[[#This Row],[Fare]]*Bfare+Table1[[#This Row],[child]]*Bchild+Table1[[#This Row],[teen]]*Bteen+Table1[[#This Row],[senior]]*Bsenior</f>
        <v>-2.4632659347520387</v>
      </c>
      <c r="W637">
        <f>EXP(Table1[[#This Row],[Logit]])</f>
        <v>8.5156381134976256E-2</v>
      </c>
      <c r="X637">
        <f>IF(Table1[[#This Row],[Survived]]=1, Table1[[#This Row],[elogit]]/(1+Table1[[#This Row],[elogit]]), 1-(Table1[[#This Row],[elogit]]/(1+Table1[[#This Row],[elogit]])))</f>
        <v>0.92152616653655917</v>
      </c>
      <c r="Y637">
        <f>LN(Table1[[#This Row],[probability]])</f>
        <v>-8.1724106685000186E-2</v>
      </c>
      <c r="Z637">
        <f>IF(ROW()&lt;(Table1[[#Totals],[Survived]]+1), 1, 0)</f>
        <v>0</v>
      </c>
      <c r="AA637">
        <f>IF(Table1[[#This Row],[Prediction]]=Table1[[#This Row],[Survived]], 1, 0)</f>
        <v>1</v>
      </c>
    </row>
    <row r="638" spans="1:27" x14ac:dyDescent="0.3">
      <c r="A638">
        <v>518</v>
      </c>
      <c r="B638">
        <v>0</v>
      </c>
      <c r="C638">
        <v>3</v>
      </c>
      <c r="D638">
        <f>IF(Table1[[#This Row],[Pclass]]=1, 1, 0)</f>
        <v>0</v>
      </c>
      <c r="E638">
        <f>IF(Table1[[#This Row],[Pclass]]=2, 1, 0)</f>
        <v>0</v>
      </c>
      <c r="F638" t="s">
        <v>746</v>
      </c>
      <c r="G638" t="s">
        <v>13</v>
      </c>
      <c r="H638">
        <f>IF(Table1[[#This Row],[Sex]]="male", 1, 0)</f>
        <v>1</v>
      </c>
      <c r="J638">
        <f>IF(Table1[[#This Row],[Age]], 0, 1)</f>
        <v>1</v>
      </c>
      <c r="K638">
        <f>IF(AND(Table1[[#This Row],[Age]]&lt;&gt;"", Table1[[#This Row],[Age]]&lt;13), 1, 0)</f>
        <v>0</v>
      </c>
      <c r="L638">
        <f>IF(AND(Table1[[#This Row],[Age]]&lt;&gt;"", Table1[[#This Row],[Age]]&gt;=13, Table1[[#This Row],[Age]]&lt;20), 1, 0)</f>
        <v>0</v>
      </c>
      <c r="O638">
        <f>IF(AND(Table1[[#This Row],[Age]]&lt;&gt;"", Table1[[#This Row],[Age]]&gt;64), 1, 0)</f>
        <v>0</v>
      </c>
      <c r="P638">
        <v>0</v>
      </c>
      <c r="Q638">
        <v>0</v>
      </c>
      <c r="R638">
        <v>371110</v>
      </c>
      <c r="S638">
        <v>24.15</v>
      </c>
      <c r="U638" t="s">
        <v>27</v>
      </c>
      <c r="V638">
        <f>Table1[[#This Row],[class1]]*Bclass1+Table1[[#This Row],[class2]]*Bclass2+Table1[[#This Row],[male]]*Bmale+Table1[[#This Row],[Fare]]*Bfare+Table1[[#This Row],[child]]*Bchild+Table1[[#This Row],[teen]]*Bteen+Table1[[#This Row],[senior]]*Bsenior</f>
        <v>-2.4650172520374576</v>
      </c>
      <c r="W638">
        <f>EXP(Table1[[#This Row],[Logit]])</f>
        <v>8.5007375808617364E-2</v>
      </c>
      <c r="X638">
        <f>IF(Table1[[#This Row],[Survived]]=1, Table1[[#This Row],[elogit]]/(1+Table1[[#This Row],[elogit]]), 1-(Table1[[#This Row],[elogit]]/(1+Table1[[#This Row],[elogit]])))</f>
        <v>0.92165272079808269</v>
      </c>
      <c r="Y638">
        <f>LN(Table1[[#This Row],[probability]])</f>
        <v>-8.1586784949609206E-2</v>
      </c>
      <c r="Z638">
        <f>IF(ROW()&lt;(Table1[[#Totals],[Survived]]+1), 1, 0)</f>
        <v>0</v>
      </c>
      <c r="AA638">
        <f>IF(Table1[[#This Row],[Prediction]]=Table1[[#This Row],[Survived]], 1, 0)</f>
        <v>1</v>
      </c>
    </row>
    <row r="639" spans="1:27" x14ac:dyDescent="0.3">
      <c r="A639">
        <v>566</v>
      </c>
      <c r="B639">
        <v>0</v>
      </c>
      <c r="C639">
        <v>3</v>
      </c>
      <c r="D639">
        <f>IF(Table1[[#This Row],[Pclass]]=1, 1, 0)</f>
        <v>0</v>
      </c>
      <c r="E639">
        <f>IF(Table1[[#This Row],[Pclass]]=2, 1, 0)</f>
        <v>0</v>
      </c>
      <c r="F639" t="s">
        <v>809</v>
      </c>
      <c r="G639" t="s">
        <v>13</v>
      </c>
      <c r="H639">
        <f>IF(Table1[[#This Row],[Sex]]="male", 1, 0)</f>
        <v>1</v>
      </c>
      <c r="I639">
        <v>24</v>
      </c>
      <c r="J639">
        <f>IF(Table1[[#This Row],[Age]], 0, 1)</f>
        <v>0</v>
      </c>
      <c r="K639">
        <f>IF(AND(Table1[[#This Row],[Age]]&lt;&gt;"", Table1[[#This Row],[Age]]&lt;13), 1, 0)</f>
        <v>0</v>
      </c>
      <c r="L639">
        <f>IF(AND(Table1[[#This Row],[Age]]&lt;&gt;"", Table1[[#This Row],[Age]]&gt;=13, Table1[[#This Row],[Age]]&lt;20), 1, 0)</f>
        <v>0</v>
      </c>
      <c r="O639">
        <f>IF(AND(Table1[[#This Row],[Age]]&lt;&gt;"", Table1[[#This Row],[Age]]&gt;64), 1, 0)</f>
        <v>0</v>
      </c>
      <c r="P639">
        <v>2</v>
      </c>
      <c r="Q639">
        <v>0</v>
      </c>
      <c r="R639" t="s">
        <v>810</v>
      </c>
      <c r="S639">
        <v>24.15</v>
      </c>
      <c r="U639" t="s">
        <v>15</v>
      </c>
      <c r="V639">
        <f>Table1[[#This Row],[class1]]*Bclass1+Table1[[#This Row],[class2]]*Bclass2+Table1[[#This Row],[male]]*Bmale+Table1[[#This Row],[Fare]]*Bfare+Table1[[#This Row],[child]]*Bchild+Table1[[#This Row],[teen]]*Bteen+Table1[[#This Row],[senior]]*Bsenior</f>
        <v>-2.4650172520374576</v>
      </c>
      <c r="W639">
        <f>EXP(Table1[[#This Row],[Logit]])</f>
        <v>8.5007375808617364E-2</v>
      </c>
      <c r="X639">
        <f>IF(Table1[[#This Row],[Survived]]=1, Table1[[#This Row],[elogit]]/(1+Table1[[#This Row],[elogit]]), 1-(Table1[[#This Row],[elogit]]/(1+Table1[[#This Row],[elogit]])))</f>
        <v>0.92165272079808269</v>
      </c>
      <c r="Y639">
        <f>LN(Table1[[#This Row],[probability]])</f>
        <v>-8.1586784949609206E-2</v>
      </c>
      <c r="Z639">
        <f>IF(ROW()&lt;(Table1[[#Totals],[Survived]]+1), 1, 0)</f>
        <v>0</v>
      </c>
      <c r="AA639">
        <f>IF(Table1[[#This Row],[Prediction]]=Table1[[#This Row],[Survived]], 1, 0)</f>
        <v>1</v>
      </c>
    </row>
    <row r="640" spans="1:27" x14ac:dyDescent="0.3">
      <c r="A640">
        <v>596</v>
      </c>
      <c r="B640">
        <v>0</v>
      </c>
      <c r="C640">
        <v>3</v>
      </c>
      <c r="D640">
        <f>IF(Table1[[#This Row],[Pclass]]=1, 1, 0)</f>
        <v>0</v>
      </c>
      <c r="E640">
        <f>IF(Table1[[#This Row],[Pclass]]=2, 1, 0)</f>
        <v>0</v>
      </c>
      <c r="F640" t="s">
        <v>853</v>
      </c>
      <c r="G640" t="s">
        <v>13</v>
      </c>
      <c r="H640">
        <f>IF(Table1[[#This Row],[Sex]]="male", 1, 0)</f>
        <v>1</v>
      </c>
      <c r="I640">
        <v>36</v>
      </c>
      <c r="J640">
        <f>IF(Table1[[#This Row],[Age]], 0, 1)</f>
        <v>0</v>
      </c>
      <c r="K640">
        <f>IF(AND(Table1[[#This Row],[Age]]&lt;&gt;"", Table1[[#This Row],[Age]]&lt;13), 1, 0)</f>
        <v>0</v>
      </c>
      <c r="L640">
        <f>IF(AND(Table1[[#This Row],[Age]]&lt;&gt;"", Table1[[#This Row],[Age]]&gt;=13, Table1[[#This Row],[Age]]&lt;20), 1, 0)</f>
        <v>0</v>
      </c>
      <c r="O640">
        <f>IF(AND(Table1[[#This Row],[Age]]&lt;&gt;"", Table1[[#This Row],[Age]]&gt;64), 1, 0)</f>
        <v>0</v>
      </c>
      <c r="P640">
        <v>1</v>
      </c>
      <c r="Q640">
        <v>1</v>
      </c>
      <c r="R640">
        <v>345773</v>
      </c>
      <c r="S640">
        <v>24.15</v>
      </c>
      <c r="U640" t="s">
        <v>15</v>
      </c>
      <c r="V640">
        <f>Table1[[#This Row],[class1]]*Bclass1+Table1[[#This Row],[class2]]*Bclass2+Table1[[#This Row],[male]]*Bmale+Table1[[#This Row],[Fare]]*Bfare+Table1[[#This Row],[child]]*Bchild+Table1[[#This Row],[teen]]*Bteen+Table1[[#This Row],[senior]]*Bsenior</f>
        <v>-2.4650172520374576</v>
      </c>
      <c r="W640">
        <f>EXP(Table1[[#This Row],[Logit]])</f>
        <v>8.5007375808617364E-2</v>
      </c>
      <c r="X640">
        <f>IF(Table1[[#This Row],[Survived]]=1, Table1[[#This Row],[elogit]]/(1+Table1[[#This Row],[elogit]]), 1-(Table1[[#This Row],[elogit]]/(1+Table1[[#This Row],[elogit]])))</f>
        <v>0.92165272079808269</v>
      </c>
      <c r="Y640">
        <f>LN(Table1[[#This Row],[probability]])</f>
        <v>-8.1586784949609206E-2</v>
      </c>
      <c r="Z640">
        <f>IF(ROW()&lt;(Table1[[#Totals],[Survived]]+1), 1, 0)</f>
        <v>0</v>
      </c>
      <c r="AA640">
        <f>IF(Table1[[#This Row],[Prediction]]=Table1[[#This Row],[Survived]], 1, 0)</f>
        <v>1</v>
      </c>
    </row>
    <row r="641" spans="1:27" x14ac:dyDescent="0.3">
      <c r="A641">
        <v>769</v>
      </c>
      <c r="B641">
        <v>0</v>
      </c>
      <c r="C641">
        <v>3</v>
      </c>
      <c r="D641">
        <f>IF(Table1[[#This Row],[Pclass]]=1, 1, 0)</f>
        <v>0</v>
      </c>
      <c r="E641">
        <f>IF(Table1[[#This Row],[Pclass]]=2, 1, 0)</f>
        <v>0</v>
      </c>
      <c r="F641" t="s">
        <v>1067</v>
      </c>
      <c r="G641" t="s">
        <v>13</v>
      </c>
      <c r="H641">
        <f>IF(Table1[[#This Row],[Sex]]="male", 1, 0)</f>
        <v>1</v>
      </c>
      <c r="J641">
        <f>IF(Table1[[#This Row],[Age]], 0, 1)</f>
        <v>1</v>
      </c>
      <c r="K641">
        <f>IF(AND(Table1[[#This Row],[Age]]&lt;&gt;"", Table1[[#This Row],[Age]]&lt;13), 1, 0)</f>
        <v>0</v>
      </c>
      <c r="L641">
        <f>IF(AND(Table1[[#This Row],[Age]]&lt;&gt;"", Table1[[#This Row],[Age]]&gt;=13, Table1[[#This Row],[Age]]&lt;20), 1, 0)</f>
        <v>0</v>
      </c>
      <c r="O641">
        <f>IF(AND(Table1[[#This Row],[Age]]&lt;&gt;"", Table1[[#This Row],[Age]]&gt;64), 1, 0)</f>
        <v>0</v>
      </c>
      <c r="P641">
        <v>1</v>
      </c>
      <c r="Q641">
        <v>0</v>
      </c>
      <c r="R641">
        <v>371110</v>
      </c>
      <c r="S641">
        <v>24.15</v>
      </c>
      <c r="U641" t="s">
        <v>27</v>
      </c>
      <c r="V641">
        <f>Table1[[#This Row],[class1]]*Bclass1+Table1[[#This Row],[class2]]*Bclass2+Table1[[#This Row],[male]]*Bmale+Table1[[#This Row],[Fare]]*Bfare+Table1[[#This Row],[child]]*Bchild+Table1[[#This Row],[teen]]*Bteen+Table1[[#This Row],[senior]]*Bsenior</f>
        <v>-2.4650172520374576</v>
      </c>
      <c r="W641">
        <f>EXP(Table1[[#This Row],[Logit]])</f>
        <v>8.5007375808617364E-2</v>
      </c>
      <c r="X641">
        <f>IF(Table1[[#This Row],[Survived]]=1, Table1[[#This Row],[elogit]]/(1+Table1[[#This Row],[elogit]]), 1-(Table1[[#This Row],[elogit]]/(1+Table1[[#This Row],[elogit]])))</f>
        <v>0.92165272079808269</v>
      </c>
      <c r="Y641">
        <f>LN(Table1[[#This Row],[probability]])</f>
        <v>-8.1586784949609206E-2</v>
      </c>
      <c r="Z641">
        <f>IF(ROW()&lt;(Table1[[#Totals],[Survived]]+1), 1, 0)</f>
        <v>0</v>
      </c>
      <c r="AA641">
        <f>IF(Table1[[#This Row],[Prediction]]=Table1[[#This Row],[Survived]], 1, 0)</f>
        <v>1</v>
      </c>
    </row>
    <row r="642" spans="1:27" x14ac:dyDescent="0.3">
      <c r="A642">
        <v>812</v>
      </c>
      <c r="B642">
        <v>0</v>
      </c>
      <c r="C642">
        <v>3</v>
      </c>
      <c r="D642">
        <f>IF(Table1[[#This Row],[Pclass]]=1, 1, 0)</f>
        <v>0</v>
      </c>
      <c r="E642">
        <f>IF(Table1[[#This Row],[Pclass]]=2, 1, 0)</f>
        <v>0</v>
      </c>
      <c r="F642" t="s">
        <v>1121</v>
      </c>
      <c r="G642" t="s">
        <v>13</v>
      </c>
      <c r="H642">
        <f>IF(Table1[[#This Row],[Sex]]="male", 1, 0)</f>
        <v>1</v>
      </c>
      <c r="I642">
        <v>39</v>
      </c>
      <c r="J642">
        <f>IF(Table1[[#This Row],[Age]], 0, 1)</f>
        <v>0</v>
      </c>
      <c r="K642">
        <f>IF(AND(Table1[[#This Row],[Age]]&lt;&gt;"", Table1[[#This Row],[Age]]&lt;13), 1, 0)</f>
        <v>0</v>
      </c>
      <c r="L642">
        <f>IF(AND(Table1[[#This Row],[Age]]&lt;&gt;"", Table1[[#This Row],[Age]]&gt;=13, Table1[[#This Row],[Age]]&lt;20), 1, 0)</f>
        <v>0</v>
      </c>
      <c r="O642">
        <f>IF(AND(Table1[[#This Row],[Age]]&lt;&gt;"", Table1[[#This Row],[Age]]&gt;64), 1, 0)</f>
        <v>0</v>
      </c>
      <c r="P642">
        <v>0</v>
      </c>
      <c r="Q642">
        <v>0</v>
      </c>
      <c r="R642" t="s">
        <v>810</v>
      </c>
      <c r="S642">
        <v>24.15</v>
      </c>
      <c r="U642" t="s">
        <v>15</v>
      </c>
      <c r="V642">
        <f>Table1[[#This Row],[class1]]*Bclass1+Table1[[#This Row],[class2]]*Bclass2+Table1[[#This Row],[male]]*Bmale+Table1[[#This Row],[Fare]]*Bfare+Table1[[#This Row],[child]]*Bchild+Table1[[#This Row],[teen]]*Bteen+Table1[[#This Row],[senior]]*Bsenior</f>
        <v>-2.4650172520374576</v>
      </c>
      <c r="W642">
        <f>EXP(Table1[[#This Row],[Logit]])</f>
        <v>8.5007375808617364E-2</v>
      </c>
      <c r="X642">
        <f>IF(Table1[[#This Row],[Survived]]=1, Table1[[#This Row],[elogit]]/(1+Table1[[#This Row],[elogit]]), 1-(Table1[[#This Row],[elogit]]/(1+Table1[[#This Row],[elogit]])))</f>
        <v>0.92165272079808269</v>
      </c>
      <c r="Y642">
        <f>LN(Table1[[#This Row],[probability]])</f>
        <v>-8.1586784949609206E-2</v>
      </c>
      <c r="Z642">
        <f>IF(ROW()&lt;(Table1[[#Totals],[Survived]]+1), 1, 0)</f>
        <v>0</v>
      </c>
      <c r="AA642">
        <f>IF(Table1[[#This Row],[Prediction]]=Table1[[#This Row],[Survived]], 1, 0)</f>
        <v>1</v>
      </c>
    </row>
    <row r="643" spans="1:27" x14ac:dyDescent="0.3">
      <c r="A643">
        <v>784</v>
      </c>
      <c r="B643">
        <v>0</v>
      </c>
      <c r="C643">
        <v>3</v>
      </c>
      <c r="D643">
        <f>IF(Table1[[#This Row],[Pclass]]=1, 1, 0)</f>
        <v>0</v>
      </c>
      <c r="E643">
        <f>IF(Table1[[#This Row],[Pclass]]=2, 1, 0)</f>
        <v>0</v>
      </c>
      <c r="F643" t="s">
        <v>1087</v>
      </c>
      <c r="G643" t="s">
        <v>13</v>
      </c>
      <c r="H643">
        <f>IF(Table1[[#This Row],[Sex]]="male", 1, 0)</f>
        <v>1</v>
      </c>
      <c r="J643">
        <f>IF(Table1[[#This Row],[Age]], 0, 1)</f>
        <v>1</v>
      </c>
      <c r="K643">
        <f>IF(AND(Table1[[#This Row],[Age]]&lt;&gt;"", Table1[[#This Row],[Age]]&lt;13), 1, 0)</f>
        <v>0</v>
      </c>
      <c r="L643">
        <f>IF(AND(Table1[[#This Row],[Age]]&lt;&gt;"", Table1[[#This Row],[Age]]&gt;=13, Table1[[#This Row],[Age]]&lt;20), 1, 0)</f>
        <v>0</v>
      </c>
      <c r="O643">
        <f>IF(AND(Table1[[#This Row],[Age]]&lt;&gt;"", Table1[[#This Row],[Age]]&gt;64), 1, 0)</f>
        <v>0</v>
      </c>
      <c r="P643">
        <v>1</v>
      </c>
      <c r="Q643">
        <v>2</v>
      </c>
      <c r="R643" t="s">
        <v>1088</v>
      </c>
      <c r="S643">
        <v>23.45</v>
      </c>
      <c r="U643" t="s">
        <v>15</v>
      </c>
      <c r="V643">
        <f>Table1[[#This Row],[class1]]*Bclass1+Table1[[#This Row],[class2]]*Bclass2+Table1[[#This Row],[male]]*Bmale+Table1[[#This Row],[Fare]]*Bfare+Table1[[#This Row],[child]]*Bchild+Table1[[#This Row],[teen]]*Bteen+Table1[[#This Row],[senior]]*Bsenior</f>
        <v>-2.4659483085421994</v>
      </c>
      <c r="W643">
        <f>EXP(Table1[[#This Row],[Logit]])</f>
        <v>8.4928265971998512E-2</v>
      </c>
      <c r="X643">
        <f>IF(Table1[[#This Row],[Survived]]=1, Table1[[#This Row],[elogit]]/(1+Table1[[#This Row],[elogit]]), 1-(Table1[[#This Row],[elogit]]/(1+Table1[[#This Row],[elogit]])))</f>
        <v>0.9217199250533763</v>
      </c>
      <c r="Y643">
        <f>LN(Table1[[#This Row],[probability]])</f>
        <v>-8.1513870495253354E-2</v>
      </c>
      <c r="Z643">
        <f>IF(ROW()&lt;(Table1[[#Totals],[Survived]]+1), 1, 0)</f>
        <v>0</v>
      </c>
      <c r="AA643">
        <f>IF(Table1[[#This Row],[Prediction]]=Table1[[#This Row],[Survived]], 1, 0)</f>
        <v>1</v>
      </c>
    </row>
    <row r="644" spans="1:27" x14ac:dyDescent="0.3">
      <c r="A644">
        <v>509</v>
      </c>
      <c r="B644">
        <v>0</v>
      </c>
      <c r="C644">
        <v>3</v>
      </c>
      <c r="D644">
        <f>IF(Table1[[#This Row],[Pclass]]=1, 1, 0)</f>
        <v>0</v>
      </c>
      <c r="E644">
        <f>IF(Table1[[#This Row],[Pclass]]=2, 1, 0)</f>
        <v>0</v>
      </c>
      <c r="F644" t="s">
        <v>730</v>
      </c>
      <c r="G644" t="s">
        <v>13</v>
      </c>
      <c r="H644">
        <f>IF(Table1[[#This Row],[Sex]]="male", 1, 0)</f>
        <v>1</v>
      </c>
      <c r="I644">
        <v>28</v>
      </c>
      <c r="J644">
        <f>IF(Table1[[#This Row],[Age]], 0, 1)</f>
        <v>0</v>
      </c>
      <c r="K644">
        <f>IF(AND(Table1[[#This Row],[Age]]&lt;&gt;"", Table1[[#This Row],[Age]]&lt;13), 1, 0)</f>
        <v>0</v>
      </c>
      <c r="L644">
        <f>IF(AND(Table1[[#This Row],[Age]]&lt;&gt;"", Table1[[#This Row],[Age]]&gt;=13, Table1[[#This Row],[Age]]&lt;20), 1, 0)</f>
        <v>0</v>
      </c>
      <c r="O644">
        <f>IF(AND(Table1[[#This Row],[Age]]&lt;&gt;"", Table1[[#This Row],[Age]]&gt;64), 1, 0)</f>
        <v>0</v>
      </c>
      <c r="P644">
        <v>0</v>
      </c>
      <c r="Q644">
        <v>0</v>
      </c>
      <c r="R644" t="s">
        <v>731</v>
      </c>
      <c r="S644">
        <v>22.524999999999999</v>
      </c>
      <c r="U644" t="s">
        <v>15</v>
      </c>
      <c r="V644">
        <f>Table1[[#This Row],[class1]]*Bclass1+Table1[[#This Row],[class2]]*Bclass2+Table1[[#This Row],[male]]*Bmale+Table1[[#This Row],[Fare]]*Bfare+Table1[[#This Row],[child]]*Bchild+Table1[[#This Row],[teen]]*Bteen+Table1[[#This Row],[senior]]*Bsenior</f>
        <v>-2.4671786332091794</v>
      </c>
      <c r="W644">
        <f>EXP(Table1[[#This Row],[Logit]])</f>
        <v>8.4823840883003085E-2</v>
      </c>
      <c r="X644">
        <f>IF(Table1[[#This Row],[Survived]]=1, Table1[[#This Row],[elogit]]/(1+Table1[[#This Row],[elogit]]), 1-(Table1[[#This Row],[elogit]]/(1+Table1[[#This Row],[elogit]])))</f>
        <v>0.92180864976754207</v>
      </c>
      <c r="Y644">
        <f>LN(Table1[[#This Row],[probability]])</f>
        <v>-8.1417615177656361E-2</v>
      </c>
      <c r="Z644">
        <f>IF(ROW()&lt;(Table1[[#Totals],[Survived]]+1), 1, 0)</f>
        <v>0</v>
      </c>
      <c r="AA644">
        <f>IF(Table1[[#This Row],[Prediction]]=Table1[[#This Row],[Survived]], 1, 0)</f>
        <v>1</v>
      </c>
    </row>
    <row r="645" spans="1:27" x14ac:dyDescent="0.3">
      <c r="A645">
        <v>49</v>
      </c>
      <c r="B645">
        <v>0</v>
      </c>
      <c r="C645">
        <v>3</v>
      </c>
      <c r="D645">
        <f>IF(Table1[[#This Row],[Pclass]]=1, 1, 0)</f>
        <v>0</v>
      </c>
      <c r="E645">
        <f>IF(Table1[[#This Row],[Pclass]]=2, 1, 0)</f>
        <v>0</v>
      </c>
      <c r="F645" t="s">
        <v>86</v>
      </c>
      <c r="G645" t="s">
        <v>13</v>
      </c>
      <c r="H645">
        <f>IF(Table1[[#This Row],[Sex]]="male", 1, 0)</f>
        <v>1</v>
      </c>
      <c r="J645">
        <f>IF(Table1[[#This Row],[Age]], 0, 1)</f>
        <v>1</v>
      </c>
      <c r="K645">
        <f>IF(AND(Table1[[#This Row],[Age]]&lt;&gt;"", Table1[[#This Row],[Age]]&lt;13), 1, 0)</f>
        <v>0</v>
      </c>
      <c r="L645">
        <f>IF(AND(Table1[[#This Row],[Age]]&lt;&gt;"", Table1[[#This Row],[Age]]&gt;=13, Table1[[#This Row],[Age]]&lt;20), 1, 0)</f>
        <v>0</v>
      </c>
      <c r="O645">
        <f>IF(AND(Table1[[#This Row],[Age]]&lt;&gt;"", Table1[[#This Row],[Age]]&gt;64), 1, 0)</f>
        <v>0</v>
      </c>
      <c r="P645">
        <v>2</v>
      </c>
      <c r="Q645">
        <v>0</v>
      </c>
      <c r="R645">
        <v>2662</v>
      </c>
      <c r="S645">
        <v>21.679200000000002</v>
      </c>
      <c r="U645" t="s">
        <v>20</v>
      </c>
      <c r="V645">
        <f>Table1[[#This Row],[class1]]*Bclass1+Table1[[#This Row],[class2]]*Bclass2+Table1[[#This Row],[male]]*Bmale+Table1[[#This Row],[Fare]]*Bfare+Table1[[#This Row],[child]]*Bchild+Table1[[#This Row],[teen]]*Bteen+Table1[[#This Row],[senior]]*Bsenior</f>
        <v>-2.4683036154830513</v>
      </c>
      <c r="W645">
        <f>EXP(Table1[[#This Row],[Logit]])</f>
        <v>8.4728469221380762E-2</v>
      </c>
      <c r="X645">
        <f>IF(Table1[[#This Row],[Survived]]=1, Table1[[#This Row],[elogit]]/(1+Table1[[#This Row],[elogit]]), 1-(Table1[[#This Row],[elogit]]/(1+Table1[[#This Row],[elogit]])))</f>
        <v>0.92188969716799363</v>
      </c>
      <c r="Y645">
        <f>LN(Table1[[#This Row],[probability]])</f>
        <v>-8.1329696890330802E-2</v>
      </c>
      <c r="Z645">
        <f>IF(ROW()&lt;(Table1[[#Totals],[Survived]]+1), 1, 0)</f>
        <v>0</v>
      </c>
      <c r="AA645">
        <f>IF(Table1[[#This Row],[Prediction]]=Table1[[#This Row],[Survived]], 1, 0)</f>
        <v>1</v>
      </c>
    </row>
    <row r="646" spans="1:27" x14ac:dyDescent="0.3">
      <c r="A646">
        <v>94</v>
      </c>
      <c r="B646">
        <v>0</v>
      </c>
      <c r="C646">
        <v>3</v>
      </c>
      <c r="D646">
        <f>IF(Table1[[#This Row],[Pclass]]=1, 1, 0)</f>
        <v>0</v>
      </c>
      <c r="E646">
        <f>IF(Table1[[#This Row],[Pclass]]=2, 1, 0)</f>
        <v>0</v>
      </c>
      <c r="F646" t="s">
        <v>153</v>
      </c>
      <c r="G646" t="s">
        <v>13</v>
      </c>
      <c r="H646">
        <f>IF(Table1[[#This Row],[Sex]]="male", 1, 0)</f>
        <v>1</v>
      </c>
      <c r="I646">
        <v>26</v>
      </c>
      <c r="J646">
        <f>IF(Table1[[#This Row],[Age]], 0, 1)</f>
        <v>0</v>
      </c>
      <c r="K646">
        <f>IF(AND(Table1[[#This Row],[Age]]&lt;&gt;"", Table1[[#This Row],[Age]]&lt;13), 1, 0)</f>
        <v>0</v>
      </c>
      <c r="L646">
        <f>IF(AND(Table1[[#This Row],[Age]]&lt;&gt;"", Table1[[#This Row],[Age]]&gt;=13, Table1[[#This Row],[Age]]&lt;20), 1, 0)</f>
        <v>0</v>
      </c>
      <c r="O646">
        <f>IF(AND(Table1[[#This Row],[Age]]&lt;&gt;"", Table1[[#This Row],[Age]]&gt;64), 1, 0)</f>
        <v>0</v>
      </c>
      <c r="P646">
        <v>1</v>
      </c>
      <c r="Q646">
        <v>2</v>
      </c>
      <c r="R646" t="s">
        <v>154</v>
      </c>
      <c r="S646">
        <v>20.574999999999999</v>
      </c>
      <c r="U646" t="s">
        <v>15</v>
      </c>
      <c r="V646">
        <f>Table1[[#This Row],[class1]]*Bclass1+Table1[[#This Row],[class2]]*Bclass2+Table1[[#This Row],[male]]*Bmale+Table1[[#This Row],[Fare]]*Bfare+Table1[[#This Row],[child]]*Bchild+Table1[[#This Row],[teen]]*Bteen+Table1[[#This Row],[senior]]*Bsenior</f>
        <v>-2.4697722906152455</v>
      </c>
      <c r="W646">
        <f>EXP(Table1[[#This Row],[Logit]])</f>
        <v>8.4604121960862574E-2</v>
      </c>
      <c r="X646">
        <f>IF(Table1[[#This Row],[Survived]]=1, Table1[[#This Row],[elogit]]/(1+Table1[[#This Row],[elogit]]), 1-(Table1[[#This Row],[elogit]]/(1+Table1[[#This Row],[elogit]])))</f>
        <v>0.9219953896100761</v>
      </c>
      <c r="Y646">
        <f>LN(Table1[[#This Row],[probability]])</f>
        <v>-8.1215055860956342E-2</v>
      </c>
      <c r="Z646">
        <f>IF(ROW()&lt;(Table1[[#Totals],[Survived]]+1), 1, 0)</f>
        <v>0</v>
      </c>
      <c r="AA646">
        <f>IF(Table1[[#This Row],[Prediction]]=Table1[[#This Row],[Survived]], 1, 0)</f>
        <v>1</v>
      </c>
    </row>
    <row r="647" spans="1:27" x14ac:dyDescent="0.3">
      <c r="A647">
        <v>549</v>
      </c>
      <c r="B647">
        <v>0</v>
      </c>
      <c r="C647">
        <v>3</v>
      </c>
      <c r="D647">
        <f>IF(Table1[[#This Row],[Pclass]]=1, 1, 0)</f>
        <v>0</v>
      </c>
      <c r="E647">
        <f>IF(Table1[[#This Row],[Pclass]]=2, 1, 0)</f>
        <v>0</v>
      </c>
      <c r="F647" t="s">
        <v>788</v>
      </c>
      <c r="G647" t="s">
        <v>13</v>
      </c>
      <c r="H647">
        <f>IF(Table1[[#This Row],[Sex]]="male", 1, 0)</f>
        <v>1</v>
      </c>
      <c r="I647">
        <v>33</v>
      </c>
      <c r="J647">
        <f>IF(Table1[[#This Row],[Age]], 0, 1)</f>
        <v>0</v>
      </c>
      <c r="K647">
        <f>IF(AND(Table1[[#This Row],[Age]]&lt;&gt;"", Table1[[#This Row],[Age]]&lt;13), 1, 0)</f>
        <v>0</v>
      </c>
      <c r="L647">
        <f>IF(AND(Table1[[#This Row],[Age]]&lt;&gt;"", Table1[[#This Row],[Age]]&gt;=13, Table1[[#This Row],[Age]]&lt;20), 1, 0)</f>
        <v>0</v>
      </c>
      <c r="O647">
        <f>IF(AND(Table1[[#This Row],[Age]]&lt;&gt;"", Table1[[#This Row],[Age]]&gt;64), 1, 0)</f>
        <v>0</v>
      </c>
      <c r="P647">
        <v>1</v>
      </c>
      <c r="Q647">
        <v>1</v>
      </c>
      <c r="R647">
        <v>363291</v>
      </c>
      <c r="S647">
        <v>20.524999999999999</v>
      </c>
      <c r="U647" t="s">
        <v>15</v>
      </c>
      <c r="V647">
        <f>Table1[[#This Row],[class1]]*Bclass1+Table1[[#This Row],[class2]]*Bclass2+Table1[[#This Row],[male]]*Bmale+Table1[[#This Row],[Fare]]*Bfare+Table1[[#This Row],[child]]*Bchild+Table1[[#This Row],[teen]]*Bteen+Table1[[#This Row],[senior]]*Bsenior</f>
        <v>-2.4698387946512983</v>
      </c>
      <c r="W647">
        <f>EXP(Table1[[#This Row],[Logit]])</f>
        <v>8.4598495632374315E-2</v>
      </c>
      <c r="X647">
        <f>IF(Table1[[#This Row],[Survived]]=1, Table1[[#This Row],[elogit]]/(1+Table1[[#This Row],[elogit]]), 1-(Table1[[#This Row],[elogit]]/(1+Table1[[#This Row],[elogit]])))</f>
        <v>0.92200017243888099</v>
      </c>
      <c r="Y647">
        <f>LN(Table1[[#This Row],[probability]])</f>
        <v>-8.1209868398574817E-2</v>
      </c>
      <c r="Z647">
        <f>IF(ROW()&lt;(Table1[[#Totals],[Survived]]+1), 1, 0)</f>
        <v>0</v>
      </c>
      <c r="AA647">
        <f>IF(Table1[[#This Row],[Prediction]]=Table1[[#This Row],[Survived]], 1, 0)</f>
        <v>1</v>
      </c>
    </row>
    <row r="648" spans="1:27" x14ac:dyDescent="0.3">
      <c r="A648">
        <v>452</v>
      </c>
      <c r="B648">
        <v>0</v>
      </c>
      <c r="C648">
        <v>3</v>
      </c>
      <c r="D648">
        <f>IF(Table1[[#This Row],[Pclass]]=1, 1, 0)</f>
        <v>0</v>
      </c>
      <c r="E648">
        <f>IF(Table1[[#This Row],[Pclass]]=2, 1, 0)</f>
        <v>0</v>
      </c>
      <c r="F648" t="s">
        <v>651</v>
      </c>
      <c r="G648" t="s">
        <v>13</v>
      </c>
      <c r="H648">
        <f>IF(Table1[[#This Row],[Sex]]="male", 1, 0)</f>
        <v>1</v>
      </c>
      <c r="J648">
        <f>IF(Table1[[#This Row],[Age]], 0, 1)</f>
        <v>1</v>
      </c>
      <c r="K648">
        <f>IF(AND(Table1[[#This Row],[Age]]&lt;&gt;"", Table1[[#This Row],[Age]]&lt;13), 1, 0)</f>
        <v>0</v>
      </c>
      <c r="L648">
        <f>IF(AND(Table1[[#This Row],[Age]]&lt;&gt;"", Table1[[#This Row],[Age]]&gt;=13, Table1[[#This Row],[Age]]&lt;20), 1, 0)</f>
        <v>0</v>
      </c>
      <c r="O648">
        <f>IF(AND(Table1[[#This Row],[Age]]&lt;&gt;"", Table1[[#This Row],[Age]]&gt;64), 1, 0)</f>
        <v>0</v>
      </c>
      <c r="P648">
        <v>1</v>
      </c>
      <c r="Q648">
        <v>0</v>
      </c>
      <c r="R648">
        <v>65303</v>
      </c>
      <c r="S648">
        <v>19.966699999999999</v>
      </c>
      <c r="U648" t="s">
        <v>15</v>
      </c>
      <c r="V648">
        <f>Table1[[#This Row],[class1]]*Bclass1+Table1[[#This Row],[class2]]*Bclass2+Table1[[#This Row],[male]]*Bmale+Table1[[#This Row],[Fare]]*Bfare+Table1[[#This Row],[child]]*Bchild+Table1[[#This Row],[teen]]*Bteen+Table1[[#This Row],[senior]]*Bsenior</f>
        <v>-2.4705813787178661</v>
      </c>
      <c r="W648">
        <f>EXP(Table1[[#This Row],[Logit]])</f>
        <v>8.4535697456810138E-2</v>
      </c>
      <c r="X648">
        <f>IF(Table1[[#This Row],[Survived]]=1, Table1[[#This Row],[elogit]]/(1+Table1[[#This Row],[elogit]]), 1-(Table1[[#This Row],[elogit]]/(1+Table1[[#This Row],[elogit]])))</f>
        <v>0.92205355927421961</v>
      </c>
      <c r="Y648">
        <f>LN(Table1[[#This Row],[probability]])</f>
        <v>-8.1151966793610267E-2</v>
      </c>
      <c r="Z648">
        <f>IF(ROW()&lt;(Table1[[#Totals],[Survived]]+1), 1, 0)</f>
        <v>0</v>
      </c>
      <c r="AA648">
        <f>IF(Table1[[#This Row],[Prediction]]=Table1[[#This Row],[Survived]], 1, 0)</f>
        <v>1</v>
      </c>
    </row>
    <row r="649" spans="1:27" x14ac:dyDescent="0.3">
      <c r="A649">
        <v>491</v>
      </c>
      <c r="B649">
        <v>0</v>
      </c>
      <c r="C649">
        <v>3</v>
      </c>
      <c r="D649">
        <f>IF(Table1[[#This Row],[Pclass]]=1, 1, 0)</f>
        <v>0</v>
      </c>
      <c r="E649">
        <f>IF(Table1[[#This Row],[Pclass]]=2, 1, 0)</f>
        <v>0</v>
      </c>
      <c r="F649" t="s">
        <v>705</v>
      </c>
      <c r="G649" t="s">
        <v>13</v>
      </c>
      <c r="H649">
        <f>IF(Table1[[#This Row],[Sex]]="male", 1, 0)</f>
        <v>1</v>
      </c>
      <c r="J649">
        <f>IF(Table1[[#This Row],[Age]], 0, 1)</f>
        <v>1</v>
      </c>
      <c r="K649">
        <f>IF(AND(Table1[[#This Row],[Age]]&lt;&gt;"", Table1[[#This Row],[Age]]&lt;13), 1, 0)</f>
        <v>0</v>
      </c>
      <c r="L649">
        <f>IF(AND(Table1[[#This Row],[Age]]&lt;&gt;"", Table1[[#This Row],[Age]]&gt;=13, Table1[[#This Row],[Age]]&lt;20), 1, 0)</f>
        <v>0</v>
      </c>
      <c r="O649">
        <f>IF(AND(Table1[[#This Row],[Age]]&lt;&gt;"", Table1[[#This Row],[Age]]&gt;64), 1, 0)</f>
        <v>0</v>
      </c>
      <c r="P649">
        <v>1</v>
      </c>
      <c r="Q649">
        <v>0</v>
      </c>
      <c r="R649">
        <v>65304</v>
      </c>
      <c r="S649">
        <v>19.966699999999999</v>
      </c>
      <c r="U649" t="s">
        <v>15</v>
      </c>
      <c r="V649">
        <f>Table1[[#This Row],[class1]]*Bclass1+Table1[[#This Row],[class2]]*Bclass2+Table1[[#This Row],[male]]*Bmale+Table1[[#This Row],[Fare]]*Bfare+Table1[[#This Row],[child]]*Bchild+Table1[[#This Row],[teen]]*Bteen+Table1[[#This Row],[senior]]*Bsenior</f>
        <v>-2.4705813787178661</v>
      </c>
      <c r="W649">
        <f>EXP(Table1[[#This Row],[Logit]])</f>
        <v>8.4535697456810138E-2</v>
      </c>
      <c r="X649">
        <f>IF(Table1[[#This Row],[Survived]]=1, Table1[[#This Row],[elogit]]/(1+Table1[[#This Row],[elogit]]), 1-(Table1[[#This Row],[elogit]]/(1+Table1[[#This Row],[elogit]])))</f>
        <v>0.92205355927421961</v>
      </c>
      <c r="Y649">
        <f>LN(Table1[[#This Row],[probability]])</f>
        <v>-8.1151966793610267E-2</v>
      </c>
      <c r="Z649">
        <f>IF(ROW()&lt;(Table1[[#Totals],[Survived]]+1), 1, 0)</f>
        <v>0</v>
      </c>
      <c r="AA649">
        <f>IF(Table1[[#This Row],[Prediction]]=Table1[[#This Row],[Survived]], 1, 0)</f>
        <v>1</v>
      </c>
    </row>
    <row r="650" spans="1:27" x14ac:dyDescent="0.3">
      <c r="A650">
        <v>354</v>
      </c>
      <c r="B650">
        <v>0</v>
      </c>
      <c r="C650">
        <v>3</v>
      </c>
      <c r="D650">
        <f>IF(Table1[[#This Row],[Pclass]]=1, 1, 0)</f>
        <v>0</v>
      </c>
      <c r="E650">
        <f>IF(Table1[[#This Row],[Pclass]]=2, 1, 0)</f>
        <v>0</v>
      </c>
      <c r="F650" t="s">
        <v>528</v>
      </c>
      <c r="G650" t="s">
        <v>13</v>
      </c>
      <c r="H650">
        <f>IF(Table1[[#This Row],[Sex]]="male", 1, 0)</f>
        <v>1</v>
      </c>
      <c r="I650">
        <v>25</v>
      </c>
      <c r="J650">
        <f>IF(Table1[[#This Row],[Age]], 0, 1)</f>
        <v>0</v>
      </c>
      <c r="K650">
        <f>IF(AND(Table1[[#This Row],[Age]]&lt;&gt;"", Table1[[#This Row],[Age]]&lt;13), 1, 0)</f>
        <v>0</v>
      </c>
      <c r="L650">
        <f>IF(AND(Table1[[#This Row],[Age]]&lt;&gt;"", Table1[[#This Row],[Age]]&gt;=13, Table1[[#This Row],[Age]]&lt;20), 1, 0)</f>
        <v>0</v>
      </c>
      <c r="O650">
        <f>IF(AND(Table1[[#This Row],[Age]]&lt;&gt;"", Table1[[#This Row],[Age]]&gt;64), 1, 0)</f>
        <v>0</v>
      </c>
      <c r="P650">
        <v>1</v>
      </c>
      <c r="Q650">
        <v>0</v>
      </c>
      <c r="R650">
        <v>349237</v>
      </c>
      <c r="S650">
        <v>17.8</v>
      </c>
      <c r="U650" t="s">
        <v>15</v>
      </c>
      <c r="V650">
        <f>Table1[[#This Row],[class1]]*Bclass1+Table1[[#This Row],[class2]]*Bclass2+Table1[[#This Row],[male]]*Bmale+Table1[[#This Row],[Fare]]*Bfare+Table1[[#This Row],[child]]*Bchild+Table1[[#This Row],[teen]]*Bteen+Table1[[#This Row],[senior]]*Bsenior</f>
        <v>-2.4734632646161856</v>
      </c>
      <c r="W650">
        <f>EXP(Table1[[#This Row],[Logit]])</f>
        <v>8.4292425931163914E-2</v>
      </c>
      <c r="X650">
        <f>IF(Table1[[#This Row],[Survived]]=1, Table1[[#This Row],[elogit]]/(1+Table1[[#This Row],[elogit]]), 1-(Table1[[#This Row],[elogit]]/(1+Table1[[#This Row],[elogit]])))</f>
        <v>0.92226043093607735</v>
      </c>
      <c r="Y650">
        <f>LN(Table1[[#This Row],[probability]])</f>
        <v>-8.0927632256407381E-2</v>
      </c>
      <c r="Z650">
        <f>IF(ROW()&lt;(Table1[[#Totals],[Survived]]+1), 1, 0)</f>
        <v>0</v>
      </c>
      <c r="AA650">
        <f>IF(Table1[[#This Row],[Prediction]]=Table1[[#This Row],[Survived]], 1, 0)</f>
        <v>1</v>
      </c>
    </row>
    <row r="651" spans="1:27" x14ac:dyDescent="0.3">
      <c r="A651">
        <v>436</v>
      </c>
      <c r="B651">
        <v>1</v>
      </c>
      <c r="C651">
        <v>1</v>
      </c>
      <c r="D651">
        <f>IF(Table1[[#This Row],[Pclass]]=1, 1, 0)</f>
        <v>1</v>
      </c>
      <c r="E651">
        <f>IF(Table1[[#This Row],[Pclass]]=2, 1, 0)</f>
        <v>0</v>
      </c>
      <c r="F651" t="s">
        <v>632</v>
      </c>
      <c r="G651" t="s">
        <v>17</v>
      </c>
      <c r="H651">
        <f>IF(Table1[[#This Row],[Sex]]="male", 1, 0)</f>
        <v>0</v>
      </c>
      <c r="I651">
        <v>14</v>
      </c>
      <c r="J651">
        <f>IF(Table1[[#This Row],[Age]], 0, 1)</f>
        <v>0</v>
      </c>
      <c r="K651">
        <f>IF(AND(Table1[[#This Row],[Age]]&lt;&gt;"", Table1[[#This Row],[Age]]&lt;13), 1, 0)</f>
        <v>0</v>
      </c>
      <c r="L651">
        <f>IF(AND(Table1[[#This Row],[Age]]&lt;&gt;"", Table1[[#This Row],[Age]]&gt;=13, Table1[[#This Row],[Age]]&lt;20), 1, 0)</f>
        <v>1</v>
      </c>
      <c r="O651">
        <f>IF(AND(Table1[[#This Row],[Age]]&lt;&gt;"", Table1[[#This Row],[Age]]&gt;64), 1, 0)</f>
        <v>0</v>
      </c>
      <c r="P651">
        <v>1</v>
      </c>
      <c r="Q651">
        <v>2</v>
      </c>
      <c r="R651">
        <v>113760</v>
      </c>
      <c r="S651">
        <v>120</v>
      </c>
      <c r="T651" t="s">
        <v>578</v>
      </c>
      <c r="U651" t="s">
        <v>15</v>
      </c>
      <c r="V651">
        <f>Table1[[#This Row],[class1]]*Bclass1+Table1[[#This Row],[class2]]*Bclass2+Table1[[#This Row],[male]]*Bmale+Table1[[#This Row],[Fare]]*Bfare+Table1[[#This Row],[child]]*Bchild+Table1[[#This Row],[teen]]*Bteen+Table1[[#This Row],[senior]]*Bsenior</f>
        <v>2.4737637880289505</v>
      </c>
      <c r="W651">
        <f>EXP(Table1[[#This Row],[Logit]])</f>
        <v>11.867027879721119</v>
      </c>
      <c r="X651">
        <f>IF(Table1[[#This Row],[Survived]]=1, Table1[[#This Row],[elogit]]/(1+Table1[[#This Row],[elogit]]), 1-(Table1[[#This Row],[elogit]]/(1+Table1[[#This Row],[elogit]])))</f>
        <v>0.92228197456725536</v>
      </c>
      <c r="Y651">
        <f>LN(Table1[[#This Row],[probability]])</f>
        <v>-8.0904272933125118E-2</v>
      </c>
      <c r="Z651">
        <f>IF(ROW()&lt;(Table1[[#Totals],[Survived]]+1), 1, 0)</f>
        <v>0</v>
      </c>
      <c r="AA651">
        <f>IF(Table1[[#This Row],[Prediction]]=Table1[[#This Row],[Survived]], 1, 0)</f>
        <v>0</v>
      </c>
    </row>
    <row r="652" spans="1:27" x14ac:dyDescent="0.3">
      <c r="A652">
        <v>161</v>
      </c>
      <c r="B652">
        <v>0</v>
      </c>
      <c r="C652">
        <v>3</v>
      </c>
      <c r="D652">
        <f>IF(Table1[[#This Row],[Pclass]]=1, 1, 0)</f>
        <v>0</v>
      </c>
      <c r="E652">
        <f>IF(Table1[[#This Row],[Pclass]]=2, 1, 0)</f>
        <v>0</v>
      </c>
      <c r="F652" t="s">
        <v>252</v>
      </c>
      <c r="G652" t="s">
        <v>13</v>
      </c>
      <c r="H652">
        <f>IF(Table1[[#This Row],[Sex]]="male", 1, 0)</f>
        <v>1</v>
      </c>
      <c r="I652">
        <v>44</v>
      </c>
      <c r="J652">
        <f>IF(Table1[[#This Row],[Age]], 0, 1)</f>
        <v>0</v>
      </c>
      <c r="K652">
        <f>IF(AND(Table1[[#This Row],[Age]]&lt;&gt;"", Table1[[#This Row],[Age]]&lt;13), 1, 0)</f>
        <v>0</v>
      </c>
      <c r="L652">
        <f>IF(AND(Table1[[#This Row],[Age]]&lt;&gt;"", Table1[[#This Row],[Age]]&gt;=13, Table1[[#This Row],[Age]]&lt;20), 1, 0)</f>
        <v>0</v>
      </c>
      <c r="O652">
        <f>IF(AND(Table1[[#This Row],[Age]]&lt;&gt;"", Table1[[#This Row],[Age]]&gt;64), 1, 0)</f>
        <v>0</v>
      </c>
      <c r="P652">
        <v>0</v>
      </c>
      <c r="Q652">
        <v>1</v>
      </c>
      <c r="R652">
        <v>371362</v>
      </c>
      <c r="S652">
        <v>16.100000000000001</v>
      </c>
      <c r="U652" t="s">
        <v>15</v>
      </c>
      <c r="V652">
        <f>Table1[[#This Row],[class1]]*Bclass1+Table1[[#This Row],[class2]]*Bclass2+Table1[[#This Row],[male]]*Bmale+Table1[[#This Row],[Fare]]*Bfare+Table1[[#This Row],[child]]*Bchild+Table1[[#This Row],[teen]]*Bteen+Table1[[#This Row],[senior]]*Bsenior</f>
        <v>-2.4757244018419868</v>
      </c>
      <c r="W652">
        <f>EXP(Table1[[#This Row],[Logit]])</f>
        <v>8.4102044509412013E-2</v>
      </c>
      <c r="X652">
        <f>IF(Table1[[#This Row],[Survived]]=1, Table1[[#This Row],[elogit]]/(1+Table1[[#This Row],[elogit]]), 1-(Table1[[#This Row],[elogit]]/(1+Table1[[#This Row],[elogit]])))</f>
        <v>0.92242239101442647</v>
      </c>
      <c r="Y652">
        <f>LN(Table1[[#This Row],[probability]])</f>
        <v>-8.07520355881476E-2</v>
      </c>
      <c r="Z652">
        <f>IF(ROW()&lt;(Table1[[#Totals],[Survived]]+1), 1, 0)</f>
        <v>0</v>
      </c>
      <c r="AA652">
        <f>IF(Table1[[#This Row],[Prediction]]=Table1[[#This Row],[Survived]], 1, 0)</f>
        <v>1</v>
      </c>
    </row>
    <row r="653" spans="1:27" x14ac:dyDescent="0.3">
      <c r="A653">
        <v>254</v>
      </c>
      <c r="B653">
        <v>0</v>
      </c>
      <c r="C653">
        <v>3</v>
      </c>
      <c r="D653">
        <f>IF(Table1[[#This Row],[Pclass]]=1, 1, 0)</f>
        <v>0</v>
      </c>
      <c r="E653">
        <f>IF(Table1[[#This Row],[Pclass]]=2, 1, 0)</f>
        <v>0</v>
      </c>
      <c r="F653" t="s">
        <v>383</v>
      </c>
      <c r="G653" t="s">
        <v>13</v>
      </c>
      <c r="H653">
        <f>IF(Table1[[#This Row],[Sex]]="male", 1, 0)</f>
        <v>1</v>
      </c>
      <c r="I653">
        <v>30</v>
      </c>
      <c r="J653">
        <f>IF(Table1[[#This Row],[Age]], 0, 1)</f>
        <v>0</v>
      </c>
      <c r="K653">
        <f>IF(AND(Table1[[#This Row],[Age]]&lt;&gt;"", Table1[[#This Row],[Age]]&lt;13), 1, 0)</f>
        <v>0</v>
      </c>
      <c r="L653">
        <f>IF(AND(Table1[[#This Row],[Age]]&lt;&gt;"", Table1[[#This Row],[Age]]&gt;=13, Table1[[#This Row],[Age]]&lt;20), 1, 0)</f>
        <v>0</v>
      </c>
      <c r="O653">
        <f>IF(AND(Table1[[#This Row],[Age]]&lt;&gt;"", Table1[[#This Row],[Age]]&gt;64), 1, 0)</f>
        <v>0</v>
      </c>
      <c r="P653">
        <v>1</v>
      </c>
      <c r="Q653">
        <v>0</v>
      </c>
      <c r="R653" t="s">
        <v>384</v>
      </c>
      <c r="S653">
        <v>16.100000000000001</v>
      </c>
      <c r="U653" t="s">
        <v>15</v>
      </c>
      <c r="V653">
        <f>Table1[[#This Row],[class1]]*Bclass1+Table1[[#This Row],[class2]]*Bclass2+Table1[[#This Row],[male]]*Bmale+Table1[[#This Row],[Fare]]*Bfare+Table1[[#This Row],[child]]*Bchild+Table1[[#This Row],[teen]]*Bteen+Table1[[#This Row],[senior]]*Bsenior</f>
        <v>-2.4757244018419868</v>
      </c>
      <c r="W653">
        <f>EXP(Table1[[#This Row],[Logit]])</f>
        <v>8.4102044509412013E-2</v>
      </c>
      <c r="X653">
        <f>IF(Table1[[#This Row],[Survived]]=1, Table1[[#This Row],[elogit]]/(1+Table1[[#This Row],[elogit]]), 1-(Table1[[#This Row],[elogit]]/(1+Table1[[#This Row],[elogit]])))</f>
        <v>0.92242239101442647</v>
      </c>
      <c r="Y653">
        <f>LN(Table1[[#This Row],[probability]])</f>
        <v>-8.07520355881476E-2</v>
      </c>
      <c r="Z653">
        <f>IF(ROW()&lt;(Table1[[#Totals],[Survived]]+1), 1, 0)</f>
        <v>0</v>
      </c>
      <c r="AA653">
        <f>IF(Table1[[#This Row],[Prediction]]=Table1[[#This Row],[Survived]], 1, 0)</f>
        <v>1</v>
      </c>
    </row>
    <row r="654" spans="1:27" x14ac:dyDescent="0.3">
      <c r="A654">
        <v>625</v>
      </c>
      <c r="B654">
        <v>0</v>
      </c>
      <c r="C654">
        <v>3</v>
      </c>
      <c r="D654">
        <f>IF(Table1[[#This Row],[Pclass]]=1, 1, 0)</f>
        <v>0</v>
      </c>
      <c r="E654">
        <f>IF(Table1[[#This Row],[Pclass]]=2, 1, 0)</f>
        <v>0</v>
      </c>
      <c r="F654" t="s">
        <v>885</v>
      </c>
      <c r="G654" t="s">
        <v>13</v>
      </c>
      <c r="H654">
        <f>IF(Table1[[#This Row],[Sex]]="male", 1, 0)</f>
        <v>1</v>
      </c>
      <c r="I654">
        <v>21</v>
      </c>
      <c r="J654">
        <f>IF(Table1[[#This Row],[Age]], 0, 1)</f>
        <v>0</v>
      </c>
      <c r="K654">
        <f>IF(AND(Table1[[#This Row],[Age]]&lt;&gt;"", Table1[[#This Row],[Age]]&lt;13), 1, 0)</f>
        <v>0</v>
      </c>
      <c r="L654">
        <f>IF(AND(Table1[[#This Row],[Age]]&lt;&gt;"", Table1[[#This Row],[Age]]&gt;=13, Table1[[#This Row],[Age]]&lt;20), 1, 0)</f>
        <v>0</v>
      </c>
      <c r="O654">
        <f>IF(AND(Table1[[#This Row],[Age]]&lt;&gt;"", Table1[[#This Row],[Age]]&gt;64), 1, 0)</f>
        <v>0</v>
      </c>
      <c r="P654">
        <v>0</v>
      </c>
      <c r="Q654">
        <v>0</v>
      </c>
      <c r="R654">
        <v>54636</v>
      </c>
      <c r="S654">
        <v>16.100000000000001</v>
      </c>
      <c r="U654" t="s">
        <v>15</v>
      </c>
      <c r="V654">
        <f>Table1[[#This Row],[class1]]*Bclass1+Table1[[#This Row],[class2]]*Bclass2+Table1[[#This Row],[male]]*Bmale+Table1[[#This Row],[Fare]]*Bfare+Table1[[#This Row],[child]]*Bchild+Table1[[#This Row],[teen]]*Bteen+Table1[[#This Row],[senior]]*Bsenior</f>
        <v>-2.4757244018419868</v>
      </c>
      <c r="W654">
        <f>EXP(Table1[[#This Row],[Logit]])</f>
        <v>8.4102044509412013E-2</v>
      </c>
      <c r="X654">
        <f>IF(Table1[[#This Row],[Survived]]=1, Table1[[#This Row],[elogit]]/(1+Table1[[#This Row],[elogit]]), 1-(Table1[[#This Row],[elogit]]/(1+Table1[[#This Row],[elogit]])))</f>
        <v>0.92242239101442647</v>
      </c>
      <c r="Y654">
        <f>LN(Table1[[#This Row],[probability]])</f>
        <v>-8.07520355881476E-2</v>
      </c>
      <c r="Z654">
        <f>IF(ROW()&lt;(Table1[[#Totals],[Survived]]+1), 1, 0)</f>
        <v>0</v>
      </c>
      <c r="AA654">
        <f>IF(Table1[[#This Row],[Prediction]]=Table1[[#This Row],[Survived]], 1, 0)</f>
        <v>1</v>
      </c>
    </row>
    <row r="655" spans="1:27" x14ac:dyDescent="0.3">
      <c r="A655">
        <v>640</v>
      </c>
      <c r="B655">
        <v>0</v>
      </c>
      <c r="C655">
        <v>3</v>
      </c>
      <c r="D655">
        <f>IF(Table1[[#This Row],[Pclass]]=1, 1, 0)</f>
        <v>0</v>
      </c>
      <c r="E655">
        <f>IF(Table1[[#This Row],[Pclass]]=2, 1, 0)</f>
        <v>0</v>
      </c>
      <c r="F655" t="s">
        <v>905</v>
      </c>
      <c r="G655" t="s">
        <v>13</v>
      </c>
      <c r="H655">
        <f>IF(Table1[[#This Row],[Sex]]="male", 1, 0)</f>
        <v>1</v>
      </c>
      <c r="J655">
        <f>IF(Table1[[#This Row],[Age]], 0, 1)</f>
        <v>1</v>
      </c>
      <c r="K655">
        <f>IF(AND(Table1[[#This Row],[Age]]&lt;&gt;"", Table1[[#This Row],[Age]]&lt;13), 1, 0)</f>
        <v>0</v>
      </c>
      <c r="L655">
        <f>IF(AND(Table1[[#This Row],[Age]]&lt;&gt;"", Table1[[#This Row],[Age]]&gt;=13, Table1[[#This Row],[Age]]&lt;20), 1, 0)</f>
        <v>0</v>
      </c>
      <c r="O655">
        <f>IF(AND(Table1[[#This Row],[Age]]&lt;&gt;"", Table1[[#This Row],[Age]]&gt;64), 1, 0)</f>
        <v>0</v>
      </c>
      <c r="P655">
        <v>1</v>
      </c>
      <c r="Q655">
        <v>0</v>
      </c>
      <c r="R655">
        <v>376564</v>
      </c>
      <c r="S655">
        <v>16.100000000000001</v>
      </c>
      <c r="U655" t="s">
        <v>15</v>
      </c>
      <c r="V655">
        <f>Table1[[#This Row],[class1]]*Bclass1+Table1[[#This Row],[class2]]*Bclass2+Table1[[#This Row],[male]]*Bmale+Table1[[#This Row],[Fare]]*Bfare+Table1[[#This Row],[child]]*Bchild+Table1[[#This Row],[teen]]*Bteen+Table1[[#This Row],[senior]]*Bsenior</f>
        <v>-2.4757244018419868</v>
      </c>
      <c r="W655">
        <f>EXP(Table1[[#This Row],[Logit]])</f>
        <v>8.4102044509412013E-2</v>
      </c>
      <c r="X655">
        <f>IF(Table1[[#This Row],[Survived]]=1, Table1[[#This Row],[elogit]]/(1+Table1[[#This Row],[elogit]]), 1-(Table1[[#This Row],[elogit]]/(1+Table1[[#This Row],[elogit]])))</f>
        <v>0.92242239101442647</v>
      </c>
      <c r="Y655">
        <f>LN(Table1[[#This Row],[probability]])</f>
        <v>-8.07520355881476E-2</v>
      </c>
      <c r="Z655">
        <f>IF(ROW()&lt;(Table1[[#Totals],[Survived]]+1), 1, 0)</f>
        <v>0</v>
      </c>
      <c r="AA655">
        <f>IF(Table1[[#This Row],[Prediction]]=Table1[[#This Row],[Survived]], 1, 0)</f>
        <v>1</v>
      </c>
    </row>
    <row r="656" spans="1:27" x14ac:dyDescent="0.3">
      <c r="A656">
        <v>736</v>
      </c>
      <c r="B656">
        <v>0</v>
      </c>
      <c r="C656">
        <v>3</v>
      </c>
      <c r="D656">
        <f>IF(Table1[[#This Row],[Pclass]]=1, 1, 0)</f>
        <v>0</v>
      </c>
      <c r="E656">
        <f>IF(Table1[[#This Row],[Pclass]]=2, 1, 0)</f>
        <v>0</v>
      </c>
      <c r="F656" t="s">
        <v>1026</v>
      </c>
      <c r="G656" t="s">
        <v>13</v>
      </c>
      <c r="H656">
        <f>IF(Table1[[#This Row],[Sex]]="male", 1, 0)</f>
        <v>1</v>
      </c>
      <c r="I656">
        <v>28.5</v>
      </c>
      <c r="J656">
        <f>IF(Table1[[#This Row],[Age]], 0, 1)</f>
        <v>0</v>
      </c>
      <c r="K656">
        <f>IF(AND(Table1[[#This Row],[Age]]&lt;&gt;"", Table1[[#This Row],[Age]]&lt;13), 1, 0)</f>
        <v>0</v>
      </c>
      <c r="L656">
        <f>IF(AND(Table1[[#This Row],[Age]]&lt;&gt;"", Table1[[#This Row],[Age]]&gt;=13, Table1[[#This Row],[Age]]&lt;20), 1, 0)</f>
        <v>0</v>
      </c>
      <c r="O656">
        <f>IF(AND(Table1[[#This Row],[Age]]&lt;&gt;"", Table1[[#This Row],[Age]]&gt;64), 1, 0)</f>
        <v>0</v>
      </c>
      <c r="P656">
        <v>0</v>
      </c>
      <c r="Q656">
        <v>0</v>
      </c>
      <c r="R656">
        <v>54636</v>
      </c>
      <c r="S656">
        <v>16.100000000000001</v>
      </c>
      <c r="U656" t="s">
        <v>15</v>
      </c>
      <c r="V656">
        <f>Table1[[#This Row],[class1]]*Bclass1+Table1[[#This Row],[class2]]*Bclass2+Table1[[#This Row],[male]]*Bmale+Table1[[#This Row],[Fare]]*Bfare+Table1[[#This Row],[child]]*Bchild+Table1[[#This Row],[teen]]*Bteen+Table1[[#This Row],[senior]]*Bsenior</f>
        <v>-2.4757244018419868</v>
      </c>
      <c r="W656">
        <f>EXP(Table1[[#This Row],[Logit]])</f>
        <v>8.4102044509412013E-2</v>
      </c>
      <c r="X656">
        <f>IF(Table1[[#This Row],[Survived]]=1, Table1[[#This Row],[elogit]]/(1+Table1[[#This Row],[elogit]]), 1-(Table1[[#This Row],[elogit]]/(1+Table1[[#This Row],[elogit]])))</f>
        <v>0.92242239101442647</v>
      </c>
      <c r="Y656">
        <f>LN(Table1[[#This Row],[probability]])</f>
        <v>-8.07520355881476E-2</v>
      </c>
      <c r="Z656">
        <f>IF(ROW()&lt;(Table1[[#Totals],[Survived]]+1), 1, 0)</f>
        <v>0</v>
      </c>
      <c r="AA656">
        <f>IF(Table1[[#This Row],[Prediction]]=Table1[[#This Row],[Survived]], 1, 0)</f>
        <v>1</v>
      </c>
    </row>
    <row r="657" spans="1:27" x14ac:dyDescent="0.3">
      <c r="A657">
        <v>744</v>
      </c>
      <c r="B657">
        <v>0</v>
      </c>
      <c r="C657">
        <v>3</v>
      </c>
      <c r="D657">
        <f>IF(Table1[[#This Row],[Pclass]]=1, 1, 0)</f>
        <v>0</v>
      </c>
      <c r="E657">
        <f>IF(Table1[[#This Row],[Pclass]]=2, 1, 0)</f>
        <v>0</v>
      </c>
      <c r="F657" t="s">
        <v>1037</v>
      </c>
      <c r="G657" t="s">
        <v>13</v>
      </c>
      <c r="H657">
        <f>IF(Table1[[#This Row],[Sex]]="male", 1, 0)</f>
        <v>1</v>
      </c>
      <c r="I657">
        <v>24</v>
      </c>
      <c r="J657">
        <f>IF(Table1[[#This Row],[Age]], 0, 1)</f>
        <v>0</v>
      </c>
      <c r="K657">
        <f>IF(AND(Table1[[#This Row],[Age]]&lt;&gt;"", Table1[[#This Row],[Age]]&lt;13), 1, 0)</f>
        <v>0</v>
      </c>
      <c r="L657">
        <f>IF(AND(Table1[[#This Row],[Age]]&lt;&gt;"", Table1[[#This Row],[Age]]&gt;=13, Table1[[#This Row],[Age]]&lt;20), 1, 0)</f>
        <v>0</v>
      </c>
      <c r="O657">
        <f>IF(AND(Table1[[#This Row],[Age]]&lt;&gt;"", Table1[[#This Row],[Age]]&gt;64), 1, 0)</f>
        <v>0</v>
      </c>
      <c r="P657">
        <v>1</v>
      </c>
      <c r="Q657">
        <v>0</v>
      </c>
      <c r="R657">
        <v>376566</v>
      </c>
      <c r="S657">
        <v>16.100000000000001</v>
      </c>
      <c r="U657" t="s">
        <v>15</v>
      </c>
      <c r="V657">
        <f>Table1[[#This Row],[class1]]*Bclass1+Table1[[#This Row],[class2]]*Bclass2+Table1[[#This Row],[male]]*Bmale+Table1[[#This Row],[Fare]]*Bfare+Table1[[#This Row],[child]]*Bchild+Table1[[#This Row],[teen]]*Bteen+Table1[[#This Row],[senior]]*Bsenior</f>
        <v>-2.4757244018419868</v>
      </c>
      <c r="W657">
        <f>EXP(Table1[[#This Row],[Logit]])</f>
        <v>8.4102044509412013E-2</v>
      </c>
      <c r="X657">
        <f>IF(Table1[[#This Row],[Survived]]=1, Table1[[#This Row],[elogit]]/(1+Table1[[#This Row],[elogit]]), 1-(Table1[[#This Row],[elogit]]/(1+Table1[[#This Row],[elogit]])))</f>
        <v>0.92242239101442647</v>
      </c>
      <c r="Y657">
        <f>LN(Table1[[#This Row],[probability]])</f>
        <v>-8.07520355881476E-2</v>
      </c>
      <c r="Z657">
        <f>IF(ROW()&lt;(Table1[[#Totals],[Survived]]+1), 1, 0)</f>
        <v>0</v>
      </c>
      <c r="AA657">
        <f>IF(Table1[[#This Row],[Prediction]]=Table1[[#This Row],[Survived]], 1, 0)</f>
        <v>1</v>
      </c>
    </row>
    <row r="658" spans="1:27" x14ac:dyDescent="0.3">
      <c r="A658">
        <v>207</v>
      </c>
      <c r="B658">
        <v>0</v>
      </c>
      <c r="C658">
        <v>3</v>
      </c>
      <c r="D658">
        <f>IF(Table1[[#This Row],[Pclass]]=1, 1, 0)</f>
        <v>0</v>
      </c>
      <c r="E658">
        <f>IF(Table1[[#This Row],[Pclass]]=2, 1, 0)</f>
        <v>0</v>
      </c>
      <c r="F658" t="s">
        <v>314</v>
      </c>
      <c r="G658" t="s">
        <v>13</v>
      </c>
      <c r="H658">
        <f>IF(Table1[[#This Row],[Sex]]="male", 1, 0)</f>
        <v>1</v>
      </c>
      <c r="I658">
        <v>32</v>
      </c>
      <c r="J658">
        <f>IF(Table1[[#This Row],[Age]], 0, 1)</f>
        <v>0</v>
      </c>
      <c r="K658">
        <f>IF(AND(Table1[[#This Row],[Age]]&lt;&gt;"", Table1[[#This Row],[Age]]&lt;13), 1, 0)</f>
        <v>0</v>
      </c>
      <c r="L658">
        <f>IF(AND(Table1[[#This Row],[Age]]&lt;&gt;"", Table1[[#This Row],[Age]]&gt;=13, Table1[[#This Row],[Age]]&lt;20), 1, 0)</f>
        <v>0</v>
      </c>
      <c r="O658">
        <f>IF(AND(Table1[[#This Row],[Age]]&lt;&gt;"", Table1[[#This Row],[Age]]&gt;64), 1, 0)</f>
        <v>0</v>
      </c>
      <c r="P658">
        <v>1</v>
      </c>
      <c r="Q658">
        <v>0</v>
      </c>
      <c r="R658">
        <v>3101278</v>
      </c>
      <c r="S658">
        <v>15.85</v>
      </c>
      <c r="U658" t="s">
        <v>15</v>
      </c>
      <c r="V658">
        <f>Table1[[#This Row],[class1]]*Bclass1+Table1[[#This Row],[class2]]*Bclass2+Table1[[#This Row],[male]]*Bmale+Table1[[#This Row],[Fare]]*Bfare+Table1[[#This Row],[child]]*Bchild+Table1[[#This Row],[teen]]*Bteen+Table1[[#This Row],[senior]]*Bsenior</f>
        <v>-2.4760569220222517</v>
      </c>
      <c r="W658">
        <f>EXP(Table1[[#This Row],[Logit]])</f>
        <v>8.407408353146345E-2</v>
      </c>
      <c r="X658">
        <f>IF(Table1[[#This Row],[Survived]]=1, Table1[[#This Row],[elogit]]/(1+Table1[[#This Row],[elogit]]), 1-(Table1[[#This Row],[elogit]]/(1+Table1[[#This Row],[elogit]])))</f>
        <v>0.92244618259152089</v>
      </c>
      <c r="Y658">
        <f>LN(Table1[[#This Row],[probability]])</f>
        <v>-8.0726243423398167E-2</v>
      </c>
      <c r="Z658">
        <f>IF(ROW()&lt;(Table1[[#Totals],[Survived]]+1), 1, 0)</f>
        <v>0</v>
      </c>
      <c r="AA658">
        <f>IF(Table1[[#This Row],[Prediction]]=Table1[[#This Row],[Survived]], 1, 0)</f>
        <v>1</v>
      </c>
    </row>
    <row r="659" spans="1:27" x14ac:dyDescent="0.3">
      <c r="A659">
        <v>404</v>
      </c>
      <c r="B659">
        <v>0</v>
      </c>
      <c r="C659">
        <v>3</v>
      </c>
      <c r="D659">
        <f>IF(Table1[[#This Row],[Pclass]]=1, 1, 0)</f>
        <v>0</v>
      </c>
      <c r="E659">
        <f>IF(Table1[[#This Row],[Pclass]]=2, 1, 0)</f>
        <v>0</v>
      </c>
      <c r="F659" t="s">
        <v>592</v>
      </c>
      <c r="G659" t="s">
        <v>13</v>
      </c>
      <c r="H659">
        <f>IF(Table1[[#This Row],[Sex]]="male", 1, 0)</f>
        <v>1</v>
      </c>
      <c r="I659">
        <v>28</v>
      </c>
      <c r="J659">
        <f>IF(Table1[[#This Row],[Age]], 0, 1)</f>
        <v>0</v>
      </c>
      <c r="K659">
        <f>IF(AND(Table1[[#This Row],[Age]]&lt;&gt;"", Table1[[#This Row],[Age]]&lt;13), 1, 0)</f>
        <v>0</v>
      </c>
      <c r="L659">
        <f>IF(AND(Table1[[#This Row],[Age]]&lt;&gt;"", Table1[[#This Row],[Age]]&gt;=13, Table1[[#This Row],[Age]]&lt;20), 1, 0)</f>
        <v>0</v>
      </c>
      <c r="O659">
        <f>IF(AND(Table1[[#This Row],[Age]]&lt;&gt;"", Table1[[#This Row],[Age]]&gt;64), 1, 0)</f>
        <v>0</v>
      </c>
      <c r="P659">
        <v>1</v>
      </c>
      <c r="Q659">
        <v>0</v>
      </c>
      <c r="R659" t="s">
        <v>224</v>
      </c>
      <c r="S659">
        <v>15.85</v>
      </c>
      <c r="U659" t="s">
        <v>15</v>
      </c>
      <c r="V659">
        <f>Table1[[#This Row],[class1]]*Bclass1+Table1[[#This Row],[class2]]*Bclass2+Table1[[#This Row],[male]]*Bmale+Table1[[#This Row],[Fare]]*Bfare+Table1[[#This Row],[child]]*Bchild+Table1[[#This Row],[teen]]*Bteen+Table1[[#This Row],[senior]]*Bsenior</f>
        <v>-2.4760569220222517</v>
      </c>
      <c r="W659">
        <f>EXP(Table1[[#This Row],[Logit]])</f>
        <v>8.407408353146345E-2</v>
      </c>
      <c r="X659">
        <f>IF(Table1[[#This Row],[Survived]]=1, Table1[[#This Row],[elogit]]/(1+Table1[[#This Row],[elogit]]), 1-(Table1[[#This Row],[elogit]]/(1+Table1[[#This Row],[elogit]])))</f>
        <v>0.92244618259152089</v>
      </c>
      <c r="Y659">
        <f>LN(Table1[[#This Row],[probability]])</f>
        <v>-8.0726243423398167E-2</v>
      </c>
      <c r="Z659">
        <f>IF(ROW()&lt;(Table1[[#Totals],[Survived]]+1), 1, 0)</f>
        <v>0</v>
      </c>
      <c r="AA659">
        <f>IF(Table1[[#This Row],[Prediction]]=Table1[[#This Row],[Survived]], 1, 0)</f>
        <v>1</v>
      </c>
    </row>
    <row r="660" spans="1:27" x14ac:dyDescent="0.3">
      <c r="A660">
        <v>606</v>
      </c>
      <c r="B660">
        <v>0</v>
      </c>
      <c r="C660">
        <v>3</v>
      </c>
      <c r="D660">
        <f>IF(Table1[[#This Row],[Pclass]]=1, 1, 0)</f>
        <v>0</v>
      </c>
      <c r="E660">
        <f>IF(Table1[[#This Row],[Pclass]]=2, 1, 0)</f>
        <v>0</v>
      </c>
      <c r="F660" t="s">
        <v>864</v>
      </c>
      <c r="G660" t="s">
        <v>13</v>
      </c>
      <c r="H660">
        <f>IF(Table1[[#This Row],[Sex]]="male", 1, 0)</f>
        <v>1</v>
      </c>
      <c r="I660">
        <v>36</v>
      </c>
      <c r="J660">
        <f>IF(Table1[[#This Row],[Age]], 0, 1)</f>
        <v>0</v>
      </c>
      <c r="K660">
        <f>IF(AND(Table1[[#This Row],[Age]]&lt;&gt;"", Table1[[#This Row],[Age]]&lt;13), 1, 0)</f>
        <v>0</v>
      </c>
      <c r="L660">
        <f>IF(AND(Table1[[#This Row],[Age]]&lt;&gt;"", Table1[[#This Row],[Age]]&gt;=13, Table1[[#This Row],[Age]]&lt;20), 1, 0)</f>
        <v>0</v>
      </c>
      <c r="O660">
        <f>IF(AND(Table1[[#This Row],[Age]]&lt;&gt;"", Table1[[#This Row],[Age]]&gt;64), 1, 0)</f>
        <v>0</v>
      </c>
      <c r="P660">
        <v>1</v>
      </c>
      <c r="Q660">
        <v>0</v>
      </c>
      <c r="R660">
        <v>349910</v>
      </c>
      <c r="S660">
        <v>15.55</v>
      </c>
      <c r="U660" t="s">
        <v>15</v>
      </c>
      <c r="V660">
        <f>Table1[[#This Row],[class1]]*Bclass1+Table1[[#This Row],[class2]]*Bclass2+Table1[[#This Row],[male]]*Bmale+Table1[[#This Row],[Fare]]*Bfare+Table1[[#This Row],[child]]*Bchild+Table1[[#This Row],[teen]]*Bteen+Table1[[#This Row],[senior]]*Bsenior</f>
        <v>-2.4764559462385698</v>
      </c>
      <c r="W660">
        <f>EXP(Table1[[#This Row],[Logit]])</f>
        <v>8.4040542628430956E-2</v>
      </c>
      <c r="X660">
        <f>IF(Table1[[#This Row],[Survived]]=1, Table1[[#This Row],[elogit]]/(1+Table1[[#This Row],[elogit]]), 1-(Table1[[#This Row],[elogit]]/(1+Table1[[#This Row],[elogit]])))</f>
        <v>0.92247472366240002</v>
      </c>
      <c r="Y660">
        <f>LN(Table1[[#This Row],[probability]])</f>
        <v>-8.0695303266793444E-2</v>
      </c>
      <c r="Z660">
        <f>IF(ROW()&lt;(Table1[[#Totals],[Survived]]+1), 1, 0)</f>
        <v>0</v>
      </c>
      <c r="AA660">
        <f>IF(Table1[[#This Row],[Prediction]]=Table1[[#This Row],[Survived]], 1, 0)</f>
        <v>1</v>
      </c>
    </row>
    <row r="661" spans="1:27" x14ac:dyDescent="0.3">
      <c r="A661">
        <v>47</v>
      </c>
      <c r="B661">
        <v>0</v>
      </c>
      <c r="C661">
        <v>3</v>
      </c>
      <c r="D661">
        <f>IF(Table1[[#This Row],[Pclass]]=1, 1, 0)</f>
        <v>0</v>
      </c>
      <c r="E661">
        <f>IF(Table1[[#This Row],[Pclass]]=2, 1, 0)</f>
        <v>0</v>
      </c>
      <c r="F661" t="s">
        <v>84</v>
      </c>
      <c r="G661" t="s">
        <v>13</v>
      </c>
      <c r="H661">
        <f>IF(Table1[[#This Row],[Sex]]="male", 1, 0)</f>
        <v>1</v>
      </c>
      <c r="J661">
        <f>IF(Table1[[#This Row],[Age]], 0, 1)</f>
        <v>1</v>
      </c>
      <c r="K661">
        <f>IF(AND(Table1[[#This Row],[Age]]&lt;&gt;"", Table1[[#This Row],[Age]]&lt;13), 1, 0)</f>
        <v>0</v>
      </c>
      <c r="L661">
        <f>IF(AND(Table1[[#This Row],[Age]]&lt;&gt;"", Table1[[#This Row],[Age]]&gt;=13, Table1[[#This Row],[Age]]&lt;20), 1, 0)</f>
        <v>0</v>
      </c>
      <c r="O661">
        <f>IF(AND(Table1[[#This Row],[Age]]&lt;&gt;"", Table1[[#This Row],[Age]]&gt;64), 1, 0)</f>
        <v>0</v>
      </c>
      <c r="P661">
        <v>1</v>
      </c>
      <c r="Q661">
        <v>0</v>
      </c>
      <c r="R661">
        <v>370371</v>
      </c>
      <c r="S661">
        <v>15.5</v>
      </c>
      <c r="U661" t="s">
        <v>27</v>
      </c>
      <c r="V661">
        <f>Table1[[#This Row],[class1]]*Bclass1+Table1[[#This Row],[class2]]*Bclass2+Table1[[#This Row],[male]]*Bmale+Table1[[#This Row],[Fare]]*Bfare+Table1[[#This Row],[child]]*Bchild+Table1[[#This Row],[teen]]*Bteen+Table1[[#This Row],[senior]]*Bsenior</f>
        <v>-2.4765224502746226</v>
      </c>
      <c r="W661">
        <f>EXP(Table1[[#This Row],[Logit]])</f>
        <v>8.4034953778996682E-2</v>
      </c>
      <c r="X661">
        <f>IF(Table1[[#This Row],[Survived]]=1, Table1[[#This Row],[elogit]]/(1+Table1[[#This Row],[elogit]]), 1-(Table1[[#This Row],[elogit]]/(1+Table1[[#This Row],[elogit]])))</f>
        <v>0.92247947957208676</v>
      </c>
      <c r="Y661">
        <f>LN(Table1[[#This Row],[probability]])</f>
        <v>-8.0690147681166002E-2</v>
      </c>
      <c r="Z661">
        <f>IF(ROW()&lt;(Table1[[#Totals],[Survived]]+1), 1, 0)</f>
        <v>0</v>
      </c>
      <c r="AA661">
        <f>IF(Table1[[#This Row],[Prediction]]=Table1[[#This Row],[Survived]], 1, 0)</f>
        <v>1</v>
      </c>
    </row>
    <row r="662" spans="1:27" x14ac:dyDescent="0.3">
      <c r="A662">
        <v>189</v>
      </c>
      <c r="B662">
        <v>0</v>
      </c>
      <c r="C662">
        <v>3</v>
      </c>
      <c r="D662">
        <f>IF(Table1[[#This Row],[Pclass]]=1, 1, 0)</f>
        <v>0</v>
      </c>
      <c r="E662">
        <f>IF(Table1[[#This Row],[Pclass]]=2, 1, 0)</f>
        <v>0</v>
      </c>
      <c r="F662" t="s">
        <v>292</v>
      </c>
      <c r="G662" t="s">
        <v>13</v>
      </c>
      <c r="H662">
        <f>IF(Table1[[#This Row],[Sex]]="male", 1, 0)</f>
        <v>1</v>
      </c>
      <c r="I662">
        <v>40</v>
      </c>
      <c r="J662">
        <f>IF(Table1[[#This Row],[Age]], 0, 1)</f>
        <v>0</v>
      </c>
      <c r="K662">
        <f>IF(AND(Table1[[#This Row],[Age]]&lt;&gt;"", Table1[[#This Row],[Age]]&lt;13), 1, 0)</f>
        <v>0</v>
      </c>
      <c r="L662">
        <f>IF(AND(Table1[[#This Row],[Age]]&lt;&gt;"", Table1[[#This Row],[Age]]&gt;=13, Table1[[#This Row],[Age]]&lt;20), 1, 0)</f>
        <v>0</v>
      </c>
      <c r="O662">
        <f>IF(AND(Table1[[#This Row],[Age]]&lt;&gt;"", Table1[[#This Row],[Age]]&gt;64), 1, 0)</f>
        <v>0</v>
      </c>
      <c r="P662">
        <v>1</v>
      </c>
      <c r="Q662">
        <v>1</v>
      </c>
      <c r="R662">
        <v>364849</v>
      </c>
      <c r="S662">
        <v>15.5</v>
      </c>
      <c r="U662" t="s">
        <v>27</v>
      </c>
      <c r="V662">
        <f>Table1[[#This Row],[class1]]*Bclass1+Table1[[#This Row],[class2]]*Bclass2+Table1[[#This Row],[male]]*Bmale+Table1[[#This Row],[Fare]]*Bfare+Table1[[#This Row],[child]]*Bchild+Table1[[#This Row],[teen]]*Bteen+Table1[[#This Row],[senior]]*Bsenior</f>
        <v>-2.4765224502746226</v>
      </c>
      <c r="W662">
        <f>EXP(Table1[[#This Row],[Logit]])</f>
        <v>8.4034953778996682E-2</v>
      </c>
      <c r="X662">
        <f>IF(Table1[[#This Row],[Survived]]=1, Table1[[#This Row],[elogit]]/(1+Table1[[#This Row],[elogit]]), 1-(Table1[[#This Row],[elogit]]/(1+Table1[[#This Row],[elogit]])))</f>
        <v>0.92247947957208676</v>
      </c>
      <c r="Y662">
        <f>LN(Table1[[#This Row],[probability]])</f>
        <v>-8.0690147681166002E-2</v>
      </c>
      <c r="Z662">
        <f>IF(ROW()&lt;(Table1[[#Totals],[Survived]]+1), 1, 0)</f>
        <v>0</v>
      </c>
      <c r="AA662">
        <f>IF(Table1[[#This Row],[Prediction]]=Table1[[#This Row],[Survived]], 1, 0)</f>
        <v>1</v>
      </c>
    </row>
    <row r="663" spans="1:27" x14ac:dyDescent="0.3">
      <c r="A663">
        <v>365</v>
      </c>
      <c r="B663">
        <v>0</v>
      </c>
      <c r="C663">
        <v>3</v>
      </c>
      <c r="D663">
        <f>IF(Table1[[#This Row],[Pclass]]=1, 1, 0)</f>
        <v>0</v>
      </c>
      <c r="E663">
        <f>IF(Table1[[#This Row],[Pclass]]=2, 1, 0)</f>
        <v>0</v>
      </c>
      <c r="F663" t="s">
        <v>541</v>
      </c>
      <c r="G663" t="s">
        <v>13</v>
      </c>
      <c r="H663">
        <f>IF(Table1[[#This Row],[Sex]]="male", 1, 0)</f>
        <v>1</v>
      </c>
      <c r="J663">
        <f>IF(Table1[[#This Row],[Age]], 0, 1)</f>
        <v>1</v>
      </c>
      <c r="K663">
        <f>IF(AND(Table1[[#This Row],[Age]]&lt;&gt;"", Table1[[#This Row],[Age]]&lt;13), 1, 0)</f>
        <v>0</v>
      </c>
      <c r="L663">
        <f>IF(AND(Table1[[#This Row],[Age]]&lt;&gt;"", Table1[[#This Row],[Age]]&gt;=13, Table1[[#This Row],[Age]]&lt;20), 1, 0)</f>
        <v>0</v>
      </c>
      <c r="O663">
        <f>IF(AND(Table1[[#This Row],[Age]]&lt;&gt;"", Table1[[#This Row],[Age]]&gt;64), 1, 0)</f>
        <v>0</v>
      </c>
      <c r="P663">
        <v>1</v>
      </c>
      <c r="Q663">
        <v>0</v>
      </c>
      <c r="R663">
        <v>370365</v>
      </c>
      <c r="S663">
        <v>15.5</v>
      </c>
      <c r="U663" t="s">
        <v>27</v>
      </c>
      <c r="V663">
        <f>Table1[[#This Row],[class1]]*Bclass1+Table1[[#This Row],[class2]]*Bclass2+Table1[[#This Row],[male]]*Bmale+Table1[[#This Row],[Fare]]*Bfare+Table1[[#This Row],[child]]*Bchild+Table1[[#This Row],[teen]]*Bteen+Table1[[#This Row],[senior]]*Bsenior</f>
        <v>-2.4765224502746226</v>
      </c>
      <c r="W663">
        <f>EXP(Table1[[#This Row],[Logit]])</f>
        <v>8.4034953778996682E-2</v>
      </c>
      <c r="X663">
        <f>IF(Table1[[#This Row],[Survived]]=1, Table1[[#This Row],[elogit]]/(1+Table1[[#This Row],[elogit]]), 1-(Table1[[#This Row],[elogit]]/(1+Table1[[#This Row],[elogit]])))</f>
        <v>0.92247947957208676</v>
      </c>
      <c r="Y663">
        <f>LN(Table1[[#This Row],[probability]])</f>
        <v>-8.0690147681166002E-2</v>
      </c>
      <c r="Z663">
        <f>IF(ROW()&lt;(Table1[[#Totals],[Survived]]+1), 1, 0)</f>
        <v>0</v>
      </c>
      <c r="AA663">
        <f>IF(Table1[[#This Row],[Prediction]]=Table1[[#This Row],[Survived]], 1, 0)</f>
        <v>1</v>
      </c>
    </row>
    <row r="664" spans="1:27" x14ac:dyDescent="0.3">
      <c r="A664">
        <v>719</v>
      </c>
      <c r="B664">
        <v>0</v>
      </c>
      <c r="C664">
        <v>3</v>
      </c>
      <c r="D664">
        <f>IF(Table1[[#This Row],[Pclass]]=1, 1, 0)</f>
        <v>0</v>
      </c>
      <c r="E664">
        <f>IF(Table1[[#This Row],[Pclass]]=2, 1, 0)</f>
        <v>0</v>
      </c>
      <c r="F664" t="s">
        <v>1007</v>
      </c>
      <c r="G664" t="s">
        <v>13</v>
      </c>
      <c r="H664">
        <f>IF(Table1[[#This Row],[Sex]]="male", 1, 0)</f>
        <v>1</v>
      </c>
      <c r="J664">
        <f>IF(Table1[[#This Row],[Age]], 0, 1)</f>
        <v>1</v>
      </c>
      <c r="K664">
        <f>IF(AND(Table1[[#This Row],[Age]]&lt;&gt;"", Table1[[#This Row],[Age]]&lt;13), 1, 0)</f>
        <v>0</v>
      </c>
      <c r="L664">
        <f>IF(AND(Table1[[#This Row],[Age]]&lt;&gt;"", Table1[[#This Row],[Age]]&gt;=13, Table1[[#This Row],[Age]]&lt;20), 1, 0)</f>
        <v>0</v>
      </c>
      <c r="O664">
        <f>IF(AND(Table1[[#This Row],[Age]]&lt;&gt;"", Table1[[#This Row],[Age]]&gt;64), 1, 0)</f>
        <v>0</v>
      </c>
      <c r="P664">
        <v>0</v>
      </c>
      <c r="Q664">
        <v>0</v>
      </c>
      <c r="R664">
        <v>36568</v>
      </c>
      <c r="S664">
        <v>15.5</v>
      </c>
      <c r="U664" t="s">
        <v>27</v>
      </c>
      <c r="V664">
        <f>Table1[[#This Row],[class1]]*Bclass1+Table1[[#This Row],[class2]]*Bclass2+Table1[[#This Row],[male]]*Bmale+Table1[[#This Row],[Fare]]*Bfare+Table1[[#This Row],[child]]*Bchild+Table1[[#This Row],[teen]]*Bteen+Table1[[#This Row],[senior]]*Bsenior</f>
        <v>-2.4765224502746226</v>
      </c>
      <c r="W664">
        <f>EXP(Table1[[#This Row],[Logit]])</f>
        <v>8.4034953778996682E-2</v>
      </c>
      <c r="X664">
        <f>IF(Table1[[#This Row],[Survived]]=1, Table1[[#This Row],[elogit]]/(1+Table1[[#This Row],[elogit]]), 1-(Table1[[#This Row],[elogit]]/(1+Table1[[#This Row],[elogit]])))</f>
        <v>0.92247947957208676</v>
      </c>
      <c r="Y664">
        <f>LN(Table1[[#This Row],[probability]])</f>
        <v>-8.0690147681166002E-2</v>
      </c>
      <c r="Z664">
        <f>IF(ROW()&lt;(Table1[[#Totals],[Survived]]+1), 1, 0)</f>
        <v>0</v>
      </c>
      <c r="AA664">
        <f>IF(Table1[[#This Row],[Prediction]]=Table1[[#This Row],[Survived]], 1, 0)</f>
        <v>1</v>
      </c>
    </row>
    <row r="665" spans="1:27" x14ac:dyDescent="0.3">
      <c r="A665">
        <v>498</v>
      </c>
      <c r="B665">
        <v>0</v>
      </c>
      <c r="C665">
        <v>3</v>
      </c>
      <c r="D665">
        <f>IF(Table1[[#This Row],[Pclass]]=1, 1, 0)</f>
        <v>0</v>
      </c>
      <c r="E665">
        <f>IF(Table1[[#This Row],[Pclass]]=2, 1, 0)</f>
        <v>0</v>
      </c>
      <c r="F665" t="s">
        <v>717</v>
      </c>
      <c r="G665" t="s">
        <v>13</v>
      </c>
      <c r="H665">
        <f>IF(Table1[[#This Row],[Sex]]="male", 1, 0)</f>
        <v>1</v>
      </c>
      <c r="J665">
        <f>IF(Table1[[#This Row],[Age]], 0, 1)</f>
        <v>1</v>
      </c>
      <c r="K665">
        <f>IF(AND(Table1[[#This Row],[Age]]&lt;&gt;"", Table1[[#This Row],[Age]]&lt;13), 1, 0)</f>
        <v>0</v>
      </c>
      <c r="L665">
        <f>IF(AND(Table1[[#This Row],[Age]]&lt;&gt;"", Table1[[#This Row],[Age]]&gt;=13, Table1[[#This Row],[Age]]&lt;20), 1, 0)</f>
        <v>0</v>
      </c>
      <c r="O665">
        <f>IF(AND(Table1[[#This Row],[Age]]&lt;&gt;"", Table1[[#This Row],[Age]]&gt;64), 1, 0)</f>
        <v>0</v>
      </c>
      <c r="P665">
        <v>0</v>
      </c>
      <c r="Q665">
        <v>0</v>
      </c>
      <c r="R665" t="s">
        <v>718</v>
      </c>
      <c r="S665">
        <v>15.1</v>
      </c>
      <c r="U665" t="s">
        <v>15</v>
      </c>
      <c r="V665">
        <f>Table1[[#This Row],[class1]]*Bclass1+Table1[[#This Row],[class2]]*Bclass2+Table1[[#This Row],[male]]*Bmale+Table1[[#This Row],[Fare]]*Bfare+Table1[[#This Row],[child]]*Bchild+Table1[[#This Row],[teen]]*Bteen+Table1[[#This Row],[senior]]*Bsenior</f>
        <v>-2.4770544825630467</v>
      </c>
      <c r="W665">
        <f>EXP(Table1[[#This Row],[Logit]])</f>
        <v>8.3990256361519008E-2</v>
      </c>
      <c r="X665">
        <f>IF(Table1[[#This Row],[Survived]]=1, Table1[[#This Row],[elogit]]/(1+Table1[[#This Row],[elogit]]), 1-(Table1[[#This Row],[elogit]]/(1+Table1[[#This Row],[elogit]])))</f>
        <v>0.92251751722987108</v>
      </c>
      <c r="Y665">
        <f>LN(Table1[[#This Row],[probability]])</f>
        <v>-8.0648914380672135E-2</v>
      </c>
      <c r="Z665">
        <f>IF(ROW()&lt;(Table1[[#Totals],[Survived]]+1), 1, 0)</f>
        <v>0</v>
      </c>
      <c r="AA665">
        <f>IF(Table1[[#This Row],[Prediction]]=Table1[[#This Row],[Survived]], 1, 0)</f>
        <v>1</v>
      </c>
    </row>
    <row r="666" spans="1:27" x14ac:dyDescent="0.3">
      <c r="A666">
        <v>154</v>
      </c>
      <c r="B666">
        <v>0</v>
      </c>
      <c r="C666">
        <v>3</v>
      </c>
      <c r="D666">
        <f>IF(Table1[[#This Row],[Pclass]]=1, 1, 0)</f>
        <v>0</v>
      </c>
      <c r="E666">
        <f>IF(Table1[[#This Row],[Pclass]]=2, 1, 0)</f>
        <v>0</v>
      </c>
      <c r="F666" t="s">
        <v>240</v>
      </c>
      <c r="G666" t="s">
        <v>13</v>
      </c>
      <c r="H666">
        <f>IF(Table1[[#This Row],[Sex]]="male", 1, 0)</f>
        <v>1</v>
      </c>
      <c r="I666">
        <v>40.5</v>
      </c>
      <c r="J666">
        <f>IF(Table1[[#This Row],[Age]], 0, 1)</f>
        <v>0</v>
      </c>
      <c r="K666">
        <f>IF(AND(Table1[[#This Row],[Age]]&lt;&gt;"", Table1[[#This Row],[Age]]&lt;13), 1, 0)</f>
        <v>0</v>
      </c>
      <c r="L666">
        <f>IF(AND(Table1[[#This Row],[Age]]&lt;&gt;"", Table1[[#This Row],[Age]]&gt;=13, Table1[[#This Row],[Age]]&lt;20), 1, 0)</f>
        <v>0</v>
      </c>
      <c r="O666">
        <f>IF(AND(Table1[[#This Row],[Age]]&lt;&gt;"", Table1[[#This Row],[Age]]&gt;64), 1, 0)</f>
        <v>0</v>
      </c>
      <c r="P666">
        <v>0</v>
      </c>
      <c r="Q666">
        <v>2</v>
      </c>
      <c r="R666" t="s">
        <v>241</v>
      </c>
      <c r="S666">
        <v>14.5</v>
      </c>
      <c r="U666" t="s">
        <v>15</v>
      </c>
      <c r="V666">
        <f>Table1[[#This Row],[class1]]*Bclass1+Table1[[#This Row],[class2]]*Bclass2+Table1[[#This Row],[male]]*Bmale+Table1[[#This Row],[Fare]]*Bfare+Table1[[#This Row],[child]]*Bchild+Table1[[#This Row],[teen]]*Bteen+Table1[[#This Row],[senior]]*Bsenior</f>
        <v>-2.4778525309956825</v>
      </c>
      <c r="W666">
        <f>EXP(Table1[[#This Row],[Logit]])</f>
        <v>8.3923254807871467E-2</v>
      </c>
      <c r="X666">
        <f>IF(Table1[[#This Row],[Survived]]=1, Table1[[#This Row],[elogit]]/(1+Table1[[#This Row],[elogit]]), 1-(Table1[[#This Row],[elogit]]/(1+Table1[[#This Row],[elogit]])))</f>
        <v>0.92257454166093422</v>
      </c>
      <c r="Y666">
        <f>LN(Table1[[#This Row],[probability]])</f>
        <v>-8.0587102363427227E-2</v>
      </c>
      <c r="Z666">
        <f>IF(ROW()&lt;(Table1[[#Totals],[Survived]]+1), 1, 0)</f>
        <v>0</v>
      </c>
      <c r="AA666">
        <f>IF(Table1[[#This Row],[Prediction]]=Table1[[#This Row],[Survived]], 1, 0)</f>
        <v>1</v>
      </c>
    </row>
    <row r="667" spans="1:27" x14ac:dyDescent="0.3">
      <c r="A667">
        <v>539</v>
      </c>
      <c r="B667">
        <v>0</v>
      </c>
      <c r="C667">
        <v>3</v>
      </c>
      <c r="D667">
        <f>IF(Table1[[#This Row],[Pclass]]=1, 1, 0)</f>
        <v>0</v>
      </c>
      <c r="E667">
        <f>IF(Table1[[#This Row],[Pclass]]=2, 1, 0)</f>
        <v>0</v>
      </c>
      <c r="F667" t="s">
        <v>773</v>
      </c>
      <c r="G667" t="s">
        <v>13</v>
      </c>
      <c r="H667">
        <f>IF(Table1[[#This Row],[Sex]]="male", 1, 0)</f>
        <v>1</v>
      </c>
      <c r="J667">
        <f>IF(Table1[[#This Row],[Age]], 0, 1)</f>
        <v>1</v>
      </c>
      <c r="K667">
        <f>IF(AND(Table1[[#This Row],[Age]]&lt;&gt;"", Table1[[#This Row],[Age]]&lt;13), 1, 0)</f>
        <v>0</v>
      </c>
      <c r="L667">
        <f>IF(AND(Table1[[#This Row],[Age]]&lt;&gt;"", Table1[[#This Row],[Age]]&gt;=13, Table1[[#This Row],[Age]]&lt;20), 1, 0)</f>
        <v>0</v>
      </c>
      <c r="O667">
        <f>IF(AND(Table1[[#This Row],[Age]]&lt;&gt;"", Table1[[#This Row],[Age]]&gt;64), 1, 0)</f>
        <v>0</v>
      </c>
      <c r="P667">
        <v>0</v>
      </c>
      <c r="Q667">
        <v>0</v>
      </c>
      <c r="R667">
        <v>364498</v>
      </c>
      <c r="S667">
        <v>14.5</v>
      </c>
      <c r="U667" t="s">
        <v>15</v>
      </c>
      <c r="V667">
        <f>Table1[[#This Row],[class1]]*Bclass1+Table1[[#This Row],[class2]]*Bclass2+Table1[[#This Row],[male]]*Bmale+Table1[[#This Row],[Fare]]*Bfare+Table1[[#This Row],[child]]*Bchild+Table1[[#This Row],[teen]]*Bteen+Table1[[#This Row],[senior]]*Bsenior</f>
        <v>-2.4778525309956825</v>
      </c>
      <c r="W667">
        <f>EXP(Table1[[#This Row],[Logit]])</f>
        <v>8.3923254807871467E-2</v>
      </c>
      <c r="X667">
        <f>IF(Table1[[#This Row],[Survived]]=1, Table1[[#This Row],[elogit]]/(1+Table1[[#This Row],[elogit]]), 1-(Table1[[#This Row],[elogit]]/(1+Table1[[#This Row],[elogit]])))</f>
        <v>0.92257454166093422</v>
      </c>
      <c r="Y667">
        <f>LN(Table1[[#This Row],[probability]])</f>
        <v>-8.0587102363427227E-2</v>
      </c>
      <c r="Z667">
        <f>IF(ROW()&lt;(Table1[[#Totals],[Survived]]+1), 1, 0)</f>
        <v>0</v>
      </c>
      <c r="AA667">
        <f>IF(Table1[[#This Row],[Prediction]]=Table1[[#This Row],[Survived]], 1, 0)</f>
        <v>1</v>
      </c>
    </row>
    <row r="668" spans="1:27" x14ac:dyDescent="0.3">
      <c r="A668">
        <v>761</v>
      </c>
      <c r="B668">
        <v>0</v>
      </c>
      <c r="C668">
        <v>3</v>
      </c>
      <c r="D668">
        <f>IF(Table1[[#This Row],[Pclass]]=1, 1, 0)</f>
        <v>0</v>
      </c>
      <c r="E668">
        <f>IF(Table1[[#This Row],[Pclass]]=2, 1, 0)</f>
        <v>0</v>
      </c>
      <c r="F668" t="s">
        <v>1057</v>
      </c>
      <c r="G668" t="s">
        <v>13</v>
      </c>
      <c r="H668">
        <f>IF(Table1[[#This Row],[Sex]]="male", 1, 0)</f>
        <v>1</v>
      </c>
      <c r="J668">
        <f>IF(Table1[[#This Row],[Age]], 0, 1)</f>
        <v>1</v>
      </c>
      <c r="K668">
        <f>IF(AND(Table1[[#This Row],[Age]]&lt;&gt;"", Table1[[#This Row],[Age]]&lt;13), 1, 0)</f>
        <v>0</v>
      </c>
      <c r="L668">
        <f>IF(AND(Table1[[#This Row],[Age]]&lt;&gt;"", Table1[[#This Row],[Age]]&gt;=13, Table1[[#This Row],[Age]]&lt;20), 1, 0)</f>
        <v>0</v>
      </c>
      <c r="O668">
        <f>IF(AND(Table1[[#This Row],[Age]]&lt;&gt;"", Table1[[#This Row],[Age]]&gt;64), 1, 0)</f>
        <v>0</v>
      </c>
      <c r="P668">
        <v>0</v>
      </c>
      <c r="Q668">
        <v>0</v>
      </c>
      <c r="R668">
        <v>358585</v>
      </c>
      <c r="S668">
        <v>14.5</v>
      </c>
      <c r="U668" t="s">
        <v>15</v>
      </c>
      <c r="V668">
        <f>Table1[[#This Row],[class1]]*Bclass1+Table1[[#This Row],[class2]]*Bclass2+Table1[[#This Row],[male]]*Bmale+Table1[[#This Row],[Fare]]*Bfare+Table1[[#This Row],[child]]*Bchild+Table1[[#This Row],[teen]]*Bteen+Table1[[#This Row],[senior]]*Bsenior</f>
        <v>-2.4778525309956825</v>
      </c>
      <c r="W668">
        <f>EXP(Table1[[#This Row],[Logit]])</f>
        <v>8.3923254807871467E-2</v>
      </c>
      <c r="X668">
        <f>IF(Table1[[#This Row],[Survived]]=1, Table1[[#This Row],[elogit]]/(1+Table1[[#This Row],[elogit]]), 1-(Table1[[#This Row],[elogit]]/(1+Table1[[#This Row],[elogit]])))</f>
        <v>0.92257454166093422</v>
      </c>
      <c r="Y668">
        <f>LN(Table1[[#This Row],[probability]])</f>
        <v>-8.0587102363427227E-2</v>
      </c>
      <c r="Z668">
        <f>IF(ROW()&lt;(Table1[[#Totals],[Survived]]+1), 1, 0)</f>
        <v>0</v>
      </c>
      <c r="AA668">
        <f>IF(Table1[[#This Row],[Prediction]]=Table1[[#This Row],[Survived]], 1, 0)</f>
        <v>1</v>
      </c>
    </row>
    <row r="669" spans="1:27" x14ac:dyDescent="0.3">
      <c r="A669">
        <v>496</v>
      </c>
      <c r="B669">
        <v>0</v>
      </c>
      <c r="C669">
        <v>3</v>
      </c>
      <c r="D669">
        <f>IF(Table1[[#This Row],[Pclass]]=1, 1, 0)</f>
        <v>0</v>
      </c>
      <c r="E669">
        <f>IF(Table1[[#This Row],[Pclass]]=2, 1, 0)</f>
        <v>0</v>
      </c>
      <c r="F669" t="s">
        <v>714</v>
      </c>
      <c r="G669" t="s">
        <v>13</v>
      </c>
      <c r="H669">
        <f>IF(Table1[[#This Row],[Sex]]="male", 1, 0)</f>
        <v>1</v>
      </c>
      <c r="J669">
        <f>IF(Table1[[#This Row],[Age]], 0, 1)</f>
        <v>1</v>
      </c>
      <c r="K669">
        <f>IF(AND(Table1[[#This Row],[Age]]&lt;&gt;"", Table1[[#This Row],[Age]]&lt;13), 1, 0)</f>
        <v>0</v>
      </c>
      <c r="L669">
        <f>IF(AND(Table1[[#This Row],[Age]]&lt;&gt;"", Table1[[#This Row],[Age]]&gt;=13, Table1[[#This Row],[Age]]&lt;20), 1, 0)</f>
        <v>0</v>
      </c>
      <c r="O669">
        <f>IF(AND(Table1[[#This Row],[Age]]&lt;&gt;"", Table1[[#This Row],[Age]]&gt;64), 1, 0)</f>
        <v>0</v>
      </c>
      <c r="P669">
        <v>0</v>
      </c>
      <c r="Q669">
        <v>0</v>
      </c>
      <c r="R669">
        <v>2627</v>
      </c>
      <c r="S669">
        <v>14.458299999999999</v>
      </c>
      <c r="U669" t="s">
        <v>20</v>
      </c>
      <c r="V669">
        <f>Table1[[#This Row],[class1]]*Bclass1+Table1[[#This Row],[class2]]*Bclass2+Table1[[#This Row],[male]]*Bmale+Table1[[#This Row],[Fare]]*Bfare+Table1[[#This Row],[child]]*Bchild+Table1[[#This Row],[teen]]*Bteen+Table1[[#This Row],[senior]]*Bsenior</f>
        <v>-2.4779079953617504</v>
      </c>
      <c r="W669">
        <f>EXP(Table1[[#This Row],[Logit]])</f>
        <v>8.3918600186829187E-2</v>
      </c>
      <c r="X669">
        <f>IF(Table1[[#This Row],[Survived]]=1, Table1[[#This Row],[elogit]]/(1+Table1[[#This Row],[elogit]]), 1-(Table1[[#This Row],[elogit]]/(1+Table1[[#This Row],[elogit]])))</f>
        <v>0.92257850342971826</v>
      </c>
      <c r="Y669">
        <f>LN(Table1[[#This Row],[probability]])</f>
        <v>-8.0582808119332328E-2</v>
      </c>
      <c r="Z669">
        <f>IF(ROW()&lt;(Table1[[#Totals],[Survived]]+1), 1, 0)</f>
        <v>0</v>
      </c>
      <c r="AA669">
        <f>IF(Table1[[#This Row],[Prediction]]=Table1[[#This Row],[Survived]], 1, 0)</f>
        <v>1</v>
      </c>
    </row>
    <row r="670" spans="1:27" x14ac:dyDescent="0.3">
      <c r="A670">
        <v>74</v>
      </c>
      <c r="B670">
        <v>0</v>
      </c>
      <c r="C670">
        <v>3</v>
      </c>
      <c r="D670">
        <f>IF(Table1[[#This Row],[Pclass]]=1, 1, 0)</f>
        <v>0</v>
      </c>
      <c r="E670">
        <f>IF(Table1[[#This Row],[Pclass]]=2, 1, 0)</f>
        <v>0</v>
      </c>
      <c r="F670" t="s">
        <v>127</v>
      </c>
      <c r="G670" t="s">
        <v>13</v>
      </c>
      <c r="H670">
        <f>IF(Table1[[#This Row],[Sex]]="male", 1, 0)</f>
        <v>1</v>
      </c>
      <c r="I670">
        <v>26</v>
      </c>
      <c r="J670">
        <f>IF(Table1[[#This Row],[Age]], 0, 1)</f>
        <v>0</v>
      </c>
      <c r="K670">
        <f>IF(AND(Table1[[#This Row],[Age]]&lt;&gt;"", Table1[[#This Row],[Age]]&lt;13), 1, 0)</f>
        <v>0</v>
      </c>
      <c r="L670">
        <f>IF(AND(Table1[[#This Row],[Age]]&lt;&gt;"", Table1[[#This Row],[Age]]&gt;=13, Table1[[#This Row],[Age]]&lt;20), 1, 0)</f>
        <v>0</v>
      </c>
      <c r="O670">
        <f>IF(AND(Table1[[#This Row],[Age]]&lt;&gt;"", Table1[[#This Row],[Age]]&gt;64), 1, 0)</f>
        <v>0</v>
      </c>
      <c r="P670">
        <v>1</v>
      </c>
      <c r="Q670">
        <v>0</v>
      </c>
      <c r="R670">
        <v>2680</v>
      </c>
      <c r="S670">
        <v>14.4542</v>
      </c>
      <c r="U670" t="s">
        <v>20</v>
      </c>
      <c r="V670">
        <f>Table1[[#This Row],[class1]]*Bclass1+Table1[[#This Row],[class2]]*Bclass2+Table1[[#This Row],[male]]*Bmale+Table1[[#This Row],[Fare]]*Bfare+Table1[[#This Row],[child]]*Bchild+Table1[[#This Row],[teen]]*Bteen+Table1[[#This Row],[senior]]*Bsenior</f>
        <v>-2.477913448692707</v>
      </c>
      <c r="W670">
        <f>EXP(Table1[[#This Row],[Logit]])</f>
        <v>8.3918142552176764E-2</v>
      </c>
      <c r="X670">
        <f>IF(Table1[[#This Row],[Survived]]=1, Table1[[#This Row],[elogit]]/(1+Table1[[#This Row],[elogit]]), 1-(Table1[[#This Row],[elogit]]/(1+Table1[[#This Row],[elogit]])))</f>
        <v>0.92257889294611828</v>
      </c>
      <c r="Y670">
        <f>LN(Table1[[#This Row],[probability]])</f>
        <v>-8.0582385915350385E-2</v>
      </c>
      <c r="Z670">
        <f>IF(ROW()&lt;(Table1[[#Totals],[Survived]]+1), 1, 0)</f>
        <v>0</v>
      </c>
      <c r="AA670">
        <f>IF(Table1[[#This Row],[Prediction]]=Table1[[#This Row],[Survived]], 1, 0)</f>
        <v>1</v>
      </c>
    </row>
    <row r="671" spans="1:27" x14ac:dyDescent="0.3">
      <c r="A671">
        <v>621</v>
      </c>
      <c r="B671">
        <v>0</v>
      </c>
      <c r="C671">
        <v>3</v>
      </c>
      <c r="D671">
        <f>IF(Table1[[#This Row],[Pclass]]=1, 1, 0)</f>
        <v>0</v>
      </c>
      <c r="E671">
        <f>IF(Table1[[#This Row],[Pclass]]=2, 1, 0)</f>
        <v>0</v>
      </c>
      <c r="F671" t="s">
        <v>880</v>
      </c>
      <c r="G671" t="s">
        <v>13</v>
      </c>
      <c r="H671">
        <f>IF(Table1[[#This Row],[Sex]]="male", 1, 0)</f>
        <v>1</v>
      </c>
      <c r="I671">
        <v>27</v>
      </c>
      <c r="J671">
        <f>IF(Table1[[#This Row],[Age]], 0, 1)</f>
        <v>0</v>
      </c>
      <c r="K671">
        <f>IF(AND(Table1[[#This Row],[Age]]&lt;&gt;"", Table1[[#This Row],[Age]]&lt;13), 1, 0)</f>
        <v>0</v>
      </c>
      <c r="L671">
        <f>IF(AND(Table1[[#This Row],[Age]]&lt;&gt;"", Table1[[#This Row],[Age]]&gt;=13, Table1[[#This Row],[Age]]&lt;20), 1, 0)</f>
        <v>0</v>
      </c>
      <c r="O671">
        <f>IF(AND(Table1[[#This Row],[Age]]&lt;&gt;"", Table1[[#This Row],[Age]]&gt;64), 1, 0)</f>
        <v>0</v>
      </c>
      <c r="P671">
        <v>1</v>
      </c>
      <c r="Q671">
        <v>0</v>
      </c>
      <c r="R671">
        <v>2659</v>
      </c>
      <c r="S671">
        <v>14.4542</v>
      </c>
      <c r="U671" t="s">
        <v>20</v>
      </c>
      <c r="V671">
        <f>Table1[[#This Row],[class1]]*Bclass1+Table1[[#This Row],[class2]]*Bclass2+Table1[[#This Row],[male]]*Bmale+Table1[[#This Row],[Fare]]*Bfare+Table1[[#This Row],[child]]*Bchild+Table1[[#This Row],[teen]]*Bteen+Table1[[#This Row],[senior]]*Bsenior</f>
        <v>-2.477913448692707</v>
      </c>
      <c r="W671">
        <f>EXP(Table1[[#This Row],[Logit]])</f>
        <v>8.3918142552176764E-2</v>
      </c>
      <c r="X671">
        <f>IF(Table1[[#This Row],[Survived]]=1, Table1[[#This Row],[elogit]]/(1+Table1[[#This Row],[elogit]]), 1-(Table1[[#This Row],[elogit]]/(1+Table1[[#This Row],[elogit]])))</f>
        <v>0.92257889294611828</v>
      </c>
      <c r="Y671">
        <f>LN(Table1[[#This Row],[probability]])</f>
        <v>-8.0582385915350385E-2</v>
      </c>
      <c r="Z671">
        <f>IF(ROW()&lt;(Table1[[#Totals],[Survived]]+1), 1, 0)</f>
        <v>0</v>
      </c>
      <c r="AA671">
        <f>IF(Table1[[#This Row],[Prediction]]=Table1[[#This Row],[Survived]], 1, 0)</f>
        <v>1</v>
      </c>
    </row>
    <row r="672" spans="1:27" x14ac:dyDescent="0.3">
      <c r="A672">
        <v>617</v>
      </c>
      <c r="B672">
        <v>0</v>
      </c>
      <c r="C672">
        <v>3</v>
      </c>
      <c r="D672">
        <f>IF(Table1[[#This Row],[Pclass]]=1, 1, 0)</f>
        <v>0</v>
      </c>
      <c r="E672">
        <f>IF(Table1[[#This Row],[Pclass]]=2, 1, 0)</f>
        <v>0</v>
      </c>
      <c r="F672" t="s">
        <v>876</v>
      </c>
      <c r="G672" t="s">
        <v>13</v>
      </c>
      <c r="H672">
        <f>IF(Table1[[#This Row],[Sex]]="male", 1, 0)</f>
        <v>1</v>
      </c>
      <c r="I672">
        <v>34</v>
      </c>
      <c r="J672">
        <f>IF(Table1[[#This Row],[Age]], 0, 1)</f>
        <v>0</v>
      </c>
      <c r="K672">
        <f>IF(AND(Table1[[#This Row],[Age]]&lt;&gt;"", Table1[[#This Row],[Age]]&lt;13), 1, 0)</f>
        <v>0</v>
      </c>
      <c r="L672">
        <f>IF(AND(Table1[[#This Row],[Age]]&lt;&gt;"", Table1[[#This Row],[Age]]&gt;=13, Table1[[#This Row],[Age]]&lt;20), 1, 0)</f>
        <v>0</v>
      </c>
      <c r="O672">
        <f>IF(AND(Table1[[#This Row],[Age]]&lt;&gt;"", Table1[[#This Row],[Age]]&gt;64), 1, 0)</f>
        <v>0</v>
      </c>
      <c r="P672">
        <v>1</v>
      </c>
      <c r="Q672">
        <v>1</v>
      </c>
      <c r="R672">
        <v>347080</v>
      </c>
      <c r="S672">
        <v>14.4</v>
      </c>
      <c r="U672" t="s">
        <v>15</v>
      </c>
      <c r="V672">
        <f>Table1[[#This Row],[class1]]*Bclass1+Table1[[#This Row],[class2]]*Bclass2+Table1[[#This Row],[male]]*Bmale+Table1[[#This Row],[Fare]]*Bfare+Table1[[#This Row],[child]]*Bchild+Table1[[#This Row],[teen]]*Bteen+Table1[[#This Row],[senior]]*Bsenior</f>
        <v>-2.4779855390677881</v>
      </c>
      <c r="W672">
        <f>EXP(Table1[[#This Row],[Logit]])</f>
        <v>8.3912093079861069E-2</v>
      </c>
      <c r="X672">
        <f>IF(Table1[[#This Row],[Survived]]=1, Table1[[#This Row],[elogit]]/(1+Table1[[#This Row],[elogit]]), 1-(Table1[[#This Row],[elogit]]/(1+Table1[[#This Row],[elogit]])))</f>
        <v>0.9225840419941892</v>
      </c>
      <c r="Y672">
        <f>LN(Table1[[#This Row],[probability]])</f>
        <v>-8.0576804784303985E-2</v>
      </c>
      <c r="Z672">
        <f>IF(ROW()&lt;(Table1[[#Totals],[Survived]]+1), 1, 0)</f>
        <v>0</v>
      </c>
      <c r="AA672">
        <f>IF(Table1[[#This Row],[Prediction]]=Table1[[#This Row],[Survived]], 1, 0)</f>
        <v>1</v>
      </c>
    </row>
    <row r="673" spans="1:27" x14ac:dyDescent="0.3">
      <c r="A673">
        <v>861</v>
      </c>
      <c r="B673">
        <v>0</v>
      </c>
      <c r="C673">
        <v>3</v>
      </c>
      <c r="D673">
        <f>IF(Table1[[#This Row],[Pclass]]=1, 1, 0)</f>
        <v>0</v>
      </c>
      <c r="E673">
        <f>IF(Table1[[#This Row],[Pclass]]=2, 1, 0)</f>
        <v>0</v>
      </c>
      <c r="F673" t="s">
        <v>1183</v>
      </c>
      <c r="G673" t="s">
        <v>13</v>
      </c>
      <c r="H673">
        <f>IF(Table1[[#This Row],[Sex]]="male", 1, 0)</f>
        <v>1</v>
      </c>
      <c r="I673">
        <v>41</v>
      </c>
      <c r="J673">
        <f>IF(Table1[[#This Row],[Age]], 0, 1)</f>
        <v>0</v>
      </c>
      <c r="K673">
        <f>IF(AND(Table1[[#This Row],[Age]]&lt;&gt;"", Table1[[#This Row],[Age]]&lt;13), 1, 0)</f>
        <v>0</v>
      </c>
      <c r="L673">
        <f>IF(AND(Table1[[#This Row],[Age]]&lt;&gt;"", Table1[[#This Row],[Age]]&gt;=13, Table1[[#This Row],[Age]]&lt;20), 1, 0)</f>
        <v>0</v>
      </c>
      <c r="O673">
        <f>IF(AND(Table1[[#This Row],[Age]]&lt;&gt;"", Table1[[#This Row],[Age]]&gt;64), 1, 0)</f>
        <v>0</v>
      </c>
      <c r="P673">
        <v>2</v>
      </c>
      <c r="Q673">
        <v>0</v>
      </c>
      <c r="R673">
        <v>350026</v>
      </c>
      <c r="S673">
        <v>14.1083</v>
      </c>
      <c r="U673" t="s">
        <v>15</v>
      </c>
      <c r="V673">
        <f>Table1[[#This Row],[class1]]*Bclass1+Table1[[#This Row],[class2]]*Bclass2+Table1[[#This Row],[male]]*Bmale+Table1[[#This Row],[Fare]]*Bfare+Table1[[#This Row],[child]]*Bchild+Table1[[#This Row],[teen]]*Bteen+Table1[[#This Row],[senior]]*Bsenior</f>
        <v>-2.4783735236141213</v>
      </c>
      <c r="W673">
        <f>EXP(Table1[[#This Row],[Logit]])</f>
        <v>8.387954279940682E-2</v>
      </c>
      <c r="X673">
        <f>IF(Table1[[#This Row],[Survived]]=1, Table1[[#This Row],[elogit]]/(1+Table1[[#This Row],[elogit]]), 1-(Table1[[#This Row],[elogit]]/(1+Table1[[#This Row],[elogit]])))</f>
        <v>0.92261174836572191</v>
      </c>
      <c r="Y673">
        <f>LN(Table1[[#This Row],[probability]])</f>
        <v>-8.054677396407392E-2</v>
      </c>
      <c r="Z673">
        <f>IF(ROW()&lt;(Table1[[#Totals],[Survived]]+1), 1, 0)</f>
        <v>0</v>
      </c>
      <c r="AA673">
        <f>IF(Table1[[#This Row],[Prediction]]=Table1[[#This Row],[Survived]], 1, 0)</f>
        <v>1</v>
      </c>
    </row>
    <row r="674" spans="1:27" x14ac:dyDescent="0.3">
      <c r="A674">
        <v>877</v>
      </c>
      <c r="B674">
        <v>0</v>
      </c>
      <c r="C674">
        <v>3</v>
      </c>
      <c r="D674">
        <f>IF(Table1[[#This Row],[Pclass]]=1, 1, 0)</f>
        <v>0</v>
      </c>
      <c r="E674">
        <f>IF(Table1[[#This Row],[Pclass]]=2, 1, 0)</f>
        <v>0</v>
      </c>
      <c r="F674" t="s">
        <v>1202</v>
      </c>
      <c r="G674" t="s">
        <v>13</v>
      </c>
      <c r="H674">
        <f>IF(Table1[[#This Row],[Sex]]="male", 1, 0)</f>
        <v>1</v>
      </c>
      <c r="I674">
        <v>20</v>
      </c>
      <c r="J674">
        <f>IF(Table1[[#This Row],[Age]], 0, 1)</f>
        <v>0</v>
      </c>
      <c r="K674">
        <f>IF(AND(Table1[[#This Row],[Age]]&lt;&gt;"", Table1[[#This Row],[Age]]&lt;13), 1, 0)</f>
        <v>0</v>
      </c>
      <c r="L674">
        <f>IF(AND(Table1[[#This Row],[Age]]&lt;&gt;"", Table1[[#This Row],[Age]]&gt;=13, Table1[[#This Row],[Age]]&lt;20), 1, 0)</f>
        <v>0</v>
      </c>
      <c r="O674">
        <f>IF(AND(Table1[[#This Row],[Age]]&lt;&gt;"", Table1[[#This Row],[Age]]&gt;64), 1, 0)</f>
        <v>0</v>
      </c>
      <c r="P674">
        <v>0</v>
      </c>
      <c r="Q674">
        <v>0</v>
      </c>
      <c r="R674">
        <v>7534</v>
      </c>
      <c r="S674">
        <v>9.8458000000000006</v>
      </c>
      <c r="U674" t="s">
        <v>15</v>
      </c>
      <c r="V67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-2.4840429926876375</v>
      </c>
      <c r="W674">
        <f>EXP(Table1[[#This Row],[Logit]])</f>
        <v>8.3405335846628917E-2</v>
      </c>
      <c r="X674">
        <f>IF(Table1[[#This Row],[Survived]]=1, Table1[[#This Row],[elogit]]/(1+Table1[[#This Row],[elogit]]), 1-(Table1[[#This Row],[elogit]]/(1+Table1[[#This Row],[elogit]])))</f>
        <v>0.92301557590036076</v>
      </c>
      <c r="Y674">
        <f>LN(Table1[[#This Row],[probability]])</f>
        <v>-8.010916932333878E-2</v>
      </c>
      <c r="Z674">
        <f>IF(ROW()&lt;(Table1[[#Totals],[Survived]]+1), 1, 0)</f>
        <v>0</v>
      </c>
      <c r="AA674">
        <f>IF(Table1[[#This Row],[Prediction]]=Table1[[#This Row],[Survived]], 1, 0)</f>
        <v>1</v>
      </c>
    </row>
    <row r="675" spans="1:27" x14ac:dyDescent="0.3">
      <c r="A675">
        <v>201</v>
      </c>
      <c r="B675">
        <v>0</v>
      </c>
      <c r="C675">
        <v>3</v>
      </c>
      <c r="D675">
        <f>IF(Table1[[#This Row],[Pclass]]=1, 1, 0)</f>
        <v>0</v>
      </c>
      <c r="E675">
        <f>IF(Table1[[#This Row],[Pclass]]=2, 1, 0)</f>
        <v>0</v>
      </c>
      <c r="F675" t="s">
        <v>307</v>
      </c>
      <c r="G675" t="s">
        <v>13</v>
      </c>
      <c r="H675">
        <f>IF(Table1[[#This Row],[Sex]]="male", 1, 0)</f>
        <v>1</v>
      </c>
      <c r="I675">
        <v>28</v>
      </c>
      <c r="J675">
        <f>IF(Table1[[#This Row],[Age]], 0, 1)</f>
        <v>0</v>
      </c>
      <c r="K675">
        <f>IF(AND(Table1[[#This Row],[Age]]&lt;&gt;"", Table1[[#This Row],[Age]]&lt;13), 1, 0)</f>
        <v>0</v>
      </c>
      <c r="L675">
        <f>IF(AND(Table1[[#This Row],[Age]]&lt;&gt;"", Table1[[#This Row],[Age]]&gt;=13, Table1[[#This Row],[Age]]&lt;20), 1, 0)</f>
        <v>0</v>
      </c>
      <c r="O675">
        <f>IF(AND(Table1[[#This Row],[Age]]&lt;&gt;"", Table1[[#This Row],[Age]]&gt;64), 1, 0)</f>
        <v>0</v>
      </c>
      <c r="P675">
        <v>0</v>
      </c>
      <c r="Q675">
        <v>0</v>
      </c>
      <c r="R675">
        <v>345770</v>
      </c>
      <c r="S675">
        <v>9.5</v>
      </c>
      <c r="U675" t="s">
        <v>15</v>
      </c>
      <c r="V67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-2.4845029346009802</v>
      </c>
      <c r="W675">
        <f>EXP(Table1[[#This Row],[Logit]])</f>
        <v>8.3366983057580335E-2</v>
      </c>
      <c r="X675">
        <f>IF(Table1[[#This Row],[Survived]]=1, Table1[[#This Row],[elogit]]/(1+Table1[[#This Row],[elogit]]), 1-(Table1[[#This Row],[elogit]]/(1+Table1[[#This Row],[elogit]])))</f>
        <v>0.92304825201309515</v>
      </c>
      <c r="Y675">
        <f>LN(Table1[[#This Row],[probability]])</f>
        <v>-8.0073768475065046E-2</v>
      </c>
      <c r="Z675">
        <f>IF(ROW()&lt;(Table1[[#Totals],[Survived]]+1), 1, 0)</f>
        <v>0</v>
      </c>
      <c r="AA675">
        <f>IF(Table1[[#This Row],[Prediction]]=Table1[[#This Row],[Survived]], 1, 0)</f>
        <v>1</v>
      </c>
    </row>
    <row r="676" spans="1:27" x14ac:dyDescent="0.3">
      <c r="A676">
        <v>356</v>
      </c>
      <c r="B676">
        <v>0</v>
      </c>
      <c r="C676">
        <v>3</v>
      </c>
      <c r="D676">
        <f>IF(Table1[[#This Row],[Pclass]]=1, 1, 0)</f>
        <v>0</v>
      </c>
      <c r="E676">
        <f>IF(Table1[[#This Row],[Pclass]]=2, 1, 0)</f>
        <v>0</v>
      </c>
      <c r="F676" t="s">
        <v>530</v>
      </c>
      <c r="G676" t="s">
        <v>13</v>
      </c>
      <c r="H676">
        <f>IF(Table1[[#This Row],[Sex]]="male", 1, 0)</f>
        <v>1</v>
      </c>
      <c r="I676">
        <v>28</v>
      </c>
      <c r="J676">
        <f>IF(Table1[[#This Row],[Age]], 0, 1)</f>
        <v>0</v>
      </c>
      <c r="K676">
        <f>IF(AND(Table1[[#This Row],[Age]]&lt;&gt;"", Table1[[#This Row],[Age]]&lt;13), 1, 0)</f>
        <v>0</v>
      </c>
      <c r="L676">
        <f>IF(AND(Table1[[#This Row],[Age]]&lt;&gt;"", Table1[[#This Row],[Age]]&gt;=13, Table1[[#This Row],[Age]]&lt;20), 1, 0)</f>
        <v>0</v>
      </c>
      <c r="O676">
        <f>IF(AND(Table1[[#This Row],[Age]]&lt;&gt;"", Table1[[#This Row],[Age]]&gt;64), 1, 0)</f>
        <v>0</v>
      </c>
      <c r="P676">
        <v>0</v>
      </c>
      <c r="Q676">
        <v>0</v>
      </c>
      <c r="R676">
        <v>345783</v>
      </c>
      <c r="S676">
        <v>9.5</v>
      </c>
      <c r="U676" t="s">
        <v>15</v>
      </c>
      <c r="V67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-2.4845029346009802</v>
      </c>
      <c r="W676">
        <f>EXP(Table1[[#This Row],[Logit]])</f>
        <v>8.3366983057580335E-2</v>
      </c>
      <c r="X676">
        <f>IF(Table1[[#This Row],[Survived]]=1, Table1[[#This Row],[elogit]]/(1+Table1[[#This Row],[elogit]]), 1-(Table1[[#This Row],[elogit]]/(1+Table1[[#This Row],[elogit]])))</f>
        <v>0.92304825201309515</v>
      </c>
      <c r="Y676">
        <f>LN(Table1[[#This Row],[probability]])</f>
        <v>-8.0073768475065046E-2</v>
      </c>
      <c r="Z676">
        <f>IF(ROW()&lt;(Table1[[#Totals],[Survived]]+1), 1, 0)</f>
        <v>0</v>
      </c>
      <c r="AA676">
        <f>IF(Table1[[#This Row],[Prediction]]=Table1[[#This Row],[Survived]], 1, 0)</f>
        <v>1</v>
      </c>
    </row>
    <row r="677" spans="1:27" x14ac:dyDescent="0.3">
      <c r="A677">
        <v>442</v>
      </c>
      <c r="B677">
        <v>0</v>
      </c>
      <c r="C677">
        <v>3</v>
      </c>
      <c r="D677">
        <f>IF(Table1[[#This Row],[Pclass]]=1, 1, 0)</f>
        <v>0</v>
      </c>
      <c r="E677">
        <f>IF(Table1[[#This Row],[Pclass]]=2, 1, 0)</f>
        <v>0</v>
      </c>
      <c r="F677" t="s">
        <v>639</v>
      </c>
      <c r="G677" t="s">
        <v>13</v>
      </c>
      <c r="H677">
        <f>IF(Table1[[#This Row],[Sex]]="male", 1, 0)</f>
        <v>1</v>
      </c>
      <c r="I677">
        <v>20</v>
      </c>
      <c r="J677">
        <f>IF(Table1[[#This Row],[Age]], 0, 1)</f>
        <v>0</v>
      </c>
      <c r="K677">
        <f>IF(AND(Table1[[#This Row],[Age]]&lt;&gt;"", Table1[[#This Row],[Age]]&lt;13), 1, 0)</f>
        <v>0</v>
      </c>
      <c r="L677">
        <f>IF(AND(Table1[[#This Row],[Age]]&lt;&gt;"", Table1[[#This Row],[Age]]&gt;=13, Table1[[#This Row],[Age]]&lt;20), 1, 0)</f>
        <v>0</v>
      </c>
      <c r="O677">
        <f>IF(AND(Table1[[#This Row],[Age]]&lt;&gt;"", Table1[[#This Row],[Age]]&gt;64), 1, 0)</f>
        <v>0</v>
      </c>
      <c r="P677">
        <v>0</v>
      </c>
      <c r="Q677">
        <v>0</v>
      </c>
      <c r="R677">
        <v>345769</v>
      </c>
      <c r="S677">
        <v>9.5</v>
      </c>
      <c r="U677" t="s">
        <v>15</v>
      </c>
      <c r="V67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-2.4845029346009802</v>
      </c>
      <c r="W677">
        <f>EXP(Table1[[#This Row],[Logit]])</f>
        <v>8.3366983057580335E-2</v>
      </c>
      <c r="X677">
        <f>IF(Table1[[#This Row],[Survived]]=1, Table1[[#This Row],[elogit]]/(1+Table1[[#This Row],[elogit]]), 1-(Table1[[#This Row],[elogit]]/(1+Table1[[#This Row],[elogit]])))</f>
        <v>0.92304825201309515</v>
      </c>
      <c r="Y677">
        <f>LN(Table1[[#This Row],[probability]])</f>
        <v>-8.0073768475065046E-2</v>
      </c>
      <c r="Z677">
        <f>IF(ROW()&lt;(Table1[[#Totals],[Survived]]+1), 1, 0)</f>
        <v>0</v>
      </c>
      <c r="AA677">
        <f>IF(Table1[[#This Row],[Prediction]]=Table1[[#This Row],[Survived]], 1, 0)</f>
        <v>1</v>
      </c>
    </row>
    <row r="678" spans="1:27" x14ac:dyDescent="0.3">
      <c r="A678">
        <v>753</v>
      </c>
      <c r="B678">
        <v>0</v>
      </c>
      <c r="C678">
        <v>3</v>
      </c>
      <c r="D678">
        <f>IF(Table1[[#This Row],[Pclass]]=1, 1, 0)</f>
        <v>0</v>
      </c>
      <c r="E678">
        <f>IF(Table1[[#This Row],[Pclass]]=2, 1, 0)</f>
        <v>0</v>
      </c>
      <c r="F678" t="s">
        <v>1049</v>
      </c>
      <c r="G678" t="s">
        <v>13</v>
      </c>
      <c r="H678">
        <f>IF(Table1[[#This Row],[Sex]]="male", 1, 0)</f>
        <v>1</v>
      </c>
      <c r="I678">
        <v>33</v>
      </c>
      <c r="J678">
        <f>IF(Table1[[#This Row],[Age]], 0, 1)</f>
        <v>0</v>
      </c>
      <c r="K678">
        <f>IF(AND(Table1[[#This Row],[Age]]&lt;&gt;"", Table1[[#This Row],[Age]]&lt;13), 1, 0)</f>
        <v>0</v>
      </c>
      <c r="L678">
        <f>IF(AND(Table1[[#This Row],[Age]]&lt;&gt;"", Table1[[#This Row],[Age]]&gt;=13, Table1[[#This Row],[Age]]&lt;20), 1, 0)</f>
        <v>0</v>
      </c>
      <c r="O678">
        <f>IF(AND(Table1[[#This Row],[Age]]&lt;&gt;"", Table1[[#This Row],[Age]]&gt;64), 1, 0)</f>
        <v>0</v>
      </c>
      <c r="P678">
        <v>0</v>
      </c>
      <c r="Q678">
        <v>0</v>
      </c>
      <c r="R678">
        <v>345780</v>
      </c>
      <c r="S678">
        <v>9.5</v>
      </c>
      <c r="U678" t="s">
        <v>15</v>
      </c>
      <c r="V678">
        <f>Table1[[#This Row],[class1]]*Bclass1+Table1[[#This Row],[class2]]*Bclass2+Table1[[#This Row],[male]]*Bmale+Table1[[#This Row],[Fare]]*Bfare+Table1[[#This Row],[child]]*Bchild+Table1[[#This Row],[teen]]*Bteen+Table1[[#This Row],[senior]]*Bsenior</f>
        <v>-2.4845029346009802</v>
      </c>
      <c r="W678">
        <f>EXP(Table1[[#This Row],[Logit]])</f>
        <v>8.3366983057580335E-2</v>
      </c>
      <c r="X678">
        <f>IF(Table1[[#This Row],[Survived]]=1, Table1[[#This Row],[elogit]]/(1+Table1[[#This Row],[elogit]]), 1-(Table1[[#This Row],[elogit]]/(1+Table1[[#This Row],[elogit]])))</f>
        <v>0.92304825201309515</v>
      </c>
      <c r="Y678">
        <f>LN(Table1[[#This Row],[probability]])</f>
        <v>-8.0073768475065046E-2</v>
      </c>
      <c r="Z678">
        <f>IF(ROW()&lt;(Table1[[#Totals],[Survived]]+1), 1, 0)</f>
        <v>0</v>
      </c>
      <c r="AA678">
        <f>IF(Table1[[#This Row],[Prediction]]=Table1[[#This Row],[Survived]], 1, 0)</f>
        <v>1</v>
      </c>
    </row>
    <row r="679" spans="1:27" x14ac:dyDescent="0.3">
      <c r="A679">
        <v>771</v>
      </c>
      <c r="B679">
        <v>0</v>
      </c>
      <c r="C679">
        <v>3</v>
      </c>
      <c r="D679">
        <f>IF(Table1[[#This Row],[Pclass]]=1, 1, 0)</f>
        <v>0</v>
      </c>
      <c r="E679">
        <f>IF(Table1[[#This Row],[Pclass]]=2, 1, 0)</f>
        <v>0</v>
      </c>
      <c r="F679" t="s">
        <v>1069</v>
      </c>
      <c r="G679" t="s">
        <v>13</v>
      </c>
      <c r="H679">
        <f>IF(Table1[[#This Row],[Sex]]="male", 1, 0)</f>
        <v>1</v>
      </c>
      <c r="I679">
        <v>24</v>
      </c>
      <c r="J679">
        <f>IF(Table1[[#This Row],[Age]], 0, 1)</f>
        <v>0</v>
      </c>
      <c r="K679">
        <f>IF(AND(Table1[[#This Row],[Age]]&lt;&gt;"", Table1[[#This Row],[Age]]&lt;13), 1, 0)</f>
        <v>0</v>
      </c>
      <c r="L679">
        <f>IF(AND(Table1[[#This Row],[Age]]&lt;&gt;"", Table1[[#This Row],[Age]]&gt;=13, Table1[[#This Row],[Age]]&lt;20), 1, 0)</f>
        <v>0</v>
      </c>
      <c r="O679">
        <f>IF(AND(Table1[[#This Row],[Age]]&lt;&gt;"", Table1[[#This Row],[Age]]&gt;64), 1, 0)</f>
        <v>0</v>
      </c>
      <c r="P679">
        <v>0</v>
      </c>
      <c r="Q679">
        <v>0</v>
      </c>
      <c r="R679">
        <v>345781</v>
      </c>
      <c r="S679">
        <v>9.5</v>
      </c>
      <c r="U679" t="s">
        <v>15</v>
      </c>
      <c r="V679">
        <f>Table1[[#This Row],[class1]]*Bclass1+Table1[[#This Row],[class2]]*Bclass2+Table1[[#This Row],[male]]*Bmale+Table1[[#This Row],[Fare]]*Bfare+Table1[[#This Row],[child]]*Bchild+Table1[[#This Row],[teen]]*Bteen+Table1[[#This Row],[senior]]*Bsenior</f>
        <v>-2.4845029346009802</v>
      </c>
      <c r="W679">
        <f>EXP(Table1[[#This Row],[Logit]])</f>
        <v>8.3366983057580335E-2</v>
      </c>
      <c r="X679">
        <f>IF(Table1[[#This Row],[Survived]]=1, Table1[[#This Row],[elogit]]/(1+Table1[[#This Row],[elogit]]), 1-(Table1[[#This Row],[elogit]]/(1+Table1[[#This Row],[elogit]])))</f>
        <v>0.92304825201309515</v>
      </c>
      <c r="Y679">
        <f>LN(Table1[[#This Row],[probability]])</f>
        <v>-8.0073768475065046E-2</v>
      </c>
      <c r="Z679">
        <f>IF(ROW()&lt;(Table1[[#Totals],[Survived]]+1), 1, 0)</f>
        <v>0</v>
      </c>
      <c r="AA679">
        <f>IF(Table1[[#This Row],[Prediction]]=Table1[[#This Row],[Survived]], 1, 0)</f>
        <v>1</v>
      </c>
    </row>
    <row r="680" spans="1:27" x14ac:dyDescent="0.3">
      <c r="A680">
        <v>869</v>
      </c>
      <c r="B680">
        <v>0</v>
      </c>
      <c r="C680">
        <v>3</v>
      </c>
      <c r="D680">
        <f>IF(Table1[[#This Row],[Pclass]]=1, 1, 0)</f>
        <v>0</v>
      </c>
      <c r="E680">
        <f>IF(Table1[[#This Row],[Pclass]]=2, 1, 0)</f>
        <v>0</v>
      </c>
      <c r="F680" t="s">
        <v>1194</v>
      </c>
      <c r="G680" t="s">
        <v>13</v>
      </c>
      <c r="H680">
        <f>IF(Table1[[#This Row],[Sex]]="male", 1, 0)</f>
        <v>1</v>
      </c>
      <c r="J680">
        <f>IF(Table1[[#This Row],[Age]], 0, 1)</f>
        <v>1</v>
      </c>
      <c r="K680">
        <f>IF(AND(Table1[[#This Row],[Age]]&lt;&gt;"", Table1[[#This Row],[Age]]&lt;13), 1, 0)</f>
        <v>0</v>
      </c>
      <c r="L680">
        <f>IF(AND(Table1[[#This Row],[Age]]&lt;&gt;"", Table1[[#This Row],[Age]]&gt;=13, Table1[[#This Row],[Age]]&lt;20), 1, 0)</f>
        <v>0</v>
      </c>
      <c r="O680">
        <f>IF(AND(Table1[[#This Row],[Age]]&lt;&gt;"", Table1[[#This Row],[Age]]&gt;64), 1, 0)</f>
        <v>0</v>
      </c>
      <c r="P680">
        <v>0</v>
      </c>
      <c r="Q680">
        <v>0</v>
      </c>
      <c r="R680">
        <v>345777</v>
      </c>
      <c r="S680">
        <v>9.5</v>
      </c>
      <c r="U680" t="s">
        <v>15</v>
      </c>
      <c r="V680">
        <f>Table1[[#This Row],[class1]]*Bclass1+Table1[[#This Row],[class2]]*Bclass2+Table1[[#This Row],[male]]*Bmale+Table1[[#This Row],[Fare]]*Bfare+Table1[[#This Row],[child]]*Bchild+Table1[[#This Row],[teen]]*Bteen+Table1[[#This Row],[senior]]*Bsenior</f>
        <v>-2.4845029346009802</v>
      </c>
      <c r="W680">
        <f>EXP(Table1[[#This Row],[Logit]])</f>
        <v>8.3366983057580335E-2</v>
      </c>
      <c r="X680">
        <f>IF(Table1[[#This Row],[Survived]]=1, Table1[[#This Row],[elogit]]/(1+Table1[[#This Row],[elogit]]), 1-(Table1[[#This Row],[elogit]]/(1+Table1[[#This Row],[elogit]])))</f>
        <v>0.92304825201309515</v>
      </c>
      <c r="Y680">
        <f>LN(Table1[[#This Row],[probability]])</f>
        <v>-8.0073768475065046E-2</v>
      </c>
      <c r="Z680">
        <f>IF(ROW()&lt;(Table1[[#Totals],[Survived]]+1), 1, 0)</f>
        <v>0</v>
      </c>
      <c r="AA680">
        <f>IF(Table1[[#This Row],[Prediction]]=Table1[[#This Row],[Survived]], 1, 0)</f>
        <v>1</v>
      </c>
    </row>
    <row r="681" spans="1:27" x14ac:dyDescent="0.3">
      <c r="A681">
        <v>714</v>
      </c>
      <c r="B681">
        <v>0</v>
      </c>
      <c r="C681">
        <v>3</v>
      </c>
      <c r="D681">
        <f>IF(Table1[[#This Row],[Pclass]]=1, 1, 0)</f>
        <v>0</v>
      </c>
      <c r="E681">
        <f>IF(Table1[[#This Row],[Pclass]]=2, 1, 0)</f>
        <v>0</v>
      </c>
      <c r="F681" t="s">
        <v>1001</v>
      </c>
      <c r="G681" t="s">
        <v>13</v>
      </c>
      <c r="H681">
        <f>IF(Table1[[#This Row],[Sex]]="male", 1, 0)</f>
        <v>1</v>
      </c>
      <c r="I681">
        <v>29</v>
      </c>
      <c r="J681">
        <f>IF(Table1[[#This Row],[Age]], 0, 1)</f>
        <v>0</v>
      </c>
      <c r="K681">
        <f>IF(AND(Table1[[#This Row],[Age]]&lt;&gt;"", Table1[[#This Row],[Age]]&lt;13), 1, 0)</f>
        <v>0</v>
      </c>
      <c r="L681">
        <f>IF(AND(Table1[[#This Row],[Age]]&lt;&gt;"", Table1[[#This Row],[Age]]&gt;=13, Table1[[#This Row],[Age]]&lt;20), 1, 0)</f>
        <v>0</v>
      </c>
      <c r="O681">
        <f>IF(AND(Table1[[#This Row],[Age]]&lt;&gt;"", Table1[[#This Row],[Age]]&gt;64), 1, 0)</f>
        <v>0</v>
      </c>
      <c r="P681">
        <v>0</v>
      </c>
      <c r="Q681">
        <v>0</v>
      </c>
      <c r="R681">
        <v>7545</v>
      </c>
      <c r="S681">
        <v>9.4832999999999998</v>
      </c>
      <c r="U681" t="s">
        <v>15</v>
      </c>
      <c r="V681">
        <f>Table1[[#This Row],[class1]]*Bclass1+Table1[[#This Row],[class2]]*Bclass2+Table1[[#This Row],[male]]*Bmale+Table1[[#This Row],[Fare]]*Bfare+Table1[[#This Row],[child]]*Bchild+Table1[[#This Row],[teen]]*Bteen+Table1[[#This Row],[senior]]*Bsenior</f>
        <v>-2.4845251469490219</v>
      </c>
      <c r="W681">
        <f>EXP(Table1[[#This Row],[Logit]])</f>
        <v>8.3365131301703463E-2</v>
      </c>
      <c r="X681">
        <f>IF(Table1[[#This Row],[Survived]]=1, Table1[[#This Row],[elogit]]/(1+Table1[[#This Row],[elogit]]), 1-(Table1[[#This Row],[elogit]]/(1+Table1[[#This Row],[elogit]])))</f>
        <v>0.9230498297452705</v>
      </c>
      <c r="Y681">
        <f>LN(Table1[[#This Row],[probability]])</f>
        <v>-8.0072059213578961E-2</v>
      </c>
      <c r="Z681">
        <f>IF(ROW()&lt;(Table1[[#Totals],[Survived]]+1), 1, 0)</f>
        <v>0</v>
      </c>
      <c r="AA681">
        <f>IF(Table1[[#This Row],[Prediction]]=Table1[[#This Row],[Survived]], 1, 0)</f>
        <v>1</v>
      </c>
    </row>
    <row r="682" spans="1:27" x14ac:dyDescent="0.3">
      <c r="A682">
        <v>226</v>
      </c>
      <c r="B682">
        <v>0</v>
      </c>
      <c r="C682">
        <v>3</v>
      </c>
      <c r="D682">
        <f>IF(Table1[[#This Row],[Pclass]]=1, 1, 0)</f>
        <v>0</v>
      </c>
      <c r="E682">
        <f>IF(Table1[[#This Row],[Pclass]]=2, 1, 0)</f>
        <v>0</v>
      </c>
      <c r="F682" t="s">
        <v>343</v>
      </c>
      <c r="G682" t="s">
        <v>13</v>
      </c>
      <c r="H682">
        <f>IF(Table1[[#This Row],[Sex]]="male", 1, 0)</f>
        <v>1</v>
      </c>
      <c r="I682">
        <v>22</v>
      </c>
      <c r="J682">
        <f>IF(Table1[[#This Row],[Age]], 0, 1)</f>
        <v>0</v>
      </c>
      <c r="K682">
        <f>IF(AND(Table1[[#This Row],[Age]]&lt;&gt;"", Table1[[#This Row],[Age]]&lt;13), 1, 0)</f>
        <v>0</v>
      </c>
      <c r="L682">
        <f>IF(AND(Table1[[#This Row],[Age]]&lt;&gt;"", Table1[[#This Row],[Age]]&gt;=13, Table1[[#This Row],[Age]]&lt;20), 1, 0)</f>
        <v>0</v>
      </c>
      <c r="O682">
        <f>IF(AND(Table1[[#This Row],[Age]]&lt;&gt;"", Table1[[#This Row],[Age]]&gt;64), 1, 0)</f>
        <v>0</v>
      </c>
      <c r="P682">
        <v>0</v>
      </c>
      <c r="Q682">
        <v>0</v>
      </c>
      <c r="R682" t="s">
        <v>344</v>
      </c>
      <c r="S682">
        <v>9.35</v>
      </c>
      <c r="U682" t="s">
        <v>15</v>
      </c>
      <c r="V682">
        <f>Table1[[#This Row],[class1]]*Bclass1+Table1[[#This Row],[class2]]*Bclass2+Table1[[#This Row],[male]]*Bmale+Table1[[#This Row],[Fare]]*Bfare+Table1[[#This Row],[child]]*Bchild+Table1[[#This Row],[teen]]*Bteen+Table1[[#This Row],[senior]]*Bsenior</f>
        <v>-2.484702446709139</v>
      </c>
      <c r="W682">
        <f>EXP(Table1[[#This Row],[Logit]])</f>
        <v>8.3350351994144103E-2</v>
      </c>
      <c r="X682">
        <f>IF(Table1[[#This Row],[Survived]]=1, Table1[[#This Row],[elogit]]/(1+Table1[[#This Row],[elogit]]), 1-(Table1[[#This Row],[elogit]]/(1+Table1[[#This Row],[elogit]])))</f>
        <v>0.92306242219728873</v>
      </c>
      <c r="Y682">
        <f>LN(Table1[[#This Row],[probability]])</f>
        <v>-8.0058417083199093E-2</v>
      </c>
      <c r="Z682">
        <f>IF(ROW()&lt;(Table1[[#Totals],[Survived]]+1), 1, 0)</f>
        <v>0</v>
      </c>
      <c r="AA682">
        <f>IF(Table1[[#This Row],[Prediction]]=Table1[[#This Row],[Survived]], 1, 0)</f>
        <v>1</v>
      </c>
    </row>
    <row r="683" spans="1:27" x14ac:dyDescent="0.3">
      <c r="A683">
        <v>351</v>
      </c>
      <c r="B683">
        <v>0</v>
      </c>
      <c r="C683">
        <v>3</v>
      </c>
      <c r="D683">
        <f>IF(Table1[[#This Row],[Pclass]]=1, 1, 0)</f>
        <v>0</v>
      </c>
      <c r="E683">
        <f>IF(Table1[[#This Row],[Pclass]]=2, 1, 0)</f>
        <v>0</v>
      </c>
      <c r="F683" t="s">
        <v>524</v>
      </c>
      <c r="G683" t="s">
        <v>13</v>
      </c>
      <c r="H683">
        <f>IF(Table1[[#This Row],[Sex]]="male", 1, 0)</f>
        <v>1</v>
      </c>
      <c r="I683">
        <v>23</v>
      </c>
      <c r="J683">
        <f>IF(Table1[[#This Row],[Age]], 0, 1)</f>
        <v>0</v>
      </c>
      <c r="K683">
        <f>IF(AND(Table1[[#This Row],[Age]]&lt;&gt;"", Table1[[#This Row],[Age]]&lt;13), 1, 0)</f>
        <v>0</v>
      </c>
      <c r="L683">
        <f>IF(AND(Table1[[#This Row],[Age]]&lt;&gt;"", Table1[[#This Row],[Age]]&gt;=13, Table1[[#This Row],[Age]]&lt;20), 1, 0)</f>
        <v>0</v>
      </c>
      <c r="O683">
        <f>IF(AND(Table1[[#This Row],[Age]]&lt;&gt;"", Table1[[#This Row],[Age]]&gt;64), 1, 0)</f>
        <v>0</v>
      </c>
      <c r="P683">
        <v>0</v>
      </c>
      <c r="Q683">
        <v>0</v>
      </c>
      <c r="R683">
        <v>7267</v>
      </c>
      <c r="S683">
        <v>9.2249999999999996</v>
      </c>
      <c r="U683" t="s">
        <v>15</v>
      </c>
      <c r="V683">
        <f>Table1[[#This Row],[class1]]*Bclass1+Table1[[#This Row],[class2]]*Bclass2+Table1[[#This Row],[male]]*Bmale+Table1[[#This Row],[Fare]]*Bfare+Table1[[#This Row],[child]]*Bchild+Table1[[#This Row],[teen]]*Bteen+Table1[[#This Row],[senior]]*Bsenior</f>
        <v>-2.4848687067992712</v>
      </c>
      <c r="W683">
        <f>EXP(Table1[[#This Row],[Logit]])</f>
        <v>8.3336495309047784E-2</v>
      </c>
      <c r="X683">
        <f>IF(Table1[[#This Row],[Survived]]=1, Table1[[#This Row],[elogit]]/(1+Table1[[#This Row],[elogit]]), 1-(Table1[[#This Row],[elogit]]/(1+Table1[[#This Row],[elogit]])))</f>
        <v>0.92307422885695911</v>
      </c>
      <c r="Y683">
        <f>LN(Table1[[#This Row],[probability]])</f>
        <v>-8.004562641609024E-2</v>
      </c>
      <c r="Z683">
        <f>IF(ROW()&lt;(Table1[[#Totals],[Survived]]+1), 1, 0)</f>
        <v>0</v>
      </c>
      <c r="AA683">
        <f>IF(Table1[[#This Row],[Prediction]]=Table1[[#This Row],[Survived]], 1, 0)</f>
        <v>1</v>
      </c>
    </row>
    <row r="684" spans="1:27" x14ac:dyDescent="0.3">
      <c r="A684">
        <v>683</v>
      </c>
      <c r="B684">
        <v>0</v>
      </c>
      <c r="C684">
        <v>3</v>
      </c>
      <c r="D684">
        <f>IF(Table1[[#This Row],[Pclass]]=1, 1, 0)</f>
        <v>0</v>
      </c>
      <c r="E684">
        <f>IF(Table1[[#This Row],[Pclass]]=2, 1, 0)</f>
        <v>0</v>
      </c>
      <c r="F684" t="s">
        <v>961</v>
      </c>
      <c r="G684" t="s">
        <v>13</v>
      </c>
      <c r="H684">
        <f>IF(Table1[[#This Row],[Sex]]="male", 1, 0)</f>
        <v>1</v>
      </c>
      <c r="I684">
        <v>20</v>
      </c>
      <c r="J684">
        <f>IF(Table1[[#This Row],[Age]], 0, 1)</f>
        <v>0</v>
      </c>
      <c r="K684">
        <f>IF(AND(Table1[[#This Row],[Age]]&lt;&gt;"", Table1[[#This Row],[Age]]&lt;13), 1, 0)</f>
        <v>0</v>
      </c>
      <c r="L684">
        <f>IF(AND(Table1[[#This Row],[Age]]&lt;&gt;"", Table1[[#This Row],[Age]]&gt;=13, Table1[[#This Row],[Age]]&lt;20), 1, 0)</f>
        <v>0</v>
      </c>
      <c r="O684">
        <f>IF(AND(Table1[[#This Row],[Age]]&lt;&gt;"", Table1[[#This Row],[Age]]&gt;64), 1, 0)</f>
        <v>0</v>
      </c>
      <c r="P684">
        <v>0</v>
      </c>
      <c r="Q684">
        <v>0</v>
      </c>
      <c r="R684">
        <v>6563</v>
      </c>
      <c r="S684">
        <v>9.2249999999999996</v>
      </c>
      <c r="U684" t="s">
        <v>15</v>
      </c>
      <c r="V68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-2.4848687067992712</v>
      </c>
      <c r="W684">
        <f>EXP(Table1[[#This Row],[Logit]])</f>
        <v>8.3336495309047784E-2</v>
      </c>
      <c r="X684">
        <f>IF(Table1[[#This Row],[Survived]]=1, Table1[[#This Row],[elogit]]/(1+Table1[[#This Row],[elogit]]), 1-(Table1[[#This Row],[elogit]]/(1+Table1[[#This Row],[elogit]])))</f>
        <v>0.92307422885695911</v>
      </c>
      <c r="Y684">
        <f>LN(Table1[[#This Row],[probability]])</f>
        <v>-8.004562641609024E-2</v>
      </c>
      <c r="Z684">
        <f>IF(ROW()&lt;(Table1[[#Totals],[Survived]]+1), 1, 0)</f>
        <v>0</v>
      </c>
      <c r="AA684">
        <f>IF(Table1[[#This Row],[Prediction]]=Table1[[#This Row],[Survived]], 1, 0)</f>
        <v>1</v>
      </c>
    </row>
    <row r="685" spans="1:27" x14ac:dyDescent="0.3">
      <c r="A685">
        <v>81</v>
      </c>
      <c r="B685">
        <v>0</v>
      </c>
      <c r="C685">
        <v>3</v>
      </c>
      <c r="D685">
        <f>IF(Table1[[#This Row],[Pclass]]=1, 1, 0)</f>
        <v>0</v>
      </c>
      <c r="E685">
        <f>IF(Table1[[#This Row],[Pclass]]=2, 1, 0)</f>
        <v>0</v>
      </c>
      <c r="F685" t="s">
        <v>135</v>
      </c>
      <c r="G685" t="s">
        <v>13</v>
      </c>
      <c r="H685">
        <f>IF(Table1[[#This Row],[Sex]]="male", 1, 0)</f>
        <v>1</v>
      </c>
      <c r="I685">
        <v>22</v>
      </c>
      <c r="J685">
        <f>IF(Table1[[#This Row],[Age]], 0, 1)</f>
        <v>0</v>
      </c>
      <c r="K685">
        <f>IF(AND(Table1[[#This Row],[Age]]&lt;&gt;"", Table1[[#This Row],[Age]]&lt;13), 1, 0)</f>
        <v>0</v>
      </c>
      <c r="L685">
        <f>IF(AND(Table1[[#This Row],[Age]]&lt;&gt;"", Table1[[#This Row],[Age]]&gt;=13, Table1[[#This Row],[Age]]&lt;20), 1, 0)</f>
        <v>0</v>
      </c>
      <c r="O685">
        <f>IF(AND(Table1[[#This Row],[Age]]&lt;&gt;"", Table1[[#This Row],[Age]]&gt;64), 1, 0)</f>
        <v>0</v>
      </c>
      <c r="P685">
        <v>0</v>
      </c>
      <c r="Q685">
        <v>0</v>
      </c>
      <c r="R685">
        <v>345767</v>
      </c>
      <c r="S685">
        <v>9</v>
      </c>
      <c r="U685" t="s">
        <v>15</v>
      </c>
      <c r="V68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-2.4851679749615099</v>
      </c>
      <c r="W685">
        <f>EXP(Table1[[#This Row],[Logit]])</f>
        <v>8.331155908074496E-2</v>
      </c>
      <c r="X685">
        <f>IF(Table1[[#This Row],[Survived]]=1, Table1[[#This Row],[elogit]]/(1+Table1[[#This Row],[elogit]]), 1-(Table1[[#This Row],[elogit]]/(1+Table1[[#This Row],[elogit]])))</f>
        <v>0.92309547665914338</v>
      </c>
      <c r="Y685">
        <f>LN(Table1[[#This Row],[probability]])</f>
        <v>-8.0022608161460979E-2</v>
      </c>
      <c r="Z685">
        <f>IF(ROW()&lt;(Table1[[#Totals],[Survived]]+1), 1, 0)</f>
        <v>0</v>
      </c>
      <c r="AA685">
        <f>IF(Table1[[#This Row],[Prediction]]=Table1[[#This Row],[Survived]], 1, 0)</f>
        <v>1</v>
      </c>
    </row>
    <row r="686" spans="1:27" x14ac:dyDescent="0.3">
      <c r="A686">
        <v>874</v>
      </c>
      <c r="B686">
        <v>0</v>
      </c>
      <c r="C686">
        <v>3</v>
      </c>
      <c r="D686">
        <f>IF(Table1[[#This Row],[Pclass]]=1, 1, 0)</f>
        <v>0</v>
      </c>
      <c r="E686">
        <f>IF(Table1[[#This Row],[Pclass]]=2, 1, 0)</f>
        <v>0</v>
      </c>
      <c r="F686" t="s">
        <v>1199</v>
      </c>
      <c r="G686" t="s">
        <v>13</v>
      </c>
      <c r="H686">
        <f>IF(Table1[[#This Row],[Sex]]="male", 1, 0)</f>
        <v>1</v>
      </c>
      <c r="I686">
        <v>47</v>
      </c>
      <c r="J686">
        <f>IF(Table1[[#This Row],[Age]], 0, 1)</f>
        <v>0</v>
      </c>
      <c r="K686">
        <f>IF(AND(Table1[[#This Row],[Age]]&lt;&gt;"", Table1[[#This Row],[Age]]&lt;13), 1, 0)</f>
        <v>0</v>
      </c>
      <c r="L686">
        <f>IF(AND(Table1[[#This Row],[Age]]&lt;&gt;"", Table1[[#This Row],[Age]]&gt;=13, Table1[[#This Row],[Age]]&lt;20), 1, 0)</f>
        <v>0</v>
      </c>
      <c r="O686">
        <f>IF(AND(Table1[[#This Row],[Age]]&lt;&gt;"", Table1[[#This Row],[Age]]&gt;64), 1, 0)</f>
        <v>0</v>
      </c>
      <c r="P686">
        <v>0</v>
      </c>
      <c r="Q686">
        <v>0</v>
      </c>
      <c r="R686">
        <v>345765</v>
      </c>
      <c r="S686">
        <v>9</v>
      </c>
      <c r="U686" t="s">
        <v>15</v>
      </c>
      <c r="V68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-2.4851679749615099</v>
      </c>
      <c r="W686">
        <f>EXP(Table1[[#This Row],[Logit]])</f>
        <v>8.331155908074496E-2</v>
      </c>
      <c r="X686">
        <f>IF(Table1[[#This Row],[Survived]]=1, Table1[[#This Row],[elogit]]/(1+Table1[[#This Row],[elogit]]), 1-(Table1[[#This Row],[elogit]]/(1+Table1[[#This Row],[elogit]])))</f>
        <v>0.92309547665914338</v>
      </c>
      <c r="Y686">
        <f>LN(Table1[[#This Row],[probability]])</f>
        <v>-8.0022608161460979E-2</v>
      </c>
      <c r="Z686">
        <f>IF(ROW()&lt;(Table1[[#Totals],[Survived]]+1), 1, 0)</f>
        <v>0</v>
      </c>
      <c r="AA686">
        <f>IF(Table1[[#This Row],[Prediction]]=Table1[[#This Row],[Survived]], 1, 0)</f>
        <v>1</v>
      </c>
    </row>
    <row r="687" spans="1:27" x14ac:dyDescent="0.3">
      <c r="A687">
        <v>585</v>
      </c>
      <c r="B687">
        <v>0</v>
      </c>
      <c r="C687">
        <v>3</v>
      </c>
      <c r="D687">
        <f>IF(Table1[[#This Row],[Pclass]]=1, 1, 0)</f>
        <v>0</v>
      </c>
      <c r="E687">
        <f>IF(Table1[[#This Row],[Pclass]]=2, 1, 0)</f>
        <v>0</v>
      </c>
      <c r="F687" t="s">
        <v>836</v>
      </c>
      <c r="G687" t="s">
        <v>13</v>
      </c>
      <c r="H687">
        <f>IF(Table1[[#This Row],[Sex]]="male", 1, 0)</f>
        <v>1</v>
      </c>
      <c r="J687">
        <f>IF(Table1[[#This Row],[Age]], 0, 1)</f>
        <v>1</v>
      </c>
      <c r="K687">
        <f>IF(AND(Table1[[#This Row],[Age]]&lt;&gt;"", Table1[[#This Row],[Age]]&lt;13), 1, 0)</f>
        <v>0</v>
      </c>
      <c r="L687">
        <f>IF(AND(Table1[[#This Row],[Age]]&lt;&gt;"", Table1[[#This Row],[Age]]&gt;=13, Table1[[#This Row],[Age]]&lt;20), 1, 0)</f>
        <v>0</v>
      </c>
      <c r="O687">
        <f>IF(AND(Table1[[#This Row],[Age]]&lt;&gt;"", Table1[[#This Row],[Age]]&gt;64), 1, 0)</f>
        <v>0</v>
      </c>
      <c r="P687">
        <v>0</v>
      </c>
      <c r="Q687">
        <v>0</v>
      </c>
      <c r="R687">
        <v>3411</v>
      </c>
      <c r="S687">
        <v>8.7125000000000004</v>
      </c>
      <c r="U687" t="s">
        <v>20</v>
      </c>
      <c r="V68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-2.4855503731688144</v>
      </c>
      <c r="W687">
        <f>EXP(Table1[[#This Row],[Logit]])</f>
        <v>8.3279706980385906E-2</v>
      </c>
      <c r="X687">
        <f>IF(Table1[[#This Row],[Survived]]=1, Table1[[#This Row],[elogit]]/(1+Table1[[#This Row],[elogit]]), 1-(Table1[[#This Row],[elogit]]/(1+Table1[[#This Row],[elogit]])))</f>
        <v>0.92312261879941804</v>
      </c>
      <c r="Y687">
        <f>LN(Table1[[#This Row],[probability]])</f>
        <v>-7.9993205199434578E-2</v>
      </c>
      <c r="Z687">
        <f>IF(ROW()&lt;(Table1[[#Totals],[Survived]]+1), 1, 0)</f>
        <v>0</v>
      </c>
      <c r="AA687">
        <f>IF(Table1[[#This Row],[Prediction]]=Table1[[#This Row],[Survived]], 1, 0)</f>
        <v>1</v>
      </c>
    </row>
    <row r="688" spans="1:27" x14ac:dyDescent="0.3">
      <c r="A688">
        <v>70</v>
      </c>
      <c r="B688">
        <v>0</v>
      </c>
      <c r="C688">
        <v>3</v>
      </c>
      <c r="D688">
        <f>IF(Table1[[#This Row],[Pclass]]=1, 1, 0)</f>
        <v>0</v>
      </c>
      <c r="E688">
        <f>IF(Table1[[#This Row],[Pclass]]=2, 1, 0)</f>
        <v>0</v>
      </c>
      <c r="F688" t="s">
        <v>121</v>
      </c>
      <c r="G688" t="s">
        <v>13</v>
      </c>
      <c r="H688">
        <f>IF(Table1[[#This Row],[Sex]]="male", 1, 0)</f>
        <v>1</v>
      </c>
      <c r="I688">
        <v>26</v>
      </c>
      <c r="J688">
        <f>IF(Table1[[#This Row],[Age]], 0, 1)</f>
        <v>0</v>
      </c>
      <c r="K688">
        <f>IF(AND(Table1[[#This Row],[Age]]&lt;&gt;"", Table1[[#This Row],[Age]]&lt;13), 1, 0)</f>
        <v>0</v>
      </c>
      <c r="L688">
        <f>IF(AND(Table1[[#This Row],[Age]]&lt;&gt;"", Table1[[#This Row],[Age]]&gt;=13, Table1[[#This Row],[Age]]&lt;20), 1, 0)</f>
        <v>0</v>
      </c>
      <c r="O688">
        <f>IF(AND(Table1[[#This Row],[Age]]&lt;&gt;"", Table1[[#This Row],[Age]]&gt;64), 1, 0)</f>
        <v>0</v>
      </c>
      <c r="P688">
        <v>2</v>
      </c>
      <c r="Q688">
        <v>0</v>
      </c>
      <c r="R688">
        <v>315151</v>
      </c>
      <c r="S688">
        <v>8.6624999999999996</v>
      </c>
      <c r="U688" t="s">
        <v>15</v>
      </c>
      <c r="V688">
        <f>Table1[[#This Row],[class1]]*Bclass1+Table1[[#This Row],[class2]]*Bclass2+Table1[[#This Row],[male]]*Bmale+Table1[[#This Row],[Fare]]*Bfare+Table1[[#This Row],[child]]*Bchild+Table1[[#This Row],[teen]]*Bteen+Table1[[#This Row],[senior]]*Bsenior</f>
        <v>-2.4856168772048672</v>
      </c>
      <c r="W688">
        <f>EXP(Table1[[#This Row],[Logit]])</f>
        <v>8.3274168727910533E-2</v>
      </c>
      <c r="X688">
        <f>IF(Table1[[#This Row],[Survived]]=1, Table1[[#This Row],[elogit]]/(1+Table1[[#This Row],[elogit]]), 1-(Table1[[#This Row],[elogit]]/(1+Table1[[#This Row],[elogit]])))</f>
        <v>0.92312733827512994</v>
      </c>
      <c r="Y688">
        <f>LN(Table1[[#This Row],[probability]])</f>
        <v>-7.9988092700237129E-2</v>
      </c>
      <c r="Z688">
        <f>IF(ROW()&lt;(Table1[[#Totals],[Survived]]+1), 1, 0)</f>
        <v>0</v>
      </c>
      <c r="AA688">
        <f>IF(Table1[[#This Row],[Prediction]]=Table1[[#This Row],[Survived]], 1, 0)</f>
        <v>1</v>
      </c>
    </row>
    <row r="689" spans="1:27" x14ac:dyDescent="0.3">
      <c r="A689">
        <v>159</v>
      </c>
      <c r="B689">
        <v>0</v>
      </c>
      <c r="C689">
        <v>3</v>
      </c>
      <c r="D689">
        <f>IF(Table1[[#This Row],[Pclass]]=1, 1, 0)</f>
        <v>0</v>
      </c>
      <c r="E689">
        <f>IF(Table1[[#This Row],[Pclass]]=2, 1, 0)</f>
        <v>0</v>
      </c>
      <c r="F689" t="s">
        <v>249</v>
      </c>
      <c r="G689" t="s">
        <v>13</v>
      </c>
      <c r="H689">
        <f>IF(Table1[[#This Row],[Sex]]="male", 1, 0)</f>
        <v>1</v>
      </c>
      <c r="J689">
        <f>IF(Table1[[#This Row],[Age]], 0, 1)</f>
        <v>1</v>
      </c>
      <c r="K689">
        <f>IF(AND(Table1[[#This Row],[Age]]&lt;&gt;"", Table1[[#This Row],[Age]]&lt;13), 1, 0)</f>
        <v>0</v>
      </c>
      <c r="L689">
        <f>IF(AND(Table1[[#This Row],[Age]]&lt;&gt;"", Table1[[#This Row],[Age]]&gt;=13, Table1[[#This Row],[Age]]&lt;20), 1, 0)</f>
        <v>0</v>
      </c>
      <c r="O689">
        <f>IF(AND(Table1[[#This Row],[Age]]&lt;&gt;"", Table1[[#This Row],[Age]]&gt;64), 1, 0)</f>
        <v>0</v>
      </c>
      <c r="P689">
        <v>0</v>
      </c>
      <c r="Q689">
        <v>0</v>
      </c>
      <c r="R689">
        <v>315037</v>
      </c>
      <c r="S689">
        <v>8.6624999999999996</v>
      </c>
      <c r="U689" t="s">
        <v>15</v>
      </c>
      <c r="V689">
        <f>Table1[[#This Row],[class1]]*Bclass1+Table1[[#This Row],[class2]]*Bclass2+Table1[[#This Row],[male]]*Bmale+Table1[[#This Row],[Fare]]*Bfare+Table1[[#This Row],[child]]*Bchild+Table1[[#This Row],[teen]]*Bteen+Table1[[#This Row],[senior]]*Bsenior</f>
        <v>-2.4856168772048672</v>
      </c>
      <c r="W689">
        <f>EXP(Table1[[#This Row],[Logit]])</f>
        <v>8.3274168727910533E-2</v>
      </c>
      <c r="X689">
        <f>IF(Table1[[#This Row],[Survived]]=1, Table1[[#This Row],[elogit]]/(1+Table1[[#This Row],[elogit]]), 1-(Table1[[#This Row],[elogit]]/(1+Table1[[#This Row],[elogit]])))</f>
        <v>0.92312733827512994</v>
      </c>
      <c r="Y689">
        <f>LN(Table1[[#This Row],[probability]])</f>
        <v>-7.9988092700237129E-2</v>
      </c>
      <c r="Z689">
        <f>IF(ROW()&lt;(Table1[[#Totals],[Survived]]+1), 1, 0)</f>
        <v>0</v>
      </c>
      <c r="AA689">
        <f>IF(Table1[[#This Row],[Prediction]]=Table1[[#This Row],[Survived]], 1, 0)</f>
        <v>1</v>
      </c>
    </row>
    <row r="690" spans="1:27" x14ac:dyDescent="0.3">
      <c r="A690">
        <v>286</v>
      </c>
      <c r="B690">
        <v>0</v>
      </c>
      <c r="C690">
        <v>3</v>
      </c>
      <c r="D690">
        <f>IF(Table1[[#This Row],[Pclass]]=1, 1, 0)</f>
        <v>0</v>
      </c>
      <c r="E690">
        <f>IF(Table1[[#This Row],[Pclass]]=2, 1, 0)</f>
        <v>0</v>
      </c>
      <c r="F690" t="s">
        <v>432</v>
      </c>
      <c r="G690" t="s">
        <v>13</v>
      </c>
      <c r="H690">
        <f>IF(Table1[[#This Row],[Sex]]="male", 1, 0)</f>
        <v>1</v>
      </c>
      <c r="I690">
        <v>33</v>
      </c>
      <c r="J690">
        <f>IF(Table1[[#This Row],[Age]], 0, 1)</f>
        <v>0</v>
      </c>
      <c r="K690">
        <f>IF(AND(Table1[[#This Row],[Age]]&lt;&gt;"", Table1[[#This Row],[Age]]&lt;13), 1, 0)</f>
        <v>0</v>
      </c>
      <c r="L690">
        <f>IF(AND(Table1[[#This Row],[Age]]&lt;&gt;"", Table1[[#This Row],[Age]]&gt;=13, Table1[[#This Row],[Age]]&lt;20), 1, 0)</f>
        <v>0</v>
      </c>
      <c r="O690">
        <f>IF(AND(Table1[[#This Row],[Age]]&lt;&gt;"", Table1[[#This Row],[Age]]&gt;64), 1, 0)</f>
        <v>0</v>
      </c>
      <c r="P690">
        <v>0</v>
      </c>
      <c r="Q690">
        <v>0</v>
      </c>
      <c r="R690">
        <v>349239</v>
      </c>
      <c r="S690">
        <v>8.6624999999999996</v>
      </c>
      <c r="U690" t="s">
        <v>20</v>
      </c>
      <c r="V690">
        <f>Table1[[#This Row],[class1]]*Bclass1+Table1[[#This Row],[class2]]*Bclass2+Table1[[#This Row],[male]]*Bmale+Table1[[#This Row],[Fare]]*Bfare+Table1[[#This Row],[child]]*Bchild+Table1[[#This Row],[teen]]*Bteen+Table1[[#This Row],[senior]]*Bsenior</f>
        <v>-2.4856168772048672</v>
      </c>
      <c r="W690">
        <f>EXP(Table1[[#This Row],[Logit]])</f>
        <v>8.3274168727910533E-2</v>
      </c>
      <c r="X690">
        <f>IF(Table1[[#This Row],[Survived]]=1, Table1[[#This Row],[elogit]]/(1+Table1[[#This Row],[elogit]]), 1-(Table1[[#This Row],[elogit]]/(1+Table1[[#This Row],[elogit]])))</f>
        <v>0.92312733827512994</v>
      </c>
      <c r="Y690">
        <f>LN(Table1[[#This Row],[probability]])</f>
        <v>-7.9988092700237129E-2</v>
      </c>
      <c r="Z690">
        <f>IF(ROW()&lt;(Table1[[#Totals],[Survived]]+1), 1, 0)</f>
        <v>0</v>
      </c>
      <c r="AA690">
        <f>IF(Table1[[#This Row],[Prediction]]=Table1[[#This Row],[Survived]], 1, 0)</f>
        <v>1</v>
      </c>
    </row>
    <row r="691" spans="1:27" x14ac:dyDescent="0.3">
      <c r="A691">
        <v>350</v>
      </c>
      <c r="B691">
        <v>0</v>
      </c>
      <c r="C691">
        <v>3</v>
      </c>
      <c r="D691">
        <f>IF(Table1[[#This Row],[Pclass]]=1, 1, 0)</f>
        <v>0</v>
      </c>
      <c r="E691">
        <f>IF(Table1[[#This Row],[Pclass]]=2, 1, 0)</f>
        <v>0</v>
      </c>
      <c r="F691" t="s">
        <v>523</v>
      </c>
      <c r="G691" t="s">
        <v>13</v>
      </c>
      <c r="H691">
        <f>IF(Table1[[#This Row],[Sex]]="male", 1, 0)</f>
        <v>1</v>
      </c>
      <c r="I691">
        <v>42</v>
      </c>
      <c r="J691">
        <f>IF(Table1[[#This Row],[Age]], 0, 1)</f>
        <v>0</v>
      </c>
      <c r="K691">
        <f>IF(AND(Table1[[#This Row],[Age]]&lt;&gt;"", Table1[[#This Row],[Age]]&lt;13), 1, 0)</f>
        <v>0</v>
      </c>
      <c r="L691">
        <f>IF(AND(Table1[[#This Row],[Age]]&lt;&gt;"", Table1[[#This Row],[Age]]&gt;=13, Table1[[#This Row],[Age]]&lt;20), 1, 0)</f>
        <v>0</v>
      </c>
      <c r="O691">
        <f>IF(AND(Table1[[#This Row],[Age]]&lt;&gt;"", Table1[[#This Row],[Age]]&gt;64), 1, 0)</f>
        <v>0</v>
      </c>
      <c r="P691">
        <v>0</v>
      </c>
      <c r="Q691">
        <v>0</v>
      </c>
      <c r="R691">
        <v>315088</v>
      </c>
      <c r="S691">
        <v>8.6624999999999996</v>
      </c>
      <c r="U691" t="s">
        <v>15</v>
      </c>
      <c r="V691">
        <f>Table1[[#This Row],[class1]]*Bclass1+Table1[[#This Row],[class2]]*Bclass2+Table1[[#This Row],[male]]*Bmale+Table1[[#This Row],[Fare]]*Bfare+Table1[[#This Row],[child]]*Bchild+Table1[[#This Row],[teen]]*Bteen+Table1[[#This Row],[senior]]*Bsenior</f>
        <v>-2.4856168772048672</v>
      </c>
      <c r="W691">
        <f>EXP(Table1[[#This Row],[Logit]])</f>
        <v>8.3274168727910533E-2</v>
      </c>
      <c r="X691">
        <f>IF(Table1[[#This Row],[Survived]]=1, Table1[[#This Row],[elogit]]/(1+Table1[[#This Row],[elogit]]), 1-(Table1[[#This Row],[elogit]]/(1+Table1[[#This Row],[elogit]])))</f>
        <v>0.92312733827512994</v>
      </c>
      <c r="Y691">
        <f>LN(Table1[[#This Row],[probability]])</f>
        <v>-7.9988092700237129E-2</v>
      </c>
      <c r="Z691">
        <f>IF(ROW()&lt;(Table1[[#Totals],[Survived]]+1), 1, 0)</f>
        <v>0</v>
      </c>
      <c r="AA691">
        <f>IF(Table1[[#This Row],[Prediction]]=Table1[[#This Row],[Survived]], 1, 0)</f>
        <v>1</v>
      </c>
    </row>
    <row r="692" spans="1:27" x14ac:dyDescent="0.3">
      <c r="A692">
        <v>472</v>
      </c>
      <c r="B692">
        <v>0</v>
      </c>
      <c r="C692">
        <v>3</v>
      </c>
      <c r="D692">
        <f>IF(Table1[[#This Row],[Pclass]]=1, 1, 0)</f>
        <v>0</v>
      </c>
      <c r="E692">
        <f>IF(Table1[[#This Row],[Pclass]]=2, 1, 0)</f>
        <v>0</v>
      </c>
      <c r="F692" t="s">
        <v>681</v>
      </c>
      <c r="G692" t="s">
        <v>13</v>
      </c>
      <c r="H692">
        <f>IF(Table1[[#This Row],[Sex]]="male", 1, 0)</f>
        <v>1</v>
      </c>
      <c r="I692">
        <v>38</v>
      </c>
      <c r="J692">
        <f>IF(Table1[[#This Row],[Age]], 0, 1)</f>
        <v>0</v>
      </c>
      <c r="K692">
        <f>IF(AND(Table1[[#This Row],[Age]]&lt;&gt;"", Table1[[#This Row],[Age]]&lt;13), 1, 0)</f>
        <v>0</v>
      </c>
      <c r="L692">
        <f>IF(AND(Table1[[#This Row],[Age]]&lt;&gt;"", Table1[[#This Row],[Age]]&gt;=13, Table1[[#This Row],[Age]]&lt;20), 1, 0)</f>
        <v>0</v>
      </c>
      <c r="O692">
        <f>IF(AND(Table1[[#This Row],[Age]]&lt;&gt;"", Table1[[#This Row],[Age]]&gt;64), 1, 0)</f>
        <v>0</v>
      </c>
      <c r="P692">
        <v>0</v>
      </c>
      <c r="Q692">
        <v>0</v>
      </c>
      <c r="R692">
        <v>315089</v>
      </c>
      <c r="S692">
        <v>8.6624999999999996</v>
      </c>
      <c r="U692" t="s">
        <v>15</v>
      </c>
      <c r="V692">
        <f>Table1[[#This Row],[class1]]*Bclass1+Table1[[#This Row],[class2]]*Bclass2+Table1[[#This Row],[male]]*Bmale+Table1[[#This Row],[Fare]]*Bfare+Table1[[#This Row],[child]]*Bchild+Table1[[#This Row],[teen]]*Bteen+Table1[[#This Row],[senior]]*Bsenior</f>
        <v>-2.4856168772048672</v>
      </c>
      <c r="W692">
        <f>EXP(Table1[[#This Row],[Logit]])</f>
        <v>8.3274168727910533E-2</v>
      </c>
      <c r="X692">
        <f>IF(Table1[[#This Row],[Survived]]=1, Table1[[#This Row],[elogit]]/(1+Table1[[#This Row],[elogit]]), 1-(Table1[[#This Row],[elogit]]/(1+Table1[[#This Row],[elogit]])))</f>
        <v>0.92312733827512994</v>
      </c>
      <c r="Y692">
        <f>LN(Table1[[#This Row],[probability]])</f>
        <v>-7.9988092700237129E-2</v>
      </c>
      <c r="Z692">
        <f>IF(ROW()&lt;(Table1[[#Totals],[Survived]]+1), 1, 0)</f>
        <v>0</v>
      </c>
      <c r="AA692">
        <f>IF(Table1[[#This Row],[Prediction]]=Table1[[#This Row],[Survived]], 1, 0)</f>
        <v>1</v>
      </c>
    </row>
    <row r="693" spans="1:27" x14ac:dyDescent="0.3">
      <c r="A693">
        <v>726</v>
      </c>
      <c r="B693">
        <v>0</v>
      </c>
      <c r="C693">
        <v>3</v>
      </c>
      <c r="D693">
        <f>IF(Table1[[#This Row],[Pclass]]=1, 1, 0)</f>
        <v>0</v>
      </c>
      <c r="E693">
        <f>IF(Table1[[#This Row],[Pclass]]=2, 1, 0)</f>
        <v>0</v>
      </c>
      <c r="F693" t="s">
        <v>1015</v>
      </c>
      <c r="G693" t="s">
        <v>13</v>
      </c>
      <c r="H693">
        <f>IF(Table1[[#This Row],[Sex]]="male", 1, 0)</f>
        <v>1</v>
      </c>
      <c r="I693">
        <v>20</v>
      </c>
      <c r="J693">
        <f>IF(Table1[[#This Row],[Age]], 0, 1)</f>
        <v>0</v>
      </c>
      <c r="K693">
        <f>IF(AND(Table1[[#This Row],[Age]]&lt;&gt;"", Table1[[#This Row],[Age]]&lt;13), 1, 0)</f>
        <v>0</v>
      </c>
      <c r="L693">
        <f>IF(AND(Table1[[#This Row],[Age]]&lt;&gt;"", Table1[[#This Row],[Age]]&gt;=13, Table1[[#This Row],[Age]]&lt;20), 1, 0)</f>
        <v>0</v>
      </c>
      <c r="O693">
        <f>IF(AND(Table1[[#This Row],[Age]]&lt;&gt;"", Table1[[#This Row],[Age]]&gt;64), 1, 0)</f>
        <v>0</v>
      </c>
      <c r="P693">
        <v>0</v>
      </c>
      <c r="Q693">
        <v>0</v>
      </c>
      <c r="R693">
        <v>315094</v>
      </c>
      <c r="S693">
        <v>8.6624999999999996</v>
      </c>
      <c r="U693" t="s">
        <v>15</v>
      </c>
      <c r="V693">
        <f>Table1[[#This Row],[class1]]*Bclass1+Table1[[#This Row],[class2]]*Bclass2+Table1[[#This Row],[male]]*Bmale+Table1[[#This Row],[Fare]]*Bfare+Table1[[#This Row],[child]]*Bchild+Table1[[#This Row],[teen]]*Bteen+Table1[[#This Row],[senior]]*Bsenior</f>
        <v>-2.4856168772048672</v>
      </c>
      <c r="W693">
        <f>EXP(Table1[[#This Row],[Logit]])</f>
        <v>8.3274168727910533E-2</v>
      </c>
      <c r="X693">
        <f>IF(Table1[[#This Row],[Survived]]=1, Table1[[#This Row],[elogit]]/(1+Table1[[#This Row],[elogit]]), 1-(Table1[[#This Row],[elogit]]/(1+Table1[[#This Row],[elogit]])))</f>
        <v>0.92312733827512994</v>
      </c>
      <c r="Y693">
        <f>LN(Table1[[#This Row],[probability]])</f>
        <v>-7.9988092700237129E-2</v>
      </c>
      <c r="Z693">
        <f>IF(ROW()&lt;(Table1[[#Totals],[Survived]]+1), 1, 0)</f>
        <v>0</v>
      </c>
      <c r="AA693">
        <f>IF(Table1[[#This Row],[Prediction]]=Table1[[#This Row],[Survived]], 1, 0)</f>
        <v>1</v>
      </c>
    </row>
    <row r="694" spans="1:27" x14ac:dyDescent="0.3">
      <c r="A694">
        <v>837</v>
      </c>
      <c r="B694">
        <v>0</v>
      </c>
      <c r="C694">
        <v>3</v>
      </c>
      <c r="D694">
        <f>IF(Table1[[#This Row],[Pclass]]=1, 1, 0)</f>
        <v>0</v>
      </c>
      <c r="E694">
        <f>IF(Table1[[#This Row],[Pclass]]=2, 1, 0)</f>
        <v>0</v>
      </c>
      <c r="F694" t="s">
        <v>1153</v>
      </c>
      <c r="G694" t="s">
        <v>13</v>
      </c>
      <c r="H694">
        <f>IF(Table1[[#This Row],[Sex]]="male", 1, 0)</f>
        <v>1</v>
      </c>
      <c r="I694">
        <v>21</v>
      </c>
      <c r="J694">
        <f>IF(Table1[[#This Row],[Age]], 0, 1)</f>
        <v>0</v>
      </c>
      <c r="K694">
        <f>IF(AND(Table1[[#This Row],[Age]]&lt;&gt;"", Table1[[#This Row],[Age]]&lt;13), 1, 0)</f>
        <v>0</v>
      </c>
      <c r="L694">
        <f>IF(AND(Table1[[#This Row],[Age]]&lt;&gt;"", Table1[[#This Row],[Age]]&gt;=13, Table1[[#This Row],[Age]]&lt;20), 1, 0)</f>
        <v>0</v>
      </c>
      <c r="O694">
        <f>IF(AND(Table1[[#This Row],[Age]]&lt;&gt;"", Table1[[#This Row],[Age]]&gt;64), 1, 0)</f>
        <v>0</v>
      </c>
      <c r="P694">
        <v>0</v>
      </c>
      <c r="Q694">
        <v>0</v>
      </c>
      <c r="R694">
        <v>315097</v>
      </c>
      <c r="S694">
        <v>8.6624999999999996</v>
      </c>
      <c r="U694" t="s">
        <v>15</v>
      </c>
      <c r="V69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-2.4856168772048672</v>
      </c>
      <c r="W694">
        <f>EXP(Table1[[#This Row],[Logit]])</f>
        <v>8.3274168727910533E-2</v>
      </c>
      <c r="X694">
        <f>IF(Table1[[#This Row],[Survived]]=1, Table1[[#This Row],[elogit]]/(1+Table1[[#This Row],[elogit]]), 1-(Table1[[#This Row],[elogit]]/(1+Table1[[#This Row],[elogit]])))</f>
        <v>0.92312733827512994</v>
      </c>
      <c r="Y694">
        <f>LN(Table1[[#This Row],[probability]])</f>
        <v>-7.9988092700237129E-2</v>
      </c>
      <c r="Z694">
        <f>IF(ROW()&lt;(Table1[[#Totals],[Survived]]+1), 1, 0)</f>
        <v>0</v>
      </c>
      <c r="AA694">
        <f>IF(Table1[[#This Row],[Prediction]]=Table1[[#This Row],[Survived]], 1, 0)</f>
        <v>1</v>
      </c>
    </row>
    <row r="695" spans="1:27" x14ac:dyDescent="0.3">
      <c r="A695">
        <v>104</v>
      </c>
      <c r="B695">
        <v>0</v>
      </c>
      <c r="C695">
        <v>3</v>
      </c>
      <c r="D695">
        <f>IF(Table1[[#This Row],[Pclass]]=1, 1, 0)</f>
        <v>0</v>
      </c>
      <c r="E695">
        <f>IF(Table1[[#This Row],[Pclass]]=2, 1, 0)</f>
        <v>0</v>
      </c>
      <c r="F695" t="s">
        <v>169</v>
      </c>
      <c r="G695" t="s">
        <v>13</v>
      </c>
      <c r="H695">
        <f>IF(Table1[[#This Row],[Sex]]="male", 1, 0)</f>
        <v>1</v>
      </c>
      <c r="I695">
        <v>33</v>
      </c>
      <c r="J695">
        <f>IF(Table1[[#This Row],[Age]], 0, 1)</f>
        <v>0</v>
      </c>
      <c r="K695">
        <f>IF(AND(Table1[[#This Row],[Age]]&lt;&gt;"", Table1[[#This Row],[Age]]&lt;13), 1, 0)</f>
        <v>0</v>
      </c>
      <c r="L695">
        <f>IF(AND(Table1[[#This Row],[Age]]&lt;&gt;"", Table1[[#This Row],[Age]]&gt;=13, Table1[[#This Row],[Age]]&lt;20), 1, 0)</f>
        <v>0</v>
      </c>
      <c r="O695">
        <f>IF(AND(Table1[[#This Row],[Age]]&lt;&gt;"", Table1[[#This Row],[Age]]&gt;64), 1, 0)</f>
        <v>0</v>
      </c>
      <c r="P695">
        <v>0</v>
      </c>
      <c r="Q695">
        <v>0</v>
      </c>
      <c r="R695">
        <v>7540</v>
      </c>
      <c r="S695">
        <v>8.6541999999999994</v>
      </c>
      <c r="U695" t="s">
        <v>15</v>
      </c>
      <c r="V69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-2.4856279168748521</v>
      </c>
      <c r="W695">
        <f>EXP(Table1[[#This Row],[Logit]])</f>
        <v>8.3273249413643988E-2</v>
      </c>
      <c r="X695">
        <f>IF(Table1[[#This Row],[Survived]]=1, Table1[[#This Row],[elogit]]/(1+Table1[[#This Row],[elogit]]), 1-(Table1[[#This Row],[elogit]]/(1+Table1[[#This Row],[elogit]])))</f>
        <v>0.92312812168239333</v>
      </c>
      <c r="Y695">
        <f>LN(Table1[[#This Row],[probability]])</f>
        <v>-7.9987244055745199E-2</v>
      </c>
      <c r="Z695">
        <f>IF(ROW()&lt;(Table1[[#Totals],[Survived]]+1), 1, 0)</f>
        <v>0</v>
      </c>
      <c r="AA695">
        <f>IF(Table1[[#This Row],[Prediction]]=Table1[[#This Row],[Survived]], 1, 0)</f>
        <v>1</v>
      </c>
    </row>
    <row r="696" spans="1:27" x14ac:dyDescent="0.3">
      <c r="A696">
        <v>6</v>
      </c>
      <c r="B696">
        <v>0</v>
      </c>
      <c r="C696">
        <v>3</v>
      </c>
      <c r="D696">
        <f>IF(Table1[[#This Row],[Pclass]]=1, 1, 0)</f>
        <v>0</v>
      </c>
      <c r="E696">
        <f>IF(Table1[[#This Row],[Pclass]]=2, 1, 0)</f>
        <v>0</v>
      </c>
      <c r="F696" t="s">
        <v>26</v>
      </c>
      <c r="G696" t="s">
        <v>13</v>
      </c>
      <c r="H696">
        <f>IF(Table1[[#This Row],[Sex]]="male", 1, 0)</f>
        <v>1</v>
      </c>
      <c r="J696">
        <f>IF(Table1[[#This Row],[Age]], 0, 1)</f>
        <v>1</v>
      </c>
      <c r="K696">
        <f>IF(AND(Table1[[#This Row],[Age]]&lt;&gt;"", Table1[[#This Row],[Age]]&lt;13), 1, 0)</f>
        <v>0</v>
      </c>
      <c r="L696">
        <f>IF(AND(Table1[[#This Row],[Age]]&lt;&gt;"", Table1[[#This Row],[Age]]&gt;=13, Table1[[#This Row],[Age]]&lt;20), 1, 0)</f>
        <v>0</v>
      </c>
      <c r="O696">
        <f>IF(AND(Table1[[#This Row],[Age]]&lt;&gt;"", Table1[[#This Row],[Age]]&gt;64), 1, 0)</f>
        <v>0</v>
      </c>
      <c r="P696">
        <v>0</v>
      </c>
      <c r="Q696">
        <v>0</v>
      </c>
      <c r="R696">
        <v>330877</v>
      </c>
      <c r="S696">
        <v>8.4582999999999995</v>
      </c>
      <c r="U696" t="s">
        <v>27</v>
      </c>
      <c r="V69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-2.4858884796881076</v>
      </c>
      <c r="W696">
        <f>EXP(Table1[[#This Row],[Logit]])</f>
        <v>8.3251554328096847E-2</v>
      </c>
      <c r="X696">
        <f>IF(Table1[[#This Row],[Survived]]=1, Table1[[#This Row],[elogit]]/(1+Table1[[#This Row],[elogit]]), 1-(Table1[[#This Row],[elogit]]/(1+Table1[[#This Row],[elogit]])))</f>
        <v>0.92314660985671526</v>
      </c>
      <c r="Y696">
        <f>LN(Table1[[#This Row],[probability]])</f>
        <v>-7.9967216511624362E-2</v>
      </c>
      <c r="Z696">
        <f>IF(ROW()&lt;(Table1[[#Totals],[Survived]]+1), 1, 0)</f>
        <v>0</v>
      </c>
      <c r="AA696">
        <f>IF(Table1[[#This Row],[Prediction]]=Table1[[#This Row],[Survived]], 1, 0)</f>
        <v>1</v>
      </c>
    </row>
    <row r="697" spans="1:27" x14ac:dyDescent="0.3">
      <c r="A697">
        <v>653</v>
      </c>
      <c r="B697">
        <v>0</v>
      </c>
      <c r="C697">
        <v>3</v>
      </c>
      <c r="D697">
        <f>IF(Table1[[#This Row],[Pclass]]=1, 1, 0)</f>
        <v>0</v>
      </c>
      <c r="E697">
        <f>IF(Table1[[#This Row],[Pclass]]=2, 1, 0)</f>
        <v>0</v>
      </c>
      <c r="F697" t="s">
        <v>921</v>
      </c>
      <c r="G697" t="s">
        <v>13</v>
      </c>
      <c r="H697">
        <f>IF(Table1[[#This Row],[Sex]]="male", 1, 0)</f>
        <v>1</v>
      </c>
      <c r="I697">
        <v>21</v>
      </c>
      <c r="J697">
        <f>IF(Table1[[#This Row],[Age]], 0, 1)</f>
        <v>0</v>
      </c>
      <c r="K697">
        <f>IF(AND(Table1[[#This Row],[Age]]&lt;&gt;"", Table1[[#This Row],[Age]]&lt;13), 1, 0)</f>
        <v>0</v>
      </c>
      <c r="L697">
        <f>IF(AND(Table1[[#This Row],[Age]]&lt;&gt;"", Table1[[#This Row],[Age]]&gt;=13, Table1[[#This Row],[Age]]&lt;20), 1, 0)</f>
        <v>0</v>
      </c>
      <c r="O697">
        <f>IF(AND(Table1[[#This Row],[Age]]&lt;&gt;"", Table1[[#This Row],[Age]]&gt;64), 1, 0)</f>
        <v>0</v>
      </c>
      <c r="P697">
        <v>0</v>
      </c>
      <c r="Q697">
        <v>0</v>
      </c>
      <c r="R697">
        <v>8475</v>
      </c>
      <c r="S697">
        <v>8.4332999999999991</v>
      </c>
      <c r="U697" t="s">
        <v>15</v>
      </c>
      <c r="V69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-2.4859217317061342</v>
      </c>
      <c r="W697">
        <f>EXP(Table1[[#This Row],[Logit]])</f>
        <v>8.3248786091936561E-2</v>
      </c>
      <c r="X697">
        <f>IF(Table1[[#This Row],[Survived]]=1, Table1[[#This Row],[elogit]]/(1+Table1[[#This Row],[elogit]]), 1-(Table1[[#This Row],[elogit]]/(1+Table1[[#This Row],[elogit]])))</f>
        <v>0.92314896895266763</v>
      </c>
      <c r="Y697">
        <f>LN(Table1[[#This Row],[probability]])</f>
        <v>-7.9964661020532429E-2</v>
      </c>
      <c r="Z697">
        <f>IF(ROW()&lt;(Table1[[#Totals],[Survived]]+1), 1, 0)</f>
        <v>0</v>
      </c>
      <c r="AA697">
        <f>IF(Table1[[#This Row],[Prediction]]=Table1[[#This Row],[Survived]], 1, 0)</f>
        <v>1</v>
      </c>
    </row>
    <row r="698" spans="1:27" x14ac:dyDescent="0.3">
      <c r="A698">
        <v>198</v>
      </c>
      <c r="B698">
        <v>0</v>
      </c>
      <c r="C698">
        <v>3</v>
      </c>
      <c r="D698">
        <f>IF(Table1[[#This Row],[Pclass]]=1, 1, 0)</f>
        <v>0</v>
      </c>
      <c r="E698">
        <f>IF(Table1[[#This Row],[Pclass]]=2, 1, 0)</f>
        <v>0</v>
      </c>
      <c r="F698" t="s">
        <v>304</v>
      </c>
      <c r="G698" t="s">
        <v>13</v>
      </c>
      <c r="H698">
        <f>IF(Table1[[#This Row],[Sex]]="male", 1, 0)</f>
        <v>1</v>
      </c>
      <c r="I698">
        <v>42</v>
      </c>
      <c r="J698">
        <f>IF(Table1[[#This Row],[Age]], 0, 1)</f>
        <v>0</v>
      </c>
      <c r="K698">
        <f>IF(AND(Table1[[#This Row],[Age]]&lt;&gt;"", Table1[[#This Row],[Age]]&lt;13), 1, 0)</f>
        <v>0</v>
      </c>
      <c r="L698">
        <f>IF(AND(Table1[[#This Row],[Age]]&lt;&gt;"", Table1[[#This Row],[Age]]&gt;=13, Table1[[#This Row],[Age]]&lt;20), 1, 0)</f>
        <v>0</v>
      </c>
      <c r="O698">
        <f>IF(AND(Table1[[#This Row],[Age]]&lt;&gt;"", Table1[[#This Row],[Age]]&gt;64), 1, 0)</f>
        <v>0</v>
      </c>
      <c r="P698">
        <v>0</v>
      </c>
      <c r="Q698">
        <v>1</v>
      </c>
      <c r="R698">
        <v>4579</v>
      </c>
      <c r="S698">
        <v>8.4041999999999994</v>
      </c>
      <c r="U698" t="s">
        <v>15</v>
      </c>
      <c r="V698">
        <f>Table1[[#This Row],[class1]]*Bclass1+Table1[[#This Row],[class2]]*Bclass2+Table1[[#This Row],[male]]*Bmale+Table1[[#This Row],[Fare]]*Bfare+Table1[[#This Row],[child]]*Bchild+Table1[[#This Row],[teen]]*Bteen+Table1[[#This Row],[senior]]*Bsenior</f>
        <v>-2.4859604370551169</v>
      </c>
      <c r="W698">
        <f>EXP(Table1[[#This Row],[Logit]])</f>
        <v>8.3245563980975351E-2</v>
      </c>
      <c r="X698">
        <f>IF(Table1[[#This Row],[Survived]]=1, Table1[[#This Row],[elogit]]/(1+Table1[[#This Row],[elogit]]), 1-(Table1[[#This Row],[elogit]]/(1+Table1[[#This Row],[elogit]])))</f>
        <v>0.92315171485674563</v>
      </c>
      <c r="Y698">
        <f>LN(Table1[[#This Row],[probability]])</f>
        <v>-7.9961686527697001E-2</v>
      </c>
      <c r="Z698">
        <f>IF(ROW()&lt;(Table1[[#Totals],[Survived]]+1), 1, 0)</f>
        <v>0</v>
      </c>
      <c r="AA698">
        <f>IF(Table1[[#This Row],[Prediction]]=Table1[[#This Row],[Survived]], 1, 0)</f>
        <v>1</v>
      </c>
    </row>
    <row r="699" spans="1:27" x14ac:dyDescent="0.3">
      <c r="A699">
        <v>770</v>
      </c>
      <c r="B699">
        <v>0</v>
      </c>
      <c r="C699">
        <v>3</v>
      </c>
      <c r="D699">
        <f>IF(Table1[[#This Row],[Pclass]]=1, 1, 0)</f>
        <v>0</v>
      </c>
      <c r="E699">
        <f>IF(Table1[[#This Row],[Pclass]]=2, 1, 0)</f>
        <v>0</v>
      </c>
      <c r="F699" t="s">
        <v>1068</v>
      </c>
      <c r="G699" t="s">
        <v>13</v>
      </c>
      <c r="H699">
        <f>IF(Table1[[#This Row],[Sex]]="male", 1, 0)</f>
        <v>1</v>
      </c>
      <c r="I699">
        <v>32</v>
      </c>
      <c r="J699">
        <f>IF(Table1[[#This Row],[Age]], 0, 1)</f>
        <v>0</v>
      </c>
      <c r="K699">
        <f>IF(AND(Table1[[#This Row],[Age]]&lt;&gt;"", Table1[[#This Row],[Age]]&lt;13), 1, 0)</f>
        <v>0</v>
      </c>
      <c r="L699">
        <f>IF(AND(Table1[[#This Row],[Age]]&lt;&gt;"", Table1[[#This Row],[Age]]&gt;=13, Table1[[#This Row],[Age]]&lt;20), 1, 0)</f>
        <v>0</v>
      </c>
      <c r="O699">
        <f>IF(AND(Table1[[#This Row],[Age]]&lt;&gt;"", Table1[[#This Row],[Age]]&gt;64), 1, 0)</f>
        <v>0</v>
      </c>
      <c r="P699">
        <v>0</v>
      </c>
      <c r="Q699">
        <v>0</v>
      </c>
      <c r="R699">
        <v>8471</v>
      </c>
      <c r="S699">
        <v>8.3625000000000007</v>
      </c>
      <c r="U699" t="s">
        <v>15</v>
      </c>
      <c r="V699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-2.4860159014211853</v>
      </c>
      <c r="W699">
        <f>EXP(Table1[[#This Row],[Logit]])</f>
        <v>8.3240946946582767E-2</v>
      </c>
      <c r="X699">
        <f>IF(Table1[[#This Row],[Survived]]=1, Table1[[#This Row],[elogit]]/(1+Table1[[#This Row],[elogit]]), 1-(Table1[[#This Row],[elogit]]/(1+Table1[[#This Row],[elogit]])))</f>
        <v>0.92315564955218821</v>
      </c>
      <c r="Y699">
        <f>LN(Table1[[#This Row],[probability]])</f>
        <v>-7.995742429539654E-2</v>
      </c>
      <c r="Z699">
        <f>IF(ROW()&lt;(Table1[[#Totals],[Survived]]+1), 1, 0)</f>
        <v>0</v>
      </c>
      <c r="AA699">
        <f>IF(Table1[[#This Row],[Prediction]]=Table1[[#This Row],[Survived]], 1, 0)</f>
        <v>1</v>
      </c>
    </row>
    <row r="700" spans="1:27" x14ac:dyDescent="0.3">
      <c r="A700">
        <v>13</v>
      </c>
      <c r="B700">
        <v>0</v>
      </c>
      <c r="C700">
        <v>3</v>
      </c>
      <c r="D700">
        <f>IF(Table1[[#This Row],[Pclass]]=1, 1, 0)</f>
        <v>0</v>
      </c>
      <c r="E700">
        <f>IF(Table1[[#This Row],[Pclass]]=2, 1, 0)</f>
        <v>0</v>
      </c>
      <c r="F700" t="s">
        <v>38</v>
      </c>
      <c r="G700" t="s">
        <v>13</v>
      </c>
      <c r="H700">
        <f>IF(Table1[[#This Row],[Sex]]="male", 1, 0)</f>
        <v>1</v>
      </c>
      <c r="I700">
        <v>20</v>
      </c>
      <c r="J700">
        <f>IF(Table1[[#This Row],[Age]], 0, 1)</f>
        <v>0</v>
      </c>
      <c r="K700">
        <f>IF(AND(Table1[[#This Row],[Age]]&lt;&gt;"", Table1[[#This Row],[Age]]&lt;13), 1, 0)</f>
        <v>0</v>
      </c>
      <c r="L700">
        <f>IF(AND(Table1[[#This Row],[Age]]&lt;&gt;"", Table1[[#This Row],[Age]]&gt;=13, Table1[[#This Row],[Age]]&lt;20), 1, 0)</f>
        <v>0</v>
      </c>
      <c r="O700">
        <f>IF(AND(Table1[[#This Row],[Age]]&lt;&gt;"", Table1[[#This Row],[Age]]&gt;64), 1, 0)</f>
        <v>0</v>
      </c>
      <c r="P700">
        <v>0</v>
      </c>
      <c r="Q700">
        <v>0</v>
      </c>
      <c r="R700" t="s">
        <v>39</v>
      </c>
      <c r="S700">
        <v>8.0500000000000007</v>
      </c>
      <c r="U700" t="s">
        <v>15</v>
      </c>
      <c r="V700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00">
        <f>EXP(Table1[[#This Row],[Logit]])</f>
        <v>8.3206355017797148E-2</v>
      </c>
      <c r="X700">
        <f>IF(Table1[[#This Row],[Survived]]=1, Table1[[#This Row],[elogit]]/(1+Table1[[#This Row],[elogit]]), 1-(Table1[[#This Row],[elogit]]/(1+Table1[[#This Row],[elogit]])))</f>
        <v>0.92318513030102189</v>
      </c>
      <c r="Y700">
        <f>LN(Table1[[#This Row],[probability]])</f>
        <v>-7.9925490051016651E-2</v>
      </c>
      <c r="Z700">
        <f>IF(ROW()&lt;(Table1[[#Totals],[Survived]]+1), 1, 0)</f>
        <v>0</v>
      </c>
      <c r="AA700">
        <f>IF(Table1[[#This Row],[Prediction]]=Table1[[#This Row],[Survived]], 1, 0)</f>
        <v>1</v>
      </c>
    </row>
    <row r="701" spans="1:27" x14ac:dyDescent="0.3">
      <c r="A701">
        <v>38</v>
      </c>
      <c r="B701">
        <v>0</v>
      </c>
      <c r="C701">
        <v>3</v>
      </c>
      <c r="D701">
        <f>IF(Table1[[#This Row],[Pclass]]=1, 1, 0)</f>
        <v>0</v>
      </c>
      <c r="E701">
        <f>IF(Table1[[#This Row],[Pclass]]=2, 1, 0)</f>
        <v>0</v>
      </c>
      <c r="F701" t="s">
        <v>72</v>
      </c>
      <c r="G701" t="s">
        <v>13</v>
      </c>
      <c r="H701">
        <f>IF(Table1[[#This Row],[Sex]]="male", 1, 0)</f>
        <v>1</v>
      </c>
      <c r="I701">
        <v>21</v>
      </c>
      <c r="J701">
        <f>IF(Table1[[#This Row],[Age]], 0, 1)</f>
        <v>0</v>
      </c>
      <c r="K701">
        <f>IF(AND(Table1[[#This Row],[Age]]&lt;&gt;"", Table1[[#This Row],[Age]]&lt;13), 1, 0)</f>
        <v>0</v>
      </c>
      <c r="L701">
        <f>IF(AND(Table1[[#This Row],[Age]]&lt;&gt;"", Table1[[#This Row],[Age]]&gt;=13, Table1[[#This Row],[Age]]&lt;20), 1, 0)</f>
        <v>0</v>
      </c>
      <c r="O701">
        <f>IF(AND(Table1[[#This Row],[Age]]&lt;&gt;"", Table1[[#This Row],[Age]]&gt;64), 1, 0)</f>
        <v>0</v>
      </c>
      <c r="P701">
        <v>0</v>
      </c>
      <c r="Q701">
        <v>0</v>
      </c>
      <c r="R701" t="s">
        <v>73</v>
      </c>
      <c r="S701">
        <v>8.0500000000000007</v>
      </c>
      <c r="U701" t="s">
        <v>15</v>
      </c>
      <c r="V701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01">
        <f>EXP(Table1[[#This Row],[Logit]])</f>
        <v>8.3206355017797148E-2</v>
      </c>
      <c r="X701">
        <f>IF(Table1[[#This Row],[Survived]]=1, Table1[[#This Row],[elogit]]/(1+Table1[[#This Row],[elogit]]), 1-(Table1[[#This Row],[elogit]]/(1+Table1[[#This Row],[elogit]])))</f>
        <v>0.92318513030102189</v>
      </c>
      <c r="Y701">
        <f>LN(Table1[[#This Row],[probability]])</f>
        <v>-7.9925490051016651E-2</v>
      </c>
      <c r="Z701">
        <f>IF(ROW()&lt;(Table1[[#Totals],[Survived]]+1), 1, 0)</f>
        <v>0</v>
      </c>
      <c r="AA701">
        <f>IF(Table1[[#This Row],[Prediction]]=Table1[[#This Row],[Survived]], 1, 0)</f>
        <v>1</v>
      </c>
    </row>
    <row r="702" spans="1:27" x14ac:dyDescent="0.3">
      <c r="A702">
        <v>46</v>
      </c>
      <c r="B702">
        <v>0</v>
      </c>
      <c r="C702">
        <v>3</v>
      </c>
      <c r="D702">
        <f>IF(Table1[[#This Row],[Pclass]]=1, 1, 0)</f>
        <v>0</v>
      </c>
      <c r="E702">
        <f>IF(Table1[[#This Row],[Pclass]]=2, 1, 0)</f>
        <v>0</v>
      </c>
      <c r="F702" t="s">
        <v>82</v>
      </c>
      <c r="G702" t="s">
        <v>13</v>
      </c>
      <c r="H702">
        <f>IF(Table1[[#This Row],[Sex]]="male", 1, 0)</f>
        <v>1</v>
      </c>
      <c r="J702">
        <f>IF(Table1[[#This Row],[Age]], 0, 1)</f>
        <v>1</v>
      </c>
      <c r="K702">
        <f>IF(AND(Table1[[#This Row],[Age]]&lt;&gt;"", Table1[[#This Row],[Age]]&lt;13), 1, 0)</f>
        <v>0</v>
      </c>
      <c r="L702">
        <f>IF(AND(Table1[[#This Row],[Age]]&lt;&gt;"", Table1[[#This Row],[Age]]&gt;=13, Table1[[#This Row],[Age]]&lt;20), 1, 0)</f>
        <v>0</v>
      </c>
      <c r="O702">
        <f>IF(AND(Table1[[#This Row],[Age]]&lt;&gt;"", Table1[[#This Row],[Age]]&gt;64), 1, 0)</f>
        <v>0</v>
      </c>
      <c r="P702">
        <v>0</v>
      </c>
      <c r="Q702">
        <v>0</v>
      </c>
      <c r="R702" t="s">
        <v>83</v>
      </c>
      <c r="S702">
        <v>8.0500000000000007</v>
      </c>
      <c r="U702" t="s">
        <v>15</v>
      </c>
      <c r="V702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02">
        <f>EXP(Table1[[#This Row],[Logit]])</f>
        <v>8.3206355017797148E-2</v>
      </c>
      <c r="X702">
        <f>IF(Table1[[#This Row],[Survived]]=1, Table1[[#This Row],[elogit]]/(1+Table1[[#This Row],[elogit]]), 1-(Table1[[#This Row],[elogit]]/(1+Table1[[#This Row],[elogit]])))</f>
        <v>0.92318513030102189</v>
      </c>
      <c r="Y702">
        <f>LN(Table1[[#This Row],[probability]])</f>
        <v>-7.9925490051016651E-2</v>
      </c>
      <c r="Z702">
        <f>IF(ROW()&lt;(Table1[[#Totals],[Survived]]+1), 1, 0)</f>
        <v>0</v>
      </c>
      <c r="AA702">
        <f>IF(Table1[[#This Row],[Prediction]]=Table1[[#This Row],[Survived]], 1, 0)</f>
        <v>1</v>
      </c>
    </row>
    <row r="703" spans="1:27" x14ac:dyDescent="0.3">
      <c r="A703">
        <v>78</v>
      </c>
      <c r="B703">
        <v>0</v>
      </c>
      <c r="C703">
        <v>3</v>
      </c>
      <c r="D703">
        <f>IF(Table1[[#This Row],[Pclass]]=1, 1, 0)</f>
        <v>0</v>
      </c>
      <c r="E703">
        <f>IF(Table1[[#This Row],[Pclass]]=2, 1, 0)</f>
        <v>0</v>
      </c>
      <c r="F703" t="s">
        <v>132</v>
      </c>
      <c r="G703" t="s">
        <v>13</v>
      </c>
      <c r="H703">
        <f>IF(Table1[[#This Row],[Sex]]="male", 1, 0)</f>
        <v>1</v>
      </c>
      <c r="J703">
        <f>IF(Table1[[#This Row],[Age]], 0, 1)</f>
        <v>1</v>
      </c>
      <c r="K703">
        <f>IF(AND(Table1[[#This Row],[Age]]&lt;&gt;"", Table1[[#This Row],[Age]]&lt;13), 1, 0)</f>
        <v>0</v>
      </c>
      <c r="L703">
        <f>IF(AND(Table1[[#This Row],[Age]]&lt;&gt;"", Table1[[#This Row],[Age]]&gt;=13, Table1[[#This Row],[Age]]&lt;20), 1, 0)</f>
        <v>0</v>
      </c>
      <c r="O703">
        <f>IF(AND(Table1[[#This Row],[Age]]&lt;&gt;"", Table1[[#This Row],[Age]]&gt;64), 1, 0)</f>
        <v>0</v>
      </c>
      <c r="P703">
        <v>0</v>
      </c>
      <c r="Q703">
        <v>0</v>
      </c>
      <c r="R703">
        <v>374746</v>
      </c>
      <c r="S703">
        <v>8.0500000000000007</v>
      </c>
      <c r="U703" t="s">
        <v>15</v>
      </c>
      <c r="V703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03">
        <f>EXP(Table1[[#This Row],[Logit]])</f>
        <v>8.3206355017797148E-2</v>
      </c>
      <c r="X703">
        <f>IF(Table1[[#This Row],[Survived]]=1, Table1[[#This Row],[elogit]]/(1+Table1[[#This Row],[elogit]]), 1-(Table1[[#This Row],[elogit]]/(1+Table1[[#This Row],[elogit]])))</f>
        <v>0.92318513030102189</v>
      </c>
      <c r="Y703">
        <f>LN(Table1[[#This Row],[probability]])</f>
        <v>-7.9925490051016651E-2</v>
      </c>
      <c r="Z703">
        <f>IF(ROW()&lt;(Table1[[#Totals],[Survived]]+1), 1, 0)</f>
        <v>0</v>
      </c>
      <c r="AA703">
        <f>IF(Table1[[#This Row],[Prediction]]=Table1[[#This Row],[Survived]], 1, 0)</f>
        <v>1</v>
      </c>
    </row>
    <row r="704" spans="1:27" x14ac:dyDescent="0.3">
      <c r="A704">
        <v>88</v>
      </c>
      <c r="B704">
        <v>0</v>
      </c>
      <c r="C704">
        <v>3</v>
      </c>
      <c r="D704">
        <f>IF(Table1[[#This Row],[Pclass]]=1, 1, 0)</f>
        <v>0</v>
      </c>
      <c r="E704">
        <f>IF(Table1[[#This Row],[Pclass]]=2, 1, 0)</f>
        <v>0</v>
      </c>
      <c r="F704" t="s">
        <v>144</v>
      </c>
      <c r="G704" t="s">
        <v>13</v>
      </c>
      <c r="H704">
        <f>IF(Table1[[#This Row],[Sex]]="male", 1, 0)</f>
        <v>1</v>
      </c>
      <c r="J704">
        <f>IF(Table1[[#This Row],[Age]], 0, 1)</f>
        <v>1</v>
      </c>
      <c r="K704">
        <f>IF(AND(Table1[[#This Row],[Age]]&lt;&gt;"", Table1[[#This Row],[Age]]&lt;13), 1, 0)</f>
        <v>0</v>
      </c>
      <c r="L704">
        <f>IF(AND(Table1[[#This Row],[Age]]&lt;&gt;"", Table1[[#This Row],[Age]]&gt;=13, Table1[[#This Row],[Age]]&lt;20), 1, 0)</f>
        <v>0</v>
      </c>
      <c r="O704">
        <f>IF(AND(Table1[[#This Row],[Age]]&lt;&gt;"", Table1[[#This Row],[Age]]&gt;64), 1, 0)</f>
        <v>0</v>
      </c>
      <c r="P704">
        <v>0</v>
      </c>
      <c r="Q704">
        <v>0</v>
      </c>
      <c r="R704" t="s">
        <v>145</v>
      </c>
      <c r="S704">
        <v>8.0500000000000007</v>
      </c>
      <c r="U704" t="s">
        <v>15</v>
      </c>
      <c r="V70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04">
        <f>EXP(Table1[[#This Row],[Logit]])</f>
        <v>8.3206355017797148E-2</v>
      </c>
      <c r="X704">
        <f>IF(Table1[[#This Row],[Survived]]=1, Table1[[#This Row],[elogit]]/(1+Table1[[#This Row],[elogit]]), 1-(Table1[[#This Row],[elogit]]/(1+Table1[[#This Row],[elogit]])))</f>
        <v>0.92318513030102189</v>
      </c>
      <c r="Y704">
        <f>LN(Table1[[#This Row],[probability]])</f>
        <v>-7.9925490051016651E-2</v>
      </c>
      <c r="Z704">
        <f>IF(ROW()&lt;(Table1[[#Totals],[Survived]]+1), 1, 0)</f>
        <v>0</v>
      </c>
      <c r="AA704">
        <f>IF(Table1[[#This Row],[Prediction]]=Table1[[#This Row],[Survived]], 1, 0)</f>
        <v>1</v>
      </c>
    </row>
    <row r="705" spans="1:27" x14ac:dyDescent="0.3">
      <c r="A705">
        <v>90</v>
      </c>
      <c r="B705">
        <v>0</v>
      </c>
      <c r="C705">
        <v>3</v>
      </c>
      <c r="D705">
        <f>IF(Table1[[#This Row],[Pclass]]=1, 1, 0)</f>
        <v>0</v>
      </c>
      <c r="E705">
        <f>IF(Table1[[#This Row],[Pclass]]=2, 1, 0)</f>
        <v>0</v>
      </c>
      <c r="F705" t="s">
        <v>147</v>
      </c>
      <c r="G705" t="s">
        <v>13</v>
      </c>
      <c r="H705">
        <f>IF(Table1[[#This Row],[Sex]]="male", 1, 0)</f>
        <v>1</v>
      </c>
      <c r="I705">
        <v>24</v>
      </c>
      <c r="J705">
        <f>IF(Table1[[#This Row],[Age]], 0, 1)</f>
        <v>0</v>
      </c>
      <c r="K705">
        <f>IF(AND(Table1[[#This Row],[Age]]&lt;&gt;"", Table1[[#This Row],[Age]]&lt;13), 1, 0)</f>
        <v>0</v>
      </c>
      <c r="L705">
        <f>IF(AND(Table1[[#This Row],[Age]]&lt;&gt;"", Table1[[#This Row],[Age]]&gt;=13, Table1[[#This Row],[Age]]&lt;20), 1, 0)</f>
        <v>0</v>
      </c>
      <c r="O705">
        <f>IF(AND(Table1[[#This Row],[Age]]&lt;&gt;"", Table1[[#This Row],[Age]]&gt;64), 1, 0)</f>
        <v>0</v>
      </c>
      <c r="P705">
        <v>0</v>
      </c>
      <c r="Q705">
        <v>0</v>
      </c>
      <c r="R705">
        <v>343275</v>
      </c>
      <c r="S705">
        <v>8.0500000000000007</v>
      </c>
      <c r="U705" t="s">
        <v>15</v>
      </c>
      <c r="V70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05">
        <f>EXP(Table1[[#This Row],[Logit]])</f>
        <v>8.3206355017797148E-2</v>
      </c>
      <c r="X705">
        <f>IF(Table1[[#This Row],[Survived]]=1, Table1[[#This Row],[elogit]]/(1+Table1[[#This Row],[elogit]]), 1-(Table1[[#This Row],[elogit]]/(1+Table1[[#This Row],[elogit]])))</f>
        <v>0.92318513030102189</v>
      </c>
      <c r="Y705">
        <f>LN(Table1[[#This Row],[probability]])</f>
        <v>-7.9925490051016651E-2</v>
      </c>
      <c r="Z705">
        <f>IF(ROW()&lt;(Table1[[#Totals],[Survived]]+1), 1, 0)</f>
        <v>0</v>
      </c>
      <c r="AA705">
        <f>IF(Table1[[#This Row],[Prediction]]=Table1[[#This Row],[Survived]], 1, 0)</f>
        <v>1</v>
      </c>
    </row>
    <row r="706" spans="1:27" x14ac:dyDescent="0.3">
      <c r="A706">
        <v>91</v>
      </c>
      <c r="B706">
        <v>0</v>
      </c>
      <c r="C706">
        <v>3</v>
      </c>
      <c r="D706">
        <f>IF(Table1[[#This Row],[Pclass]]=1, 1, 0)</f>
        <v>0</v>
      </c>
      <c r="E706">
        <f>IF(Table1[[#This Row],[Pclass]]=2, 1, 0)</f>
        <v>0</v>
      </c>
      <c r="F706" t="s">
        <v>148</v>
      </c>
      <c r="G706" t="s">
        <v>13</v>
      </c>
      <c r="H706">
        <f>IF(Table1[[#This Row],[Sex]]="male", 1, 0)</f>
        <v>1</v>
      </c>
      <c r="I706">
        <v>29</v>
      </c>
      <c r="J706">
        <f>IF(Table1[[#This Row],[Age]], 0, 1)</f>
        <v>0</v>
      </c>
      <c r="K706">
        <f>IF(AND(Table1[[#This Row],[Age]]&lt;&gt;"", Table1[[#This Row],[Age]]&lt;13), 1, 0)</f>
        <v>0</v>
      </c>
      <c r="L706">
        <f>IF(AND(Table1[[#This Row],[Age]]&lt;&gt;"", Table1[[#This Row],[Age]]&gt;=13, Table1[[#This Row],[Age]]&lt;20), 1, 0)</f>
        <v>0</v>
      </c>
      <c r="O706">
        <f>IF(AND(Table1[[#This Row],[Age]]&lt;&gt;"", Table1[[#This Row],[Age]]&gt;64), 1, 0)</f>
        <v>0</v>
      </c>
      <c r="P706">
        <v>0</v>
      </c>
      <c r="Q706">
        <v>0</v>
      </c>
      <c r="R706">
        <v>343276</v>
      </c>
      <c r="S706">
        <v>8.0500000000000007</v>
      </c>
      <c r="U706" t="s">
        <v>15</v>
      </c>
      <c r="V70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06">
        <f>EXP(Table1[[#This Row],[Logit]])</f>
        <v>8.3206355017797148E-2</v>
      </c>
      <c r="X706">
        <f>IF(Table1[[#This Row],[Survived]]=1, Table1[[#This Row],[elogit]]/(1+Table1[[#This Row],[elogit]]), 1-(Table1[[#This Row],[elogit]]/(1+Table1[[#This Row],[elogit]])))</f>
        <v>0.92318513030102189</v>
      </c>
      <c r="Y706">
        <f>LN(Table1[[#This Row],[probability]])</f>
        <v>-7.9925490051016651E-2</v>
      </c>
      <c r="Z706">
        <f>IF(ROW()&lt;(Table1[[#Totals],[Survived]]+1), 1, 0)</f>
        <v>0</v>
      </c>
      <c r="AA706">
        <f>IF(Table1[[#This Row],[Prediction]]=Table1[[#This Row],[Survived]], 1, 0)</f>
        <v>1</v>
      </c>
    </row>
    <row r="707" spans="1:27" x14ac:dyDescent="0.3">
      <c r="A707">
        <v>96</v>
      </c>
      <c r="B707">
        <v>0</v>
      </c>
      <c r="C707">
        <v>3</v>
      </c>
      <c r="D707">
        <f>IF(Table1[[#This Row],[Pclass]]=1, 1, 0)</f>
        <v>0</v>
      </c>
      <c r="E707">
        <f>IF(Table1[[#This Row],[Pclass]]=2, 1, 0)</f>
        <v>0</v>
      </c>
      <c r="F707" t="s">
        <v>156</v>
      </c>
      <c r="G707" t="s">
        <v>13</v>
      </c>
      <c r="H707">
        <f>IF(Table1[[#This Row],[Sex]]="male", 1, 0)</f>
        <v>1</v>
      </c>
      <c r="J707">
        <f>IF(Table1[[#This Row],[Age]], 0, 1)</f>
        <v>1</v>
      </c>
      <c r="K707">
        <f>IF(AND(Table1[[#This Row],[Age]]&lt;&gt;"", Table1[[#This Row],[Age]]&lt;13), 1, 0)</f>
        <v>0</v>
      </c>
      <c r="L707">
        <f>IF(AND(Table1[[#This Row],[Age]]&lt;&gt;"", Table1[[#This Row],[Age]]&gt;=13, Table1[[#This Row],[Age]]&lt;20), 1, 0)</f>
        <v>0</v>
      </c>
      <c r="O707">
        <f>IF(AND(Table1[[#This Row],[Age]]&lt;&gt;"", Table1[[#This Row],[Age]]&gt;64), 1, 0)</f>
        <v>0</v>
      </c>
      <c r="P707">
        <v>0</v>
      </c>
      <c r="Q707">
        <v>0</v>
      </c>
      <c r="R707">
        <v>374910</v>
      </c>
      <c r="S707">
        <v>8.0500000000000007</v>
      </c>
      <c r="U707" t="s">
        <v>15</v>
      </c>
      <c r="V70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07">
        <f>EXP(Table1[[#This Row],[Logit]])</f>
        <v>8.3206355017797148E-2</v>
      </c>
      <c r="X707">
        <f>IF(Table1[[#This Row],[Survived]]=1, Table1[[#This Row],[elogit]]/(1+Table1[[#This Row],[elogit]]), 1-(Table1[[#This Row],[elogit]]/(1+Table1[[#This Row],[elogit]])))</f>
        <v>0.92318513030102189</v>
      </c>
      <c r="Y707">
        <f>LN(Table1[[#This Row],[probability]])</f>
        <v>-7.9925490051016651E-2</v>
      </c>
      <c r="Z707">
        <f>IF(ROW()&lt;(Table1[[#Totals],[Survived]]+1), 1, 0)</f>
        <v>0</v>
      </c>
      <c r="AA707">
        <f>IF(Table1[[#This Row],[Prediction]]=Table1[[#This Row],[Survived]], 1, 0)</f>
        <v>1</v>
      </c>
    </row>
    <row r="708" spans="1:27" x14ac:dyDescent="0.3">
      <c r="A708">
        <v>113</v>
      </c>
      <c r="B708">
        <v>0</v>
      </c>
      <c r="C708">
        <v>3</v>
      </c>
      <c r="D708">
        <f>IF(Table1[[#This Row],[Pclass]]=1, 1, 0)</f>
        <v>0</v>
      </c>
      <c r="E708">
        <f>IF(Table1[[#This Row],[Pclass]]=2, 1, 0)</f>
        <v>0</v>
      </c>
      <c r="F708" t="s">
        <v>179</v>
      </c>
      <c r="G708" t="s">
        <v>13</v>
      </c>
      <c r="H708">
        <f>IF(Table1[[#This Row],[Sex]]="male", 1, 0)</f>
        <v>1</v>
      </c>
      <c r="I708">
        <v>22</v>
      </c>
      <c r="J708">
        <f>IF(Table1[[#This Row],[Age]], 0, 1)</f>
        <v>0</v>
      </c>
      <c r="K708">
        <f>IF(AND(Table1[[#This Row],[Age]]&lt;&gt;"", Table1[[#This Row],[Age]]&lt;13), 1, 0)</f>
        <v>0</v>
      </c>
      <c r="L708">
        <f>IF(AND(Table1[[#This Row],[Age]]&lt;&gt;"", Table1[[#This Row],[Age]]&gt;=13, Table1[[#This Row],[Age]]&lt;20), 1, 0)</f>
        <v>0</v>
      </c>
      <c r="O708">
        <f>IF(AND(Table1[[#This Row],[Age]]&lt;&gt;"", Table1[[#This Row],[Age]]&gt;64), 1, 0)</f>
        <v>0</v>
      </c>
      <c r="P708">
        <v>0</v>
      </c>
      <c r="Q708">
        <v>0</v>
      </c>
      <c r="R708">
        <v>324669</v>
      </c>
      <c r="S708">
        <v>8.0500000000000007</v>
      </c>
      <c r="U708" t="s">
        <v>15</v>
      </c>
      <c r="V708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08">
        <f>EXP(Table1[[#This Row],[Logit]])</f>
        <v>8.3206355017797148E-2</v>
      </c>
      <c r="X708">
        <f>IF(Table1[[#This Row],[Survived]]=1, Table1[[#This Row],[elogit]]/(1+Table1[[#This Row],[elogit]]), 1-(Table1[[#This Row],[elogit]]/(1+Table1[[#This Row],[elogit]])))</f>
        <v>0.92318513030102189</v>
      </c>
      <c r="Y708">
        <f>LN(Table1[[#This Row],[probability]])</f>
        <v>-7.9925490051016651E-2</v>
      </c>
      <c r="Z708">
        <f>IF(ROW()&lt;(Table1[[#Totals],[Survived]]+1), 1, 0)</f>
        <v>0</v>
      </c>
      <c r="AA708">
        <f>IF(Table1[[#This Row],[Prediction]]=Table1[[#This Row],[Survived]], 1, 0)</f>
        <v>1</v>
      </c>
    </row>
    <row r="709" spans="1:27" x14ac:dyDescent="0.3">
      <c r="A709">
        <v>122</v>
      </c>
      <c r="B709">
        <v>0</v>
      </c>
      <c r="C709">
        <v>3</v>
      </c>
      <c r="D709">
        <f>IF(Table1[[#This Row],[Pclass]]=1, 1, 0)</f>
        <v>0</v>
      </c>
      <c r="E709">
        <f>IF(Table1[[#This Row],[Pclass]]=2, 1, 0)</f>
        <v>0</v>
      </c>
      <c r="F709" t="s">
        <v>191</v>
      </c>
      <c r="G709" t="s">
        <v>13</v>
      </c>
      <c r="H709">
        <f>IF(Table1[[#This Row],[Sex]]="male", 1, 0)</f>
        <v>1</v>
      </c>
      <c r="J709">
        <f>IF(Table1[[#This Row],[Age]], 0, 1)</f>
        <v>1</v>
      </c>
      <c r="K709">
        <f>IF(AND(Table1[[#This Row],[Age]]&lt;&gt;"", Table1[[#This Row],[Age]]&lt;13), 1, 0)</f>
        <v>0</v>
      </c>
      <c r="L709">
        <f>IF(AND(Table1[[#This Row],[Age]]&lt;&gt;"", Table1[[#This Row],[Age]]&gt;=13, Table1[[#This Row],[Age]]&lt;20), 1, 0)</f>
        <v>0</v>
      </c>
      <c r="O709">
        <f>IF(AND(Table1[[#This Row],[Age]]&lt;&gt;"", Table1[[#This Row],[Age]]&gt;64), 1, 0)</f>
        <v>0</v>
      </c>
      <c r="P709">
        <v>0</v>
      </c>
      <c r="Q709">
        <v>0</v>
      </c>
      <c r="R709" t="s">
        <v>192</v>
      </c>
      <c r="S709">
        <v>8.0500000000000007</v>
      </c>
      <c r="U709" t="s">
        <v>15</v>
      </c>
      <c r="V709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09">
        <f>EXP(Table1[[#This Row],[Logit]])</f>
        <v>8.3206355017797148E-2</v>
      </c>
      <c r="X709">
        <f>IF(Table1[[#This Row],[Survived]]=1, Table1[[#This Row],[elogit]]/(1+Table1[[#This Row],[elogit]]), 1-(Table1[[#This Row],[elogit]]/(1+Table1[[#This Row],[elogit]])))</f>
        <v>0.92318513030102189</v>
      </c>
      <c r="Y709">
        <f>LN(Table1[[#This Row],[probability]])</f>
        <v>-7.9925490051016651E-2</v>
      </c>
      <c r="Z709">
        <f>IF(ROW()&lt;(Table1[[#Totals],[Survived]]+1), 1, 0)</f>
        <v>0</v>
      </c>
      <c r="AA709">
        <f>IF(Table1[[#This Row],[Prediction]]=Table1[[#This Row],[Survived]], 1, 0)</f>
        <v>1</v>
      </c>
    </row>
    <row r="710" spans="1:27" x14ac:dyDescent="0.3">
      <c r="A710">
        <v>153</v>
      </c>
      <c r="B710">
        <v>0</v>
      </c>
      <c r="C710">
        <v>3</v>
      </c>
      <c r="D710">
        <f>IF(Table1[[#This Row],[Pclass]]=1, 1, 0)</f>
        <v>0</v>
      </c>
      <c r="E710">
        <f>IF(Table1[[#This Row],[Pclass]]=2, 1, 0)</f>
        <v>0</v>
      </c>
      <c r="F710" t="s">
        <v>238</v>
      </c>
      <c r="G710" t="s">
        <v>13</v>
      </c>
      <c r="H710">
        <f>IF(Table1[[#This Row],[Sex]]="male", 1, 0)</f>
        <v>1</v>
      </c>
      <c r="I710">
        <v>55.5</v>
      </c>
      <c r="J710">
        <f>IF(Table1[[#This Row],[Age]], 0, 1)</f>
        <v>0</v>
      </c>
      <c r="K710">
        <f>IF(AND(Table1[[#This Row],[Age]]&lt;&gt;"", Table1[[#This Row],[Age]]&lt;13), 1, 0)</f>
        <v>0</v>
      </c>
      <c r="L710">
        <f>IF(AND(Table1[[#This Row],[Age]]&lt;&gt;"", Table1[[#This Row],[Age]]&gt;=13, Table1[[#This Row],[Age]]&lt;20), 1, 0)</f>
        <v>0</v>
      </c>
      <c r="O710">
        <f>IF(AND(Table1[[#This Row],[Age]]&lt;&gt;"", Table1[[#This Row],[Age]]&gt;64), 1, 0)</f>
        <v>0</v>
      </c>
      <c r="P710">
        <v>0</v>
      </c>
      <c r="Q710">
        <v>0</v>
      </c>
      <c r="R710" t="s">
        <v>239</v>
      </c>
      <c r="S710">
        <v>8.0500000000000007</v>
      </c>
      <c r="U710" t="s">
        <v>15</v>
      </c>
      <c r="V710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10">
        <f>EXP(Table1[[#This Row],[Logit]])</f>
        <v>8.3206355017797148E-2</v>
      </c>
      <c r="X710">
        <f>IF(Table1[[#This Row],[Survived]]=1, Table1[[#This Row],[elogit]]/(1+Table1[[#This Row],[elogit]]), 1-(Table1[[#This Row],[elogit]]/(1+Table1[[#This Row],[elogit]])))</f>
        <v>0.92318513030102189</v>
      </c>
      <c r="Y710">
        <f>LN(Table1[[#This Row],[probability]])</f>
        <v>-7.9925490051016651E-2</v>
      </c>
      <c r="Z710">
        <f>IF(ROW()&lt;(Table1[[#Totals],[Survived]]+1), 1, 0)</f>
        <v>0</v>
      </c>
      <c r="AA710">
        <f>IF(Table1[[#This Row],[Prediction]]=Table1[[#This Row],[Survived]], 1, 0)</f>
        <v>1</v>
      </c>
    </row>
    <row r="711" spans="1:27" x14ac:dyDescent="0.3">
      <c r="A711">
        <v>158</v>
      </c>
      <c r="B711">
        <v>0</v>
      </c>
      <c r="C711">
        <v>3</v>
      </c>
      <c r="D711">
        <f>IF(Table1[[#This Row],[Pclass]]=1, 1, 0)</f>
        <v>0</v>
      </c>
      <c r="E711">
        <f>IF(Table1[[#This Row],[Pclass]]=2, 1, 0)</f>
        <v>0</v>
      </c>
      <c r="F711" t="s">
        <v>247</v>
      </c>
      <c r="G711" t="s">
        <v>13</v>
      </c>
      <c r="H711">
        <f>IF(Table1[[#This Row],[Sex]]="male", 1, 0)</f>
        <v>1</v>
      </c>
      <c r="I711">
        <v>30</v>
      </c>
      <c r="J711">
        <f>IF(Table1[[#This Row],[Age]], 0, 1)</f>
        <v>0</v>
      </c>
      <c r="K711">
        <f>IF(AND(Table1[[#This Row],[Age]]&lt;&gt;"", Table1[[#This Row],[Age]]&lt;13), 1, 0)</f>
        <v>0</v>
      </c>
      <c r="L711">
        <f>IF(AND(Table1[[#This Row],[Age]]&lt;&gt;"", Table1[[#This Row],[Age]]&gt;=13, Table1[[#This Row],[Age]]&lt;20), 1, 0)</f>
        <v>0</v>
      </c>
      <c r="O711">
        <f>IF(AND(Table1[[#This Row],[Age]]&lt;&gt;"", Table1[[#This Row],[Age]]&gt;64), 1, 0)</f>
        <v>0</v>
      </c>
      <c r="P711">
        <v>0</v>
      </c>
      <c r="Q711">
        <v>0</v>
      </c>
      <c r="R711" t="s">
        <v>248</v>
      </c>
      <c r="S711">
        <v>8.0500000000000007</v>
      </c>
      <c r="U711" t="s">
        <v>15</v>
      </c>
      <c r="V711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11">
        <f>EXP(Table1[[#This Row],[Logit]])</f>
        <v>8.3206355017797148E-2</v>
      </c>
      <c r="X711">
        <f>IF(Table1[[#This Row],[Survived]]=1, Table1[[#This Row],[elogit]]/(1+Table1[[#This Row],[elogit]]), 1-(Table1[[#This Row],[elogit]]/(1+Table1[[#This Row],[elogit]])))</f>
        <v>0.92318513030102189</v>
      </c>
      <c r="Y711">
        <f>LN(Table1[[#This Row],[probability]])</f>
        <v>-7.9925490051016651E-2</v>
      </c>
      <c r="Z711">
        <f>IF(ROW()&lt;(Table1[[#Totals],[Survived]]+1), 1, 0)</f>
        <v>0</v>
      </c>
      <c r="AA711">
        <f>IF(Table1[[#This Row],[Prediction]]=Table1[[#This Row],[Survived]], 1, 0)</f>
        <v>1</v>
      </c>
    </row>
    <row r="712" spans="1:27" x14ac:dyDescent="0.3">
      <c r="A712">
        <v>223</v>
      </c>
      <c r="B712">
        <v>0</v>
      </c>
      <c r="C712">
        <v>3</v>
      </c>
      <c r="D712">
        <f>IF(Table1[[#This Row],[Pclass]]=1, 1, 0)</f>
        <v>0</v>
      </c>
      <c r="E712">
        <f>IF(Table1[[#This Row],[Pclass]]=2, 1, 0)</f>
        <v>0</v>
      </c>
      <c r="F712" t="s">
        <v>339</v>
      </c>
      <c r="G712" t="s">
        <v>13</v>
      </c>
      <c r="H712">
        <f>IF(Table1[[#This Row],[Sex]]="male", 1, 0)</f>
        <v>1</v>
      </c>
      <c r="I712">
        <v>51</v>
      </c>
      <c r="J712">
        <f>IF(Table1[[#This Row],[Age]], 0, 1)</f>
        <v>0</v>
      </c>
      <c r="K712">
        <f>IF(AND(Table1[[#This Row],[Age]]&lt;&gt;"", Table1[[#This Row],[Age]]&lt;13), 1, 0)</f>
        <v>0</v>
      </c>
      <c r="L712">
        <f>IF(AND(Table1[[#This Row],[Age]]&lt;&gt;"", Table1[[#This Row],[Age]]&gt;=13, Table1[[#This Row],[Age]]&lt;20), 1, 0)</f>
        <v>0</v>
      </c>
      <c r="O712">
        <f>IF(AND(Table1[[#This Row],[Age]]&lt;&gt;"", Table1[[#This Row],[Age]]&gt;64), 1, 0)</f>
        <v>0</v>
      </c>
      <c r="P712">
        <v>0</v>
      </c>
      <c r="Q712">
        <v>0</v>
      </c>
      <c r="R712">
        <v>21440</v>
      </c>
      <c r="S712">
        <v>8.0500000000000007</v>
      </c>
      <c r="U712" t="s">
        <v>15</v>
      </c>
      <c r="V712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12">
        <f>EXP(Table1[[#This Row],[Logit]])</f>
        <v>8.3206355017797148E-2</v>
      </c>
      <c r="X712">
        <f>IF(Table1[[#This Row],[Survived]]=1, Table1[[#This Row],[elogit]]/(1+Table1[[#This Row],[elogit]]), 1-(Table1[[#This Row],[elogit]]/(1+Table1[[#This Row],[elogit]])))</f>
        <v>0.92318513030102189</v>
      </c>
      <c r="Y712">
        <f>LN(Table1[[#This Row],[probability]])</f>
        <v>-7.9925490051016651E-2</v>
      </c>
      <c r="Z712">
        <f>IF(ROW()&lt;(Table1[[#Totals],[Survived]]+1), 1, 0)</f>
        <v>0</v>
      </c>
      <c r="AA712">
        <f>IF(Table1[[#This Row],[Prediction]]=Table1[[#This Row],[Survived]], 1, 0)</f>
        <v>1</v>
      </c>
    </row>
    <row r="713" spans="1:27" x14ac:dyDescent="0.3">
      <c r="A713">
        <v>305</v>
      </c>
      <c r="B713">
        <v>0</v>
      </c>
      <c r="C713">
        <v>3</v>
      </c>
      <c r="D713">
        <f>IF(Table1[[#This Row],[Pclass]]=1, 1, 0)</f>
        <v>0</v>
      </c>
      <c r="E713">
        <f>IF(Table1[[#This Row],[Pclass]]=2, 1, 0)</f>
        <v>0</v>
      </c>
      <c r="F713" t="s">
        <v>457</v>
      </c>
      <c r="G713" t="s">
        <v>13</v>
      </c>
      <c r="H713">
        <f>IF(Table1[[#This Row],[Sex]]="male", 1, 0)</f>
        <v>1</v>
      </c>
      <c r="J713">
        <f>IF(Table1[[#This Row],[Age]], 0, 1)</f>
        <v>1</v>
      </c>
      <c r="K713">
        <f>IF(AND(Table1[[#This Row],[Age]]&lt;&gt;"", Table1[[#This Row],[Age]]&lt;13), 1, 0)</f>
        <v>0</v>
      </c>
      <c r="L713">
        <f>IF(AND(Table1[[#This Row],[Age]]&lt;&gt;"", Table1[[#This Row],[Age]]&gt;=13, Table1[[#This Row],[Age]]&lt;20), 1, 0)</f>
        <v>0</v>
      </c>
      <c r="O713">
        <f>IF(AND(Table1[[#This Row],[Age]]&lt;&gt;"", Table1[[#This Row],[Age]]&gt;64), 1, 0)</f>
        <v>0</v>
      </c>
      <c r="P713">
        <v>0</v>
      </c>
      <c r="Q713">
        <v>0</v>
      </c>
      <c r="R713" t="s">
        <v>458</v>
      </c>
      <c r="S713">
        <v>8.0500000000000007</v>
      </c>
      <c r="U713" t="s">
        <v>15</v>
      </c>
      <c r="V713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13">
        <f>EXP(Table1[[#This Row],[Logit]])</f>
        <v>8.3206355017797148E-2</v>
      </c>
      <c r="X713">
        <f>IF(Table1[[#This Row],[Survived]]=1, Table1[[#This Row],[elogit]]/(1+Table1[[#This Row],[elogit]]), 1-(Table1[[#This Row],[elogit]]/(1+Table1[[#This Row],[elogit]])))</f>
        <v>0.92318513030102189</v>
      </c>
      <c r="Y713">
        <f>LN(Table1[[#This Row],[probability]])</f>
        <v>-7.9925490051016651E-2</v>
      </c>
      <c r="Z713">
        <f>IF(ROW()&lt;(Table1[[#Totals],[Survived]]+1), 1, 0)</f>
        <v>0</v>
      </c>
      <c r="AA713">
        <f>IF(Table1[[#This Row],[Prediction]]=Table1[[#This Row],[Survived]], 1, 0)</f>
        <v>1</v>
      </c>
    </row>
    <row r="714" spans="1:27" x14ac:dyDescent="0.3">
      <c r="A714">
        <v>402</v>
      </c>
      <c r="B714">
        <v>0</v>
      </c>
      <c r="C714">
        <v>3</v>
      </c>
      <c r="D714">
        <f>IF(Table1[[#This Row],[Pclass]]=1, 1, 0)</f>
        <v>0</v>
      </c>
      <c r="E714">
        <f>IF(Table1[[#This Row],[Pclass]]=2, 1, 0)</f>
        <v>0</v>
      </c>
      <c r="F714" t="s">
        <v>590</v>
      </c>
      <c r="G714" t="s">
        <v>13</v>
      </c>
      <c r="H714">
        <f>IF(Table1[[#This Row],[Sex]]="male", 1, 0)</f>
        <v>1</v>
      </c>
      <c r="I714">
        <v>26</v>
      </c>
      <c r="J714">
        <f>IF(Table1[[#This Row],[Age]], 0, 1)</f>
        <v>0</v>
      </c>
      <c r="K714">
        <f>IF(AND(Table1[[#This Row],[Age]]&lt;&gt;"", Table1[[#This Row],[Age]]&lt;13), 1, 0)</f>
        <v>0</v>
      </c>
      <c r="L714">
        <f>IF(AND(Table1[[#This Row],[Age]]&lt;&gt;"", Table1[[#This Row],[Age]]&gt;=13, Table1[[#This Row],[Age]]&lt;20), 1, 0)</f>
        <v>0</v>
      </c>
      <c r="O714">
        <f>IF(AND(Table1[[#This Row],[Age]]&lt;&gt;"", Table1[[#This Row],[Age]]&gt;64), 1, 0)</f>
        <v>0</v>
      </c>
      <c r="P714">
        <v>0</v>
      </c>
      <c r="Q714">
        <v>0</v>
      </c>
      <c r="R714">
        <v>341826</v>
      </c>
      <c r="S714">
        <v>8.0500000000000007</v>
      </c>
      <c r="U714" t="s">
        <v>15</v>
      </c>
      <c r="V71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14">
        <f>EXP(Table1[[#This Row],[Logit]])</f>
        <v>8.3206355017797148E-2</v>
      </c>
      <c r="X714">
        <f>IF(Table1[[#This Row],[Survived]]=1, Table1[[#This Row],[elogit]]/(1+Table1[[#This Row],[elogit]]), 1-(Table1[[#This Row],[elogit]]/(1+Table1[[#This Row],[elogit]])))</f>
        <v>0.92318513030102189</v>
      </c>
      <c r="Y714">
        <f>LN(Table1[[#This Row],[probability]])</f>
        <v>-7.9925490051016651E-2</v>
      </c>
      <c r="Z714">
        <f>IF(ROW()&lt;(Table1[[#Totals],[Survived]]+1), 1, 0)</f>
        <v>0</v>
      </c>
      <c r="AA714">
        <f>IF(Table1[[#This Row],[Prediction]]=Table1[[#This Row],[Survived]], 1, 0)</f>
        <v>1</v>
      </c>
    </row>
    <row r="715" spans="1:27" x14ac:dyDescent="0.3">
      <c r="A715">
        <v>455</v>
      </c>
      <c r="B715">
        <v>0</v>
      </c>
      <c r="C715">
        <v>3</v>
      </c>
      <c r="D715">
        <f>IF(Table1[[#This Row],[Pclass]]=1, 1, 0)</f>
        <v>0</v>
      </c>
      <c r="E715">
        <f>IF(Table1[[#This Row],[Pclass]]=2, 1, 0)</f>
        <v>0</v>
      </c>
      <c r="F715" t="s">
        <v>656</v>
      </c>
      <c r="G715" t="s">
        <v>13</v>
      </c>
      <c r="H715">
        <f>IF(Table1[[#This Row],[Sex]]="male", 1, 0)</f>
        <v>1</v>
      </c>
      <c r="J715">
        <f>IF(Table1[[#This Row],[Age]], 0, 1)</f>
        <v>1</v>
      </c>
      <c r="K715">
        <f>IF(AND(Table1[[#This Row],[Age]]&lt;&gt;"", Table1[[#This Row],[Age]]&lt;13), 1, 0)</f>
        <v>0</v>
      </c>
      <c r="L715">
        <f>IF(AND(Table1[[#This Row],[Age]]&lt;&gt;"", Table1[[#This Row],[Age]]&gt;=13, Table1[[#This Row],[Age]]&lt;20), 1, 0)</f>
        <v>0</v>
      </c>
      <c r="O715">
        <f>IF(AND(Table1[[#This Row],[Age]]&lt;&gt;"", Table1[[#This Row],[Age]]&gt;64), 1, 0)</f>
        <v>0</v>
      </c>
      <c r="P715">
        <v>0</v>
      </c>
      <c r="Q715">
        <v>0</v>
      </c>
      <c r="R715" t="s">
        <v>657</v>
      </c>
      <c r="S715">
        <v>8.0500000000000007</v>
      </c>
      <c r="U715" t="s">
        <v>15</v>
      </c>
      <c r="V71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15">
        <f>EXP(Table1[[#This Row],[Logit]])</f>
        <v>8.3206355017797148E-2</v>
      </c>
      <c r="X715">
        <f>IF(Table1[[#This Row],[Survived]]=1, Table1[[#This Row],[elogit]]/(1+Table1[[#This Row],[elogit]]), 1-(Table1[[#This Row],[elogit]]/(1+Table1[[#This Row],[elogit]])))</f>
        <v>0.92318513030102189</v>
      </c>
      <c r="Y715">
        <f>LN(Table1[[#This Row],[probability]])</f>
        <v>-7.9925490051016651E-2</v>
      </c>
      <c r="Z715">
        <f>IF(ROW()&lt;(Table1[[#Totals],[Survived]]+1), 1, 0)</f>
        <v>0</v>
      </c>
      <c r="AA715">
        <f>IF(Table1[[#This Row],[Prediction]]=Table1[[#This Row],[Survived]], 1, 0)</f>
        <v>1</v>
      </c>
    </row>
    <row r="716" spans="1:27" x14ac:dyDescent="0.3">
      <c r="A716">
        <v>462</v>
      </c>
      <c r="B716">
        <v>0</v>
      </c>
      <c r="C716">
        <v>3</v>
      </c>
      <c r="D716">
        <f>IF(Table1[[#This Row],[Pclass]]=1, 1, 0)</f>
        <v>0</v>
      </c>
      <c r="E716">
        <f>IF(Table1[[#This Row],[Pclass]]=2, 1, 0)</f>
        <v>0</v>
      </c>
      <c r="F716" t="s">
        <v>668</v>
      </c>
      <c r="G716" t="s">
        <v>13</v>
      </c>
      <c r="H716">
        <f>IF(Table1[[#This Row],[Sex]]="male", 1, 0)</f>
        <v>1</v>
      </c>
      <c r="I716">
        <v>34</v>
      </c>
      <c r="J716">
        <f>IF(Table1[[#This Row],[Age]], 0, 1)</f>
        <v>0</v>
      </c>
      <c r="K716">
        <f>IF(AND(Table1[[#This Row],[Age]]&lt;&gt;"", Table1[[#This Row],[Age]]&lt;13), 1, 0)</f>
        <v>0</v>
      </c>
      <c r="L716">
        <f>IF(AND(Table1[[#This Row],[Age]]&lt;&gt;"", Table1[[#This Row],[Age]]&gt;=13, Table1[[#This Row],[Age]]&lt;20), 1, 0)</f>
        <v>0</v>
      </c>
      <c r="O716">
        <f>IF(AND(Table1[[#This Row],[Age]]&lt;&gt;"", Table1[[#This Row],[Age]]&gt;64), 1, 0)</f>
        <v>0</v>
      </c>
      <c r="P716">
        <v>0</v>
      </c>
      <c r="Q716">
        <v>0</v>
      </c>
      <c r="R716">
        <v>364506</v>
      </c>
      <c r="S716">
        <v>8.0500000000000007</v>
      </c>
      <c r="U716" t="s">
        <v>15</v>
      </c>
      <c r="V71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16">
        <f>EXP(Table1[[#This Row],[Logit]])</f>
        <v>8.3206355017797148E-2</v>
      </c>
      <c r="X716">
        <f>IF(Table1[[#This Row],[Survived]]=1, Table1[[#This Row],[elogit]]/(1+Table1[[#This Row],[elogit]]), 1-(Table1[[#This Row],[elogit]]/(1+Table1[[#This Row],[elogit]])))</f>
        <v>0.92318513030102189</v>
      </c>
      <c r="Y716">
        <f>LN(Table1[[#This Row],[probability]])</f>
        <v>-7.9925490051016651E-2</v>
      </c>
      <c r="Z716">
        <f>IF(ROW()&lt;(Table1[[#Totals],[Survived]]+1), 1, 0)</f>
        <v>0</v>
      </c>
      <c r="AA716">
        <f>IF(Table1[[#This Row],[Prediction]]=Table1[[#This Row],[Survived]], 1, 0)</f>
        <v>1</v>
      </c>
    </row>
    <row r="717" spans="1:27" x14ac:dyDescent="0.3">
      <c r="A717">
        <v>465</v>
      </c>
      <c r="B717">
        <v>0</v>
      </c>
      <c r="C717">
        <v>3</v>
      </c>
      <c r="D717">
        <f>IF(Table1[[#This Row],[Pclass]]=1, 1, 0)</f>
        <v>0</v>
      </c>
      <c r="E717">
        <f>IF(Table1[[#This Row],[Pclass]]=2, 1, 0)</f>
        <v>0</v>
      </c>
      <c r="F717" t="s">
        <v>672</v>
      </c>
      <c r="G717" t="s">
        <v>13</v>
      </c>
      <c r="H717">
        <f>IF(Table1[[#This Row],[Sex]]="male", 1, 0)</f>
        <v>1</v>
      </c>
      <c r="J717">
        <f>IF(Table1[[#This Row],[Age]], 0, 1)</f>
        <v>1</v>
      </c>
      <c r="K717">
        <f>IF(AND(Table1[[#This Row],[Age]]&lt;&gt;"", Table1[[#This Row],[Age]]&lt;13), 1, 0)</f>
        <v>0</v>
      </c>
      <c r="L717">
        <f>IF(AND(Table1[[#This Row],[Age]]&lt;&gt;"", Table1[[#This Row],[Age]]&gt;=13, Table1[[#This Row],[Age]]&lt;20), 1, 0)</f>
        <v>0</v>
      </c>
      <c r="O717">
        <f>IF(AND(Table1[[#This Row],[Age]]&lt;&gt;"", Table1[[#This Row],[Age]]&gt;64), 1, 0)</f>
        <v>0</v>
      </c>
      <c r="P717">
        <v>0</v>
      </c>
      <c r="Q717">
        <v>0</v>
      </c>
      <c r="R717" t="s">
        <v>673</v>
      </c>
      <c r="S717">
        <v>8.0500000000000007</v>
      </c>
      <c r="U717" t="s">
        <v>15</v>
      </c>
      <c r="V71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17">
        <f>EXP(Table1[[#This Row],[Logit]])</f>
        <v>8.3206355017797148E-2</v>
      </c>
      <c r="X717">
        <f>IF(Table1[[#This Row],[Survived]]=1, Table1[[#This Row],[elogit]]/(1+Table1[[#This Row],[elogit]]), 1-(Table1[[#This Row],[elogit]]/(1+Table1[[#This Row],[elogit]])))</f>
        <v>0.92318513030102189</v>
      </c>
      <c r="Y717">
        <f>LN(Table1[[#This Row],[probability]])</f>
        <v>-7.9925490051016651E-2</v>
      </c>
      <c r="Z717">
        <f>IF(ROW()&lt;(Table1[[#Totals],[Survived]]+1), 1, 0)</f>
        <v>0</v>
      </c>
      <c r="AA717">
        <f>IF(Table1[[#This Row],[Prediction]]=Table1[[#This Row],[Survived]], 1, 0)</f>
        <v>1</v>
      </c>
    </row>
    <row r="718" spans="1:27" x14ac:dyDescent="0.3">
      <c r="A718">
        <v>483</v>
      </c>
      <c r="B718">
        <v>0</v>
      </c>
      <c r="C718">
        <v>3</v>
      </c>
      <c r="D718">
        <f>IF(Table1[[#This Row],[Pclass]]=1, 1, 0)</f>
        <v>0</v>
      </c>
      <c r="E718">
        <f>IF(Table1[[#This Row],[Pclass]]=2, 1, 0)</f>
        <v>0</v>
      </c>
      <c r="F718" t="s">
        <v>694</v>
      </c>
      <c r="G718" t="s">
        <v>13</v>
      </c>
      <c r="H718">
        <f>IF(Table1[[#This Row],[Sex]]="male", 1, 0)</f>
        <v>1</v>
      </c>
      <c r="I718">
        <v>50</v>
      </c>
      <c r="J718">
        <f>IF(Table1[[#This Row],[Age]], 0, 1)</f>
        <v>0</v>
      </c>
      <c r="K718">
        <f>IF(AND(Table1[[#This Row],[Age]]&lt;&gt;"", Table1[[#This Row],[Age]]&lt;13), 1, 0)</f>
        <v>0</v>
      </c>
      <c r="L718">
        <f>IF(AND(Table1[[#This Row],[Age]]&lt;&gt;"", Table1[[#This Row],[Age]]&gt;=13, Table1[[#This Row],[Age]]&lt;20), 1, 0)</f>
        <v>0</v>
      </c>
      <c r="O718">
        <f>IF(AND(Table1[[#This Row],[Age]]&lt;&gt;"", Table1[[#This Row],[Age]]&gt;64), 1, 0)</f>
        <v>0</v>
      </c>
      <c r="P718">
        <v>0</v>
      </c>
      <c r="Q718">
        <v>0</v>
      </c>
      <c r="R718" t="s">
        <v>695</v>
      </c>
      <c r="S718">
        <v>8.0500000000000007</v>
      </c>
      <c r="U718" t="s">
        <v>15</v>
      </c>
      <c r="V718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18">
        <f>EXP(Table1[[#This Row],[Logit]])</f>
        <v>8.3206355017797148E-2</v>
      </c>
      <c r="X718">
        <f>IF(Table1[[#This Row],[Survived]]=1, Table1[[#This Row],[elogit]]/(1+Table1[[#This Row],[elogit]]), 1-(Table1[[#This Row],[elogit]]/(1+Table1[[#This Row],[elogit]])))</f>
        <v>0.92318513030102189</v>
      </c>
      <c r="Y718">
        <f>LN(Table1[[#This Row],[probability]])</f>
        <v>-7.9925490051016651E-2</v>
      </c>
      <c r="Z718">
        <f>IF(ROW()&lt;(Table1[[#Totals],[Survived]]+1), 1, 0)</f>
        <v>0</v>
      </c>
      <c r="AA718">
        <f>IF(Table1[[#This Row],[Prediction]]=Table1[[#This Row],[Survived]], 1, 0)</f>
        <v>1</v>
      </c>
    </row>
    <row r="719" spans="1:27" x14ac:dyDescent="0.3">
      <c r="A719">
        <v>489</v>
      </c>
      <c r="B719">
        <v>0</v>
      </c>
      <c r="C719">
        <v>3</v>
      </c>
      <c r="D719">
        <f>IF(Table1[[#This Row],[Pclass]]=1, 1, 0)</f>
        <v>0</v>
      </c>
      <c r="E719">
        <f>IF(Table1[[#This Row],[Pclass]]=2, 1, 0)</f>
        <v>0</v>
      </c>
      <c r="F719" t="s">
        <v>702</v>
      </c>
      <c r="G719" t="s">
        <v>13</v>
      </c>
      <c r="H719">
        <f>IF(Table1[[#This Row],[Sex]]="male", 1, 0)</f>
        <v>1</v>
      </c>
      <c r="I719">
        <v>30</v>
      </c>
      <c r="J719">
        <f>IF(Table1[[#This Row],[Age]], 0, 1)</f>
        <v>0</v>
      </c>
      <c r="K719">
        <f>IF(AND(Table1[[#This Row],[Age]]&lt;&gt;"", Table1[[#This Row],[Age]]&lt;13), 1, 0)</f>
        <v>0</v>
      </c>
      <c r="L719">
        <f>IF(AND(Table1[[#This Row],[Age]]&lt;&gt;"", Table1[[#This Row],[Age]]&gt;=13, Table1[[#This Row],[Age]]&lt;20), 1, 0)</f>
        <v>0</v>
      </c>
      <c r="O719">
        <f>IF(AND(Table1[[#This Row],[Age]]&lt;&gt;"", Table1[[#This Row],[Age]]&gt;64), 1, 0)</f>
        <v>0</v>
      </c>
      <c r="P719">
        <v>0</v>
      </c>
      <c r="Q719">
        <v>0</v>
      </c>
      <c r="R719" t="s">
        <v>703</v>
      </c>
      <c r="S719">
        <v>8.0500000000000007</v>
      </c>
      <c r="U719" t="s">
        <v>15</v>
      </c>
      <c r="V719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19">
        <f>EXP(Table1[[#This Row],[Logit]])</f>
        <v>8.3206355017797148E-2</v>
      </c>
      <c r="X719">
        <f>IF(Table1[[#This Row],[Survived]]=1, Table1[[#This Row],[elogit]]/(1+Table1[[#This Row],[elogit]]), 1-(Table1[[#This Row],[elogit]]/(1+Table1[[#This Row],[elogit]])))</f>
        <v>0.92318513030102189</v>
      </c>
      <c r="Y719">
        <f>LN(Table1[[#This Row],[probability]])</f>
        <v>-7.9925490051016651E-2</v>
      </c>
      <c r="Z719">
        <f>IF(ROW()&lt;(Table1[[#Totals],[Survived]]+1), 1, 0)</f>
        <v>0</v>
      </c>
      <c r="AA719">
        <f>IF(Table1[[#This Row],[Prediction]]=Table1[[#This Row],[Survived]], 1, 0)</f>
        <v>1</v>
      </c>
    </row>
    <row r="720" spans="1:27" x14ac:dyDescent="0.3">
      <c r="A720">
        <v>495</v>
      </c>
      <c r="B720">
        <v>0</v>
      </c>
      <c r="C720">
        <v>3</v>
      </c>
      <c r="D720">
        <f>IF(Table1[[#This Row],[Pclass]]=1, 1, 0)</f>
        <v>0</v>
      </c>
      <c r="E720">
        <f>IF(Table1[[#This Row],[Pclass]]=2, 1, 0)</f>
        <v>0</v>
      </c>
      <c r="F720" t="s">
        <v>712</v>
      </c>
      <c r="G720" t="s">
        <v>13</v>
      </c>
      <c r="H720">
        <f>IF(Table1[[#This Row],[Sex]]="male", 1, 0)</f>
        <v>1</v>
      </c>
      <c r="I720">
        <v>21</v>
      </c>
      <c r="J720">
        <f>IF(Table1[[#This Row],[Age]], 0, 1)</f>
        <v>0</v>
      </c>
      <c r="K720">
        <f>IF(AND(Table1[[#This Row],[Age]]&lt;&gt;"", Table1[[#This Row],[Age]]&lt;13), 1, 0)</f>
        <v>0</v>
      </c>
      <c r="L720">
        <f>IF(AND(Table1[[#This Row],[Age]]&lt;&gt;"", Table1[[#This Row],[Age]]&gt;=13, Table1[[#This Row],[Age]]&lt;20), 1, 0)</f>
        <v>0</v>
      </c>
      <c r="O720">
        <f>IF(AND(Table1[[#This Row],[Age]]&lt;&gt;"", Table1[[#This Row],[Age]]&gt;64), 1, 0)</f>
        <v>0</v>
      </c>
      <c r="P720">
        <v>0</v>
      </c>
      <c r="Q720">
        <v>0</v>
      </c>
      <c r="R720" t="s">
        <v>713</v>
      </c>
      <c r="S720">
        <v>8.0500000000000007</v>
      </c>
      <c r="U720" t="s">
        <v>15</v>
      </c>
      <c r="V720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20">
        <f>EXP(Table1[[#This Row],[Logit]])</f>
        <v>8.3206355017797148E-2</v>
      </c>
      <c r="X720">
        <f>IF(Table1[[#This Row],[Survived]]=1, Table1[[#This Row],[elogit]]/(1+Table1[[#This Row],[elogit]]), 1-(Table1[[#This Row],[elogit]]/(1+Table1[[#This Row],[elogit]])))</f>
        <v>0.92318513030102189</v>
      </c>
      <c r="Y720">
        <f>LN(Table1[[#This Row],[probability]])</f>
        <v>-7.9925490051016651E-2</v>
      </c>
      <c r="Z720">
        <f>IF(ROW()&lt;(Table1[[#Totals],[Survived]]+1), 1, 0)</f>
        <v>0</v>
      </c>
      <c r="AA720">
        <f>IF(Table1[[#This Row],[Prediction]]=Table1[[#This Row],[Survived]], 1, 0)</f>
        <v>1</v>
      </c>
    </row>
    <row r="721" spans="1:27" x14ac:dyDescent="0.3">
      <c r="A721">
        <v>512</v>
      </c>
      <c r="B721">
        <v>0</v>
      </c>
      <c r="C721">
        <v>3</v>
      </c>
      <c r="D721">
        <f>IF(Table1[[#This Row],[Pclass]]=1, 1, 0)</f>
        <v>0</v>
      </c>
      <c r="E721">
        <f>IF(Table1[[#This Row],[Pclass]]=2, 1, 0)</f>
        <v>0</v>
      </c>
      <c r="F721" t="s">
        <v>734</v>
      </c>
      <c r="G721" t="s">
        <v>13</v>
      </c>
      <c r="H721">
        <f>IF(Table1[[#This Row],[Sex]]="male", 1, 0)</f>
        <v>1</v>
      </c>
      <c r="J721">
        <f>IF(Table1[[#This Row],[Age]], 0, 1)</f>
        <v>1</v>
      </c>
      <c r="K721">
        <f>IF(AND(Table1[[#This Row],[Age]]&lt;&gt;"", Table1[[#This Row],[Age]]&lt;13), 1, 0)</f>
        <v>0</v>
      </c>
      <c r="L721">
        <f>IF(AND(Table1[[#This Row],[Age]]&lt;&gt;"", Table1[[#This Row],[Age]]&gt;=13, Table1[[#This Row],[Age]]&lt;20), 1, 0)</f>
        <v>0</v>
      </c>
      <c r="O721">
        <f>IF(AND(Table1[[#This Row],[Age]]&lt;&gt;"", Table1[[#This Row],[Age]]&gt;64), 1, 0)</f>
        <v>0</v>
      </c>
      <c r="P721">
        <v>0</v>
      </c>
      <c r="Q721">
        <v>0</v>
      </c>
      <c r="R721" t="s">
        <v>735</v>
      </c>
      <c r="S721">
        <v>8.0500000000000007</v>
      </c>
      <c r="U721" t="s">
        <v>15</v>
      </c>
      <c r="V721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21">
        <f>EXP(Table1[[#This Row],[Logit]])</f>
        <v>8.3206355017797148E-2</v>
      </c>
      <c r="X721">
        <f>IF(Table1[[#This Row],[Survived]]=1, Table1[[#This Row],[elogit]]/(1+Table1[[#This Row],[elogit]]), 1-(Table1[[#This Row],[elogit]]/(1+Table1[[#This Row],[elogit]])))</f>
        <v>0.92318513030102189</v>
      </c>
      <c r="Y721">
        <f>LN(Table1[[#This Row],[probability]])</f>
        <v>-7.9925490051016651E-2</v>
      </c>
      <c r="Z721">
        <f>IF(ROW()&lt;(Table1[[#Totals],[Survived]]+1), 1, 0)</f>
        <v>0</v>
      </c>
      <c r="AA721">
        <f>IF(Table1[[#This Row],[Prediction]]=Table1[[#This Row],[Survived]], 1, 0)</f>
        <v>1</v>
      </c>
    </row>
    <row r="722" spans="1:27" x14ac:dyDescent="0.3">
      <c r="A722">
        <v>564</v>
      </c>
      <c r="B722">
        <v>0</v>
      </c>
      <c r="C722">
        <v>3</v>
      </c>
      <c r="D722">
        <f>IF(Table1[[#This Row],[Pclass]]=1, 1, 0)</f>
        <v>0</v>
      </c>
      <c r="E722">
        <f>IF(Table1[[#This Row],[Pclass]]=2, 1, 0)</f>
        <v>0</v>
      </c>
      <c r="F722" t="s">
        <v>805</v>
      </c>
      <c r="G722" t="s">
        <v>13</v>
      </c>
      <c r="H722">
        <f>IF(Table1[[#This Row],[Sex]]="male", 1, 0)</f>
        <v>1</v>
      </c>
      <c r="J722">
        <f>IF(Table1[[#This Row],[Age]], 0, 1)</f>
        <v>1</v>
      </c>
      <c r="K722">
        <f>IF(AND(Table1[[#This Row],[Age]]&lt;&gt;"", Table1[[#This Row],[Age]]&lt;13), 1, 0)</f>
        <v>0</v>
      </c>
      <c r="L722">
        <f>IF(AND(Table1[[#This Row],[Age]]&lt;&gt;"", Table1[[#This Row],[Age]]&gt;=13, Table1[[#This Row],[Age]]&lt;20), 1, 0)</f>
        <v>0</v>
      </c>
      <c r="O722">
        <f>IF(AND(Table1[[#This Row],[Age]]&lt;&gt;"", Table1[[#This Row],[Age]]&gt;64), 1, 0)</f>
        <v>0</v>
      </c>
      <c r="P722">
        <v>0</v>
      </c>
      <c r="Q722">
        <v>0</v>
      </c>
      <c r="R722" t="s">
        <v>806</v>
      </c>
      <c r="S722">
        <v>8.0500000000000007</v>
      </c>
      <c r="U722" t="s">
        <v>15</v>
      </c>
      <c r="V722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22">
        <f>EXP(Table1[[#This Row],[Logit]])</f>
        <v>8.3206355017797148E-2</v>
      </c>
      <c r="X722">
        <f>IF(Table1[[#This Row],[Survived]]=1, Table1[[#This Row],[elogit]]/(1+Table1[[#This Row],[elogit]]), 1-(Table1[[#This Row],[elogit]]/(1+Table1[[#This Row],[elogit]])))</f>
        <v>0.92318513030102189</v>
      </c>
      <c r="Y722">
        <f>LN(Table1[[#This Row],[probability]])</f>
        <v>-7.9925490051016651E-2</v>
      </c>
      <c r="Z722">
        <f>IF(ROW()&lt;(Table1[[#Totals],[Survived]]+1), 1, 0)</f>
        <v>0</v>
      </c>
      <c r="AA722">
        <f>IF(Table1[[#This Row],[Prediction]]=Table1[[#This Row],[Survived]], 1, 0)</f>
        <v>1</v>
      </c>
    </row>
    <row r="723" spans="1:27" x14ac:dyDescent="0.3">
      <c r="A723">
        <v>589</v>
      </c>
      <c r="B723">
        <v>0</v>
      </c>
      <c r="C723">
        <v>3</v>
      </c>
      <c r="D723">
        <f>IF(Table1[[#This Row],[Pclass]]=1, 1, 0)</f>
        <v>0</v>
      </c>
      <c r="E723">
        <f>IF(Table1[[#This Row],[Pclass]]=2, 1, 0)</f>
        <v>0</v>
      </c>
      <c r="F723" t="s">
        <v>842</v>
      </c>
      <c r="G723" t="s">
        <v>13</v>
      </c>
      <c r="H723">
        <f>IF(Table1[[#This Row],[Sex]]="male", 1, 0)</f>
        <v>1</v>
      </c>
      <c r="I723">
        <v>22</v>
      </c>
      <c r="J723">
        <f>IF(Table1[[#This Row],[Age]], 0, 1)</f>
        <v>0</v>
      </c>
      <c r="K723">
        <f>IF(AND(Table1[[#This Row],[Age]]&lt;&gt;"", Table1[[#This Row],[Age]]&lt;13), 1, 0)</f>
        <v>0</v>
      </c>
      <c r="L723">
        <f>IF(AND(Table1[[#This Row],[Age]]&lt;&gt;"", Table1[[#This Row],[Age]]&gt;=13, Table1[[#This Row],[Age]]&lt;20), 1, 0)</f>
        <v>0</v>
      </c>
      <c r="O723">
        <f>IF(AND(Table1[[#This Row],[Age]]&lt;&gt;"", Table1[[#This Row],[Age]]&gt;64), 1, 0)</f>
        <v>0</v>
      </c>
      <c r="P723">
        <v>0</v>
      </c>
      <c r="Q723">
        <v>0</v>
      </c>
      <c r="R723">
        <v>14973</v>
      </c>
      <c r="S723">
        <v>8.0500000000000007</v>
      </c>
      <c r="U723" t="s">
        <v>15</v>
      </c>
      <c r="V723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23">
        <f>EXP(Table1[[#This Row],[Logit]])</f>
        <v>8.3206355017797148E-2</v>
      </c>
      <c r="X723">
        <f>IF(Table1[[#This Row],[Survived]]=1, Table1[[#This Row],[elogit]]/(1+Table1[[#This Row],[elogit]]), 1-(Table1[[#This Row],[elogit]]/(1+Table1[[#This Row],[elogit]])))</f>
        <v>0.92318513030102189</v>
      </c>
      <c r="Y723">
        <f>LN(Table1[[#This Row],[probability]])</f>
        <v>-7.9925490051016651E-2</v>
      </c>
      <c r="Z723">
        <f>IF(ROW()&lt;(Table1[[#Totals],[Survived]]+1), 1, 0)</f>
        <v>0</v>
      </c>
      <c r="AA723">
        <f>IF(Table1[[#This Row],[Prediction]]=Table1[[#This Row],[Survived]], 1, 0)</f>
        <v>1</v>
      </c>
    </row>
    <row r="724" spans="1:27" x14ac:dyDescent="0.3">
      <c r="A724">
        <v>590</v>
      </c>
      <c r="B724">
        <v>0</v>
      </c>
      <c r="C724">
        <v>3</v>
      </c>
      <c r="D724">
        <f>IF(Table1[[#This Row],[Pclass]]=1, 1, 0)</f>
        <v>0</v>
      </c>
      <c r="E724">
        <f>IF(Table1[[#This Row],[Pclass]]=2, 1, 0)</f>
        <v>0</v>
      </c>
      <c r="F724" t="s">
        <v>843</v>
      </c>
      <c r="G724" t="s">
        <v>13</v>
      </c>
      <c r="H724">
        <f>IF(Table1[[#This Row],[Sex]]="male", 1, 0)</f>
        <v>1</v>
      </c>
      <c r="J724">
        <f>IF(Table1[[#This Row],[Age]], 0, 1)</f>
        <v>1</v>
      </c>
      <c r="K724">
        <f>IF(AND(Table1[[#This Row],[Age]]&lt;&gt;"", Table1[[#This Row],[Age]]&lt;13), 1, 0)</f>
        <v>0</v>
      </c>
      <c r="L724">
        <f>IF(AND(Table1[[#This Row],[Age]]&lt;&gt;"", Table1[[#This Row],[Age]]&gt;=13, Table1[[#This Row],[Age]]&lt;20), 1, 0)</f>
        <v>0</v>
      </c>
      <c r="O724">
        <f>IF(AND(Table1[[#This Row],[Age]]&lt;&gt;"", Table1[[#This Row],[Age]]&gt;64), 1, 0)</f>
        <v>0</v>
      </c>
      <c r="P724">
        <v>0</v>
      </c>
      <c r="Q724">
        <v>0</v>
      </c>
      <c r="R724" t="s">
        <v>844</v>
      </c>
      <c r="S724">
        <v>8.0500000000000007</v>
      </c>
      <c r="U724" t="s">
        <v>15</v>
      </c>
      <c r="V72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24">
        <f>EXP(Table1[[#This Row],[Logit]])</f>
        <v>8.3206355017797148E-2</v>
      </c>
      <c r="X724">
        <f>IF(Table1[[#This Row],[Survived]]=1, Table1[[#This Row],[elogit]]/(1+Table1[[#This Row],[elogit]]), 1-(Table1[[#This Row],[elogit]]/(1+Table1[[#This Row],[elogit]])))</f>
        <v>0.92318513030102189</v>
      </c>
      <c r="Y724">
        <f>LN(Table1[[#This Row],[probability]])</f>
        <v>-7.9925490051016651E-2</v>
      </c>
      <c r="Z724">
        <f>IF(ROW()&lt;(Table1[[#Totals],[Survived]]+1), 1, 0)</f>
        <v>0</v>
      </c>
      <c r="AA724">
        <f>IF(Table1[[#This Row],[Prediction]]=Table1[[#This Row],[Survived]], 1, 0)</f>
        <v>1</v>
      </c>
    </row>
    <row r="725" spans="1:27" x14ac:dyDescent="0.3">
      <c r="A725">
        <v>604</v>
      </c>
      <c r="B725">
        <v>0</v>
      </c>
      <c r="C725">
        <v>3</v>
      </c>
      <c r="D725">
        <f>IF(Table1[[#This Row],[Pclass]]=1, 1, 0)</f>
        <v>0</v>
      </c>
      <c r="E725">
        <f>IF(Table1[[#This Row],[Pclass]]=2, 1, 0)</f>
        <v>0</v>
      </c>
      <c r="F725" t="s">
        <v>862</v>
      </c>
      <c r="G725" t="s">
        <v>13</v>
      </c>
      <c r="H725">
        <f>IF(Table1[[#This Row],[Sex]]="male", 1, 0)</f>
        <v>1</v>
      </c>
      <c r="I725">
        <v>44</v>
      </c>
      <c r="J725">
        <f>IF(Table1[[#This Row],[Age]], 0, 1)</f>
        <v>0</v>
      </c>
      <c r="K725">
        <f>IF(AND(Table1[[#This Row],[Age]]&lt;&gt;"", Table1[[#This Row],[Age]]&lt;13), 1, 0)</f>
        <v>0</v>
      </c>
      <c r="L725">
        <f>IF(AND(Table1[[#This Row],[Age]]&lt;&gt;"", Table1[[#This Row],[Age]]&gt;=13, Table1[[#This Row],[Age]]&lt;20), 1, 0)</f>
        <v>0</v>
      </c>
      <c r="O725">
        <f>IF(AND(Table1[[#This Row],[Age]]&lt;&gt;"", Table1[[#This Row],[Age]]&gt;64), 1, 0)</f>
        <v>0</v>
      </c>
      <c r="P725">
        <v>0</v>
      </c>
      <c r="Q725">
        <v>0</v>
      </c>
      <c r="R725">
        <v>364511</v>
      </c>
      <c r="S725">
        <v>8.0500000000000007</v>
      </c>
      <c r="U725" t="s">
        <v>15</v>
      </c>
      <c r="V72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25">
        <f>EXP(Table1[[#This Row],[Logit]])</f>
        <v>8.3206355017797148E-2</v>
      </c>
      <c r="X725">
        <f>IF(Table1[[#This Row],[Survived]]=1, Table1[[#This Row],[elogit]]/(1+Table1[[#This Row],[elogit]]), 1-(Table1[[#This Row],[elogit]]/(1+Table1[[#This Row],[elogit]])))</f>
        <v>0.92318513030102189</v>
      </c>
      <c r="Y725">
        <f>LN(Table1[[#This Row],[probability]])</f>
        <v>-7.9925490051016651E-2</v>
      </c>
      <c r="Z725">
        <f>IF(ROW()&lt;(Table1[[#Totals],[Survived]]+1), 1, 0)</f>
        <v>0</v>
      </c>
      <c r="AA725">
        <f>IF(Table1[[#This Row],[Prediction]]=Table1[[#This Row],[Survived]], 1, 0)</f>
        <v>1</v>
      </c>
    </row>
    <row r="726" spans="1:27" x14ac:dyDescent="0.3">
      <c r="A726">
        <v>615</v>
      </c>
      <c r="B726">
        <v>0</v>
      </c>
      <c r="C726">
        <v>3</v>
      </c>
      <c r="D726">
        <f>IF(Table1[[#This Row],[Pclass]]=1, 1, 0)</f>
        <v>0</v>
      </c>
      <c r="E726">
        <f>IF(Table1[[#This Row],[Pclass]]=2, 1, 0)</f>
        <v>0</v>
      </c>
      <c r="F726" t="s">
        <v>874</v>
      </c>
      <c r="G726" t="s">
        <v>13</v>
      </c>
      <c r="H726">
        <f>IF(Table1[[#This Row],[Sex]]="male", 1, 0)</f>
        <v>1</v>
      </c>
      <c r="I726">
        <v>35</v>
      </c>
      <c r="J726">
        <f>IF(Table1[[#This Row],[Age]], 0, 1)</f>
        <v>0</v>
      </c>
      <c r="K726">
        <f>IF(AND(Table1[[#This Row],[Age]]&lt;&gt;"", Table1[[#This Row],[Age]]&lt;13), 1, 0)</f>
        <v>0</v>
      </c>
      <c r="L726">
        <f>IF(AND(Table1[[#This Row],[Age]]&lt;&gt;"", Table1[[#This Row],[Age]]&gt;=13, Table1[[#This Row],[Age]]&lt;20), 1, 0)</f>
        <v>0</v>
      </c>
      <c r="O726">
        <f>IF(AND(Table1[[#This Row],[Age]]&lt;&gt;"", Table1[[#This Row],[Age]]&gt;64), 1, 0)</f>
        <v>0</v>
      </c>
      <c r="P726">
        <v>0</v>
      </c>
      <c r="Q726">
        <v>0</v>
      </c>
      <c r="R726">
        <v>364512</v>
      </c>
      <c r="S726">
        <v>8.0500000000000007</v>
      </c>
      <c r="U726" t="s">
        <v>15</v>
      </c>
      <c r="V72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26">
        <f>EXP(Table1[[#This Row],[Logit]])</f>
        <v>8.3206355017797148E-2</v>
      </c>
      <c r="X726">
        <f>IF(Table1[[#This Row],[Survived]]=1, Table1[[#This Row],[elogit]]/(1+Table1[[#This Row],[elogit]]), 1-(Table1[[#This Row],[elogit]]/(1+Table1[[#This Row],[elogit]])))</f>
        <v>0.92318513030102189</v>
      </c>
      <c r="Y726">
        <f>LN(Table1[[#This Row],[probability]])</f>
        <v>-7.9925490051016651E-2</v>
      </c>
      <c r="Z726">
        <f>IF(ROW()&lt;(Table1[[#Totals],[Survived]]+1), 1, 0)</f>
        <v>0</v>
      </c>
      <c r="AA726">
        <f>IF(Table1[[#This Row],[Prediction]]=Table1[[#This Row],[Survived]], 1, 0)</f>
        <v>1</v>
      </c>
    </row>
    <row r="727" spans="1:27" x14ac:dyDescent="0.3">
      <c r="A727">
        <v>669</v>
      </c>
      <c r="B727">
        <v>0</v>
      </c>
      <c r="C727">
        <v>3</v>
      </c>
      <c r="D727">
        <f>IF(Table1[[#This Row],[Pclass]]=1, 1, 0)</f>
        <v>0</v>
      </c>
      <c r="E727">
        <f>IF(Table1[[#This Row],[Pclass]]=2, 1, 0)</f>
        <v>0</v>
      </c>
      <c r="F727" t="s">
        <v>940</v>
      </c>
      <c r="G727" t="s">
        <v>13</v>
      </c>
      <c r="H727">
        <f>IF(Table1[[#This Row],[Sex]]="male", 1, 0)</f>
        <v>1</v>
      </c>
      <c r="I727">
        <v>43</v>
      </c>
      <c r="J727">
        <f>IF(Table1[[#This Row],[Age]], 0, 1)</f>
        <v>0</v>
      </c>
      <c r="K727">
        <f>IF(AND(Table1[[#This Row],[Age]]&lt;&gt;"", Table1[[#This Row],[Age]]&lt;13), 1, 0)</f>
        <v>0</v>
      </c>
      <c r="L727">
        <f>IF(AND(Table1[[#This Row],[Age]]&lt;&gt;"", Table1[[#This Row],[Age]]&gt;=13, Table1[[#This Row],[Age]]&lt;20), 1, 0)</f>
        <v>0</v>
      </c>
      <c r="O727">
        <f>IF(AND(Table1[[#This Row],[Age]]&lt;&gt;"", Table1[[#This Row],[Age]]&gt;64), 1, 0)</f>
        <v>0</v>
      </c>
      <c r="P727">
        <v>0</v>
      </c>
      <c r="Q727">
        <v>0</v>
      </c>
      <c r="R727" t="s">
        <v>941</v>
      </c>
      <c r="S727">
        <v>8.0500000000000007</v>
      </c>
      <c r="U727" t="s">
        <v>15</v>
      </c>
      <c r="V72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27">
        <f>EXP(Table1[[#This Row],[Logit]])</f>
        <v>8.3206355017797148E-2</v>
      </c>
      <c r="X727">
        <f>IF(Table1[[#This Row],[Survived]]=1, Table1[[#This Row],[elogit]]/(1+Table1[[#This Row],[elogit]]), 1-(Table1[[#This Row],[elogit]]/(1+Table1[[#This Row],[elogit]])))</f>
        <v>0.92318513030102189</v>
      </c>
      <c r="Y727">
        <f>LN(Table1[[#This Row],[probability]])</f>
        <v>-7.9925490051016651E-2</v>
      </c>
      <c r="Z727">
        <f>IF(ROW()&lt;(Table1[[#Totals],[Survived]]+1), 1, 0)</f>
        <v>0</v>
      </c>
      <c r="AA727">
        <f>IF(Table1[[#This Row],[Prediction]]=Table1[[#This Row],[Survived]], 1, 0)</f>
        <v>1</v>
      </c>
    </row>
    <row r="728" spans="1:27" x14ac:dyDescent="0.3">
      <c r="A728">
        <v>677</v>
      </c>
      <c r="B728">
        <v>0</v>
      </c>
      <c r="C728">
        <v>3</v>
      </c>
      <c r="D728">
        <f>IF(Table1[[#This Row],[Pclass]]=1, 1, 0)</f>
        <v>0</v>
      </c>
      <c r="E728">
        <f>IF(Table1[[#This Row],[Pclass]]=2, 1, 0)</f>
        <v>0</v>
      </c>
      <c r="F728" t="s">
        <v>953</v>
      </c>
      <c r="G728" t="s">
        <v>13</v>
      </c>
      <c r="H728">
        <f>IF(Table1[[#This Row],[Sex]]="male", 1, 0)</f>
        <v>1</v>
      </c>
      <c r="I728">
        <v>24.5</v>
      </c>
      <c r="J728">
        <f>IF(Table1[[#This Row],[Age]], 0, 1)</f>
        <v>0</v>
      </c>
      <c r="K728">
        <f>IF(AND(Table1[[#This Row],[Age]]&lt;&gt;"", Table1[[#This Row],[Age]]&lt;13), 1, 0)</f>
        <v>0</v>
      </c>
      <c r="L728">
        <f>IF(AND(Table1[[#This Row],[Age]]&lt;&gt;"", Table1[[#This Row],[Age]]&gt;=13, Table1[[#This Row],[Age]]&lt;20), 1, 0)</f>
        <v>0</v>
      </c>
      <c r="O728">
        <f>IF(AND(Table1[[#This Row],[Age]]&lt;&gt;"", Table1[[#This Row],[Age]]&gt;64), 1, 0)</f>
        <v>0</v>
      </c>
      <c r="P728">
        <v>0</v>
      </c>
      <c r="Q728">
        <v>0</v>
      </c>
      <c r="R728">
        <v>342826</v>
      </c>
      <c r="S728">
        <v>8.0500000000000007</v>
      </c>
      <c r="U728" t="s">
        <v>15</v>
      </c>
      <c r="V728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28">
        <f>EXP(Table1[[#This Row],[Logit]])</f>
        <v>8.3206355017797148E-2</v>
      </c>
      <c r="X728">
        <f>IF(Table1[[#This Row],[Survived]]=1, Table1[[#This Row],[elogit]]/(1+Table1[[#This Row],[elogit]]), 1-(Table1[[#This Row],[elogit]]/(1+Table1[[#This Row],[elogit]])))</f>
        <v>0.92318513030102189</v>
      </c>
      <c r="Y728">
        <f>LN(Table1[[#This Row],[probability]])</f>
        <v>-7.9925490051016651E-2</v>
      </c>
      <c r="Z728">
        <f>IF(ROW()&lt;(Table1[[#Totals],[Survived]]+1), 1, 0)</f>
        <v>0</v>
      </c>
      <c r="AA728">
        <f>IF(Table1[[#This Row],[Prediction]]=Table1[[#This Row],[Survived]], 1, 0)</f>
        <v>1</v>
      </c>
    </row>
    <row r="729" spans="1:27" x14ac:dyDescent="0.3">
      <c r="A729">
        <v>697</v>
      </c>
      <c r="B729">
        <v>0</v>
      </c>
      <c r="C729">
        <v>3</v>
      </c>
      <c r="D729">
        <f>IF(Table1[[#This Row],[Pclass]]=1, 1, 0)</f>
        <v>0</v>
      </c>
      <c r="E729">
        <f>IF(Table1[[#This Row],[Pclass]]=2, 1, 0)</f>
        <v>0</v>
      </c>
      <c r="F729" t="s">
        <v>977</v>
      </c>
      <c r="G729" t="s">
        <v>13</v>
      </c>
      <c r="H729">
        <f>IF(Table1[[#This Row],[Sex]]="male", 1, 0)</f>
        <v>1</v>
      </c>
      <c r="I729">
        <v>44</v>
      </c>
      <c r="J729">
        <f>IF(Table1[[#This Row],[Age]], 0, 1)</f>
        <v>0</v>
      </c>
      <c r="K729">
        <f>IF(AND(Table1[[#This Row],[Age]]&lt;&gt;"", Table1[[#This Row],[Age]]&lt;13), 1, 0)</f>
        <v>0</v>
      </c>
      <c r="L729">
        <f>IF(AND(Table1[[#This Row],[Age]]&lt;&gt;"", Table1[[#This Row],[Age]]&gt;=13, Table1[[#This Row],[Age]]&lt;20), 1, 0)</f>
        <v>0</v>
      </c>
      <c r="O729">
        <f>IF(AND(Table1[[#This Row],[Age]]&lt;&gt;"", Table1[[#This Row],[Age]]&gt;64), 1, 0)</f>
        <v>0</v>
      </c>
      <c r="P729">
        <v>0</v>
      </c>
      <c r="Q729">
        <v>0</v>
      </c>
      <c r="R729">
        <v>363592</v>
      </c>
      <c r="S729">
        <v>8.0500000000000007</v>
      </c>
      <c r="U729" t="s">
        <v>15</v>
      </c>
      <c r="V729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29">
        <f>EXP(Table1[[#This Row],[Logit]])</f>
        <v>8.3206355017797148E-2</v>
      </c>
      <c r="X729">
        <f>IF(Table1[[#This Row],[Survived]]=1, Table1[[#This Row],[elogit]]/(1+Table1[[#This Row],[elogit]]), 1-(Table1[[#This Row],[elogit]]/(1+Table1[[#This Row],[elogit]])))</f>
        <v>0.92318513030102189</v>
      </c>
      <c r="Y729">
        <f>LN(Table1[[#This Row],[probability]])</f>
        <v>-7.9925490051016651E-2</v>
      </c>
      <c r="Z729">
        <f>IF(ROW()&lt;(Table1[[#Totals],[Survived]]+1), 1, 0)</f>
        <v>0</v>
      </c>
      <c r="AA729">
        <f>IF(Table1[[#This Row],[Prediction]]=Table1[[#This Row],[Survived]], 1, 0)</f>
        <v>1</v>
      </c>
    </row>
    <row r="730" spans="1:27" x14ac:dyDescent="0.3">
      <c r="A730">
        <v>759</v>
      </c>
      <c r="B730">
        <v>0</v>
      </c>
      <c r="C730">
        <v>3</v>
      </c>
      <c r="D730">
        <f>IF(Table1[[#This Row],[Pclass]]=1, 1, 0)</f>
        <v>0</v>
      </c>
      <c r="E730">
        <f>IF(Table1[[#This Row],[Pclass]]=2, 1, 0)</f>
        <v>0</v>
      </c>
      <c r="F730" t="s">
        <v>1055</v>
      </c>
      <c r="G730" t="s">
        <v>13</v>
      </c>
      <c r="H730">
        <f>IF(Table1[[#This Row],[Sex]]="male", 1, 0)</f>
        <v>1</v>
      </c>
      <c r="I730">
        <v>34</v>
      </c>
      <c r="J730">
        <f>IF(Table1[[#This Row],[Age]], 0, 1)</f>
        <v>0</v>
      </c>
      <c r="K730">
        <f>IF(AND(Table1[[#This Row],[Age]]&lt;&gt;"", Table1[[#This Row],[Age]]&lt;13), 1, 0)</f>
        <v>0</v>
      </c>
      <c r="L730">
        <f>IF(AND(Table1[[#This Row],[Age]]&lt;&gt;"", Table1[[#This Row],[Age]]&gt;=13, Table1[[#This Row],[Age]]&lt;20), 1, 0)</f>
        <v>0</v>
      </c>
      <c r="O730">
        <f>IF(AND(Table1[[#This Row],[Age]]&lt;&gt;"", Table1[[#This Row],[Age]]&gt;64), 1, 0)</f>
        <v>0</v>
      </c>
      <c r="P730">
        <v>0</v>
      </c>
      <c r="Q730">
        <v>0</v>
      </c>
      <c r="R730">
        <v>363294</v>
      </c>
      <c r="S730">
        <v>8.0500000000000007</v>
      </c>
      <c r="U730" t="s">
        <v>15</v>
      </c>
      <c r="V730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30">
        <f>EXP(Table1[[#This Row],[Logit]])</f>
        <v>8.3206355017797148E-2</v>
      </c>
      <c r="X730">
        <f>IF(Table1[[#This Row],[Survived]]=1, Table1[[#This Row],[elogit]]/(1+Table1[[#This Row],[elogit]]), 1-(Table1[[#This Row],[elogit]]/(1+Table1[[#This Row],[elogit]])))</f>
        <v>0.92318513030102189</v>
      </c>
      <c r="Y730">
        <f>LN(Table1[[#This Row],[probability]])</f>
        <v>-7.9925490051016651E-2</v>
      </c>
      <c r="Z730">
        <f>IF(ROW()&lt;(Table1[[#Totals],[Survived]]+1), 1, 0)</f>
        <v>0</v>
      </c>
      <c r="AA730">
        <f>IF(Table1[[#This Row],[Prediction]]=Table1[[#This Row],[Survived]], 1, 0)</f>
        <v>1</v>
      </c>
    </row>
    <row r="731" spans="1:27" x14ac:dyDescent="0.3">
      <c r="A731">
        <v>815</v>
      </c>
      <c r="B731">
        <v>0</v>
      </c>
      <c r="C731">
        <v>3</v>
      </c>
      <c r="D731">
        <f>IF(Table1[[#This Row],[Pclass]]=1, 1, 0)</f>
        <v>0</v>
      </c>
      <c r="E731">
        <f>IF(Table1[[#This Row],[Pclass]]=2, 1, 0)</f>
        <v>0</v>
      </c>
      <c r="F731" t="s">
        <v>1124</v>
      </c>
      <c r="G731" t="s">
        <v>13</v>
      </c>
      <c r="H731">
        <f>IF(Table1[[#This Row],[Sex]]="male", 1, 0)</f>
        <v>1</v>
      </c>
      <c r="I731">
        <v>30.5</v>
      </c>
      <c r="J731">
        <f>IF(Table1[[#This Row],[Age]], 0, 1)</f>
        <v>0</v>
      </c>
      <c r="K731">
        <f>IF(AND(Table1[[#This Row],[Age]]&lt;&gt;"", Table1[[#This Row],[Age]]&lt;13), 1, 0)</f>
        <v>0</v>
      </c>
      <c r="L731">
        <f>IF(AND(Table1[[#This Row],[Age]]&lt;&gt;"", Table1[[#This Row],[Age]]&gt;=13, Table1[[#This Row],[Age]]&lt;20), 1, 0)</f>
        <v>0</v>
      </c>
      <c r="O731">
        <f>IF(AND(Table1[[#This Row],[Age]]&lt;&gt;"", Table1[[#This Row],[Age]]&gt;64), 1, 0)</f>
        <v>0</v>
      </c>
      <c r="P731">
        <v>0</v>
      </c>
      <c r="Q731">
        <v>0</v>
      </c>
      <c r="R731">
        <v>364499</v>
      </c>
      <c r="S731">
        <v>8.0500000000000007</v>
      </c>
      <c r="U731" t="s">
        <v>15</v>
      </c>
      <c r="V731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31">
        <f>EXP(Table1[[#This Row],[Logit]])</f>
        <v>8.3206355017797148E-2</v>
      </c>
      <c r="X731">
        <f>IF(Table1[[#This Row],[Survived]]=1, Table1[[#This Row],[elogit]]/(1+Table1[[#This Row],[elogit]]), 1-(Table1[[#This Row],[elogit]]/(1+Table1[[#This Row],[elogit]])))</f>
        <v>0.92318513030102189</v>
      </c>
      <c r="Y731">
        <f>LN(Table1[[#This Row],[probability]])</f>
        <v>-7.9925490051016651E-2</v>
      </c>
      <c r="Z731">
        <f>IF(ROW()&lt;(Table1[[#Totals],[Survived]]+1), 1, 0)</f>
        <v>0</v>
      </c>
      <c r="AA731">
        <f>IF(Table1[[#This Row],[Prediction]]=Table1[[#This Row],[Survived]], 1, 0)</f>
        <v>1</v>
      </c>
    </row>
    <row r="732" spans="1:27" x14ac:dyDescent="0.3">
      <c r="A732">
        <v>838</v>
      </c>
      <c r="B732">
        <v>0</v>
      </c>
      <c r="C732">
        <v>3</v>
      </c>
      <c r="D732">
        <f>IF(Table1[[#This Row],[Pclass]]=1, 1, 0)</f>
        <v>0</v>
      </c>
      <c r="E732">
        <f>IF(Table1[[#This Row],[Pclass]]=2, 1, 0)</f>
        <v>0</v>
      </c>
      <c r="F732" t="s">
        <v>1154</v>
      </c>
      <c r="G732" t="s">
        <v>13</v>
      </c>
      <c r="H732">
        <f>IF(Table1[[#This Row],[Sex]]="male", 1, 0)</f>
        <v>1</v>
      </c>
      <c r="J732">
        <f>IF(Table1[[#This Row],[Age]], 0, 1)</f>
        <v>1</v>
      </c>
      <c r="K732">
        <f>IF(AND(Table1[[#This Row],[Age]]&lt;&gt;"", Table1[[#This Row],[Age]]&lt;13), 1, 0)</f>
        <v>0</v>
      </c>
      <c r="L732">
        <f>IF(AND(Table1[[#This Row],[Age]]&lt;&gt;"", Table1[[#This Row],[Age]]&gt;=13, Table1[[#This Row],[Age]]&lt;20), 1, 0)</f>
        <v>0</v>
      </c>
      <c r="O732">
        <f>IF(AND(Table1[[#This Row],[Age]]&lt;&gt;"", Table1[[#This Row],[Age]]&gt;64), 1, 0)</f>
        <v>0</v>
      </c>
      <c r="P732">
        <v>0</v>
      </c>
      <c r="Q732">
        <v>0</v>
      </c>
      <c r="R732">
        <v>392092</v>
      </c>
      <c r="S732">
        <v>8.0500000000000007</v>
      </c>
      <c r="U732" t="s">
        <v>15</v>
      </c>
      <c r="V732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32">
        <f>EXP(Table1[[#This Row],[Logit]])</f>
        <v>8.3206355017797148E-2</v>
      </c>
      <c r="X732">
        <f>IF(Table1[[#This Row],[Survived]]=1, Table1[[#This Row],[elogit]]/(1+Table1[[#This Row],[elogit]]), 1-(Table1[[#This Row],[elogit]]/(1+Table1[[#This Row],[elogit]])))</f>
        <v>0.92318513030102189</v>
      </c>
      <c r="Y732">
        <f>LN(Table1[[#This Row],[probability]])</f>
        <v>-7.9925490051016651E-2</v>
      </c>
      <c r="Z732">
        <f>IF(ROW()&lt;(Table1[[#Totals],[Survived]]+1), 1, 0)</f>
        <v>0</v>
      </c>
      <c r="AA732">
        <f>IF(Table1[[#This Row],[Prediction]]=Table1[[#This Row],[Survived]], 1, 0)</f>
        <v>1</v>
      </c>
    </row>
    <row r="733" spans="1:27" x14ac:dyDescent="0.3">
      <c r="A733">
        <v>5</v>
      </c>
      <c r="B733">
        <v>0</v>
      </c>
      <c r="C733">
        <v>3</v>
      </c>
      <c r="D733">
        <f>IF(Table1[[#This Row],[Pclass]]=1, 1, 0)</f>
        <v>0</v>
      </c>
      <c r="E733">
        <f>IF(Table1[[#This Row],[Pclass]]=2, 1, 0)</f>
        <v>0</v>
      </c>
      <c r="F733" t="s">
        <v>25</v>
      </c>
      <c r="G733" t="s">
        <v>13</v>
      </c>
      <c r="H733">
        <f>IF(Table1[[#This Row],[Sex]]="male", 1, 0)</f>
        <v>1</v>
      </c>
      <c r="I733">
        <v>35</v>
      </c>
      <c r="J733">
        <f>IF(Table1[[#This Row],[Age]], 0, 1)</f>
        <v>0</v>
      </c>
      <c r="K733">
        <f>IF(AND(Table1[[#This Row],[Age]]&lt;&gt;"", Table1[[#This Row],[Age]]&lt;13), 1, 0)</f>
        <v>0</v>
      </c>
      <c r="L733">
        <f>IF(AND(Table1[[#This Row],[Age]]&lt;&gt;"", Table1[[#This Row],[Age]]&gt;=13, Table1[[#This Row],[Age]]&lt;20), 1, 0)</f>
        <v>0</v>
      </c>
      <c r="O733">
        <f>IF(AND(Table1[[#This Row],[Age]]&lt;&gt;"", Table1[[#This Row],[Age]]&gt;64), 1, 0)</f>
        <v>0</v>
      </c>
      <c r="P733">
        <v>0</v>
      </c>
      <c r="Q733">
        <v>0</v>
      </c>
      <c r="R733">
        <v>373450</v>
      </c>
      <c r="S733">
        <v>8.0500000000000007</v>
      </c>
      <c r="U733" t="s">
        <v>15</v>
      </c>
      <c r="V733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-2.4864315516465165</v>
      </c>
      <c r="W733">
        <f>EXP(Table1[[#This Row],[Logit]])</f>
        <v>8.3206355017797148E-2</v>
      </c>
      <c r="X733">
        <f>IF(Table1[[#This Row],[Survived]]=1, Table1[[#This Row],[elogit]]/(1+Table1[[#This Row],[elogit]]), 1-(Table1[[#This Row],[elogit]]/(1+Table1[[#This Row],[elogit]])))</f>
        <v>0.92318513030102189</v>
      </c>
      <c r="Y733">
        <f>LN(Table1[[#This Row],[probability]])</f>
        <v>-7.9925490051016651E-2</v>
      </c>
      <c r="Z733">
        <f>IF(ROW()&lt;(Table1[[#Totals],[Survived]]+1), 1, 0)</f>
        <v>0</v>
      </c>
      <c r="AA733">
        <f>IF(Table1[[#This Row],[Prediction]]=Table1[[#This Row],[Survived]], 1, 0)</f>
        <v>1</v>
      </c>
    </row>
    <row r="734" spans="1:27" x14ac:dyDescent="0.3">
      <c r="A734">
        <v>105</v>
      </c>
      <c r="B734">
        <v>0</v>
      </c>
      <c r="C734">
        <v>3</v>
      </c>
      <c r="D734">
        <f>IF(Table1[[#This Row],[Pclass]]=1, 1, 0)</f>
        <v>0</v>
      </c>
      <c r="E734">
        <f>IF(Table1[[#This Row],[Pclass]]=2, 1, 0)</f>
        <v>0</v>
      </c>
      <c r="F734" t="s">
        <v>170</v>
      </c>
      <c r="G734" t="s">
        <v>13</v>
      </c>
      <c r="H734">
        <f>IF(Table1[[#This Row],[Sex]]="male", 1, 0)</f>
        <v>1</v>
      </c>
      <c r="I734">
        <v>37</v>
      </c>
      <c r="J734">
        <f>IF(Table1[[#This Row],[Age]], 0, 1)</f>
        <v>0</v>
      </c>
      <c r="K734">
        <f>IF(AND(Table1[[#This Row],[Age]]&lt;&gt;"", Table1[[#This Row],[Age]]&lt;13), 1, 0)</f>
        <v>0</v>
      </c>
      <c r="L734">
        <f>IF(AND(Table1[[#This Row],[Age]]&lt;&gt;"", Table1[[#This Row],[Age]]&gt;=13, Table1[[#This Row],[Age]]&lt;20), 1, 0)</f>
        <v>0</v>
      </c>
      <c r="O734">
        <f>IF(AND(Table1[[#This Row],[Age]]&lt;&gt;"", Table1[[#This Row],[Age]]&gt;64), 1, 0)</f>
        <v>0</v>
      </c>
      <c r="P734">
        <v>2</v>
      </c>
      <c r="Q734">
        <v>0</v>
      </c>
      <c r="R734">
        <v>3101276</v>
      </c>
      <c r="S734">
        <v>7.9249999999999998</v>
      </c>
      <c r="U734" t="s">
        <v>15</v>
      </c>
      <c r="V73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-2.4865978117366487</v>
      </c>
      <c r="W734">
        <f>EXP(Table1[[#This Row],[Logit]])</f>
        <v>8.319252227166099E-2</v>
      </c>
      <c r="X734">
        <f>IF(Table1[[#This Row],[Survived]]=1, Table1[[#This Row],[elogit]]/(1+Table1[[#This Row],[elogit]]), 1-(Table1[[#This Row],[elogit]]/(1+Table1[[#This Row],[elogit]])))</f>
        <v>0.92319691969698014</v>
      </c>
      <c r="Y734">
        <f>LN(Table1[[#This Row],[probability]])</f>
        <v>-7.9912719783933064E-2</v>
      </c>
      <c r="Z734">
        <f>IF(ROW()&lt;(Table1[[#Totals],[Survived]]+1), 1, 0)</f>
        <v>0</v>
      </c>
      <c r="AA734">
        <f>IF(Table1[[#This Row],[Prediction]]=Table1[[#This Row],[Survived]], 1, 0)</f>
        <v>1</v>
      </c>
    </row>
    <row r="735" spans="1:27" x14ac:dyDescent="0.3">
      <c r="A735">
        <v>116</v>
      </c>
      <c r="B735">
        <v>0</v>
      </c>
      <c r="C735">
        <v>3</v>
      </c>
      <c r="D735">
        <f>IF(Table1[[#This Row],[Pclass]]=1, 1, 0)</f>
        <v>0</v>
      </c>
      <c r="E735">
        <f>IF(Table1[[#This Row],[Pclass]]=2, 1, 0)</f>
        <v>0</v>
      </c>
      <c r="F735" t="s">
        <v>182</v>
      </c>
      <c r="G735" t="s">
        <v>13</v>
      </c>
      <c r="H735">
        <f>IF(Table1[[#This Row],[Sex]]="male", 1, 0)</f>
        <v>1</v>
      </c>
      <c r="I735">
        <v>21</v>
      </c>
      <c r="J735">
        <f>IF(Table1[[#This Row],[Age]], 0, 1)</f>
        <v>0</v>
      </c>
      <c r="K735">
        <f>IF(AND(Table1[[#This Row],[Age]]&lt;&gt;"", Table1[[#This Row],[Age]]&lt;13), 1, 0)</f>
        <v>0</v>
      </c>
      <c r="L735">
        <f>IF(AND(Table1[[#This Row],[Age]]&lt;&gt;"", Table1[[#This Row],[Age]]&gt;=13, Table1[[#This Row],[Age]]&lt;20), 1, 0)</f>
        <v>0</v>
      </c>
      <c r="O735">
        <f>IF(AND(Table1[[#This Row],[Age]]&lt;&gt;"", Table1[[#This Row],[Age]]&gt;64), 1, 0)</f>
        <v>0</v>
      </c>
      <c r="P735">
        <v>0</v>
      </c>
      <c r="Q735">
        <v>0</v>
      </c>
      <c r="R735" t="s">
        <v>183</v>
      </c>
      <c r="S735">
        <v>7.9249999999999998</v>
      </c>
      <c r="U735" t="s">
        <v>15</v>
      </c>
      <c r="V73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-2.4865978117366487</v>
      </c>
      <c r="W735">
        <f>EXP(Table1[[#This Row],[Logit]])</f>
        <v>8.319252227166099E-2</v>
      </c>
      <c r="X735">
        <f>IF(Table1[[#This Row],[Survived]]=1, Table1[[#This Row],[elogit]]/(1+Table1[[#This Row],[elogit]]), 1-(Table1[[#This Row],[elogit]]/(1+Table1[[#This Row],[elogit]])))</f>
        <v>0.92319691969698014</v>
      </c>
      <c r="Y735">
        <f>LN(Table1[[#This Row],[probability]])</f>
        <v>-7.9912719783933064E-2</v>
      </c>
      <c r="Z735">
        <f>IF(ROW()&lt;(Table1[[#Totals],[Survived]]+1), 1, 0)</f>
        <v>0</v>
      </c>
      <c r="AA735">
        <f>IF(Table1[[#This Row],[Prediction]]=Table1[[#This Row],[Survived]], 1, 0)</f>
        <v>1</v>
      </c>
    </row>
    <row r="736" spans="1:27" x14ac:dyDescent="0.3">
      <c r="A736">
        <v>174</v>
      </c>
      <c r="B736">
        <v>0</v>
      </c>
      <c r="C736">
        <v>3</v>
      </c>
      <c r="D736">
        <f>IF(Table1[[#This Row],[Pclass]]=1, 1, 0)</f>
        <v>0</v>
      </c>
      <c r="E736">
        <f>IF(Table1[[#This Row],[Pclass]]=2, 1, 0)</f>
        <v>0</v>
      </c>
      <c r="F736" t="s">
        <v>269</v>
      </c>
      <c r="G736" t="s">
        <v>13</v>
      </c>
      <c r="H736">
        <f>IF(Table1[[#This Row],[Sex]]="male", 1, 0)</f>
        <v>1</v>
      </c>
      <c r="I736">
        <v>21</v>
      </c>
      <c r="J736">
        <f>IF(Table1[[#This Row],[Age]], 0, 1)</f>
        <v>0</v>
      </c>
      <c r="K736">
        <f>IF(AND(Table1[[#This Row],[Age]]&lt;&gt;"", Table1[[#This Row],[Age]]&lt;13), 1, 0)</f>
        <v>0</v>
      </c>
      <c r="L736">
        <f>IF(AND(Table1[[#This Row],[Age]]&lt;&gt;"", Table1[[#This Row],[Age]]&gt;=13, Table1[[#This Row],[Age]]&lt;20), 1, 0)</f>
        <v>0</v>
      </c>
      <c r="O736">
        <f>IF(AND(Table1[[#This Row],[Age]]&lt;&gt;"", Table1[[#This Row],[Age]]&gt;64), 1, 0)</f>
        <v>0</v>
      </c>
      <c r="P736">
        <v>0</v>
      </c>
      <c r="Q736">
        <v>0</v>
      </c>
      <c r="R736" t="s">
        <v>270</v>
      </c>
      <c r="S736">
        <v>7.9249999999999998</v>
      </c>
      <c r="U736" t="s">
        <v>15</v>
      </c>
      <c r="V73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-2.4865978117366487</v>
      </c>
      <c r="W736">
        <f>EXP(Table1[[#This Row],[Logit]])</f>
        <v>8.319252227166099E-2</v>
      </c>
      <c r="X736">
        <f>IF(Table1[[#This Row],[Survived]]=1, Table1[[#This Row],[elogit]]/(1+Table1[[#This Row],[elogit]]), 1-(Table1[[#This Row],[elogit]]/(1+Table1[[#This Row],[elogit]])))</f>
        <v>0.92319691969698014</v>
      </c>
      <c r="Y736">
        <f>LN(Table1[[#This Row],[probability]])</f>
        <v>-7.9912719783933064E-2</v>
      </c>
      <c r="Z736">
        <f>IF(ROW()&lt;(Table1[[#Totals],[Survived]]+1), 1, 0)</f>
        <v>0</v>
      </c>
      <c r="AA736">
        <f>IF(Table1[[#This Row],[Prediction]]=Table1[[#This Row],[Survived]], 1, 0)</f>
        <v>1</v>
      </c>
    </row>
    <row r="737" spans="1:27" x14ac:dyDescent="0.3">
      <c r="A737">
        <v>383</v>
      </c>
      <c r="B737">
        <v>0</v>
      </c>
      <c r="C737">
        <v>3</v>
      </c>
      <c r="D737">
        <f>IF(Table1[[#This Row],[Pclass]]=1, 1, 0)</f>
        <v>0</v>
      </c>
      <c r="E737">
        <f>IF(Table1[[#This Row],[Pclass]]=2, 1, 0)</f>
        <v>0</v>
      </c>
      <c r="F737" t="s">
        <v>567</v>
      </c>
      <c r="G737" t="s">
        <v>13</v>
      </c>
      <c r="H737">
        <f>IF(Table1[[#This Row],[Sex]]="male", 1, 0)</f>
        <v>1</v>
      </c>
      <c r="I737">
        <v>32</v>
      </c>
      <c r="J737">
        <f>IF(Table1[[#This Row],[Age]], 0, 1)</f>
        <v>0</v>
      </c>
      <c r="K737">
        <f>IF(AND(Table1[[#This Row],[Age]]&lt;&gt;"", Table1[[#This Row],[Age]]&lt;13), 1, 0)</f>
        <v>0</v>
      </c>
      <c r="L737">
        <f>IF(AND(Table1[[#This Row],[Age]]&lt;&gt;"", Table1[[#This Row],[Age]]&gt;=13, Table1[[#This Row],[Age]]&lt;20), 1, 0)</f>
        <v>0</v>
      </c>
      <c r="O737">
        <f>IF(AND(Table1[[#This Row],[Age]]&lt;&gt;"", Table1[[#This Row],[Age]]&gt;64), 1, 0)</f>
        <v>0</v>
      </c>
      <c r="P737">
        <v>0</v>
      </c>
      <c r="Q737">
        <v>0</v>
      </c>
      <c r="R737" t="s">
        <v>568</v>
      </c>
      <c r="S737">
        <v>7.9249999999999998</v>
      </c>
      <c r="U737" t="s">
        <v>15</v>
      </c>
      <c r="V73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-2.4865978117366487</v>
      </c>
      <c r="W737">
        <f>EXP(Table1[[#This Row],[Logit]])</f>
        <v>8.319252227166099E-2</v>
      </c>
      <c r="X737">
        <f>IF(Table1[[#This Row],[Survived]]=1, Table1[[#This Row],[elogit]]/(1+Table1[[#This Row],[elogit]]), 1-(Table1[[#This Row],[elogit]]/(1+Table1[[#This Row],[elogit]])))</f>
        <v>0.92319691969698014</v>
      </c>
      <c r="Y737">
        <f>LN(Table1[[#This Row],[probability]])</f>
        <v>-7.9912719783933064E-2</v>
      </c>
      <c r="Z737">
        <f>IF(ROW()&lt;(Table1[[#Totals],[Survived]]+1), 1, 0)</f>
        <v>0</v>
      </c>
      <c r="AA737">
        <f>IF(Table1[[#This Row],[Prediction]]=Table1[[#This Row],[Survived]], 1, 0)</f>
        <v>1</v>
      </c>
    </row>
    <row r="738" spans="1:27" x14ac:dyDescent="0.3">
      <c r="A738">
        <v>393</v>
      </c>
      <c r="B738">
        <v>0</v>
      </c>
      <c r="C738">
        <v>3</v>
      </c>
      <c r="D738">
        <f>IF(Table1[[#This Row],[Pclass]]=1, 1, 0)</f>
        <v>0</v>
      </c>
      <c r="E738">
        <f>IF(Table1[[#This Row],[Pclass]]=2, 1, 0)</f>
        <v>0</v>
      </c>
      <c r="F738" t="s">
        <v>580</v>
      </c>
      <c r="G738" t="s">
        <v>13</v>
      </c>
      <c r="H738">
        <f>IF(Table1[[#This Row],[Sex]]="male", 1, 0)</f>
        <v>1</v>
      </c>
      <c r="I738">
        <v>28</v>
      </c>
      <c r="J738">
        <f>IF(Table1[[#This Row],[Age]], 0, 1)</f>
        <v>0</v>
      </c>
      <c r="K738">
        <f>IF(AND(Table1[[#This Row],[Age]]&lt;&gt;"", Table1[[#This Row],[Age]]&lt;13), 1, 0)</f>
        <v>0</v>
      </c>
      <c r="L738">
        <f>IF(AND(Table1[[#This Row],[Age]]&lt;&gt;"", Table1[[#This Row],[Age]]&gt;=13, Table1[[#This Row],[Age]]&lt;20), 1, 0)</f>
        <v>0</v>
      </c>
      <c r="O738">
        <f>IF(AND(Table1[[#This Row],[Age]]&lt;&gt;"", Table1[[#This Row],[Age]]&gt;64), 1, 0)</f>
        <v>0</v>
      </c>
      <c r="P738">
        <v>2</v>
      </c>
      <c r="Q738">
        <v>0</v>
      </c>
      <c r="R738">
        <v>3101277</v>
      </c>
      <c r="S738">
        <v>7.9249999999999998</v>
      </c>
      <c r="U738" t="s">
        <v>15</v>
      </c>
      <c r="V738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-2.4865978117366487</v>
      </c>
      <c r="W738">
        <f>EXP(Table1[[#This Row],[Logit]])</f>
        <v>8.319252227166099E-2</v>
      </c>
      <c r="X738">
        <f>IF(Table1[[#This Row],[Survived]]=1, Table1[[#This Row],[elogit]]/(1+Table1[[#This Row],[elogit]]), 1-(Table1[[#This Row],[elogit]]/(1+Table1[[#This Row],[elogit]])))</f>
        <v>0.92319691969698014</v>
      </c>
      <c r="Y738">
        <f>LN(Table1[[#This Row],[probability]])</f>
        <v>-7.9912719783933064E-2</v>
      </c>
      <c r="Z738">
        <f>IF(ROW()&lt;(Table1[[#Totals],[Survived]]+1), 1, 0)</f>
        <v>0</v>
      </c>
      <c r="AA738">
        <f>IF(Table1[[#This Row],[Prediction]]=Table1[[#This Row],[Survived]], 1, 0)</f>
        <v>1</v>
      </c>
    </row>
    <row r="739" spans="1:27" x14ac:dyDescent="0.3">
      <c r="A739">
        <v>529</v>
      </c>
      <c r="B739">
        <v>0</v>
      </c>
      <c r="C739">
        <v>3</v>
      </c>
      <c r="D739">
        <f>IF(Table1[[#This Row],[Pclass]]=1, 1, 0)</f>
        <v>0</v>
      </c>
      <c r="E739">
        <f>IF(Table1[[#This Row],[Pclass]]=2, 1, 0)</f>
        <v>0</v>
      </c>
      <c r="F739" t="s">
        <v>761</v>
      </c>
      <c r="G739" t="s">
        <v>13</v>
      </c>
      <c r="H739">
        <f>IF(Table1[[#This Row],[Sex]]="male", 1, 0)</f>
        <v>1</v>
      </c>
      <c r="I739">
        <v>39</v>
      </c>
      <c r="J739">
        <f>IF(Table1[[#This Row],[Age]], 0, 1)</f>
        <v>0</v>
      </c>
      <c r="K739">
        <f>IF(AND(Table1[[#This Row],[Age]]&lt;&gt;"", Table1[[#This Row],[Age]]&lt;13), 1, 0)</f>
        <v>0</v>
      </c>
      <c r="L739">
        <f>IF(AND(Table1[[#This Row],[Age]]&lt;&gt;"", Table1[[#This Row],[Age]]&gt;=13, Table1[[#This Row],[Age]]&lt;20), 1, 0)</f>
        <v>0</v>
      </c>
      <c r="O739">
        <f>IF(AND(Table1[[#This Row],[Age]]&lt;&gt;"", Table1[[#This Row],[Age]]&gt;64), 1, 0)</f>
        <v>0</v>
      </c>
      <c r="P739">
        <v>0</v>
      </c>
      <c r="Q739">
        <v>0</v>
      </c>
      <c r="R739">
        <v>3101296</v>
      </c>
      <c r="S739">
        <v>7.9249999999999998</v>
      </c>
      <c r="U739" t="s">
        <v>15</v>
      </c>
      <c r="V739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-2.4865978117366487</v>
      </c>
      <c r="W739">
        <f>EXP(Table1[[#This Row],[Logit]])</f>
        <v>8.319252227166099E-2</v>
      </c>
      <c r="X739">
        <f>IF(Table1[[#This Row],[Survived]]=1, Table1[[#This Row],[elogit]]/(1+Table1[[#This Row],[elogit]]), 1-(Table1[[#This Row],[elogit]]/(1+Table1[[#This Row],[elogit]])))</f>
        <v>0.92319691969698014</v>
      </c>
      <c r="Y739">
        <f>LN(Table1[[#This Row],[probability]])</f>
        <v>-7.9912719783933064E-2</v>
      </c>
      <c r="Z739">
        <f>IF(ROW()&lt;(Table1[[#Totals],[Survived]]+1), 1, 0)</f>
        <v>0</v>
      </c>
      <c r="AA739">
        <f>IF(Table1[[#This Row],[Prediction]]=Table1[[#This Row],[Survived]], 1, 0)</f>
        <v>1</v>
      </c>
    </row>
    <row r="740" spans="1:27" x14ac:dyDescent="0.3">
      <c r="A740">
        <v>637</v>
      </c>
      <c r="B740">
        <v>0</v>
      </c>
      <c r="C740">
        <v>3</v>
      </c>
      <c r="D740">
        <f>IF(Table1[[#This Row],[Pclass]]=1, 1, 0)</f>
        <v>0</v>
      </c>
      <c r="E740">
        <f>IF(Table1[[#This Row],[Pclass]]=2, 1, 0)</f>
        <v>0</v>
      </c>
      <c r="F740" t="s">
        <v>901</v>
      </c>
      <c r="G740" t="s">
        <v>13</v>
      </c>
      <c r="H740">
        <f>IF(Table1[[#This Row],[Sex]]="male", 1, 0)</f>
        <v>1</v>
      </c>
      <c r="I740">
        <v>32</v>
      </c>
      <c r="J740">
        <f>IF(Table1[[#This Row],[Age]], 0, 1)</f>
        <v>0</v>
      </c>
      <c r="K740">
        <f>IF(AND(Table1[[#This Row],[Age]]&lt;&gt;"", Table1[[#This Row],[Age]]&lt;13), 1, 0)</f>
        <v>0</v>
      </c>
      <c r="L740">
        <f>IF(AND(Table1[[#This Row],[Age]]&lt;&gt;"", Table1[[#This Row],[Age]]&gt;=13, Table1[[#This Row],[Age]]&lt;20), 1, 0)</f>
        <v>0</v>
      </c>
      <c r="O740">
        <f>IF(AND(Table1[[#This Row],[Age]]&lt;&gt;"", Table1[[#This Row],[Age]]&gt;64), 1, 0)</f>
        <v>0</v>
      </c>
      <c r="P740">
        <v>0</v>
      </c>
      <c r="Q740">
        <v>0</v>
      </c>
      <c r="R740" t="s">
        <v>902</v>
      </c>
      <c r="S740">
        <v>7.9249999999999998</v>
      </c>
      <c r="U740" t="s">
        <v>15</v>
      </c>
      <c r="V740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-2.4865978117366487</v>
      </c>
      <c r="W740">
        <f>EXP(Table1[[#This Row],[Logit]])</f>
        <v>8.319252227166099E-2</v>
      </c>
      <c r="X740">
        <f>IF(Table1[[#This Row],[Survived]]=1, Table1[[#This Row],[elogit]]/(1+Table1[[#This Row],[elogit]]), 1-(Table1[[#This Row],[elogit]]/(1+Table1[[#This Row],[elogit]])))</f>
        <v>0.92319691969698014</v>
      </c>
      <c r="Y740">
        <f>LN(Table1[[#This Row],[probability]])</f>
        <v>-7.9912719783933064E-2</v>
      </c>
      <c r="Z740">
        <f>IF(ROW()&lt;(Table1[[#Totals],[Survived]]+1), 1, 0)</f>
        <v>0</v>
      </c>
      <c r="AA740">
        <f>IF(Table1[[#This Row],[Prediction]]=Table1[[#This Row],[Survived]], 1, 0)</f>
        <v>1</v>
      </c>
    </row>
    <row r="741" spans="1:27" x14ac:dyDescent="0.3">
      <c r="A741">
        <v>841</v>
      </c>
      <c r="B741">
        <v>0</v>
      </c>
      <c r="C741">
        <v>3</v>
      </c>
      <c r="D741">
        <f>IF(Table1[[#This Row],[Pclass]]=1, 1, 0)</f>
        <v>0</v>
      </c>
      <c r="E741">
        <f>IF(Table1[[#This Row],[Pclass]]=2, 1, 0)</f>
        <v>0</v>
      </c>
      <c r="F741" t="s">
        <v>1158</v>
      </c>
      <c r="G741" t="s">
        <v>13</v>
      </c>
      <c r="H741">
        <f>IF(Table1[[#This Row],[Sex]]="male", 1, 0)</f>
        <v>1</v>
      </c>
      <c r="I741">
        <v>20</v>
      </c>
      <c r="J741">
        <f>IF(Table1[[#This Row],[Age]], 0, 1)</f>
        <v>0</v>
      </c>
      <c r="K741">
        <f>IF(AND(Table1[[#This Row],[Age]]&lt;&gt;"", Table1[[#This Row],[Age]]&lt;13), 1, 0)</f>
        <v>0</v>
      </c>
      <c r="L741">
        <f>IF(AND(Table1[[#This Row],[Age]]&lt;&gt;"", Table1[[#This Row],[Age]]&gt;=13, Table1[[#This Row],[Age]]&lt;20), 1, 0)</f>
        <v>0</v>
      </c>
      <c r="O741">
        <f>IF(AND(Table1[[#This Row],[Age]]&lt;&gt;"", Table1[[#This Row],[Age]]&gt;64), 1, 0)</f>
        <v>0</v>
      </c>
      <c r="P741">
        <v>0</v>
      </c>
      <c r="Q741">
        <v>0</v>
      </c>
      <c r="R741" t="s">
        <v>1159</v>
      </c>
      <c r="S741">
        <v>7.9249999999999998</v>
      </c>
      <c r="U741" t="s">
        <v>15</v>
      </c>
      <c r="V741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-2.4865978117366487</v>
      </c>
      <c r="W741">
        <f>EXP(Table1[[#This Row],[Logit]])</f>
        <v>8.319252227166099E-2</v>
      </c>
      <c r="X741">
        <f>IF(Table1[[#This Row],[Survived]]=1, Table1[[#This Row],[elogit]]/(1+Table1[[#This Row],[elogit]]), 1-(Table1[[#This Row],[elogit]]/(1+Table1[[#This Row],[elogit]])))</f>
        <v>0.92319691969698014</v>
      </c>
      <c r="Y741">
        <f>LN(Table1[[#This Row],[probability]])</f>
        <v>-7.9912719783933064E-2</v>
      </c>
      <c r="Z741">
        <f>IF(ROW()&lt;(Table1[[#Totals],[Survived]]+1), 1, 0)</f>
        <v>0</v>
      </c>
      <c r="AA741">
        <f>IF(Table1[[#This Row],[Prediction]]=Table1[[#This Row],[Survived]], 1, 0)</f>
        <v>1</v>
      </c>
    </row>
    <row r="742" spans="1:27" x14ac:dyDescent="0.3">
      <c r="A742">
        <v>30</v>
      </c>
      <c r="B742">
        <v>0</v>
      </c>
      <c r="C742">
        <v>3</v>
      </c>
      <c r="D742">
        <f>IF(Table1[[#This Row],[Pclass]]=1, 1, 0)</f>
        <v>0</v>
      </c>
      <c r="E742">
        <f>IF(Table1[[#This Row],[Pclass]]=2, 1, 0)</f>
        <v>0</v>
      </c>
      <c r="F742" t="s">
        <v>59</v>
      </c>
      <c r="G742" t="s">
        <v>13</v>
      </c>
      <c r="H742">
        <f>IF(Table1[[#This Row],[Sex]]="male", 1, 0)</f>
        <v>1</v>
      </c>
      <c r="J742">
        <f>IF(Table1[[#This Row],[Age]], 0, 1)</f>
        <v>1</v>
      </c>
      <c r="K742">
        <f>IF(AND(Table1[[#This Row],[Age]]&lt;&gt;"", Table1[[#This Row],[Age]]&lt;13), 1, 0)</f>
        <v>0</v>
      </c>
      <c r="L742">
        <f>IF(AND(Table1[[#This Row],[Age]]&lt;&gt;"", Table1[[#This Row],[Age]]&gt;=13, Table1[[#This Row],[Age]]&lt;20), 1, 0)</f>
        <v>0</v>
      </c>
      <c r="O742">
        <f>IF(AND(Table1[[#This Row],[Age]]&lt;&gt;"", Table1[[#This Row],[Age]]&gt;64), 1, 0)</f>
        <v>0</v>
      </c>
      <c r="P742">
        <v>0</v>
      </c>
      <c r="Q742">
        <v>0</v>
      </c>
      <c r="R742">
        <v>349216</v>
      </c>
      <c r="S742">
        <v>7.8958000000000004</v>
      </c>
      <c r="U742" t="s">
        <v>15</v>
      </c>
      <c r="V742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42">
        <f>EXP(Table1[[#This Row],[Logit]])</f>
        <v>8.3189291273520455E-2</v>
      </c>
      <c r="X742">
        <f>IF(Table1[[#This Row],[Survived]]=1, Table1[[#This Row],[elogit]]/(1+Table1[[#This Row],[elogit]]), 1-(Table1[[#This Row],[elogit]]/(1+Table1[[#This Row],[elogit]])))</f>
        <v>0.92319967346084664</v>
      </c>
      <c r="Y742">
        <f>LN(Table1[[#This Row],[probability]])</f>
        <v>-7.9909736931953482E-2</v>
      </c>
      <c r="Z742">
        <f>IF(ROW()&lt;(Table1[[#Totals],[Survived]]+1), 1, 0)</f>
        <v>0</v>
      </c>
      <c r="AA742">
        <f>IF(Table1[[#This Row],[Prediction]]=Table1[[#This Row],[Survived]], 1, 0)</f>
        <v>1</v>
      </c>
    </row>
    <row r="743" spans="1:27" x14ac:dyDescent="0.3">
      <c r="A743">
        <v>43</v>
      </c>
      <c r="B743">
        <v>0</v>
      </c>
      <c r="C743">
        <v>3</v>
      </c>
      <c r="D743">
        <f>IF(Table1[[#This Row],[Pclass]]=1, 1, 0)</f>
        <v>0</v>
      </c>
      <c r="E743">
        <f>IF(Table1[[#This Row],[Pclass]]=2, 1, 0)</f>
        <v>0</v>
      </c>
      <c r="F743" t="s">
        <v>78</v>
      </c>
      <c r="G743" t="s">
        <v>13</v>
      </c>
      <c r="H743">
        <f>IF(Table1[[#This Row],[Sex]]="male", 1, 0)</f>
        <v>1</v>
      </c>
      <c r="J743">
        <f>IF(Table1[[#This Row],[Age]], 0, 1)</f>
        <v>1</v>
      </c>
      <c r="K743">
        <f>IF(AND(Table1[[#This Row],[Age]]&lt;&gt;"", Table1[[#This Row],[Age]]&lt;13), 1, 0)</f>
        <v>0</v>
      </c>
      <c r="L743">
        <f>IF(AND(Table1[[#This Row],[Age]]&lt;&gt;"", Table1[[#This Row],[Age]]&gt;=13, Table1[[#This Row],[Age]]&lt;20), 1, 0)</f>
        <v>0</v>
      </c>
      <c r="O743">
        <f>IF(AND(Table1[[#This Row],[Age]]&lt;&gt;"", Table1[[#This Row],[Age]]&gt;64), 1, 0)</f>
        <v>0</v>
      </c>
      <c r="P743">
        <v>0</v>
      </c>
      <c r="Q743">
        <v>0</v>
      </c>
      <c r="R743">
        <v>349253</v>
      </c>
      <c r="S743">
        <v>7.8958000000000004</v>
      </c>
      <c r="U743" t="s">
        <v>20</v>
      </c>
      <c r="V743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43">
        <f>EXP(Table1[[#This Row],[Logit]])</f>
        <v>8.3189291273520455E-2</v>
      </c>
      <c r="X743">
        <f>IF(Table1[[#This Row],[Survived]]=1, Table1[[#This Row],[elogit]]/(1+Table1[[#This Row],[elogit]]), 1-(Table1[[#This Row],[elogit]]/(1+Table1[[#This Row],[elogit]])))</f>
        <v>0.92319967346084664</v>
      </c>
      <c r="Y743">
        <f>LN(Table1[[#This Row],[probability]])</f>
        <v>-7.9909736931953482E-2</v>
      </c>
      <c r="Z743">
        <f>IF(ROW()&lt;(Table1[[#Totals],[Survived]]+1), 1, 0)</f>
        <v>0</v>
      </c>
      <c r="AA743">
        <f>IF(Table1[[#This Row],[Prediction]]=Table1[[#This Row],[Survived]], 1, 0)</f>
        <v>1</v>
      </c>
    </row>
    <row r="744" spans="1:27" x14ac:dyDescent="0.3">
      <c r="A744">
        <v>77</v>
      </c>
      <c r="B744">
        <v>0</v>
      </c>
      <c r="C744">
        <v>3</v>
      </c>
      <c r="D744">
        <f>IF(Table1[[#This Row],[Pclass]]=1, 1, 0)</f>
        <v>0</v>
      </c>
      <c r="E744">
        <f>IF(Table1[[#This Row],[Pclass]]=2, 1, 0)</f>
        <v>0</v>
      </c>
      <c r="F744" t="s">
        <v>131</v>
      </c>
      <c r="G744" t="s">
        <v>13</v>
      </c>
      <c r="H744">
        <f>IF(Table1[[#This Row],[Sex]]="male", 1, 0)</f>
        <v>1</v>
      </c>
      <c r="J744">
        <f>IF(Table1[[#This Row],[Age]], 0, 1)</f>
        <v>1</v>
      </c>
      <c r="K744">
        <f>IF(AND(Table1[[#This Row],[Age]]&lt;&gt;"", Table1[[#This Row],[Age]]&lt;13), 1, 0)</f>
        <v>0</v>
      </c>
      <c r="L744">
        <f>IF(AND(Table1[[#This Row],[Age]]&lt;&gt;"", Table1[[#This Row],[Age]]&gt;=13, Table1[[#This Row],[Age]]&lt;20), 1, 0)</f>
        <v>0</v>
      </c>
      <c r="O744">
        <f>IF(AND(Table1[[#This Row],[Age]]&lt;&gt;"", Table1[[#This Row],[Age]]&gt;64), 1, 0)</f>
        <v>0</v>
      </c>
      <c r="P744">
        <v>0</v>
      </c>
      <c r="Q744">
        <v>0</v>
      </c>
      <c r="R744">
        <v>349208</v>
      </c>
      <c r="S744">
        <v>7.8958000000000004</v>
      </c>
      <c r="U744" t="s">
        <v>15</v>
      </c>
      <c r="V74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44">
        <f>EXP(Table1[[#This Row],[Logit]])</f>
        <v>8.3189291273520455E-2</v>
      </c>
      <c r="X744">
        <f>IF(Table1[[#This Row],[Survived]]=1, Table1[[#This Row],[elogit]]/(1+Table1[[#This Row],[elogit]]), 1-(Table1[[#This Row],[elogit]]/(1+Table1[[#This Row],[elogit]])))</f>
        <v>0.92319967346084664</v>
      </c>
      <c r="Y744">
        <f>LN(Table1[[#This Row],[probability]])</f>
        <v>-7.9909736931953482E-2</v>
      </c>
      <c r="Z744">
        <f>IF(ROW()&lt;(Table1[[#Totals],[Survived]]+1), 1, 0)</f>
        <v>0</v>
      </c>
      <c r="AA744">
        <f>IF(Table1[[#This Row],[Prediction]]=Table1[[#This Row],[Survived]], 1, 0)</f>
        <v>1</v>
      </c>
    </row>
    <row r="745" spans="1:27" x14ac:dyDescent="0.3">
      <c r="A745">
        <v>102</v>
      </c>
      <c r="B745">
        <v>0</v>
      </c>
      <c r="C745">
        <v>3</v>
      </c>
      <c r="D745">
        <f>IF(Table1[[#This Row],[Pclass]]=1, 1, 0)</f>
        <v>0</v>
      </c>
      <c r="E745">
        <f>IF(Table1[[#This Row],[Pclass]]=2, 1, 0)</f>
        <v>0</v>
      </c>
      <c r="F745" t="s">
        <v>166</v>
      </c>
      <c r="G745" t="s">
        <v>13</v>
      </c>
      <c r="H745">
        <f>IF(Table1[[#This Row],[Sex]]="male", 1, 0)</f>
        <v>1</v>
      </c>
      <c r="J745">
        <f>IF(Table1[[#This Row],[Age]], 0, 1)</f>
        <v>1</v>
      </c>
      <c r="K745">
        <f>IF(AND(Table1[[#This Row],[Age]]&lt;&gt;"", Table1[[#This Row],[Age]]&lt;13), 1, 0)</f>
        <v>0</v>
      </c>
      <c r="L745">
        <f>IF(AND(Table1[[#This Row],[Age]]&lt;&gt;"", Table1[[#This Row],[Age]]&gt;=13, Table1[[#This Row],[Age]]&lt;20), 1, 0)</f>
        <v>0</v>
      </c>
      <c r="O745">
        <f>IF(AND(Table1[[#This Row],[Age]]&lt;&gt;"", Table1[[#This Row],[Age]]&gt;64), 1, 0)</f>
        <v>0</v>
      </c>
      <c r="P745">
        <v>0</v>
      </c>
      <c r="Q745">
        <v>0</v>
      </c>
      <c r="R745">
        <v>349215</v>
      </c>
      <c r="S745">
        <v>7.8958000000000004</v>
      </c>
      <c r="U745" t="s">
        <v>15</v>
      </c>
      <c r="V74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45">
        <f>EXP(Table1[[#This Row],[Logit]])</f>
        <v>8.3189291273520455E-2</v>
      </c>
      <c r="X745">
        <f>IF(Table1[[#This Row],[Survived]]=1, Table1[[#This Row],[elogit]]/(1+Table1[[#This Row],[elogit]]), 1-(Table1[[#This Row],[elogit]]/(1+Table1[[#This Row],[elogit]])))</f>
        <v>0.92319967346084664</v>
      </c>
      <c r="Y745">
        <f>LN(Table1[[#This Row],[probability]])</f>
        <v>-7.9909736931953482E-2</v>
      </c>
      <c r="Z745">
        <f>IF(ROW()&lt;(Table1[[#Totals],[Survived]]+1), 1, 0)</f>
        <v>0</v>
      </c>
      <c r="AA745">
        <f>IF(Table1[[#This Row],[Prediction]]=Table1[[#This Row],[Survived]], 1, 0)</f>
        <v>1</v>
      </c>
    </row>
    <row r="746" spans="1:27" x14ac:dyDescent="0.3">
      <c r="A746">
        <v>106</v>
      </c>
      <c r="B746">
        <v>0</v>
      </c>
      <c r="C746">
        <v>3</v>
      </c>
      <c r="D746">
        <f>IF(Table1[[#This Row],[Pclass]]=1, 1, 0)</f>
        <v>0</v>
      </c>
      <c r="E746">
        <f>IF(Table1[[#This Row],[Pclass]]=2, 1, 0)</f>
        <v>0</v>
      </c>
      <c r="F746" t="s">
        <v>171</v>
      </c>
      <c r="G746" t="s">
        <v>13</v>
      </c>
      <c r="H746">
        <f>IF(Table1[[#This Row],[Sex]]="male", 1, 0)</f>
        <v>1</v>
      </c>
      <c r="I746">
        <v>28</v>
      </c>
      <c r="J746">
        <f>IF(Table1[[#This Row],[Age]], 0, 1)</f>
        <v>0</v>
      </c>
      <c r="K746">
        <f>IF(AND(Table1[[#This Row],[Age]]&lt;&gt;"", Table1[[#This Row],[Age]]&lt;13), 1, 0)</f>
        <v>0</v>
      </c>
      <c r="L746">
        <f>IF(AND(Table1[[#This Row],[Age]]&lt;&gt;"", Table1[[#This Row],[Age]]&gt;=13, Table1[[#This Row],[Age]]&lt;20), 1, 0)</f>
        <v>0</v>
      </c>
      <c r="O746">
        <f>IF(AND(Table1[[#This Row],[Age]]&lt;&gt;"", Table1[[#This Row],[Age]]&gt;64), 1, 0)</f>
        <v>0</v>
      </c>
      <c r="P746">
        <v>0</v>
      </c>
      <c r="Q746">
        <v>0</v>
      </c>
      <c r="R746">
        <v>349207</v>
      </c>
      <c r="S746">
        <v>7.8958000000000004</v>
      </c>
      <c r="U746" t="s">
        <v>15</v>
      </c>
      <c r="V74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46">
        <f>EXP(Table1[[#This Row],[Logit]])</f>
        <v>8.3189291273520455E-2</v>
      </c>
      <c r="X746">
        <f>IF(Table1[[#This Row],[Survived]]=1, Table1[[#This Row],[elogit]]/(1+Table1[[#This Row],[elogit]]), 1-(Table1[[#This Row],[elogit]]/(1+Table1[[#This Row],[elogit]])))</f>
        <v>0.92319967346084664</v>
      </c>
      <c r="Y746">
        <f>LN(Table1[[#This Row],[probability]])</f>
        <v>-7.9909736931953482E-2</v>
      </c>
      <c r="Z746">
        <f>IF(ROW()&lt;(Table1[[#Totals],[Survived]]+1), 1, 0)</f>
        <v>0</v>
      </c>
      <c r="AA746">
        <f>IF(Table1[[#This Row],[Prediction]]=Table1[[#This Row],[Survived]], 1, 0)</f>
        <v>1</v>
      </c>
    </row>
    <row r="747" spans="1:27" x14ac:dyDescent="0.3">
      <c r="A747">
        <v>109</v>
      </c>
      <c r="B747">
        <v>0</v>
      </c>
      <c r="C747">
        <v>3</v>
      </c>
      <c r="D747">
        <f>IF(Table1[[#This Row],[Pclass]]=1, 1, 0)</f>
        <v>0</v>
      </c>
      <c r="E747">
        <f>IF(Table1[[#This Row],[Pclass]]=2, 1, 0)</f>
        <v>0</v>
      </c>
      <c r="F747" t="s">
        <v>174</v>
      </c>
      <c r="G747" t="s">
        <v>13</v>
      </c>
      <c r="H747">
        <f>IF(Table1[[#This Row],[Sex]]="male", 1, 0)</f>
        <v>1</v>
      </c>
      <c r="I747">
        <v>38</v>
      </c>
      <c r="J747">
        <f>IF(Table1[[#This Row],[Age]], 0, 1)</f>
        <v>0</v>
      </c>
      <c r="K747">
        <f>IF(AND(Table1[[#This Row],[Age]]&lt;&gt;"", Table1[[#This Row],[Age]]&lt;13), 1, 0)</f>
        <v>0</v>
      </c>
      <c r="L747">
        <f>IF(AND(Table1[[#This Row],[Age]]&lt;&gt;"", Table1[[#This Row],[Age]]&gt;=13, Table1[[#This Row],[Age]]&lt;20), 1, 0)</f>
        <v>0</v>
      </c>
      <c r="O747">
        <f>IF(AND(Table1[[#This Row],[Age]]&lt;&gt;"", Table1[[#This Row],[Age]]&gt;64), 1, 0)</f>
        <v>0</v>
      </c>
      <c r="P747">
        <v>0</v>
      </c>
      <c r="Q747">
        <v>0</v>
      </c>
      <c r="R747">
        <v>349249</v>
      </c>
      <c r="S747">
        <v>7.8958000000000004</v>
      </c>
      <c r="U747" t="s">
        <v>15</v>
      </c>
      <c r="V74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47">
        <f>EXP(Table1[[#This Row],[Logit]])</f>
        <v>8.3189291273520455E-2</v>
      </c>
      <c r="X747">
        <f>IF(Table1[[#This Row],[Survived]]=1, Table1[[#This Row],[elogit]]/(1+Table1[[#This Row],[elogit]]), 1-(Table1[[#This Row],[elogit]]/(1+Table1[[#This Row],[elogit]])))</f>
        <v>0.92319967346084664</v>
      </c>
      <c r="Y747">
        <f>LN(Table1[[#This Row],[probability]])</f>
        <v>-7.9909736931953482E-2</v>
      </c>
      <c r="Z747">
        <f>IF(ROW()&lt;(Table1[[#Totals],[Survived]]+1), 1, 0)</f>
        <v>0</v>
      </c>
      <c r="AA747">
        <f>IF(Table1[[#This Row],[Prediction]]=Table1[[#This Row],[Survived]], 1, 0)</f>
        <v>1</v>
      </c>
    </row>
    <row r="748" spans="1:27" x14ac:dyDescent="0.3">
      <c r="A748">
        <v>131</v>
      </c>
      <c r="B748">
        <v>0</v>
      </c>
      <c r="C748">
        <v>3</v>
      </c>
      <c r="D748">
        <f>IF(Table1[[#This Row],[Pclass]]=1, 1, 0)</f>
        <v>0</v>
      </c>
      <c r="E748">
        <f>IF(Table1[[#This Row],[Pclass]]=2, 1, 0)</f>
        <v>0</v>
      </c>
      <c r="F748" t="s">
        <v>204</v>
      </c>
      <c r="G748" t="s">
        <v>13</v>
      </c>
      <c r="H748">
        <f>IF(Table1[[#This Row],[Sex]]="male", 1, 0)</f>
        <v>1</v>
      </c>
      <c r="I748">
        <v>33</v>
      </c>
      <c r="J748">
        <f>IF(Table1[[#This Row],[Age]], 0, 1)</f>
        <v>0</v>
      </c>
      <c r="K748">
        <f>IF(AND(Table1[[#This Row],[Age]]&lt;&gt;"", Table1[[#This Row],[Age]]&lt;13), 1, 0)</f>
        <v>0</v>
      </c>
      <c r="L748">
        <f>IF(AND(Table1[[#This Row],[Age]]&lt;&gt;"", Table1[[#This Row],[Age]]&gt;=13, Table1[[#This Row],[Age]]&lt;20), 1, 0)</f>
        <v>0</v>
      </c>
      <c r="O748">
        <f>IF(AND(Table1[[#This Row],[Age]]&lt;&gt;"", Table1[[#This Row],[Age]]&gt;64), 1, 0)</f>
        <v>0</v>
      </c>
      <c r="P748">
        <v>0</v>
      </c>
      <c r="Q748">
        <v>0</v>
      </c>
      <c r="R748">
        <v>349241</v>
      </c>
      <c r="S748">
        <v>7.8958000000000004</v>
      </c>
      <c r="U748" t="s">
        <v>20</v>
      </c>
      <c r="V748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48">
        <f>EXP(Table1[[#This Row],[Logit]])</f>
        <v>8.3189291273520455E-2</v>
      </c>
      <c r="X748">
        <f>IF(Table1[[#This Row],[Survived]]=1, Table1[[#This Row],[elogit]]/(1+Table1[[#This Row],[elogit]]), 1-(Table1[[#This Row],[elogit]]/(1+Table1[[#This Row],[elogit]])))</f>
        <v>0.92319967346084664</v>
      </c>
      <c r="Y748">
        <f>LN(Table1[[#This Row],[probability]])</f>
        <v>-7.9909736931953482E-2</v>
      </c>
      <c r="Z748">
        <f>IF(ROW()&lt;(Table1[[#Totals],[Survived]]+1), 1, 0)</f>
        <v>0</v>
      </c>
      <c r="AA748">
        <f>IF(Table1[[#This Row],[Prediction]]=Table1[[#This Row],[Survived]], 1, 0)</f>
        <v>1</v>
      </c>
    </row>
    <row r="749" spans="1:27" x14ac:dyDescent="0.3">
      <c r="A749">
        <v>190</v>
      </c>
      <c r="B749">
        <v>0</v>
      </c>
      <c r="C749">
        <v>3</v>
      </c>
      <c r="D749">
        <f>IF(Table1[[#This Row],[Pclass]]=1, 1, 0)</f>
        <v>0</v>
      </c>
      <c r="E749">
        <f>IF(Table1[[#This Row],[Pclass]]=2, 1, 0)</f>
        <v>0</v>
      </c>
      <c r="F749" t="s">
        <v>293</v>
      </c>
      <c r="G749" t="s">
        <v>13</v>
      </c>
      <c r="H749">
        <f>IF(Table1[[#This Row],[Sex]]="male", 1, 0)</f>
        <v>1</v>
      </c>
      <c r="I749">
        <v>36</v>
      </c>
      <c r="J749">
        <f>IF(Table1[[#This Row],[Age]], 0, 1)</f>
        <v>0</v>
      </c>
      <c r="K749">
        <f>IF(AND(Table1[[#This Row],[Age]]&lt;&gt;"", Table1[[#This Row],[Age]]&lt;13), 1, 0)</f>
        <v>0</v>
      </c>
      <c r="L749">
        <f>IF(AND(Table1[[#This Row],[Age]]&lt;&gt;"", Table1[[#This Row],[Age]]&gt;=13, Table1[[#This Row],[Age]]&lt;20), 1, 0)</f>
        <v>0</v>
      </c>
      <c r="O749">
        <f>IF(AND(Table1[[#This Row],[Age]]&lt;&gt;"", Table1[[#This Row],[Age]]&gt;64), 1, 0)</f>
        <v>0</v>
      </c>
      <c r="P749">
        <v>0</v>
      </c>
      <c r="Q749">
        <v>0</v>
      </c>
      <c r="R749">
        <v>349247</v>
      </c>
      <c r="S749">
        <v>7.8958000000000004</v>
      </c>
      <c r="U749" t="s">
        <v>15</v>
      </c>
      <c r="V749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49">
        <f>EXP(Table1[[#This Row],[Logit]])</f>
        <v>8.3189291273520455E-2</v>
      </c>
      <c r="X749">
        <f>IF(Table1[[#This Row],[Survived]]=1, Table1[[#This Row],[elogit]]/(1+Table1[[#This Row],[elogit]]), 1-(Table1[[#This Row],[elogit]]/(1+Table1[[#This Row],[elogit]])))</f>
        <v>0.92319967346084664</v>
      </c>
      <c r="Y749">
        <f>LN(Table1[[#This Row],[probability]])</f>
        <v>-7.9909736931953482E-2</v>
      </c>
      <c r="Z749">
        <f>IF(ROW()&lt;(Table1[[#Totals],[Survived]]+1), 1, 0)</f>
        <v>0</v>
      </c>
      <c r="AA749">
        <f>IF(Table1[[#This Row],[Prediction]]=Table1[[#This Row],[Survived]], 1, 0)</f>
        <v>1</v>
      </c>
    </row>
    <row r="750" spans="1:27" x14ac:dyDescent="0.3">
      <c r="A750">
        <v>224</v>
      </c>
      <c r="B750">
        <v>0</v>
      </c>
      <c r="C750">
        <v>3</v>
      </c>
      <c r="D750">
        <f>IF(Table1[[#This Row],[Pclass]]=1, 1, 0)</f>
        <v>0</v>
      </c>
      <c r="E750">
        <f>IF(Table1[[#This Row],[Pclass]]=2, 1, 0)</f>
        <v>0</v>
      </c>
      <c r="F750" t="s">
        <v>340</v>
      </c>
      <c r="G750" t="s">
        <v>13</v>
      </c>
      <c r="H750">
        <f>IF(Table1[[#This Row],[Sex]]="male", 1, 0)</f>
        <v>1</v>
      </c>
      <c r="J750">
        <f>IF(Table1[[#This Row],[Age]], 0, 1)</f>
        <v>1</v>
      </c>
      <c r="K750">
        <f>IF(AND(Table1[[#This Row],[Age]]&lt;&gt;"", Table1[[#This Row],[Age]]&lt;13), 1, 0)</f>
        <v>0</v>
      </c>
      <c r="L750">
        <f>IF(AND(Table1[[#This Row],[Age]]&lt;&gt;"", Table1[[#This Row],[Age]]&gt;=13, Table1[[#This Row],[Age]]&lt;20), 1, 0)</f>
        <v>0</v>
      </c>
      <c r="O750">
        <f>IF(AND(Table1[[#This Row],[Age]]&lt;&gt;"", Table1[[#This Row],[Age]]&gt;64), 1, 0)</f>
        <v>0</v>
      </c>
      <c r="P750">
        <v>0</v>
      </c>
      <c r="Q750">
        <v>0</v>
      </c>
      <c r="R750">
        <v>349234</v>
      </c>
      <c r="S750">
        <v>7.8958000000000004</v>
      </c>
      <c r="U750" t="s">
        <v>15</v>
      </c>
      <c r="V750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50">
        <f>EXP(Table1[[#This Row],[Logit]])</f>
        <v>8.3189291273520455E-2</v>
      </c>
      <c r="X750">
        <f>IF(Table1[[#This Row],[Survived]]=1, Table1[[#This Row],[elogit]]/(1+Table1[[#This Row],[elogit]]), 1-(Table1[[#This Row],[elogit]]/(1+Table1[[#This Row],[elogit]])))</f>
        <v>0.92319967346084664</v>
      </c>
      <c r="Y750">
        <f>LN(Table1[[#This Row],[probability]])</f>
        <v>-7.9909736931953482E-2</v>
      </c>
      <c r="Z750">
        <f>IF(ROW()&lt;(Table1[[#Totals],[Survived]]+1), 1, 0)</f>
        <v>0</v>
      </c>
      <c r="AA750">
        <f>IF(Table1[[#This Row],[Prediction]]=Table1[[#This Row],[Survived]], 1, 0)</f>
        <v>1</v>
      </c>
    </row>
    <row r="751" spans="1:27" x14ac:dyDescent="0.3">
      <c r="A751">
        <v>288</v>
      </c>
      <c r="B751">
        <v>0</v>
      </c>
      <c r="C751">
        <v>3</v>
      </c>
      <c r="D751">
        <f>IF(Table1[[#This Row],[Pclass]]=1, 1, 0)</f>
        <v>0</v>
      </c>
      <c r="E751">
        <f>IF(Table1[[#This Row],[Pclass]]=2, 1, 0)</f>
        <v>0</v>
      </c>
      <c r="F751" t="s">
        <v>434</v>
      </c>
      <c r="G751" t="s">
        <v>13</v>
      </c>
      <c r="H751">
        <f>IF(Table1[[#This Row],[Sex]]="male", 1, 0)</f>
        <v>1</v>
      </c>
      <c r="I751">
        <v>22</v>
      </c>
      <c r="J751">
        <f>IF(Table1[[#This Row],[Age]], 0, 1)</f>
        <v>0</v>
      </c>
      <c r="K751">
        <f>IF(AND(Table1[[#This Row],[Age]]&lt;&gt;"", Table1[[#This Row],[Age]]&lt;13), 1, 0)</f>
        <v>0</v>
      </c>
      <c r="L751">
        <f>IF(AND(Table1[[#This Row],[Age]]&lt;&gt;"", Table1[[#This Row],[Age]]&gt;=13, Table1[[#This Row],[Age]]&lt;20), 1, 0)</f>
        <v>0</v>
      </c>
      <c r="O751">
        <f>IF(AND(Table1[[#This Row],[Age]]&lt;&gt;"", Table1[[#This Row],[Age]]&gt;64), 1, 0)</f>
        <v>0</v>
      </c>
      <c r="P751">
        <v>0</v>
      </c>
      <c r="Q751">
        <v>0</v>
      </c>
      <c r="R751">
        <v>349206</v>
      </c>
      <c r="S751">
        <v>7.8958000000000004</v>
      </c>
      <c r="U751" t="s">
        <v>15</v>
      </c>
      <c r="V751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51">
        <f>EXP(Table1[[#This Row],[Logit]])</f>
        <v>8.3189291273520455E-2</v>
      </c>
      <c r="X751">
        <f>IF(Table1[[#This Row],[Survived]]=1, Table1[[#This Row],[elogit]]/(1+Table1[[#This Row],[elogit]]), 1-(Table1[[#This Row],[elogit]]/(1+Table1[[#This Row],[elogit]])))</f>
        <v>0.92319967346084664</v>
      </c>
      <c r="Y751">
        <f>LN(Table1[[#This Row],[probability]])</f>
        <v>-7.9909736931953482E-2</v>
      </c>
      <c r="Z751">
        <f>IF(ROW()&lt;(Table1[[#Totals],[Survived]]+1), 1, 0)</f>
        <v>0</v>
      </c>
      <c r="AA751">
        <f>IF(Table1[[#This Row],[Prediction]]=Table1[[#This Row],[Survived]], 1, 0)</f>
        <v>1</v>
      </c>
    </row>
    <row r="752" spans="1:27" x14ac:dyDescent="0.3">
      <c r="A752">
        <v>295</v>
      </c>
      <c r="B752">
        <v>0</v>
      </c>
      <c r="C752">
        <v>3</v>
      </c>
      <c r="D752">
        <f>IF(Table1[[#This Row],[Pclass]]=1, 1, 0)</f>
        <v>0</v>
      </c>
      <c r="E752">
        <f>IF(Table1[[#This Row],[Pclass]]=2, 1, 0)</f>
        <v>0</v>
      </c>
      <c r="F752" t="s">
        <v>444</v>
      </c>
      <c r="G752" t="s">
        <v>13</v>
      </c>
      <c r="H752">
        <f>IF(Table1[[#This Row],[Sex]]="male", 1, 0)</f>
        <v>1</v>
      </c>
      <c r="I752">
        <v>24</v>
      </c>
      <c r="J752">
        <f>IF(Table1[[#This Row],[Age]], 0, 1)</f>
        <v>0</v>
      </c>
      <c r="K752">
        <f>IF(AND(Table1[[#This Row],[Age]]&lt;&gt;"", Table1[[#This Row],[Age]]&lt;13), 1, 0)</f>
        <v>0</v>
      </c>
      <c r="L752">
        <f>IF(AND(Table1[[#This Row],[Age]]&lt;&gt;"", Table1[[#This Row],[Age]]&gt;=13, Table1[[#This Row],[Age]]&lt;20), 1, 0)</f>
        <v>0</v>
      </c>
      <c r="O752">
        <f>IF(AND(Table1[[#This Row],[Age]]&lt;&gt;"", Table1[[#This Row],[Age]]&gt;64), 1, 0)</f>
        <v>0</v>
      </c>
      <c r="P752">
        <v>0</v>
      </c>
      <c r="Q752">
        <v>0</v>
      </c>
      <c r="R752">
        <v>349233</v>
      </c>
      <c r="S752">
        <v>7.8958000000000004</v>
      </c>
      <c r="U752" t="s">
        <v>15</v>
      </c>
      <c r="V752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52">
        <f>EXP(Table1[[#This Row],[Logit]])</f>
        <v>8.3189291273520455E-2</v>
      </c>
      <c r="X752">
        <f>IF(Table1[[#This Row],[Survived]]=1, Table1[[#This Row],[elogit]]/(1+Table1[[#This Row],[elogit]]), 1-(Table1[[#This Row],[elogit]]/(1+Table1[[#This Row],[elogit]])))</f>
        <v>0.92319967346084664</v>
      </c>
      <c r="Y752">
        <f>LN(Table1[[#This Row],[probability]])</f>
        <v>-7.9909736931953482E-2</v>
      </c>
      <c r="Z752">
        <f>IF(ROW()&lt;(Table1[[#Totals],[Survived]]+1), 1, 0)</f>
        <v>0</v>
      </c>
      <c r="AA752">
        <f>IF(Table1[[#This Row],[Prediction]]=Table1[[#This Row],[Survived]], 1, 0)</f>
        <v>1</v>
      </c>
    </row>
    <row r="753" spans="1:27" x14ac:dyDescent="0.3">
      <c r="A753">
        <v>314</v>
      </c>
      <c r="B753">
        <v>0</v>
      </c>
      <c r="C753">
        <v>3</v>
      </c>
      <c r="D753">
        <f>IF(Table1[[#This Row],[Pclass]]=1, 1, 0)</f>
        <v>0</v>
      </c>
      <c r="E753">
        <f>IF(Table1[[#This Row],[Pclass]]=2, 1, 0)</f>
        <v>0</v>
      </c>
      <c r="F753" t="s">
        <v>475</v>
      </c>
      <c r="G753" t="s">
        <v>13</v>
      </c>
      <c r="H753">
        <f>IF(Table1[[#This Row],[Sex]]="male", 1, 0)</f>
        <v>1</v>
      </c>
      <c r="I753">
        <v>28</v>
      </c>
      <c r="J753">
        <f>IF(Table1[[#This Row],[Age]], 0, 1)</f>
        <v>0</v>
      </c>
      <c r="K753">
        <f>IF(AND(Table1[[#This Row],[Age]]&lt;&gt;"", Table1[[#This Row],[Age]]&lt;13), 1, 0)</f>
        <v>0</v>
      </c>
      <c r="L753">
        <f>IF(AND(Table1[[#This Row],[Age]]&lt;&gt;"", Table1[[#This Row],[Age]]&gt;=13, Table1[[#This Row],[Age]]&lt;20), 1, 0)</f>
        <v>0</v>
      </c>
      <c r="O753">
        <f>IF(AND(Table1[[#This Row],[Age]]&lt;&gt;"", Table1[[#This Row],[Age]]&gt;64), 1, 0)</f>
        <v>0</v>
      </c>
      <c r="P753">
        <v>0</v>
      </c>
      <c r="Q753">
        <v>0</v>
      </c>
      <c r="R753">
        <v>349243</v>
      </c>
      <c r="S753">
        <v>7.8958000000000004</v>
      </c>
      <c r="U753" t="s">
        <v>15</v>
      </c>
      <c r="V753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53">
        <f>EXP(Table1[[#This Row],[Logit]])</f>
        <v>8.3189291273520455E-2</v>
      </c>
      <c r="X753">
        <f>IF(Table1[[#This Row],[Survived]]=1, Table1[[#This Row],[elogit]]/(1+Table1[[#This Row],[elogit]]), 1-(Table1[[#This Row],[elogit]]/(1+Table1[[#This Row],[elogit]])))</f>
        <v>0.92319967346084664</v>
      </c>
      <c r="Y753">
        <f>LN(Table1[[#This Row],[probability]])</f>
        <v>-7.9909736931953482E-2</v>
      </c>
      <c r="Z753">
        <f>IF(ROW()&lt;(Table1[[#Totals],[Survived]]+1), 1, 0)</f>
        <v>0</v>
      </c>
      <c r="AA753">
        <f>IF(Table1[[#This Row],[Prediction]]=Table1[[#This Row],[Survived]], 1, 0)</f>
        <v>1</v>
      </c>
    </row>
    <row r="754" spans="1:27" x14ac:dyDescent="0.3">
      <c r="A754">
        <v>322</v>
      </c>
      <c r="B754">
        <v>0</v>
      </c>
      <c r="C754">
        <v>3</v>
      </c>
      <c r="D754">
        <f>IF(Table1[[#This Row],[Pclass]]=1, 1, 0)</f>
        <v>0</v>
      </c>
      <c r="E754">
        <f>IF(Table1[[#This Row],[Pclass]]=2, 1, 0)</f>
        <v>0</v>
      </c>
      <c r="F754" t="s">
        <v>487</v>
      </c>
      <c r="G754" t="s">
        <v>13</v>
      </c>
      <c r="H754">
        <f>IF(Table1[[#This Row],[Sex]]="male", 1, 0)</f>
        <v>1</v>
      </c>
      <c r="I754">
        <v>27</v>
      </c>
      <c r="J754">
        <f>IF(Table1[[#This Row],[Age]], 0, 1)</f>
        <v>0</v>
      </c>
      <c r="K754">
        <f>IF(AND(Table1[[#This Row],[Age]]&lt;&gt;"", Table1[[#This Row],[Age]]&lt;13), 1, 0)</f>
        <v>0</v>
      </c>
      <c r="L754">
        <f>IF(AND(Table1[[#This Row],[Age]]&lt;&gt;"", Table1[[#This Row],[Age]]&gt;=13, Table1[[#This Row],[Age]]&lt;20), 1, 0)</f>
        <v>0</v>
      </c>
      <c r="O754">
        <f>IF(AND(Table1[[#This Row],[Age]]&lt;&gt;"", Table1[[#This Row],[Age]]&gt;64), 1, 0)</f>
        <v>0</v>
      </c>
      <c r="P754">
        <v>0</v>
      </c>
      <c r="Q754">
        <v>0</v>
      </c>
      <c r="R754">
        <v>349219</v>
      </c>
      <c r="S754">
        <v>7.8958000000000004</v>
      </c>
      <c r="U754" t="s">
        <v>15</v>
      </c>
      <c r="V75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54">
        <f>EXP(Table1[[#This Row],[Logit]])</f>
        <v>8.3189291273520455E-2</v>
      </c>
      <c r="X754">
        <f>IF(Table1[[#This Row],[Survived]]=1, Table1[[#This Row],[elogit]]/(1+Table1[[#This Row],[elogit]]), 1-(Table1[[#This Row],[elogit]]/(1+Table1[[#This Row],[elogit]])))</f>
        <v>0.92319967346084664</v>
      </c>
      <c r="Y754">
        <f>LN(Table1[[#This Row],[probability]])</f>
        <v>-7.9909736931953482E-2</v>
      </c>
      <c r="Z754">
        <f>IF(ROW()&lt;(Table1[[#Totals],[Survived]]+1), 1, 0)</f>
        <v>0</v>
      </c>
      <c r="AA754">
        <f>IF(Table1[[#This Row],[Prediction]]=Table1[[#This Row],[Survived]], 1, 0)</f>
        <v>1</v>
      </c>
    </row>
    <row r="755" spans="1:27" x14ac:dyDescent="0.3">
      <c r="A755">
        <v>336</v>
      </c>
      <c r="B755">
        <v>0</v>
      </c>
      <c r="C755">
        <v>3</v>
      </c>
      <c r="D755">
        <f>IF(Table1[[#This Row],[Pclass]]=1, 1, 0)</f>
        <v>0</v>
      </c>
      <c r="E755">
        <f>IF(Table1[[#This Row],[Pclass]]=2, 1, 0)</f>
        <v>0</v>
      </c>
      <c r="F755" t="s">
        <v>506</v>
      </c>
      <c r="G755" t="s">
        <v>13</v>
      </c>
      <c r="H755">
        <f>IF(Table1[[#This Row],[Sex]]="male", 1, 0)</f>
        <v>1</v>
      </c>
      <c r="J755">
        <f>IF(Table1[[#This Row],[Age]], 0, 1)</f>
        <v>1</v>
      </c>
      <c r="K755">
        <f>IF(AND(Table1[[#This Row],[Age]]&lt;&gt;"", Table1[[#This Row],[Age]]&lt;13), 1, 0)</f>
        <v>0</v>
      </c>
      <c r="L755">
        <f>IF(AND(Table1[[#This Row],[Age]]&lt;&gt;"", Table1[[#This Row],[Age]]&gt;=13, Table1[[#This Row],[Age]]&lt;20), 1, 0)</f>
        <v>0</v>
      </c>
      <c r="O755">
        <f>IF(AND(Table1[[#This Row],[Age]]&lt;&gt;"", Table1[[#This Row],[Age]]&gt;64), 1, 0)</f>
        <v>0</v>
      </c>
      <c r="P755">
        <v>0</v>
      </c>
      <c r="Q755">
        <v>0</v>
      </c>
      <c r="R755">
        <v>349225</v>
      </c>
      <c r="S755">
        <v>7.8958000000000004</v>
      </c>
      <c r="U755" t="s">
        <v>15</v>
      </c>
      <c r="V75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55">
        <f>EXP(Table1[[#This Row],[Logit]])</f>
        <v>8.3189291273520455E-2</v>
      </c>
      <c r="X755">
        <f>IF(Table1[[#This Row],[Survived]]=1, Table1[[#This Row],[elogit]]/(1+Table1[[#This Row],[elogit]]), 1-(Table1[[#This Row],[elogit]]/(1+Table1[[#This Row],[elogit]])))</f>
        <v>0.92319967346084664</v>
      </c>
      <c r="Y755">
        <f>LN(Table1[[#This Row],[probability]])</f>
        <v>-7.9909736931953482E-2</v>
      </c>
      <c r="Z755">
        <f>IF(ROW()&lt;(Table1[[#Totals],[Survived]]+1), 1, 0)</f>
        <v>0</v>
      </c>
      <c r="AA755">
        <f>IF(Table1[[#This Row],[Prediction]]=Table1[[#This Row],[Survived]], 1, 0)</f>
        <v>1</v>
      </c>
    </row>
    <row r="756" spans="1:27" x14ac:dyDescent="0.3">
      <c r="A756">
        <v>385</v>
      </c>
      <c r="B756">
        <v>0</v>
      </c>
      <c r="C756">
        <v>3</v>
      </c>
      <c r="D756">
        <f>IF(Table1[[#This Row],[Pclass]]=1, 1, 0)</f>
        <v>0</v>
      </c>
      <c r="E756">
        <f>IF(Table1[[#This Row],[Pclass]]=2, 1, 0)</f>
        <v>0</v>
      </c>
      <c r="F756" t="s">
        <v>570</v>
      </c>
      <c r="G756" t="s">
        <v>13</v>
      </c>
      <c r="H756">
        <f>IF(Table1[[#This Row],[Sex]]="male", 1, 0)</f>
        <v>1</v>
      </c>
      <c r="J756">
        <f>IF(Table1[[#This Row],[Age]], 0, 1)</f>
        <v>1</v>
      </c>
      <c r="K756">
        <f>IF(AND(Table1[[#This Row],[Age]]&lt;&gt;"", Table1[[#This Row],[Age]]&lt;13), 1, 0)</f>
        <v>0</v>
      </c>
      <c r="L756">
        <f>IF(AND(Table1[[#This Row],[Age]]&lt;&gt;"", Table1[[#This Row],[Age]]&gt;=13, Table1[[#This Row],[Age]]&lt;20), 1, 0)</f>
        <v>0</v>
      </c>
      <c r="O756">
        <f>IF(AND(Table1[[#This Row],[Age]]&lt;&gt;"", Table1[[#This Row],[Age]]&gt;64), 1, 0)</f>
        <v>0</v>
      </c>
      <c r="P756">
        <v>0</v>
      </c>
      <c r="Q756">
        <v>0</v>
      </c>
      <c r="R756">
        <v>349227</v>
      </c>
      <c r="S756">
        <v>7.8958000000000004</v>
      </c>
      <c r="U756" t="s">
        <v>15</v>
      </c>
      <c r="V75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56">
        <f>EXP(Table1[[#This Row],[Logit]])</f>
        <v>8.3189291273520455E-2</v>
      </c>
      <c r="X756">
        <f>IF(Table1[[#This Row],[Survived]]=1, Table1[[#This Row],[elogit]]/(1+Table1[[#This Row],[elogit]]), 1-(Table1[[#This Row],[elogit]]/(1+Table1[[#This Row],[elogit]])))</f>
        <v>0.92319967346084664</v>
      </c>
      <c r="Y756">
        <f>LN(Table1[[#This Row],[probability]])</f>
        <v>-7.9909736931953482E-2</v>
      </c>
      <c r="Z756">
        <f>IF(ROW()&lt;(Table1[[#Totals],[Survived]]+1), 1, 0)</f>
        <v>0</v>
      </c>
      <c r="AA756">
        <f>IF(Table1[[#This Row],[Prediction]]=Table1[[#This Row],[Survived]], 1, 0)</f>
        <v>1</v>
      </c>
    </row>
    <row r="757" spans="1:27" x14ac:dyDescent="0.3">
      <c r="A757">
        <v>411</v>
      </c>
      <c r="B757">
        <v>0</v>
      </c>
      <c r="C757">
        <v>3</v>
      </c>
      <c r="D757">
        <f>IF(Table1[[#This Row],[Pclass]]=1, 1, 0)</f>
        <v>0</v>
      </c>
      <c r="E757">
        <f>IF(Table1[[#This Row],[Pclass]]=2, 1, 0)</f>
        <v>0</v>
      </c>
      <c r="F757" t="s">
        <v>599</v>
      </c>
      <c r="G757" t="s">
        <v>13</v>
      </c>
      <c r="H757">
        <f>IF(Table1[[#This Row],[Sex]]="male", 1, 0)</f>
        <v>1</v>
      </c>
      <c r="J757">
        <f>IF(Table1[[#This Row],[Age]], 0, 1)</f>
        <v>1</v>
      </c>
      <c r="K757">
        <f>IF(AND(Table1[[#This Row],[Age]]&lt;&gt;"", Table1[[#This Row],[Age]]&lt;13), 1, 0)</f>
        <v>0</v>
      </c>
      <c r="L757">
        <f>IF(AND(Table1[[#This Row],[Age]]&lt;&gt;"", Table1[[#This Row],[Age]]&gt;=13, Table1[[#This Row],[Age]]&lt;20), 1, 0)</f>
        <v>0</v>
      </c>
      <c r="O757">
        <f>IF(AND(Table1[[#This Row],[Age]]&lt;&gt;"", Table1[[#This Row],[Age]]&gt;64), 1, 0)</f>
        <v>0</v>
      </c>
      <c r="P757">
        <v>0</v>
      </c>
      <c r="Q757">
        <v>0</v>
      </c>
      <c r="R757">
        <v>349222</v>
      </c>
      <c r="S757">
        <v>7.8958000000000004</v>
      </c>
      <c r="U757" t="s">
        <v>15</v>
      </c>
      <c r="V75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57">
        <f>EXP(Table1[[#This Row],[Logit]])</f>
        <v>8.3189291273520455E-2</v>
      </c>
      <c r="X757">
        <f>IF(Table1[[#This Row],[Survived]]=1, Table1[[#This Row],[elogit]]/(1+Table1[[#This Row],[elogit]]), 1-(Table1[[#This Row],[elogit]]/(1+Table1[[#This Row],[elogit]])))</f>
        <v>0.92319967346084664</v>
      </c>
      <c r="Y757">
        <f>LN(Table1[[#This Row],[probability]])</f>
        <v>-7.9909736931953482E-2</v>
      </c>
      <c r="Z757">
        <f>IF(ROW()&lt;(Table1[[#Totals],[Survived]]+1), 1, 0)</f>
        <v>0</v>
      </c>
      <c r="AA757">
        <f>IF(Table1[[#This Row],[Prediction]]=Table1[[#This Row],[Survived]], 1, 0)</f>
        <v>1</v>
      </c>
    </row>
    <row r="758" spans="1:27" x14ac:dyDescent="0.3">
      <c r="A758">
        <v>421</v>
      </c>
      <c r="B758">
        <v>0</v>
      </c>
      <c r="C758">
        <v>3</v>
      </c>
      <c r="D758">
        <f>IF(Table1[[#This Row],[Pclass]]=1, 1, 0)</f>
        <v>0</v>
      </c>
      <c r="E758">
        <f>IF(Table1[[#This Row],[Pclass]]=2, 1, 0)</f>
        <v>0</v>
      </c>
      <c r="F758" t="s">
        <v>610</v>
      </c>
      <c r="G758" t="s">
        <v>13</v>
      </c>
      <c r="H758">
        <f>IF(Table1[[#This Row],[Sex]]="male", 1, 0)</f>
        <v>1</v>
      </c>
      <c r="J758">
        <f>IF(Table1[[#This Row],[Age]], 0, 1)</f>
        <v>1</v>
      </c>
      <c r="K758">
        <f>IF(AND(Table1[[#This Row],[Age]]&lt;&gt;"", Table1[[#This Row],[Age]]&lt;13), 1, 0)</f>
        <v>0</v>
      </c>
      <c r="L758">
        <f>IF(AND(Table1[[#This Row],[Age]]&lt;&gt;"", Table1[[#This Row],[Age]]&gt;=13, Table1[[#This Row],[Age]]&lt;20), 1, 0)</f>
        <v>0</v>
      </c>
      <c r="O758">
        <f>IF(AND(Table1[[#This Row],[Age]]&lt;&gt;"", Table1[[#This Row],[Age]]&gt;64), 1, 0)</f>
        <v>0</v>
      </c>
      <c r="P758">
        <v>0</v>
      </c>
      <c r="Q758">
        <v>0</v>
      </c>
      <c r="R758">
        <v>349254</v>
      </c>
      <c r="S758">
        <v>7.8958000000000004</v>
      </c>
      <c r="U758" t="s">
        <v>20</v>
      </c>
      <c r="V758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58">
        <f>EXP(Table1[[#This Row],[Logit]])</f>
        <v>8.3189291273520455E-2</v>
      </c>
      <c r="X758">
        <f>IF(Table1[[#This Row],[Survived]]=1, Table1[[#This Row],[elogit]]/(1+Table1[[#This Row],[elogit]]), 1-(Table1[[#This Row],[elogit]]/(1+Table1[[#This Row],[elogit]])))</f>
        <v>0.92319967346084664</v>
      </c>
      <c r="Y758">
        <f>LN(Table1[[#This Row],[probability]])</f>
        <v>-7.9909736931953482E-2</v>
      </c>
      <c r="Z758">
        <f>IF(ROW()&lt;(Table1[[#Totals],[Survived]]+1), 1, 0)</f>
        <v>0</v>
      </c>
      <c r="AA758">
        <f>IF(Table1[[#This Row],[Prediction]]=Table1[[#This Row],[Survived]], 1, 0)</f>
        <v>1</v>
      </c>
    </row>
    <row r="759" spans="1:27" x14ac:dyDescent="0.3">
      <c r="A759">
        <v>520</v>
      </c>
      <c r="B759">
        <v>0</v>
      </c>
      <c r="C759">
        <v>3</v>
      </c>
      <c r="D759">
        <f>IF(Table1[[#This Row],[Pclass]]=1, 1, 0)</f>
        <v>0</v>
      </c>
      <c r="E759">
        <f>IF(Table1[[#This Row],[Pclass]]=2, 1, 0)</f>
        <v>0</v>
      </c>
      <c r="F759" t="s">
        <v>748</v>
      </c>
      <c r="G759" t="s">
        <v>13</v>
      </c>
      <c r="H759">
        <f>IF(Table1[[#This Row],[Sex]]="male", 1, 0)</f>
        <v>1</v>
      </c>
      <c r="I759">
        <v>32</v>
      </c>
      <c r="J759">
        <f>IF(Table1[[#This Row],[Age]], 0, 1)</f>
        <v>0</v>
      </c>
      <c r="K759">
        <f>IF(AND(Table1[[#This Row],[Age]]&lt;&gt;"", Table1[[#This Row],[Age]]&lt;13), 1, 0)</f>
        <v>0</v>
      </c>
      <c r="L759">
        <f>IF(AND(Table1[[#This Row],[Age]]&lt;&gt;"", Table1[[#This Row],[Age]]&gt;=13, Table1[[#This Row],[Age]]&lt;20), 1, 0)</f>
        <v>0</v>
      </c>
      <c r="O759">
        <f>IF(AND(Table1[[#This Row],[Age]]&lt;&gt;"", Table1[[#This Row],[Age]]&gt;64), 1, 0)</f>
        <v>0</v>
      </c>
      <c r="P759">
        <v>0</v>
      </c>
      <c r="Q759">
        <v>0</v>
      </c>
      <c r="R759">
        <v>349242</v>
      </c>
      <c r="S759">
        <v>7.8958000000000004</v>
      </c>
      <c r="U759" t="s">
        <v>15</v>
      </c>
      <c r="V759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59">
        <f>EXP(Table1[[#This Row],[Logit]])</f>
        <v>8.3189291273520455E-2</v>
      </c>
      <c r="X759">
        <f>IF(Table1[[#This Row],[Survived]]=1, Table1[[#This Row],[elogit]]/(1+Table1[[#This Row],[elogit]]), 1-(Table1[[#This Row],[elogit]]/(1+Table1[[#This Row],[elogit]])))</f>
        <v>0.92319967346084664</v>
      </c>
      <c r="Y759">
        <f>LN(Table1[[#This Row],[probability]])</f>
        <v>-7.9909736931953482E-2</v>
      </c>
      <c r="Z759">
        <f>IF(ROW()&lt;(Table1[[#Totals],[Survived]]+1), 1, 0)</f>
        <v>0</v>
      </c>
      <c r="AA759">
        <f>IF(Table1[[#This Row],[Prediction]]=Table1[[#This Row],[Survived]], 1, 0)</f>
        <v>1</v>
      </c>
    </row>
    <row r="760" spans="1:27" x14ac:dyDescent="0.3">
      <c r="A760">
        <v>522</v>
      </c>
      <c r="B760">
        <v>0</v>
      </c>
      <c r="C760">
        <v>3</v>
      </c>
      <c r="D760">
        <f>IF(Table1[[#This Row],[Pclass]]=1, 1, 0)</f>
        <v>0</v>
      </c>
      <c r="E760">
        <f>IF(Table1[[#This Row],[Pclass]]=2, 1, 0)</f>
        <v>0</v>
      </c>
      <c r="F760" t="s">
        <v>751</v>
      </c>
      <c r="G760" t="s">
        <v>13</v>
      </c>
      <c r="H760">
        <f>IF(Table1[[#This Row],[Sex]]="male", 1, 0)</f>
        <v>1</v>
      </c>
      <c r="I760">
        <v>22</v>
      </c>
      <c r="J760">
        <f>IF(Table1[[#This Row],[Age]], 0, 1)</f>
        <v>0</v>
      </c>
      <c r="K760">
        <f>IF(AND(Table1[[#This Row],[Age]]&lt;&gt;"", Table1[[#This Row],[Age]]&lt;13), 1, 0)</f>
        <v>0</v>
      </c>
      <c r="L760">
        <f>IF(AND(Table1[[#This Row],[Age]]&lt;&gt;"", Table1[[#This Row],[Age]]&gt;=13, Table1[[#This Row],[Age]]&lt;20), 1, 0)</f>
        <v>0</v>
      </c>
      <c r="O760">
        <f>IF(AND(Table1[[#This Row],[Age]]&lt;&gt;"", Table1[[#This Row],[Age]]&gt;64), 1, 0)</f>
        <v>0</v>
      </c>
      <c r="P760">
        <v>0</v>
      </c>
      <c r="Q760">
        <v>0</v>
      </c>
      <c r="R760">
        <v>349252</v>
      </c>
      <c r="S760">
        <v>7.8958000000000004</v>
      </c>
      <c r="U760" t="s">
        <v>15</v>
      </c>
      <c r="V760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60">
        <f>EXP(Table1[[#This Row],[Logit]])</f>
        <v>8.3189291273520455E-2</v>
      </c>
      <c r="X760">
        <f>IF(Table1[[#This Row],[Survived]]=1, Table1[[#This Row],[elogit]]/(1+Table1[[#This Row],[elogit]]), 1-(Table1[[#This Row],[elogit]]/(1+Table1[[#This Row],[elogit]])))</f>
        <v>0.92319967346084664</v>
      </c>
      <c r="Y760">
        <f>LN(Table1[[#This Row],[probability]])</f>
        <v>-7.9909736931953482E-2</v>
      </c>
      <c r="Z760">
        <f>IF(ROW()&lt;(Table1[[#Totals],[Survived]]+1), 1, 0)</f>
        <v>0</v>
      </c>
      <c r="AA760">
        <f>IF(Table1[[#This Row],[Prediction]]=Table1[[#This Row],[Survived]], 1, 0)</f>
        <v>1</v>
      </c>
    </row>
    <row r="761" spans="1:27" x14ac:dyDescent="0.3">
      <c r="A761">
        <v>562</v>
      </c>
      <c r="B761">
        <v>0</v>
      </c>
      <c r="C761">
        <v>3</v>
      </c>
      <c r="D761">
        <f>IF(Table1[[#This Row],[Pclass]]=1, 1, 0)</f>
        <v>0</v>
      </c>
      <c r="E761">
        <f>IF(Table1[[#This Row],[Pclass]]=2, 1, 0)</f>
        <v>0</v>
      </c>
      <c r="F761" t="s">
        <v>803</v>
      </c>
      <c r="G761" t="s">
        <v>13</v>
      </c>
      <c r="H761">
        <f>IF(Table1[[#This Row],[Sex]]="male", 1, 0)</f>
        <v>1</v>
      </c>
      <c r="I761">
        <v>40</v>
      </c>
      <c r="J761">
        <f>IF(Table1[[#This Row],[Age]], 0, 1)</f>
        <v>0</v>
      </c>
      <c r="K761">
        <f>IF(AND(Table1[[#This Row],[Age]]&lt;&gt;"", Table1[[#This Row],[Age]]&lt;13), 1, 0)</f>
        <v>0</v>
      </c>
      <c r="L761">
        <f>IF(AND(Table1[[#This Row],[Age]]&lt;&gt;"", Table1[[#This Row],[Age]]&gt;=13, Table1[[#This Row],[Age]]&lt;20), 1, 0)</f>
        <v>0</v>
      </c>
      <c r="O761">
        <f>IF(AND(Table1[[#This Row],[Age]]&lt;&gt;"", Table1[[#This Row],[Age]]&gt;64), 1, 0)</f>
        <v>0</v>
      </c>
      <c r="P761">
        <v>0</v>
      </c>
      <c r="Q761">
        <v>0</v>
      </c>
      <c r="R761">
        <v>349251</v>
      </c>
      <c r="S761">
        <v>7.8958000000000004</v>
      </c>
      <c r="U761" t="s">
        <v>15</v>
      </c>
      <c r="V761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61">
        <f>EXP(Table1[[#This Row],[Logit]])</f>
        <v>8.3189291273520455E-2</v>
      </c>
      <c r="X761">
        <f>IF(Table1[[#This Row],[Survived]]=1, Table1[[#This Row],[elogit]]/(1+Table1[[#This Row],[elogit]]), 1-(Table1[[#This Row],[elogit]]/(1+Table1[[#This Row],[elogit]])))</f>
        <v>0.92319967346084664</v>
      </c>
      <c r="Y761">
        <f>LN(Table1[[#This Row],[probability]])</f>
        <v>-7.9909736931953482E-2</v>
      </c>
      <c r="Z761">
        <f>IF(ROW()&lt;(Table1[[#Totals],[Survived]]+1), 1, 0)</f>
        <v>0</v>
      </c>
      <c r="AA761">
        <f>IF(Table1[[#This Row],[Prediction]]=Table1[[#This Row],[Survived]], 1, 0)</f>
        <v>1</v>
      </c>
    </row>
    <row r="762" spans="1:27" x14ac:dyDescent="0.3">
      <c r="A762">
        <v>602</v>
      </c>
      <c r="B762">
        <v>0</v>
      </c>
      <c r="C762">
        <v>3</v>
      </c>
      <c r="D762">
        <f>IF(Table1[[#This Row],[Pclass]]=1, 1, 0)</f>
        <v>0</v>
      </c>
      <c r="E762">
        <f>IF(Table1[[#This Row],[Pclass]]=2, 1, 0)</f>
        <v>0</v>
      </c>
      <c r="F762" t="s">
        <v>860</v>
      </c>
      <c r="G762" t="s">
        <v>13</v>
      </c>
      <c r="H762">
        <f>IF(Table1[[#This Row],[Sex]]="male", 1, 0)</f>
        <v>1</v>
      </c>
      <c r="J762">
        <f>IF(Table1[[#This Row],[Age]], 0, 1)</f>
        <v>1</v>
      </c>
      <c r="K762">
        <f>IF(AND(Table1[[#This Row],[Age]]&lt;&gt;"", Table1[[#This Row],[Age]]&lt;13), 1, 0)</f>
        <v>0</v>
      </c>
      <c r="L762">
        <f>IF(AND(Table1[[#This Row],[Age]]&lt;&gt;"", Table1[[#This Row],[Age]]&gt;=13, Table1[[#This Row],[Age]]&lt;20), 1, 0)</f>
        <v>0</v>
      </c>
      <c r="O762">
        <f>IF(AND(Table1[[#This Row],[Age]]&lt;&gt;"", Table1[[#This Row],[Age]]&gt;64), 1, 0)</f>
        <v>0</v>
      </c>
      <c r="P762">
        <v>0</v>
      </c>
      <c r="Q762">
        <v>0</v>
      </c>
      <c r="R762">
        <v>349214</v>
      </c>
      <c r="S762">
        <v>7.8958000000000004</v>
      </c>
      <c r="U762" t="s">
        <v>15</v>
      </c>
      <c r="V762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62">
        <f>EXP(Table1[[#This Row],[Logit]])</f>
        <v>8.3189291273520455E-2</v>
      </c>
      <c r="X762">
        <f>IF(Table1[[#This Row],[Survived]]=1, Table1[[#This Row],[elogit]]/(1+Table1[[#This Row],[elogit]]), 1-(Table1[[#This Row],[elogit]]/(1+Table1[[#This Row],[elogit]])))</f>
        <v>0.92319967346084664</v>
      </c>
      <c r="Y762">
        <f>LN(Table1[[#This Row],[probability]])</f>
        <v>-7.9909736931953482E-2</v>
      </c>
      <c r="Z762">
        <f>IF(ROW()&lt;(Table1[[#Totals],[Survived]]+1), 1, 0)</f>
        <v>0</v>
      </c>
      <c r="AA762">
        <f>IF(Table1[[#This Row],[Prediction]]=Table1[[#This Row],[Survived]], 1, 0)</f>
        <v>1</v>
      </c>
    </row>
    <row r="763" spans="1:27" x14ac:dyDescent="0.3">
      <c r="A763">
        <v>607</v>
      </c>
      <c r="B763">
        <v>0</v>
      </c>
      <c r="C763">
        <v>3</v>
      </c>
      <c r="D763">
        <f>IF(Table1[[#This Row],[Pclass]]=1, 1, 0)</f>
        <v>0</v>
      </c>
      <c r="E763">
        <f>IF(Table1[[#This Row],[Pclass]]=2, 1, 0)</f>
        <v>0</v>
      </c>
      <c r="F763" t="s">
        <v>865</v>
      </c>
      <c r="G763" t="s">
        <v>13</v>
      </c>
      <c r="H763">
        <f>IF(Table1[[#This Row],[Sex]]="male", 1, 0)</f>
        <v>1</v>
      </c>
      <c r="I763">
        <v>30</v>
      </c>
      <c r="J763">
        <f>IF(Table1[[#This Row],[Age]], 0, 1)</f>
        <v>0</v>
      </c>
      <c r="K763">
        <f>IF(AND(Table1[[#This Row],[Age]]&lt;&gt;"", Table1[[#This Row],[Age]]&lt;13), 1, 0)</f>
        <v>0</v>
      </c>
      <c r="L763">
        <f>IF(AND(Table1[[#This Row],[Age]]&lt;&gt;"", Table1[[#This Row],[Age]]&gt;=13, Table1[[#This Row],[Age]]&lt;20), 1, 0)</f>
        <v>0</v>
      </c>
      <c r="O763">
        <f>IF(AND(Table1[[#This Row],[Age]]&lt;&gt;"", Table1[[#This Row],[Age]]&gt;64), 1, 0)</f>
        <v>0</v>
      </c>
      <c r="P763">
        <v>0</v>
      </c>
      <c r="Q763">
        <v>0</v>
      </c>
      <c r="R763">
        <v>349246</v>
      </c>
      <c r="S763">
        <v>7.8958000000000004</v>
      </c>
      <c r="U763" t="s">
        <v>15</v>
      </c>
      <c r="V763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63">
        <f>EXP(Table1[[#This Row],[Logit]])</f>
        <v>8.3189291273520455E-2</v>
      </c>
      <c r="X763">
        <f>IF(Table1[[#This Row],[Survived]]=1, Table1[[#This Row],[elogit]]/(1+Table1[[#This Row],[elogit]]), 1-(Table1[[#This Row],[elogit]]/(1+Table1[[#This Row],[elogit]])))</f>
        <v>0.92319967346084664</v>
      </c>
      <c r="Y763">
        <f>LN(Table1[[#This Row],[probability]])</f>
        <v>-7.9909736931953482E-2</v>
      </c>
      <c r="Z763">
        <f>IF(ROW()&lt;(Table1[[#Totals],[Survived]]+1), 1, 0)</f>
        <v>0</v>
      </c>
      <c r="AA763">
        <f>IF(Table1[[#This Row],[Prediction]]=Table1[[#This Row],[Survived]], 1, 0)</f>
        <v>1</v>
      </c>
    </row>
    <row r="764" spans="1:27" x14ac:dyDescent="0.3">
      <c r="A764">
        <v>629</v>
      </c>
      <c r="B764">
        <v>0</v>
      </c>
      <c r="C764">
        <v>3</v>
      </c>
      <c r="D764">
        <f>IF(Table1[[#This Row],[Pclass]]=1, 1, 0)</f>
        <v>0</v>
      </c>
      <c r="E764">
        <f>IF(Table1[[#This Row],[Pclass]]=2, 1, 0)</f>
        <v>0</v>
      </c>
      <c r="F764" t="s">
        <v>891</v>
      </c>
      <c r="G764" t="s">
        <v>13</v>
      </c>
      <c r="H764">
        <f>IF(Table1[[#This Row],[Sex]]="male", 1, 0)</f>
        <v>1</v>
      </c>
      <c r="I764">
        <v>26</v>
      </c>
      <c r="J764">
        <f>IF(Table1[[#This Row],[Age]], 0, 1)</f>
        <v>0</v>
      </c>
      <c r="K764">
        <f>IF(AND(Table1[[#This Row],[Age]]&lt;&gt;"", Table1[[#This Row],[Age]]&lt;13), 1, 0)</f>
        <v>0</v>
      </c>
      <c r="L764">
        <f>IF(AND(Table1[[#This Row],[Age]]&lt;&gt;"", Table1[[#This Row],[Age]]&gt;=13, Table1[[#This Row],[Age]]&lt;20), 1, 0)</f>
        <v>0</v>
      </c>
      <c r="O764">
        <f>IF(AND(Table1[[#This Row],[Age]]&lt;&gt;"", Table1[[#This Row],[Age]]&gt;64), 1, 0)</f>
        <v>0</v>
      </c>
      <c r="P764">
        <v>0</v>
      </c>
      <c r="Q764">
        <v>0</v>
      </c>
      <c r="R764">
        <v>349224</v>
      </c>
      <c r="S764">
        <v>7.8958000000000004</v>
      </c>
      <c r="U764" t="s">
        <v>15</v>
      </c>
      <c r="V76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64">
        <f>EXP(Table1[[#This Row],[Logit]])</f>
        <v>8.3189291273520455E-2</v>
      </c>
      <c r="X764">
        <f>IF(Table1[[#This Row],[Survived]]=1, Table1[[#This Row],[elogit]]/(1+Table1[[#This Row],[elogit]]), 1-(Table1[[#This Row],[elogit]]/(1+Table1[[#This Row],[elogit]])))</f>
        <v>0.92319967346084664</v>
      </c>
      <c r="Y764">
        <f>LN(Table1[[#This Row],[probability]])</f>
        <v>-7.9909736931953482E-2</v>
      </c>
      <c r="Z764">
        <f>IF(ROW()&lt;(Table1[[#Totals],[Survived]]+1), 1, 0)</f>
        <v>0</v>
      </c>
      <c r="AA764">
        <f>IF(Table1[[#This Row],[Prediction]]=Table1[[#This Row],[Survived]], 1, 0)</f>
        <v>1</v>
      </c>
    </row>
    <row r="765" spans="1:27" x14ac:dyDescent="0.3">
      <c r="A765">
        <v>651</v>
      </c>
      <c r="B765">
        <v>0</v>
      </c>
      <c r="C765">
        <v>3</v>
      </c>
      <c r="D765">
        <f>IF(Table1[[#This Row],[Pclass]]=1, 1, 0)</f>
        <v>0</v>
      </c>
      <c r="E765">
        <f>IF(Table1[[#This Row],[Pclass]]=2, 1, 0)</f>
        <v>0</v>
      </c>
      <c r="F765" t="s">
        <v>919</v>
      </c>
      <c r="G765" t="s">
        <v>13</v>
      </c>
      <c r="H765">
        <f>IF(Table1[[#This Row],[Sex]]="male", 1, 0)</f>
        <v>1</v>
      </c>
      <c r="J765">
        <f>IF(Table1[[#This Row],[Age]], 0, 1)</f>
        <v>1</v>
      </c>
      <c r="K765">
        <f>IF(AND(Table1[[#This Row],[Age]]&lt;&gt;"", Table1[[#This Row],[Age]]&lt;13), 1, 0)</f>
        <v>0</v>
      </c>
      <c r="L765">
        <f>IF(AND(Table1[[#This Row],[Age]]&lt;&gt;"", Table1[[#This Row],[Age]]&gt;=13, Table1[[#This Row],[Age]]&lt;20), 1, 0)</f>
        <v>0</v>
      </c>
      <c r="O765">
        <f>IF(AND(Table1[[#This Row],[Age]]&lt;&gt;"", Table1[[#This Row],[Age]]&gt;64), 1, 0)</f>
        <v>0</v>
      </c>
      <c r="P765">
        <v>0</v>
      </c>
      <c r="Q765">
        <v>0</v>
      </c>
      <c r="R765">
        <v>349221</v>
      </c>
      <c r="S765">
        <v>7.8958000000000004</v>
      </c>
      <c r="U765" t="s">
        <v>15</v>
      </c>
      <c r="V76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65">
        <f>EXP(Table1[[#This Row],[Logit]])</f>
        <v>8.3189291273520455E-2</v>
      </c>
      <c r="X765">
        <f>IF(Table1[[#This Row],[Survived]]=1, Table1[[#This Row],[elogit]]/(1+Table1[[#This Row],[elogit]]), 1-(Table1[[#This Row],[elogit]]/(1+Table1[[#This Row],[elogit]])))</f>
        <v>0.92319967346084664</v>
      </c>
      <c r="Y765">
        <f>LN(Table1[[#This Row],[probability]])</f>
        <v>-7.9909736931953482E-2</v>
      </c>
      <c r="Z765">
        <f>IF(ROW()&lt;(Table1[[#Totals],[Survived]]+1), 1, 0)</f>
        <v>0</v>
      </c>
      <c r="AA765">
        <f>IF(Table1[[#This Row],[Prediction]]=Table1[[#This Row],[Survived]], 1, 0)</f>
        <v>1</v>
      </c>
    </row>
    <row r="766" spans="1:27" x14ac:dyDescent="0.3">
      <c r="A766">
        <v>657</v>
      </c>
      <c r="B766">
        <v>0</v>
      </c>
      <c r="C766">
        <v>3</v>
      </c>
      <c r="D766">
        <f>IF(Table1[[#This Row],[Pclass]]=1, 1, 0)</f>
        <v>0</v>
      </c>
      <c r="E766">
        <f>IF(Table1[[#This Row],[Pclass]]=2, 1, 0)</f>
        <v>0</v>
      </c>
      <c r="F766" t="s">
        <v>925</v>
      </c>
      <c r="G766" t="s">
        <v>13</v>
      </c>
      <c r="H766">
        <f>IF(Table1[[#This Row],[Sex]]="male", 1, 0)</f>
        <v>1</v>
      </c>
      <c r="J766">
        <f>IF(Table1[[#This Row],[Age]], 0, 1)</f>
        <v>1</v>
      </c>
      <c r="K766">
        <f>IF(AND(Table1[[#This Row],[Age]]&lt;&gt;"", Table1[[#This Row],[Age]]&lt;13), 1, 0)</f>
        <v>0</v>
      </c>
      <c r="L766">
        <f>IF(AND(Table1[[#This Row],[Age]]&lt;&gt;"", Table1[[#This Row],[Age]]&gt;=13, Table1[[#This Row],[Age]]&lt;20), 1, 0)</f>
        <v>0</v>
      </c>
      <c r="O766">
        <f>IF(AND(Table1[[#This Row],[Age]]&lt;&gt;"", Table1[[#This Row],[Age]]&gt;64), 1, 0)</f>
        <v>0</v>
      </c>
      <c r="P766">
        <v>0</v>
      </c>
      <c r="Q766">
        <v>0</v>
      </c>
      <c r="R766">
        <v>349223</v>
      </c>
      <c r="S766">
        <v>7.8958000000000004</v>
      </c>
      <c r="U766" t="s">
        <v>15</v>
      </c>
      <c r="V76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66">
        <f>EXP(Table1[[#This Row],[Logit]])</f>
        <v>8.3189291273520455E-2</v>
      </c>
      <c r="X766">
        <f>IF(Table1[[#This Row],[Survived]]=1, Table1[[#This Row],[elogit]]/(1+Table1[[#This Row],[elogit]]), 1-(Table1[[#This Row],[elogit]]/(1+Table1[[#This Row],[elogit]])))</f>
        <v>0.92319967346084664</v>
      </c>
      <c r="Y766">
        <f>LN(Table1[[#This Row],[probability]])</f>
        <v>-7.9909736931953482E-2</v>
      </c>
      <c r="Z766">
        <f>IF(ROW()&lt;(Table1[[#Totals],[Survived]]+1), 1, 0)</f>
        <v>0</v>
      </c>
      <c r="AA766">
        <f>IF(Table1[[#This Row],[Prediction]]=Table1[[#This Row],[Survived]], 1, 0)</f>
        <v>1</v>
      </c>
    </row>
    <row r="767" spans="1:27" x14ac:dyDescent="0.3">
      <c r="A767">
        <v>739</v>
      </c>
      <c r="B767">
        <v>0</v>
      </c>
      <c r="C767">
        <v>3</v>
      </c>
      <c r="D767">
        <f>IF(Table1[[#This Row],[Pclass]]=1, 1, 0)</f>
        <v>0</v>
      </c>
      <c r="E767">
        <f>IF(Table1[[#This Row],[Pclass]]=2, 1, 0)</f>
        <v>0</v>
      </c>
      <c r="F767" t="s">
        <v>1030</v>
      </c>
      <c r="G767" t="s">
        <v>13</v>
      </c>
      <c r="H767">
        <f>IF(Table1[[#This Row],[Sex]]="male", 1, 0)</f>
        <v>1</v>
      </c>
      <c r="J767">
        <f>IF(Table1[[#This Row],[Age]], 0, 1)</f>
        <v>1</v>
      </c>
      <c r="K767">
        <f>IF(AND(Table1[[#This Row],[Age]]&lt;&gt;"", Table1[[#This Row],[Age]]&lt;13), 1, 0)</f>
        <v>0</v>
      </c>
      <c r="L767">
        <f>IF(AND(Table1[[#This Row],[Age]]&lt;&gt;"", Table1[[#This Row],[Age]]&gt;=13, Table1[[#This Row],[Age]]&lt;20), 1, 0)</f>
        <v>0</v>
      </c>
      <c r="O767">
        <f>IF(AND(Table1[[#This Row],[Age]]&lt;&gt;"", Table1[[#This Row],[Age]]&gt;64), 1, 0)</f>
        <v>0</v>
      </c>
      <c r="P767">
        <v>0</v>
      </c>
      <c r="Q767">
        <v>0</v>
      </c>
      <c r="R767">
        <v>349201</v>
      </c>
      <c r="S767">
        <v>7.8958000000000004</v>
      </c>
      <c r="U767" t="s">
        <v>15</v>
      </c>
      <c r="V76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67">
        <f>EXP(Table1[[#This Row],[Logit]])</f>
        <v>8.3189291273520455E-2</v>
      </c>
      <c r="X767">
        <f>IF(Table1[[#This Row],[Survived]]=1, Table1[[#This Row],[elogit]]/(1+Table1[[#This Row],[elogit]]), 1-(Table1[[#This Row],[elogit]]/(1+Table1[[#This Row],[elogit]])))</f>
        <v>0.92319967346084664</v>
      </c>
      <c r="Y767">
        <f>LN(Table1[[#This Row],[probability]])</f>
        <v>-7.9909736931953482E-2</v>
      </c>
      <c r="Z767">
        <f>IF(ROW()&lt;(Table1[[#Totals],[Survived]]+1), 1, 0)</f>
        <v>0</v>
      </c>
      <c r="AA767">
        <f>IF(Table1[[#This Row],[Prediction]]=Table1[[#This Row],[Survived]], 1, 0)</f>
        <v>1</v>
      </c>
    </row>
    <row r="768" spans="1:27" x14ac:dyDescent="0.3">
      <c r="A768">
        <v>740</v>
      </c>
      <c r="B768">
        <v>0</v>
      </c>
      <c r="C768">
        <v>3</v>
      </c>
      <c r="D768">
        <f>IF(Table1[[#This Row],[Pclass]]=1, 1, 0)</f>
        <v>0</v>
      </c>
      <c r="E768">
        <f>IF(Table1[[#This Row],[Pclass]]=2, 1, 0)</f>
        <v>0</v>
      </c>
      <c r="F768" t="s">
        <v>1031</v>
      </c>
      <c r="G768" t="s">
        <v>13</v>
      </c>
      <c r="H768">
        <f>IF(Table1[[#This Row],[Sex]]="male", 1, 0)</f>
        <v>1</v>
      </c>
      <c r="J768">
        <f>IF(Table1[[#This Row],[Age]], 0, 1)</f>
        <v>1</v>
      </c>
      <c r="K768">
        <f>IF(AND(Table1[[#This Row],[Age]]&lt;&gt;"", Table1[[#This Row],[Age]]&lt;13), 1, 0)</f>
        <v>0</v>
      </c>
      <c r="L768">
        <f>IF(AND(Table1[[#This Row],[Age]]&lt;&gt;"", Table1[[#This Row],[Age]]&gt;=13, Table1[[#This Row],[Age]]&lt;20), 1, 0)</f>
        <v>0</v>
      </c>
      <c r="O768">
        <f>IF(AND(Table1[[#This Row],[Age]]&lt;&gt;"", Table1[[#This Row],[Age]]&gt;64), 1, 0)</f>
        <v>0</v>
      </c>
      <c r="P768">
        <v>0</v>
      </c>
      <c r="Q768">
        <v>0</v>
      </c>
      <c r="R768">
        <v>349218</v>
      </c>
      <c r="S768">
        <v>7.8958000000000004</v>
      </c>
      <c r="U768" t="s">
        <v>15</v>
      </c>
      <c r="V768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68">
        <f>EXP(Table1[[#This Row],[Logit]])</f>
        <v>8.3189291273520455E-2</v>
      </c>
      <c r="X768">
        <f>IF(Table1[[#This Row],[Survived]]=1, Table1[[#This Row],[elogit]]/(1+Table1[[#This Row],[elogit]]), 1-(Table1[[#This Row],[elogit]]/(1+Table1[[#This Row],[elogit]])))</f>
        <v>0.92319967346084664</v>
      </c>
      <c r="Y768">
        <f>LN(Table1[[#This Row],[probability]])</f>
        <v>-7.9909736931953482E-2</v>
      </c>
      <c r="Z768">
        <f>IF(ROW()&lt;(Table1[[#Totals],[Survived]]+1), 1, 0)</f>
        <v>0</v>
      </c>
      <c r="AA768">
        <f>IF(Table1[[#This Row],[Prediction]]=Table1[[#This Row],[Survived]], 1, 0)</f>
        <v>1</v>
      </c>
    </row>
    <row r="769" spans="1:27" x14ac:dyDescent="0.3">
      <c r="A769">
        <v>754</v>
      </c>
      <c r="B769">
        <v>0</v>
      </c>
      <c r="C769">
        <v>3</v>
      </c>
      <c r="D769">
        <f>IF(Table1[[#This Row],[Pclass]]=1, 1, 0)</f>
        <v>0</v>
      </c>
      <c r="E769">
        <f>IF(Table1[[#This Row],[Pclass]]=2, 1, 0)</f>
        <v>0</v>
      </c>
      <c r="F769" t="s">
        <v>1050</v>
      </c>
      <c r="G769" t="s">
        <v>13</v>
      </c>
      <c r="H769">
        <f>IF(Table1[[#This Row],[Sex]]="male", 1, 0)</f>
        <v>1</v>
      </c>
      <c r="I769">
        <v>23</v>
      </c>
      <c r="J769">
        <f>IF(Table1[[#This Row],[Age]], 0, 1)</f>
        <v>0</v>
      </c>
      <c r="K769">
        <f>IF(AND(Table1[[#This Row],[Age]]&lt;&gt;"", Table1[[#This Row],[Age]]&lt;13), 1, 0)</f>
        <v>0</v>
      </c>
      <c r="L769">
        <f>IF(AND(Table1[[#This Row],[Age]]&lt;&gt;"", Table1[[#This Row],[Age]]&gt;=13, Table1[[#This Row],[Age]]&lt;20), 1, 0)</f>
        <v>0</v>
      </c>
      <c r="O769">
        <f>IF(AND(Table1[[#This Row],[Age]]&lt;&gt;"", Table1[[#This Row],[Age]]&gt;64), 1, 0)</f>
        <v>0</v>
      </c>
      <c r="P769">
        <v>0</v>
      </c>
      <c r="Q769">
        <v>0</v>
      </c>
      <c r="R769">
        <v>349204</v>
      </c>
      <c r="S769">
        <v>7.8958000000000004</v>
      </c>
      <c r="U769" t="s">
        <v>15</v>
      </c>
      <c r="V769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69">
        <f>EXP(Table1[[#This Row],[Logit]])</f>
        <v>8.3189291273520455E-2</v>
      </c>
      <c r="X769">
        <f>IF(Table1[[#This Row],[Survived]]=1, Table1[[#This Row],[elogit]]/(1+Table1[[#This Row],[elogit]]), 1-(Table1[[#This Row],[elogit]]/(1+Table1[[#This Row],[elogit]])))</f>
        <v>0.92319967346084664</v>
      </c>
      <c r="Y769">
        <f>LN(Table1[[#This Row],[probability]])</f>
        <v>-7.9909736931953482E-2</v>
      </c>
      <c r="Z769">
        <f>IF(ROW()&lt;(Table1[[#Totals],[Survived]]+1), 1, 0)</f>
        <v>0</v>
      </c>
      <c r="AA769">
        <f>IF(Table1[[#This Row],[Prediction]]=Table1[[#This Row],[Survived]], 1, 0)</f>
        <v>1</v>
      </c>
    </row>
    <row r="770" spans="1:27" x14ac:dyDescent="0.3">
      <c r="A770">
        <v>795</v>
      </c>
      <c r="B770">
        <v>0</v>
      </c>
      <c r="C770">
        <v>3</v>
      </c>
      <c r="D770">
        <f>IF(Table1[[#This Row],[Pclass]]=1, 1, 0)</f>
        <v>0</v>
      </c>
      <c r="E770">
        <f>IF(Table1[[#This Row],[Pclass]]=2, 1, 0)</f>
        <v>0</v>
      </c>
      <c r="F770" t="s">
        <v>1102</v>
      </c>
      <c r="G770" t="s">
        <v>13</v>
      </c>
      <c r="H770">
        <f>IF(Table1[[#This Row],[Sex]]="male", 1, 0)</f>
        <v>1</v>
      </c>
      <c r="I770">
        <v>25</v>
      </c>
      <c r="J770">
        <f>IF(Table1[[#This Row],[Age]], 0, 1)</f>
        <v>0</v>
      </c>
      <c r="K770">
        <f>IF(AND(Table1[[#This Row],[Age]]&lt;&gt;"", Table1[[#This Row],[Age]]&lt;13), 1, 0)</f>
        <v>0</v>
      </c>
      <c r="L770">
        <f>IF(AND(Table1[[#This Row],[Age]]&lt;&gt;"", Table1[[#This Row],[Age]]&gt;=13, Table1[[#This Row],[Age]]&lt;20), 1, 0)</f>
        <v>0</v>
      </c>
      <c r="O770">
        <f>IF(AND(Table1[[#This Row],[Age]]&lt;&gt;"", Table1[[#This Row],[Age]]&gt;64), 1, 0)</f>
        <v>0</v>
      </c>
      <c r="P770">
        <v>0</v>
      </c>
      <c r="Q770">
        <v>0</v>
      </c>
      <c r="R770">
        <v>349203</v>
      </c>
      <c r="S770">
        <v>7.8958000000000004</v>
      </c>
      <c r="U770" t="s">
        <v>15</v>
      </c>
      <c r="V770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70">
        <f>EXP(Table1[[#This Row],[Logit]])</f>
        <v>8.3189291273520455E-2</v>
      </c>
      <c r="X770">
        <f>IF(Table1[[#This Row],[Survived]]=1, Table1[[#This Row],[elogit]]/(1+Table1[[#This Row],[elogit]]), 1-(Table1[[#This Row],[elogit]]/(1+Table1[[#This Row],[elogit]])))</f>
        <v>0.92319967346084664</v>
      </c>
      <c r="Y770">
        <f>LN(Table1[[#This Row],[probability]])</f>
        <v>-7.9909736931953482E-2</v>
      </c>
      <c r="Z770">
        <f>IF(ROW()&lt;(Table1[[#Totals],[Survived]]+1), 1, 0)</f>
        <v>0</v>
      </c>
      <c r="AA770">
        <f>IF(Table1[[#This Row],[Prediction]]=Table1[[#This Row],[Survived]], 1, 0)</f>
        <v>1</v>
      </c>
    </row>
    <row r="771" spans="1:27" x14ac:dyDescent="0.3">
      <c r="A771">
        <v>848</v>
      </c>
      <c r="B771">
        <v>0</v>
      </c>
      <c r="C771">
        <v>3</v>
      </c>
      <c r="D771">
        <f>IF(Table1[[#This Row],[Pclass]]=1, 1, 0)</f>
        <v>0</v>
      </c>
      <c r="E771">
        <f>IF(Table1[[#This Row],[Pclass]]=2, 1, 0)</f>
        <v>0</v>
      </c>
      <c r="F771" t="s">
        <v>1167</v>
      </c>
      <c r="G771" t="s">
        <v>13</v>
      </c>
      <c r="H771">
        <f>IF(Table1[[#This Row],[Sex]]="male", 1, 0)</f>
        <v>1</v>
      </c>
      <c r="I771">
        <v>35</v>
      </c>
      <c r="J771">
        <f>IF(Table1[[#This Row],[Age]], 0, 1)</f>
        <v>0</v>
      </c>
      <c r="K771">
        <f>IF(AND(Table1[[#This Row],[Age]]&lt;&gt;"", Table1[[#This Row],[Age]]&lt;13), 1, 0)</f>
        <v>0</v>
      </c>
      <c r="L771">
        <f>IF(AND(Table1[[#This Row],[Age]]&lt;&gt;"", Table1[[#This Row],[Age]]&gt;=13, Table1[[#This Row],[Age]]&lt;20), 1, 0)</f>
        <v>0</v>
      </c>
      <c r="O771">
        <f>IF(AND(Table1[[#This Row],[Age]]&lt;&gt;"", Table1[[#This Row],[Age]]&gt;64), 1, 0)</f>
        <v>0</v>
      </c>
      <c r="P771">
        <v>0</v>
      </c>
      <c r="Q771">
        <v>0</v>
      </c>
      <c r="R771">
        <v>349213</v>
      </c>
      <c r="S771">
        <v>7.8958000000000004</v>
      </c>
      <c r="U771" t="s">
        <v>20</v>
      </c>
      <c r="V771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71">
        <f>EXP(Table1[[#This Row],[Logit]])</f>
        <v>8.3189291273520455E-2</v>
      </c>
      <c r="X771">
        <f>IF(Table1[[#This Row],[Survived]]=1, Table1[[#This Row],[elogit]]/(1+Table1[[#This Row],[elogit]]), 1-(Table1[[#This Row],[elogit]]/(1+Table1[[#This Row],[elogit]])))</f>
        <v>0.92319967346084664</v>
      </c>
      <c r="Y771">
        <f>LN(Table1[[#This Row],[probability]])</f>
        <v>-7.9909736931953482E-2</v>
      </c>
      <c r="Z771">
        <f>IF(ROW()&lt;(Table1[[#Totals],[Survived]]+1), 1, 0)</f>
        <v>0</v>
      </c>
      <c r="AA771">
        <f>IF(Table1[[#This Row],[Prediction]]=Table1[[#This Row],[Survived]], 1, 0)</f>
        <v>1</v>
      </c>
    </row>
    <row r="772" spans="1:27" x14ac:dyDescent="0.3">
      <c r="A772">
        <v>871</v>
      </c>
      <c r="B772">
        <v>0</v>
      </c>
      <c r="C772">
        <v>3</v>
      </c>
      <c r="D772">
        <f>IF(Table1[[#This Row],[Pclass]]=1, 1, 0)</f>
        <v>0</v>
      </c>
      <c r="E772">
        <f>IF(Table1[[#This Row],[Pclass]]=2, 1, 0)</f>
        <v>0</v>
      </c>
      <c r="F772" t="s">
        <v>1196</v>
      </c>
      <c r="G772" t="s">
        <v>13</v>
      </c>
      <c r="H772">
        <f>IF(Table1[[#This Row],[Sex]]="male", 1, 0)</f>
        <v>1</v>
      </c>
      <c r="I772">
        <v>26</v>
      </c>
      <c r="J772">
        <f>IF(Table1[[#This Row],[Age]], 0, 1)</f>
        <v>0</v>
      </c>
      <c r="K772">
        <f>IF(AND(Table1[[#This Row],[Age]]&lt;&gt;"", Table1[[#This Row],[Age]]&lt;13), 1, 0)</f>
        <v>0</v>
      </c>
      <c r="L772">
        <f>IF(AND(Table1[[#This Row],[Age]]&lt;&gt;"", Table1[[#This Row],[Age]]&gt;=13, Table1[[#This Row],[Age]]&lt;20), 1, 0)</f>
        <v>0</v>
      </c>
      <c r="O772">
        <f>IF(AND(Table1[[#This Row],[Age]]&lt;&gt;"", Table1[[#This Row],[Age]]&gt;64), 1, 0)</f>
        <v>0</v>
      </c>
      <c r="P772">
        <v>0</v>
      </c>
      <c r="Q772">
        <v>0</v>
      </c>
      <c r="R772">
        <v>349248</v>
      </c>
      <c r="S772">
        <v>7.8958000000000004</v>
      </c>
      <c r="U772" t="s">
        <v>15</v>
      </c>
      <c r="V772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72">
        <f>EXP(Table1[[#This Row],[Logit]])</f>
        <v>8.3189291273520455E-2</v>
      </c>
      <c r="X772">
        <f>IF(Table1[[#This Row],[Survived]]=1, Table1[[#This Row],[elogit]]/(1+Table1[[#This Row],[elogit]]), 1-(Table1[[#This Row],[elogit]]/(1+Table1[[#This Row],[elogit]])))</f>
        <v>0.92319967346084664</v>
      </c>
      <c r="Y772">
        <f>LN(Table1[[#This Row],[probability]])</f>
        <v>-7.9909736931953482E-2</v>
      </c>
      <c r="Z772">
        <f>IF(ROW()&lt;(Table1[[#Totals],[Survived]]+1), 1, 0)</f>
        <v>0</v>
      </c>
      <c r="AA772">
        <f>IF(Table1[[#This Row],[Prediction]]=Table1[[#This Row],[Survived]], 1, 0)</f>
        <v>1</v>
      </c>
    </row>
    <row r="773" spans="1:27" x14ac:dyDescent="0.3">
      <c r="A773">
        <v>879</v>
      </c>
      <c r="B773">
        <v>0</v>
      </c>
      <c r="C773">
        <v>3</v>
      </c>
      <c r="D773">
        <f>IF(Table1[[#This Row],[Pclass]]=1, 1, 0)</f>
        <v>0</v>
      </c>
      <c r="E773">
        <f>IF(Table1[[#This Row],[Pclass]]=2, 1, 0)</f>
        <v>0</v>
      </c>
      <c r="F773" t="s">
        <v>1204</v>
      </c>
      <c r="G773" t="s">
        <v>13</v>
      </c>
      <c r="H773">
        <f>IF(Table1[[#This Row],[Sex]]="male", 1, 0)</f>
        <v>1</v>
      </c>
      <c r="J773">
        <f>IF(Table1[[#This Row],[Age]], 0, 1)</f>
        <v>1</v>
      </c>
      <c r="K773">
        <f>IF(AND(Table1[[#This Row],[Age]]&lt;&gt;"", Table1[[#This Row],[Age]]&lt;13), 1, 0)</f>
        <v>0</v>
      </c>
      <c r="L773">
        <f>IF(AND(Table1[[#This Row],[Age]]&lt;&gt;"", Table1[[#This Row],[Age]]&gt;=13, Table1[[#This Row],[Age]]&lt;20), 1, 0)</f>
        <v>0</v>
      </c>
      <c r="O773">
        <f>IF(AND(Table1[[#This Row],[Age]]&lt;&gt;"", Table1[[#This Row],[Age]]&gt;64), 1, 0)</f>
        <v>0</v>
      </c>
      <c r="P773">
        <v>0</v>
      </c>
      <c r="Q773">
        <v>0</v>
      </c>
      <c r="R773">
        <v>349217</v>
      </c>
      <c r="S773">
        <v>7.8958000000000004</v>
      </c>
      <c r="U773" t="s">
        <v>15</v>
      </c>
      <c r="V773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73">
        <f>EXP(Table1[[#This Row],[Logit]])</f>
        <v>8.3189291273520455E-2</v>
      </c>
      <c r="X773">
        <f>IF(Table1[[#This Row],[Survived]]=1, Table1[[#This Row],[elogit]]/(1+Table1[[#This Row],[elogit]]), 1-(Table1[[#This Row],[elogit]]/(1+Table1[[#This Row],[elogit]])))</f>
        <v>0.92319967346084664</v>
      </c>
      <c r="Y773">
        <f>LN(Table1[[#This Row],[probability]])</f>
        <v>-7.9909736931953482E-2</v>
      </c>
      <c r="Z773">
        <f>IF(ROW()&lt;(Table1[[#Totals],[Survived]]+1), 1, 0)</f>
        <v>0</v>
      </c>
      <c r="AA773">
        <f>IF(Table1[[#This Row],[Prediction]]=Table1[[#This Row],[Survived]], 1, 0)</f>
        <v>1</v>
      </c>
    </row>
    <row r="774" spans="1:27" x14ac:dyDescent="0.3">
      <c r="A774">
        <v>882</v>
      </c>
      <c r="B774">
        <v>0</v>
      </c>
      <c r="C774">
        <v>3</v>
      </c>
      <c r="D774">
        <f>IF(Table1[[#This Row],[Pclass]]=1, 1, 0)</f>
        <v>0</v>
      </c>
      <c r="E774">
        <f>IF(Table1[[#This Row],[Pclass]]=2, 1, 0)</f>
        <v>0</v>
      </c>
      <c r="F774" t="s">
        <v>1208</v>
      </c>
      <c r="G774" t="s">
        <v>13</v>
      </c>
      <c r="H774">
        <f>IF(Table1[[#This Row],[Sex]]="male", 1, 0)</f>
        <v>1</v>
      </c>
      <c r="I774">
        <v>33</v>
      </c>
      <c r="J774">
        <f>IF(Table1[[#This Row],[Age]], 0, 1)</f>
        <v>0</v>
      </c>
      <c r="K774">
        <f>IF(AND(Table1[[#This Row],[Age]]&lt;&gt;"", Table1[[#This Row],[Age]]&lt;13), 1, 0)</f>
        <v>0</v>
      </c>
      <c r="L774">
        <f>IF(AND(Table1[[#This Row],[Age]]&lt;&gt;"", Table1[[#This Row],[Age]]&gt;=13, Table1[[#This Row],[Age]]&lt;20), 1, 0)</f>
        <v>0</v>
      </c>
      <c r="O774">
        <f>IF(AND(Table1[[#This Row],[Age]]&lt;&gt;"", Table1[[#This Row],[Age]]&gt;64), 1, 0)</f>
        <v>0</v>
      </c>
      <c r="P774">
        <v>0</v>
      </c>
      <c r="Q774">
        <v>0</v>
      </c>
      <c r="R774">
        <v>349257</v>
      </c>
      <c r="S774">
        <v>7.8958000000000004</v>
      </c>
      <c r="U774" t="s">
        <v>15</v>
      </c>
      <c r="V77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-2.4866366500937036</v>
      </c>
      <c r="W774">
        <f>EXP(Table1[[#This Row],[Logit]])</f>
        <v>8.3189291273520455E-2</v>
      </c>
      <c r="X774">
        <f>IF(Table1[[#This Row],[Survived]]=1, Table1[[#This Row],[elogit]]/(1+Table1[[#This Row],[elogit]]), 1-(Table1[[#This Row],[elogit]]/(1+Table1[[#This Row],[elogit]])))</f>
        <v>0.92319967346084664</v>
      </c>
      <c r="Y774">
        <f>LN(Table1[[#This Row],[probability]])</f>
        <v>-7.9909736931953482E-2</v>
      </c>
      <c r="Z774">
        <f>IF(ROW()&lt;(Table1[[#Totals],[Survived]]+1), 1, 0)</f>
        <v>0</v>
      </c>
      <c r="AA774">
        <f>IF(Table1[[#This Row],[Prediction]]=Table1[[#This Row],[Survived]], 1, 0)</f>
        <v>1</v>
      </c>
    </row>
    <row r="775" spans="1:27" x14ac:dyDescent="0.3">
      <c r="A775">
        <v>811</v>
      </c>
      <c r="B775">
        <v>0</v>
      </c>
      <c r="C775">
        <v>3</v>
      </c>
      <c r="D775">
        <f>IF(Table1[[#This Row],[Pclass]]=1, 1, 0)</f>
        <v>0</v>
      </c>
      <c r="E775">
        <f>IF(Table1[[#This Row],[Pclass]]=2, 1, 0)</f>
        <v>0</v>
      </c>
      <c r="F775" t="s">
        <v>1120</v>
      </c>
      <c r="G775" t="s">
        <v>13</v>
      </c>
      <c r="H775">
        <f>IF(Table1[[#This Row],[Sex]]="male", 1, 0)</f>
        <v>1</v>
      </c>
      <c r="I775">
        <v>26</v>
      </c>
      <c r="J775">
        <f>IF(Table1[[#This Row],[Age]], 0, 1)</f>
        <v>0</v>
      </c>
      <c r="K775">
        <f>IF(AND(Table1[[#This Row],[Age]]&lt;&gt;"", Table1[[#This Row],[Age]]&lt;13), 1, 0)</f>
        <v>0</v>
      </c>
      <c r="L775">
        <f>IF(AND(Table1[[#This Row],[Age]]&lt;&gt;"", Table1[[#This Row],[Age]]&gt;=13, Table1[[#This Row],[Age]]&lt;20), 1, 0)</f>
        <v>0</v>
      </c>
      <c r="O775">
        <f>IF(AND(Table1[[#This Row],[Age]]&lt;&gt;"", Table1[[#This Row],[Age]]&gt;64), 1, 0)</f>
        <v>0</v>
      </c>
      <c r="P775">
        <v>0</v>
      </c>
      <c r="Q775">
        <v>0</v>
      </c>
      <c r="R775">
        <v>3474</v>
      </c>
      <c r="S775">
        <v>7.8875000000000002</v>
      </c>
      <c r="U775" t="s">
        <v>15</v>
      </c>
      <c r="V77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-2.4866476897636884</v>
      </c>
      <c r="W775">
        <f>EXP(Table1[[#This Row],[Logit]])</f>
        <v>8.318837289626782E-2</v>
      </c>
      <c r="X775">
        <f>IF(Table1[[#This Row],[Survived]]=1, Table1[[#This Row],[elogit]]/(1+Table1[[#This Row],[elogit]]), 1-(Table1[[#This Row],[elogit]]/(1+Table1[[#This Row],[elogit]])))</f>
        <v>0.92320045619227264</v>
      </c>
      <c r="Y775">
        <f>LN(Table1[[#This Row],[probability]])</f>
        <v>-7.9908889086014318E-2</v>
      </c>
      <c r="Z775">
        <f>IF(ROW()&lt;(Table1[[#Totals],[Survived]]+1), 1, 0)</f>
        <v>0</v>
      </c>
      <c r="AA775">
        <f>IF(Table1[[#This Row],[Prediction]]=Table1[[#This Row],[Survived]], 1, 0)</f>
        <v>1</v>
      </c>
    </row>
    <row r="776" spans="1:27" x14ac:dyDescent="0.3">
      <c r="A776">
        <v>423</v>
      </c>
      <c r="B776">
        <v>0</v>
      </c>
      <c r="C776">
        <v>3</v>
      </c>
      <c r="D776">
        <f>IF(Table1[[#This Row],[Pclass]]=1, 1, 0)</f>
        <v>0</v>
      </c>
      <c r="E776">
        <f>IF(Table1[[#This Row],[Pclass]]=2, 1, 0)</f>
        <v>0</v>
      </c>
      <c r="F776" t="s">
        <v>613</v>
      </c>
      <c r="G776" t="s">
        <v>13</v>
      </c>
      <c r="H776">
        <f>IF(Table1[[#This Row],[Sex]]="male", 1, 0)</f>
        <v>1</v>
      </c>
      <c r="I776">
        <v>29</v>
      </c>
      <c r="J776">
        <f>IF(Table1[[#This Row],[Age]], 0, 1)</f>
        <v>0</v>
      </c>
      <c r="K776">
        <f>IF(AND(Table1[[#This Row],[Age]]&lt;&gt;"", Table1[[#This Row],[Age]]&lt;13), 1, 0)</f>
        <v>0</v>
      </c>
      <c r="L776">
        <f>IF(AND(Table1[[#This Row],[Age]]&lt;&gt;"", Table1[[#This Row],[Age]]&gt;=13, Table1[[#This Row],[Age]]&lt;20), 1, 0)</f>
        <v>0</v>
      </c>
      <c r="O776">
        <f>IF(AND(Table1[[#This Row],[Age]]&lt;&gt;"", Table1[[#This Row],[Age]]&gt;64), 1, 0)</f>
        <v>0</v>
      </c>
      <c r="P776">
        <v>0</v>
      </c>
      <c r="Q776">
        <v>0</v>
      </c>
      <c r="R776">
        <v>315082</v>
      </c>
      <c r="S776">
        <v>7.875</v>
      </c>
      <c r="U776" t="s">
        <v>15</v>
      </c>
      <c r="V77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-2.486664315772702</v>
      </c>
      <c r="W776">
        <f>EXP(Table1[[#This Row],[Logit]])</f>
        <v>8.3186989817127799E-2</v>
      </c>
      <c r="X776">
        <f>IF(Table1[[#This Row],[Survived]]=1, Table1[[#This Row],[elogit]]/(1+Table1[[#This Row],[elogit]]), 1-(Table1[[#This Row],[elogit]]/(1+Table1[[#This Row],[elogit]])))</f>
        <v>0.92320163499085961</v>
      </c>
      <c r="Y776">
        <f>LN(Table1[[#This Row],[probability]])</f>
        <v>-7.9907612225906116E-2</v>
      </c>
      <c r="Z776">
        <f>IF(ROW()&lt;(Table1[[#Totals],[Survived]]+1), 1, 0)</f>
        <v>0</v>
      </c>
      <c r="AA776">
        <f>IF(Table1[[#This Row],[Prediction]]=Table1[[#This Row],[Survived]], 1, 0)</f>
        <v>1</v>
      </c>
    </row>
    <row r="777" spans="1:27" x14ac:dyDescent="0.3">
      <c r="A777">
        <v>92</v>
      </c>
      <c r="B777">
        <v>0</v>
      </c>
      <c r="C777">
        <v>3</v>
      </c>
      <c r="D777">
        <f>IF(Table1[[#This Row],[Pclass]]=1, 1, 0)</f>
        <v>0</v>
      </c>
      <c r="E777">
        <f>IF(Table1[[#This Row],[Pclass]]=2, 1, 0)</f>
        <v>0</v>
      </c>
      <c r="F777" t="s">
        <v>149</v>
      </c>
      <c r="G777" t="s">
        <v>13</v>
      </c>
      <c r="H777">
        <f>IF(Table1[[#This Row],[Sex]]="male", 1, 0)</f>
        <v>1</v>
      </c>
      <c r="I777">
        <v>20</v>
      </c>
      <c r="J777">
        <f>IF(Table1[[#This Row],[Age]], 0, 1)</f>
        <v>0</v>
      </c>
      <c r="K777">
        <f>IF(AND(Table1[[#This Row],[Age]]&lt;&gt;"", Table1[[#This Row],[Age]]&lt;13), 1, 0)</f>
        <v>0</v>
      </c>
      <c r="L777">
        <f>IF(AND(Table1[[#This Row],[Age]]&lt;&gt;"", Table1[[#This Row],[Age]]&gt;=13, Table1[[#This Row],[Age]]&lt;20), 1, 0)</f>
        <v>0</v>
      </c>
      <c r="O777">
        <f>IF(AND(Table1[[#This Row],[Age]]&lt;&gt;"", Table1[[#This Row],[Age]]&gt;64), 1, 0)</f>
        <v>0</v>
      </c>
      <c r="P777">
        <v>0</v>
      </c>
      <c r="Q777">
        <v>0</v>
      </c>
      <c r="R777">
        <v>347466</v>
      </c>
      <c r="S777">
        <v>7.8541999999999996</v>
      </c>
      <c r="U777" t="s">
        <v>15</v>
      </c>
      <c r="V77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-2.4866919814516999</v>
      </c>
      <c r="W777">
        <f>EXP(Table1[[#This Row],[Logit]])</f>
        <v>8.3184688424405656E-2</v>
      </c>
      <c r="X777">
        <f>IF(Table1[[#This Row],[Survived]]=1, Table1[[#This Row],[elogit]]/(1+Table1[[#This Row],[elogit]]), 1-(Table1[[#This Row],[elogit]]/(1+Table1[[#This Row],[elogit]])))</f>
        <v>0.92320359647494132</v>
      </c>
      <c r="Y777">
        <f>LN(Table1[[#This Row],[probability]])</f>
        <v>-7.9905487574125147E-2</v>
      </c>
      <c r="Z777">
        <f>IF(ROW()&lt;(Table1[[#Totals],[Survived]]+1), 1, 0)</f>
        <v>0</v>
      </c>
      <c r="AA777">
        <f>IF(Table1[[#This Row],[Prediction]]=Table1[[#This Row],[Survived]], 1, 0)</f>
        <v>1</v>
      </c>
    </row>
    <row r="778" spans="1:27" x14ac:dyDescent="0.3">
      <c r="A778">
        <v>282</v>
      </c>
      <c r="B778">
        <v>0</v>
      </c>
      <c r="C778">
        <v>3</v>
      </c>
      <c r="D778">
        <f>IF(Table1[[#This Row],[Pclass]]=1, 1, 0)</f>
        <v>0</v>
      </c>
      <c r="E778">
        <f>IF(Table1[[#This Row],[Pclass]]=2, 1, 0)</f>
        <v>0</v>
      </c>
      <c r="F778" t="s">
        <v>426</v>
      </c>
      <c r="G778" t="s">
        <v>13</v>
      </c>
      <c r="H778">
        <f>IF(Table1[[#This Row],[Sex]]="male", 1, 0)</f>
        <v>1</v>
      </c>
      <c r="I778">
        <v>28</v>
      </c>
      <c r="J778">
        <f>IF(Table1[[#This Row],[Age]], 0, 1)</f>
        <v>0</v>
      </c>
      <c r="K778">
        <f>IF(AND(Table1[[#This Row],[Age]]&lt;&gt;"", Table1[[#This Row],[Age]]&lt;13), 1, 0)</f>
        <v>0</v>
      </c>
      <c r="L778">
        <f>IF(AND(Table1[[#This Row],[Age]]&lt;&gt;"", Table1[[#This Row],[Age]]&gt;=13, Table1[[#This Row],[Age]]&lt;20), 1, 0)</f>
        <v>0</v>
      </c>
      <c r="O778">
        <f>IF(AND(Table1[[#This Row],[Age]]&lt;&gt;"", Table1[[#This Row],[Age]]&gt;64), 1, 0)</f>
        <v>0</v>
      </c>
      <c r="P778">
        <v>0</v>
      </c>
      <c r="Q778">
        <v>0</v>
      </c>
      <c r="R778">
        <v>347464</v>
      </c>
      <c r="S778">
        <v>7.8541999999999996</v>
      </c>
      <c r="U778" t="s">
        <v>15</v>
      </c>
      <c r="V778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-2.4866919814516999</v>
      </c>
      <c r="W778">
        <f>EXP(Table1[[#This Row],[Logit]])</f>
        <v>8.3184688424405656E-2</v>
      </c>
      <c r="X778">
        <f>IF(Table1[[#This Row],[Survived]]=1, Table1[[#This Row],[elogit]]/(1+Table1[[#This Row],[elogit]]), 1-(Table1[[#This Row],[elogit]]/(1+Table1[[#This Row],[elogit]])))</f>
        <v>0.92320359647494132</v>
      </c>
      <c r="Y778">
        <f>LN(Table1[[#This Row],[probability]])</f>
        <v>-7.9905487574125147E-2</v>
      </c>
      <c r="Z778">
        <f>IF(ROW()&lt;(Table1[[#Totals],[Survived]]+1), 1, 0)</f>
        <v>0</v>
      </c>
      <c r="AA778">
        <f>IF(Table1[[#This Row],[Prediction]]=Table1[[#This Row],[Survived]], 1, 0)</f>
        <v>1</v>
      </c>
    </row>
    <row r="779" spans="1:27" x14ac:dyDescent="0.3">
      <c r="A779">
        <v>624</v>
      </c>
      <c r="B779">
        <v>0</v>
      </c>
      <c r="C779">
        <v>3</v>
      </c>
      <c r="D779">
        <f>IF(Table1[[#This Row],[Pclass]]=1, 1, 0)</f>
        <v>0</v>
      </c>
      <c r="E779">
        <f>IF(Table1[[#This Row],[Pclass]]=2, 1, 0)</f>
        <v>0</v>
      </c>
      <c r="F779" t="s">
        <v>884</v>
      </c>
      <c r="G779" t="s">
        <v>13</v>
      </c>
      <c r="H779">
        <f>IF(Table1[[#This Row],[Sex]]="male", 1, 0)</f>
        <v>1</v>
      </c>
      <c r="I779">
        <v>21</v>
      </c>
      <c r="J779">
        <f>IF(Table1[[#This Row],[Age]], 0, 1)</f>
        <v>0</v>
      </c>
      <c r="K779">
        <f>IF(AND(Table1[[#This Row],[Age]]&lt;&gt;"", Table1[[#This Row],[Age]]&lt;13), 1, 0)</f>
        <v>0</v>
      </c>
      <c r="L779">
        <f>IF(AND(Table1[[#This Row],[Age]]&lt;&gt;"", Table1[[#This Row],[Age]]&gt;=13, Table1[[#This Row],[Age]]&lt;20), 1, 0)</f>
        <v>0</v>
      </c>
      <c r="O779">
        <f>IF(AND(Table1[[#This Row],[Age]]&lt;&gt;"", Table1[[#This Row],[Age]]&gt;64), 1, 0)</f>
        <v>0</v>
      </c>
      <c r="P779">
        <v>0</v>
      </c>
      <c r="Q779">
        <v>0</v>
      </c>
      <c r="R779">
        <v>350029</v>
      </c>
      <c r="S779">
        <v>7.8541999999999996</v>
      </c>
      <c r="U779" t="s">
        <v>15</v>
      </c>
      <c r="V779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-2.4866919814516999</v>
      </c>
      <c r="W779">
        <f>EXP(Table1[[#This Row],[Logit]])</f>
        <v>8.3184688424405656E-2</v>
      </c>
      <c r="X779">
        <f>IF(Table1[[#This Row],[Survived]]=1, Table1[[#This Row],[elogit]]/(1+Table1[[#This Row],[elogit]]), 1-(Table1[[#This Row],[elogit]]/(1+Table1[[#This Row],[elogit]])))</f>
        <v>0.92320359647494132</v>
      </c>
      <c r="Y779">
        <f>LN(Table1[[#This Row],[probability]])</f>
        <v>-7.9905487574125147E-2</v>
      </c>
      <c r="Z779">
        <f>IF(ROW()&lt;(Table1[[#Totals],[Survived]]+1), 1, 0)</f>
        <v>0</v>
      </c>
      <c r="AA779">
        <f>IF(Table1[[#This Row],[Prediction]]=Table1[[#This Row],[Survived]], 1, 0)</f>
        <v>1</v>
      </c>
    </row>
    <row r="780" spans="1:27" x14ac:dyDescent="0.3">
      <c r="A780">
        <v>641</v>
      </c>
      <c r="B780">
        <v>0</v>
      </c>
      <c r="C780">
        <v>3</v>
      </c>
      <c r="D780">
        <f>IF(Table1[[#This Row],[Pclass]]=1, 1, 0)</f>
        <v>0</v>
      </c>
      <c r="E780">
        <f>IF(Table1[[#This Row],[Pclass]]=2, 1, 0)</f>
        <v>0</v>
      </c>
      <c r="F780" t="s">
        <v>906</v>
      </c>
      <c r="G780" t="s">
        <v>13</v>
      </c>
      <c r="H780">
        <f>IF(Table1[[#This Row],[Sex]]="male", 1, 0)</f>
        <v>1</v>
      </c>
      <c r="I780">
        <v>20</v>
      </c>
      <c r="J780">
        <f>IF(Table1[[#This Row],[Age]], 0, 1)</f>
        <v>0</v>
      </c>
      <c r="K780">
        <f>IF(AND(Table1[[#This Row],[Age]]&lt;&gt;"", Table1[[#This Row],[Age]]&lt;13), 1, 0)</f>
        <v>0</v>
      </c>
      <c r="L780">
        <f>IF(AND(Table1[[#This Row],[Age]]&lt;&gt;"", Table1[[#This Row],[Age]]&gt;=13, Table1[[#This Row],[Age]]&lt;20), 1, 0)</f>
        <v>0</v>
      </c>
      <c r="O780">
        <f>IF(AND(Table1[[#This Row],[Age]]&lt;&gt;"", Table1[[#This Row],[Age]]&gt;64), 1, 0)</f>
        <v>0</v>
      </c>
      <c r="P780">
        <v>0</v>
      </c>
      <c r="Q780">
        <v>0</v>
      </c>
      <c r="R780">
        <v>350050</v>
      </c>
      <c r="S780">
        <v>7.8541999999999996</v>
      </c>
      <c r="U780" t="s">
        <v>15</v>
      </c>
      <c r="V780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-2.4866919814516999</v>
      </c>
      <c r="W780">
        <f>EXP(Table1[[#This Row],[Logit]])</f>
        <v>8.3184688424405656E-2</v>
      </c>
      <c r="X780">
        <f>IF(Table1[[#This Row],[Survived]]=1, Table1[[#This Row],[elogit]]/(1+Table1[[#This Row],[elogit]]), 1-(Table1[[#This Row],[elogit]]/(1+Table1[[#This Row],[elogit]])))</f>
        <v>0.92320359647494132</v>
      </c>
      <c r="Y780">
        <f>LN(Table1[[#This Row],[probability]])</f>
        <v>-7.9905487574125147E-2</v>
      </c>
      <c r="Z780">
        <f>IF(ROW()&lt;(Table1[[#Totals],[Survived]]+1), 1, 0)</f>
        <v>0</v>
      </c>
      <c r="AA780">
        <f>IF(Table1[[#This Row],[Prediction]]=Table1[[#This Row],[Survived]], 1, 0)</f>
        <v>1</v>
      </c>
    </row>
    <row r="781" spans="1:27" x14ac:dyDescent="0.3">
      <c r="A781">
        <v>705</v>
      </c>
      <c r="B781">
        <v>0</v>
      </c>
      <c r="C781">
        <v>3</v>
      </c>
      <c r="D781">
        <f>IF(Table1[[#This Row],[Pclass]]=1, 1, 0)</f>
        <v>0</v>
      </c>
      <c r="E781">
        <f>IF(Table1[[#This Row],[Pclass]]=2, 1, 0)</f>
        <v>0</v>
      </c>
      <c r="F781" t="s">
        <v>989</v>
      </c>
      <c r="G781" t="s">
        <v>13</v>
      </c>
      <c r="H781">
        <f>IF(Table1[[#This Row],[Sex]]="male", 1, 0)</f>
        <v>1</v>
      </c>
      <c r="I781">
        <v>26</v>
      </c>
      <c r="J781">
        <f>IF(Table1[[#This Row],[Age]], 0, 1)</f>
        <v>0</v>
      </c>
      <c r="K781">
        <f>IF(AND(Table1[[#This Row],[Age]]&lt;&gt;"", Table1[[#This Row],[Age]]&lt;13), 1, 0)</f>
        <v>0</v>
      </c>
      <c r="L781">
        <f>IF(AND(Table1[[#This Row],[Age]]&lt;&gt;"", Table1[[#This Row],[Age]]&gt;=13, Table1[[#This Row],[Age]]&lt;20), 1, 0)</f>
        <v>0</v>
      </c>
      <c r="O781">
        <f>IF(AND(Table1[[#This Row],[Age]]&lt;&gt;"", Table1[[#This Row],[Age]]&gt;64), 1, 0)</f>
        <v>0</v>
      </c>
      <c r="P781">
        <v>1</v>
      </c>
      <c r="Q781">
        <v>0</v>
      </c>
      <c r="R781">
        <v>350025</v>
      </c>
      <c r="S781">
        <v>7.8541999999999996</v>
      </c>
      <c r="U781" t="s">
        <v>15</v>
      </c>
      <c r="V781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-2.4866919814516999</v>
      </c>
      <c r="W781">
        <f>EXP(Table1[[#This Row],[Logit]])</f>
        <v>8.3184688424405656E-2</v>
      </c>
      <c r="X781">
        <f>IF(Table1[[#This Row],[Survived]]=1, Table1[[#This Row],[elogit]]/(1+Table1[[#This Row],[elogit]]), 1-(Table1[[#This Row],[elogit]]/(1+Table1[[#This Row],[elogit]])))</f>
        <v>0.92320359647494132</v>
      </c>
      <c r="Y781">
        <f>LN(Table1[[#This Row],[probability]])</f>
        <v>-7.9905487574125147E-2</v>
      </c>
      <c r="Z781">
        <f>IF(ROW()&lt;(Table1[[#Totals],[Survived]]+1), 1, 0)</f>
        <v>0</v>
      </c>
      <c r="AA781">
        <f>IF(Table1[[#This Row],[Prediction]]=Table1[[#This Row],[Survived]], 1, 0)</f>
        <v>1</v>
      </c>
    </row>
    <row r="782" spans="1:27" x14ac:dyDescent="0.3">
      <c r="A782">
        <v>772</v>
      </c>
      <c r="B782">
        <v>0</v>
      </c>
      <c r="C782">
        <v>3</v>
      </c>
      <c r="D782">
        <f>IF(Table1[[#This Row],[Pclass]]=1, 1, 0)</f>
        <v>0</v>
      </c>
      <c r="E782">
        <f>IF(Table1[[#This Row],[Pclass]]=2, 1, 0)</f>
        <v>0</v>
      </c>
      <c r="F782" t="s">
        <v>1070</v>
      </c>
      <c r="G782" t="s">
        <v>13</v>
      </c>
      <c r="H782">
        <f>IF(Table1[[#This Row],[Sex]]="male", 1, 0)</f>
        <v>1</v>
      </c>
      <c r="I782">
        <v>48</v>
      </c>
      <c r="J782">
        <f>IF(Table1[[#This Row],[Age]], 0, 1)</f>
        <v>0</v>
      </c>
      <c r="K782">
        <f>IF(AND(Table1[[#This Row],[Age]]&lt;&gt;"", Table1[[#This Row],[Age]]&lt;13), 1, 0)</f>
        <v>0</v>
      </c>
      <c r="L782">
        <f>IF(AND(Table1[[#This Row],[Age]]&lt;&gt;"", Table1[[#This Row],[Age]]&gt;=13, Table1[[#This Row],[Age]]&lt;20), 1, 0)</f>
        <v>0</v>
      </c>
      <c r="O782">
        <f>IF(AND(Table1[[#This Row],[Age]]&lt;&gt;"", Table1[[#This Row],[Age]]&gt;64), 1, 0)</f>
        <v>0</v>
      </c>
      <c r="P782">
        <v>0</v>
      </c>
      <c r="Q782">
        <v>0</v>
      </c>
      <c r="R782">
        <v>350047</v>
      </c>
      <c r="S782">
        <v>7.8541999999999996</v>
      </c>
      <c r="U782" t="s">
        <v>15</v>
      </c>
      <c r="V782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-2.4866919814516999</v>
      </c>
      <c r="W782">
        <f>EXP(Table1[[#This Row],[Logit]])</f>
        <v>8.3184688424405656E-2</v>
      </c>
      <c r="X782">
        <f>IF(Table1[[#This Row],[Survived]]=1, Table1[[#This Row],[elogit]]/(1+Table1[[#This Row],[elogit]]), 1-(Table1[[#This Row],[elogit]]/(1+Table1[[#This Row],[elogit]])))</f>
        <v>0.92320359647494132</v>
      </c>
      <c r="Y782">
        <f>LN(Table1[[#This Row],[probability]])</f>
        <v>-7.9905487574125147E-2</v>
      </c>
      <c r="Z782">
        <f>IF(ROW()&lt;(Table1[[#Totals],[Survived]]+1), 1, 0)</f>
        <v>0</v>
      </c>
      <c r="AA782">
        <f>IF(Table1[[#This Row],[Prediction]]=Table1[[#This Row],[Survived]], 1, 0)</f>
        <v>1</v>
      </c>
    </row>
    <row r="783" spans="1:27" x14ac:dyDescent="0.3">
      <c r="A783">
        <v>834</v>
      </c>
      <c r="B783">
        <v>0</v>
      </c>
      <c r="C783">
        <v>3</v>
      </c>
      <c r="D783">
        <f>IF(Table1[[#This Row],[Pclass]]=1, 1, 0)</f>
        <v>0</v>
      </c>
      <c r="E783">
        <f>IF(Table1[[#This Row],[Pclass]]=2, 1, 0)</f>
        <v>0</v>
      </c>
      <c r="F783" t="s">
        <v>1148</v>
      </c>
      <c r="G783" t="s">
        <v>13</v>
      </c>
      <c r="H783">
        <f>IF(Table1[[#This Row],[Sex]]="male", 1, 0)</f>
        <v>1</v>
      </c>
      <c r="I783">
        <v>23</v>
      </c>
      <c r="J783">
        <f>IF(Table1[[#This Row],[Age]], 0, 1)</f>
        <v>0</v>
      </c>
      <c r="K783">
        <f>IF(AND(Table1[[#This Row],[Age]]&lt;&gt;"", Table1[[#This Row],[Age]]&lt;13), 1, 0)</f>
        <v>0</v>
      </c>
      <c r="L783">
        <f>IF(AND(Table1[[#This Row],[Age]]&lt;&gt;"", Table1[[#This Row],[Age]]&gt;=13, Table1[[#This Row],[Age]]&lt;20), 1, 0)</f>
        <v>0</v>
      </c>
      <c r="O783">
        <f>IF(AND(Table1[[#This Row],[Age]]&lt;&gt;"", Table1[[#This Row],[Age]]&gt;64), 1, 0)</f>
        <v>0</v>
      </c>
      <c r="P783">
        <v>0</v>
      </c>
      <c r="Q783">
        <v>0</v>
      </c>
      <c r="R783">
        <v>347468</v>
      </c>
      <c r="S783">
        <v>7.8541999999999996</v>
      </c>
      <c r="U783" t="s">
        <v>15</v>
      </c>
      <c r="V783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-2.4866919814516999</v>
      </c>
      <c r="W783">
        <f>EXP(Table1[[#This Row],[Logit]])</f>
        <v>8.3184688424405656E-2</v>
      </c>
      <c r="X783">
        <f>IF(Table1[[#This Row],[Survived]]=1, Table1[[#This Row],[elogit]]/(1+Table1[[#This Row],[elogit]]), 1-(Table1[[#This Row],[elogit]]/(1+Table1[[#This Row],[elogit]])))</f>
        <v>0.92320359647494132</v>
      </c>
      <c r="Y783">
        <f>LN(Table1[[#This Row],[probability]])</f>
        <v>-7.9905487574125147E-2</v>
      </c>
      <c r="Z783">
        <f>IF(ROW()&lt;(Table1[[#Totals],[Survived]]+1), 1, 0)</f>
        <v>0</v>
      </c>
      <c r="AA783">
        <f>IF(Table1[[#This Row],[Prediction]]=Table1[[#This Row],[Survived]], 1, 0)</f>
        <v>1</v>
      </c>
    </row>
    <row r="784" spans="1:27" x14ac:dyDescent="0.3">
      <c r="A784">
        <v>553</v>
      </c>
      <c r="B784">
        <v>0</v>
      </c>
      <c r="C784">
        <v>3</v>
      </c>
      <c r="D784">
        <f>IF(Table1[[#This Row],[Pclass]]=1, 1, 0)</f>
        <v>0</v>
      </c>
      <c r="E784">
        <f>IF(Table1[[#This Row],[Pclass]]=2, 1, 0)</f>
        <v>0</v>
      </c>
      <c r="F784" t="s">
        <v>793</v>
      </c>
      <c r="G784" t="s">
        <v>13</v>
      </c>
      <c r="H784">
        <f>IF(Table1[[#This Row],[Sex]]="male", 1, 0)</f>
        <v>1</v>
      </c>
      <c r="J784">
        <f>IF(Table1[[#This Row],[Age]], 0, 1)</f>
        <v>1</v>
      </c>
      <c r="K784">
        <f>IF(AND(Table1[[#This Row],[Age]]&lt;&gt;"", Table1[[#This Row],[Age]]&lt;13), 1, 0)</f>
        <v>0</v>
      </c>
      <c r="L784">
        <f>IF(AND(Table1[[#This Row],[Age]]&lt;&gt;"", Table1[[#This Row],[Age]]&gt;=13, Table1[[#This Row],[Age]]&lt;20), 1, 0)</f>
        <v>0</v>
      </c>
      <c r="O784">
        <f>IF(AND(Table1[[#This Row],[Age]]&lt;&gt;"", Table1[[#This Row],[Age]]&gt;64), 1, 0)</f>
        <v>0</v>
      </c>
      <c r="P784">
        <v>0</v>
      </c>
      <c r="Q784">
        <v>0</v>
      </c>
      <c r="R784">
        <v>330979</v>
      </c>
      <c r="S784">
        <v>7.8292000000000002</v>
      </c>
      <c r="U784" t="s">
        <v>27</v>
      </c>
      <c r="V78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-2.4867252334697265</v>
      </c>
      <c r="W784">
        <f>EXP(Table1[[#This Row],[Logit]])</f>
        <v>8.3181922411634635E-2</v>
      </c>
      <c r="X784">
        <f>IF(Table1[[#This Row],[Survived]]=1, Table1[[#This Row],[elogit]]/(1+Table1[[#This Row],[elogit]]), 1-(Table1[[#This Row],[elogit]]/(1+Table1[[#This Row],[elogit]])))</f>
        <v>0.92320595396714578</v>
      </c>
      <c r="Y784">
        <f>LN(Table1[[#This Row],[probability]])</f>
        <v>-7.9902933977926624E-2</v>
      </c>
      <c r="Z784">
        <f>IF(ROW()&lt;(Table1[[#Totals],[Survived]]+1), 1, 0)</f>
        <v>0</v>
      </c>
      <c r="AA784">
        <f>IF(Table1[[#This Row],[Prediction]]=Table1[[#This Row],[Survived]], 1, 0)</f>
        <v>1</v>
      </c>
    </row>
    <row r="785" spans="1:27" x14ac:dyDescent="0.3">
      <c r="A785">
        <v>52</v>
      </c>
      <c r="B785">
        <v>0</v>
      </c>
      <c r="C785">
        <v>3</v>
      </c>
      <c r="D785">
        <f>IF(Table1[[#This Row],[Pclass]]=1, 1, 0)</f>
        <v>0</v>
      </c>
      <c r="E785">
        <f>IF(Table1[[#This Row],[Pclass]]=2, 1, 0)</f>
        <v>0</v>
      </c>
      <c r="F785" t="s">
        <v>89</v>
      </c>
      <c r="G785" t="s">
        <v>13</v>
      </c>
      <c r="H785">
        <f>IF(Table1[[#This Row],[Sex]]="male", 1, 0)</f>
        <v>1</v>
      </c>
      <c r="I785">
        <v>21</v>
      </c>
      <c r="J785">
        <f>IF(Table1[[#This Row],[Age]], 0, 1)</f>
        <v>0</v>
      </c>
      <c r="K785">
        <f>IF(AND(Table1[[#This Row],[Age]]&lt;&gt;"", Table1[[#This Row],[Age]]&lt;13), 1, 0)</f>
        <v>0</v>
      </c>
      <c r="L785">
        <f>IF(AND(Table1[[#This Row],[Age]]&lt;&gt;"", Table1[[#This Row],[Age]]&gt;=13, Table1[[#This Row],[Age]]&lt;20), 1, 0)</f>
        <v>0</v>
      </c>
      <c r="O785">
        <f>IF(AND(Table1[[#This Row],[Age]]&lt;&gt;"", Table1[[#This Row],[Age]]&gt;64), 1, 0)</f>
        <v>0</v>
      </c>
      <c r="P785">
        <v>0</v>
      </c>
      <c r="Q785">
        <v>0</v>
      </c>
      <c r="R785" t="s">
        <v>90</v>
      </c>
      <c r="S785">
        <v>7.8</v>
      </c>
      <c r="U785" t="s">
        <v>15</v>
      </c>
      <c r="V78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-2.4867640718267814</v>
      </c>
      <c r="W785">
        <f>EXP(Table1[[#This Row],[Logit]])</f>
        <v>8.3178691825167239E-2</v>
      </c>
      <c r="X785">
        <f>IF(Table1[[#This Row],[Survived]]=1, Table1[[#This Row],[elogit]]/(1+Table1[[#This Row],[elogit]]), 1-(Table1[[#This Row],[elogit]]/(1+Table1[[#This Row],[elogit]])))</f>
        <v>0.92320870743403349</v>
      </c>
      <c r="Y785">
        <f>LN(Table1[[#This Row],[probability]])</f>
        <v>-7.9899951476817554E-2</v>
      </c>
      <c r="Z785">
        <f>IF(ROW()&lt;(Table1[[#Totals],[Survived]]+1), 1, 0)</f>
        <v>0</v>
      </c>
      <c r="AA785">
        <f>IF(Table1[[#This Row],[Prediction]]=Table1[[#This Row],[Survived]], 1, 0)</f>
        <v>1</v>
      </c>
    </row>
    <row r="786" spans="1:27" x14ac:dyDescent="0.3">
      <c r="A786">
        <v>396</v>
      </c>
      <c r="B786">
        <v>0</v>
      </c>
      <c r="C786">
        <v>3</v>
      </c>
      <c r="D786">
        <f>IF(Table1[[#This Row],[Pclass]]=1, 1, 0)</f>
        <v>0</v>
      </c>
      <c r="E786">
        <f>IF(Table1[[#This Row],[Pclass]]=2, 1, 0)</f>
        <v>0</v>
      </c>
      <c r="F786" t="s">
        <v>583</v>
      </c>
      <c r="G786" t="s">
        <v>13</v>
      </c>
      <c r="H786">
        <f>IF(Table1[[#This Row],[Sex]]="male", 1, 0)</f>
        <v>1</v>
      </c>
      <c r="I786">
        <v>22</v>
      </c>
      <c r="J786">
        <f>IF(Table1[[#This Row],[Age]], 0, 1)</f>
        <v>0</v>
      </c>
      <c r="K786">
        <f>IF(AND(Table1[[#This Row],[Age]]&lt;&gt;"", Table1[[#This Row],[Age]]&lt;13), 1, 0)</f>
        <v>0</v>
      </c>
      <c r="L786">
        <f>IF(AND(Table1[[#This Row],[Age]]&lt;&gt;"", Table1[[#This Row],[Age]]&gt;=13, Table1[[#This Row],[Age]]&lt;20), 1, 0)</f>
        <v>0</v>
      </c>
      <c r="O786">
        <f>IF(AND(Table1[[#This Row],[Age]]&lt;&gt;"", Table1[[#This Row],[Age]]&gt;64), 1, 0)</f>
        <v>0</v>
      </c>
      <c r="P786">
        <v>0</v>
      </c>
      <c r="Q786">
        <v>0</v>
      </c>
      <c r="R786">
        <v>350052</v>
      </c>
      <c r="S786">
        <v>7.7957999999999998</v>
      </c>
      <c r="U786" t="s">
        <v>15</v>
      </c>
      <c r="V78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-2.4867696581658096</v>
      </c>
      <c r="W786">
        <f>EXP(Table1[[#This Row],[Logit]])</f>
        <v>8.3178227162092666E-2</v>
      </c>
      <c r="X786">
        <f>IF(Table1[[#This Row],[Survived]]=1, Table1[[#This Row],[elogit]]/(1+Table1[[#This Row],[elogit]]), 1-(Table1[[#This Row],[elogit]]/(1+Table1[[#This Row],[elogit]])))</f>
        <v>0.92320910347319474</v>
      </c>
      <c r="Y786">
        <f>LN(Table1[[#This Row],[probability]])</f>
        <v>-7.9899522495728986E-2</v>
      </c>
      <c r="Z786">
        <f>IF(ROW()&lt;(Table1[[#Totals],[Survived]]+1), 1, 0)</f>
        <v>0</v>
      </c>
      <c r="AA786">
        <f>IF(Table1[[#This Row],[Prediction]]=Table1[[#This Row],[Survived]], 1, 0)</f>
        <v>1</v>
      </c>
    </row>
    <row r="787" spans="1:27" x14ac:dyDescent="0.3">
      <c r="A787">
        <v>500</v>
      </c>
      <c r="B787">
        <v>0</v>
      </c>
      <c r="C787">
        <v>3</v>
      </c>
      <c r="D787">
        <f>IF(Table1[[#This Row],[Pclass]]=1, 1, 0)</f>
        <v>0</v>
      </c>
      <c r="E787">
        <f>IF(Table1[[#This Row],[Pclass]]=2, 1, 0)</f>
        <v>0</v>
      </c>
      <c r="F787" t="s">
        <v>720</v>
      </c>
      <c r="G787" t="s">
        <v>13</v>
      </c>
      <c r="H787">
        <f>IF(Table1[[#This Row],[Sex]]="male", 1, 0)</f>
        <v>1</v>
      </c>
      <c r="I787">
        <v>24</v>
      </c>
      <c r="J787">
        <f>IF(Table1[[#This Row],[Age]], 0, 1)</f>
        <v>0</v>
      </c>
      <c r="K787">
        <f>IF(AND(Table1[[#This Row],[Age]]&lt;&gt;"", Table1[[#This Row],[Age]]&lt;13), 1, 0)</f>
        <v>0</v>
      </c>
      <c r="L787">
        <f>IF(AND(Table1[[#This Row],[Age]]&lt;&gt;"", Table1[[#This Row],[Age]]&gt;=13, Table1[[#This Row],[Age]]&lt;20), 1, 0)</f>
        <v>0</v>
      </c>
      <c r="O787">
        <f>IF(AND(Table1[[#This Row],[Age]]&lt;&gt;"", Table1[[#This Row],[Age]]&gt;64), 1, 0)</f>
        <v>0</v>
      </c>
      <c r="P787">
        <v>0</v>
      </c>
      <c r="Q787">
        <v>0</v>
      </c>
      <c r="R787">
        <v>350035</v>
      </c>
      <c r="S787">
        <v>7.7957999999999998</v>
      </c>
      <c r="U787" t="s">
        <v>15</v>
      </c>
      <c r="V78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-2.4867696581658096</v>
      </c>
      <c r="W787">
        <f>EXP(Table1[[#This Row],[Logit]])</f>
        <v>8.3178227162092666E-2</v>
      </c>
      <c r="X787">
        <f>IF(Table1[[#This Row],[Survived]]=1, Table1[[#This Row],[elogit]]/(1+Table1[[#This Row],[elogit]]), 1-(Table1[[#This Row],[elogit]]/(1+Table1[[#This Row],[elogit]])))</f>
        <v>0.92320910347319474</v>
      </c>
      <c r="Y787">
        <f>LN(Table1[[#This Row],[probability]])</f>
        <v>-7.9899522495728986E-2</v>
      </c>
      <c r="Z787">
        <f>IF(ROW()&lt;(Table1[[#Totals],[Survived]]+1), 1, 0)</f>
        <v>0</v>
      </c>
      <c r="AA787">
        <f>IF(Table1[[#This Row],[Prediction]]=Table1[[#This Row],[Survived]], 1, 0)</f>
        <v>1</v>
      </c>
    </row>
    <row r="788" spans="1:27" x14ac:dyDescent="0.3">
      <c r="A788">
        <v>757</v>
      </c>
      <c r="B788">
        <v>0</v>
      </c>
      <c r="C788">
        <v>3</v>
      </c>
      <c r="D788">
        <f>IF(Table1[[#This Row],[Pclass]]=1, 1, 0)</f>
        <v>0</v>
      </c>
      <c r="E788">
        <f>IF(Table1[[#This Row],[Pclass]]=2, 1, 0)</f>
        <v>0</v>
      </c>
      <c r="F788" t="s">
        <v>1053</v>
      </c>
      <c r="G788" t="s">
        <v>13</v>
      </c>
      <c r="H788">
        <f>IF(Table1[[#This Row],[Sex]]="male", 1, 0)</f>
        <v>1</v>
      </c>
      <c r="I788">
        <v>28</v>
      </c>
      <c r="J788">
        <f>IF(Table1[[#This Row],[Age]], 0, 1)</f>
        <v>0</v>
      </c>
      <c r="K788">
        <f>IF(AND(Table1[[#This Row],[Age]]&lt;&gt;"", Table1[[#This Row],[Age]]&lt;13), 1, 0)</f>
        <v>0</v>
      </c>
      <c r="L788">
        <f>IF(AND(Table1[[#This Row],[Age]]&lt;&gt;"", Table1[[#This Row],[Age]]&gt;=13, Table1[[#This Row],[Age]]&lt;20), 1, 0)</f>
        <v>0</v>
      </c>
      <c r="O788">
        <f>IF(AND(Table1[[#This Row],[Age]]&lt;&gt;"", Table1[[#This Row],[Age]]&gt;64), 1, 0)</f>
        <v>0</v>
      </c>
      <c r="P788">
        <v>0</v>
      </c>
      <c r="Q788">
        <v>0</v>
      </c>
      <c r="R788">
        <v>350042</v>
      </c>
      <c r="S788">
        <v>7.7957999999999998</v>
      </c>
      <c r="U788" t="s">
        <v>15</v>
      </c>
      <c r="V788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-2.4867696581658096</v>
      </c>
      <c r="W788">
        <f>EXP(Table1[[#This Row],[Logit]])</f>
        <v>8.3178227162092666E-2</v>
      </c>
      <c r="X788">
        <f>IF(Table1[[#This Row],[Survived]]=1, Table1[[#This Row],[elogit]]/(1+Table1[[#This Row],[elogit]]), 1-(Table1[[#This Row],[elogit]]/(1+Table1[[#This Row],[elogit]])))</f>
        <v>0.92320910347319474</v>
      </c>
      <c r="Y788">
        <f>LN(Table1[[#This Row],[probability]])</f>
        <v>-7.9899522495728986E-2</v>
      </c>
      <c r="Z788">
        <f>IF(ROW()&lt;(Table1[[#Totals],[Survived]]+1), 1, 0)</f>
        <v>0</v>
      </c>
      <c r="AA788">
        <f>IF(Table1[[#This Row],[Prediction]]=Table1[[#This Row],[Survived]], 1, 0)</f>
        <v>1</v>
      </c>
    </row>
    <row r="789" spans="1:27" x14ac:dyDescent="0.3">
      <c r="A789">
        <v>163</v>
      </c>
      <c r="B789">
        <v>0</v>
      </c>
      <c r="C789">
        <v>3</v>
      </c>
      <c r="D789">
        <f>IF(Table1[[#This Row],[Pclass]]=1, 1, 0)</f>
        <v>0</v>
      </c>
      <c r="E789">
        <f>IF(Table1[[#This Row],[Pclass]]=2, 1, 0)</f>
        <v>0</v>
      </c>
      <c r="F789" t="s">
        <v>255</v>
      </c>
      <c r="G789" t="s">
        <v>13</v>
      </c>
      <c r="H789">
        <f>IF(Table1[[#This Row],[Sex]]="male", 1, 0)</f>
        <v>1</v>
      </c>
      <c r="I789">
        <v>26</v>
      </c>
      <c r="J789">
        <f>IF(Table1[[#This Row],[Age]], 0, 1)</f>
        <v>0</v>
      </c>
      <c r="K789">
        <f>IF(AND(Table1[[#This Row],[Age]]&lt;&gt;"", Table1[[#This Row],[Age]]&lt;13), 1, 0)</f>
        <v>0</v>
      </c>
      <c r="L789">
        <f>IF(AND(Table1[[#This Row],[Age]]&lt;&gt;"", Table1[[#This Row],[Age]]&gt;=13, Table1[[#This Row],[Age]]&lt;20), 1, 0)</f>
        <v>0</v>
      </c>
      <c r="O789">
        <f>IF(AND(Table1[[#This Row],[Age]]&lt;&gt;"", Table1[[#This Row],[Age]]&gt;64), 1, 0)</f>
        <v>0</v>
      </c>
      <c r="P789">
        <v>0</v>
      </c>
      <c r="Q789">
        <v>0</v>
      </c>
      <c r="R789">
        <v>347068</v>
      </c>
      <c r="S789">
        <v>7.7750000000000004</v>
      </c>
      <c r="U789" t="s">
        <v>15</v>
      </c>
      <c r="V789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-2.4867973238448076</v>
      </c>
      <c r="W789">
        <f>EXP(Table1[[#This Row],[Logit]])</f>
        <v>8.3175926011791967E-2</v>
      </c>
      <c r="X789">
        <f>IF(Table1[[#This Row],[Survived]]=1, Table1[[#This Row],[elogit]]/(1+Table1[[#This Row],[elogit]]), 1-(Table1[[#This Row],[elogit]]/(1+Table1[[#This Row],[elogit]])))</f>
        <v>0.92321106478239212</v>
      </c>
      <c r="Y789">
        <f>LN(Table1[[#This Row],[probability]])</f>
        <v>-7.9897398050566282E-2</v>
      </c>
      <c r="Z789">
        <f>IF(ROW()&lt;(Table1[[#Totals],[Survived]]+1), 1, 0)</f>
        <v>0</v>
      </c>
      <c r="AA789">
        <f>IF(Table1[[#This Row],[Prediction]]=Table1[[#This Row],[Survived]], 1, 0)</f>
        <v>1</v>
      </c>
    </row>
    <row r="790" spans="1:27" x14ac:dyDescent="0.3">
      <c r="A790">
        <v>232</v>
      </c>
      <c r="B790">
        <v>0</v>
      </c>
      <c r="C790">
        <v>3</v>
      </c>
      <c r="D790">
        <f>IF(Table1[[#This Row],[Pclass]]=1, 1, 0)</f>
        <v>0</v>
      </c>
      <c r="E790">
        <f>IF(Table1[[#This Row],[Pclass]]=2, 1, 0)</f>
        <v>0</v>
      </c>
      <c r="F790" t="s">
        <v>352</v>
      </c>
      <c r="G790" t="s">
        <v>13</v>
      </c>
      <c r="H790">
        <f>IF(Table1[[#This Row],[Sex]]="male", 1, 0)</f>
        <v>1</v>
      </c>
      <c r="I790">
        <v>29</v>
      </c>
      <c r="J790">
        <f>IF(Table1[[#This Row],[Age]], 0, 1)</f>
        <v>0</v>
      </c>
      <c r="K790">
        <f>IF(AND(Table1[[#This Row],[Age]]&lt;&gt;"", Table1[[#This Row],[Age]]&lt;13), 1, 0)</f>
        <v>0</v>
      </c>
      <c r="L790">
        <f>IF(AND(Table1[[#This Row],[Age]]&lt;&gt;"", Table1[[#This Row],[Age]]&gt;=13, Table1[[#This Row],[Age]]&lt;20), 1, 0)</f>
        <v>0</v>
      </c>
      <c r="O790">
        <f>IF(AND(Table1[[#This Row],[Age]]&lt;&gt;"", Table1[[#This Row],[Age]]&gt;64), 1, 0)</f>
        <v>0</v>
      </c>
      <c r="P790">
        <v>0</v>
      </c>
      <c r="Q790">
        <v>0</v>
      </c>
      <c r="R790">
        <v>347067</v>
      </c>
      <c r="S790">
        <v>7.7750000000000004</v>
      </c>
      <c r="U790" t="s">
        <v>15</v>
      </c>
      <c r="V790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-2.4867973238448076</v>
      </c>
      <c r="W790">
        <f>EXP(Table1[[#This Row],[Logit]])</f>
        <v>8.3175926011791967E-2</v>
      </c>
      <c r="X790">
        <f>IF(Table1[[#This Row],[Survived]]=1, Table1[[#This Row],[elogit]]/(1+Table1[[#This Row],[elogit]]), 1-(Table1[[#This Row],[elogit]]/(1+Table1[[#This Row],[elogit]])))</f>
        <v>0.92321106478239212</v>
      </c>
      <c r="Y790">
        <f>LN(Table1[[#This Row],[probability]])</f>
        <v>-7.9897398050566282E-2</v>
      </c>
      <c r="Z790">
        <f>IF(ROW()&lt;(Table1[[#Totals],[Survived]]+1), 1, 0)</f>
        <v>0</v>
      </c>
      <c r="AA790">
        <f>IF(Table1[[#This Row],[Prediction]]=Table1[[#This Row],[Survived]], 1, 0)</f>
        <v>1</v>
      </c>
    </row>
    <row r="791" spans="1:27" x14ac:dyDescent="0.3">
      <c r="A791">
        <v>409</v>
      </c>
      <c r="B791">
        <v>0</v>
      </c>
      <c r="C791">
        <v>3</v>
      </c>
      <c r="D791">
        <f>IF(Table1[[#This Row],[Pclass]]=1, 1, 0)</f>
        <v>0</v>
      </c>
      <c r="E791">
        <f>IF(Table1[[#This Row],[Pclass]]=2, 1, 0)</f>
        <v>0</v>
      </c>
      <c r="F791" t="s">
        <v>597</v>
      </c>
      <c r="G791" t="s">
        <v>13</v>
      </c>
      <c r="H791">
        <f>IF(Table1[[#This Row],[Sex]]="male", 1, 0)</f>
        <v>1</v>
      </c>
      <c r="I791">
        <v>21</v>
      </c>
      <c r="J791">
        <f>IF(Table1[[#This Row],[Age]], 0, 1)</f>
        <v>0</v>
      </c>
      <c r="K791">
        <f>IF(AND(Table1[[#This Row],[Age]]&lt;&gt;"", Table1[[#This Row],[Age]]&lt;13), 1, 0)</f>
        <v>0</v>
      </c>
      <c r="L791">
        <f>IF(AND(Table1[[#This Row],[Age]]&lt;&gt;"", Table1[[#This Row],[Age]]&gt;=13, Table1[[#This Row],[Age]]&lt;20), 1, 0)</f>
        <v>0</v>
      </c>
      <c r="O791">
        <f>IF(AND(Table1[[#This Row],[Age]]&lt;&gt;"", Table1[[#This Row],[Age]]&gt;64), 1, 0)</f>
        <v>0</v>
      </c>
      <c r="P791">
        <v>0</v>
      </c>
      <c r="Q791">
        <v>0</v>
      </c>
      <c r="R791">
        <v>312992</v>
      </c>
      <c r="S791">
        <v>7.7750000000000004</v>
      </c>
      <c r="U791" t="s">
        <v>15</v>
      </c>
      <c r="V791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-2.4867973238448076</v>
      </c>
      <c r="W791">
        <f>EXP(Table1[[#This Row],[Logit]])</f>
        <v>8.3175926011791967E-2</v>
      </c>
      <c r="X791">
        <f>IF(Table1[[#This Row],[Survived]]=1, Table1[[#This Row],[elogit]]/(1+Table1[[#This Row],[elogit]]), 1-(Table1[[#This Row],[elogit]]/(1+Table1[[#This Row],[elogit]])))</f>
        <v>0.92321106478239212</v>
      </c>
      <c r="Y791">
        <f>LN(Table1[[#This Row],[probability]])</f>
        <v>-7.9897398050566282E-2</v>
      </c>
      <c r="Z791">
        <f>IF(ROW()&lt;(Table1[[#Totals],[Survived]]+1), 1, 0)</f>
        <v>0</v>
      </c>
      <c r="AA791">
        <f>IF(Table1[[#This Row],[Prediction]]=Table1[[#This Row],[Survived]], 1, 0)</f>
        <v>1</v>
      </c>
    </row>
    <row r="792" spans="1:27" x14ac:dyDescent="0.3">
      <c r="A792">
        <v>443</v>
      </c>
      <c r="B792">
        <v>0</v>
      </c>
      <c r="C792">
        <v>3</v>
      </c>
      <c r="D792">
        <f>IF(Table1[[#This Row],[Pclass]]=1, 1, 0)</f>
        <v>0</v>
      </c>
      <c r="E792">
        <f>IF(Table1[[#This Row],[Pclass]]=2, 1, 0)</f>
        <v>0</v>
      </c>
      <c r="F792" t="s">
        <v>640</v>
      </c>
      <c r="G792" t="s">
        <v>13</v>
      </c>
      <c r="H792">
        <f>IF(Table1[[#This Row],[Sex]]="male", 1, 0)</f>
        <v>1</v>
      </c>
      <c r="I792">
        <v>25</v>
      </c>
      <c r="J792">
        <f>IF(Table1[[#This Row],[Age]], 0, 1)</f>
        <v>0</v>
      </c>
      <c r="K792">
        <f>IF(AND(Table1[[#This Row],[Age]]&lt;&gt;"", Table1[[#This Row],[Age]]&lt;13), 1, 0)</f>
        <v>0</v>
      </c>
      <c r="L792">
        <f>IF(AND(Table1[[#This Row],[Age]]&lt;&gt;"", Table1[[#This Row],[Age]]&gt;=13, Table1[[#This Row],[Age]]&lt;20), 1, 0)</f>
        <v>0</v>
      </c>
      <c r="O792">
        <f>IF(AND(Table1[[#This Row],[Age]]&lt;&gt;"", Table1[[#This Row],[Age]]&gt;64), 1, 0)</f>
        <v>0</v>
      </c>
      <c r="P792">
        <v>1</v>
      </c>
      <c r="Q792">
        <v>0</v>
      </c>
      <c r="R792">
        <v>347076</v>
      </c>
      <c r="S792">
        <v>7.7750000000000004</v>
      </c>
      <c r="U792" t="s">
        <v>15</v>
      </c>
      <c r="V792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-2.4867973238448076</v>
      </c>
      <c r="W792">
        <f>EXP(Table1[[#This Row],[Logit]])</f>
        <v>8.3175926011791967E-2</v>
      </c>
      <c r="X792">
        <f>IF(Table1[[#This Row],[Survived]]=1, Table1[[#This Row],[elogit]]/(1+Table1[[#This Row],[elogit]]), 1-(Table1[[#This Row],[elogit]]/(1+Table1[[#This Row],[elogit]])))</f>
        <v>0.92321106478239212</v>
      </c>
      <c r="Y792">
        <f>LN(Table1[[#This Row],[probability]])</f>
        <v>-7.9897398050566282E-2</v>
      </c>
      <c r="Z792">
        <f>IF(ROW()&lt;(Table1[[#Totals],[Survived]]+1), 1, 0)</f>
        <v>0</v>
      </c>
      <c r="AA792">
        <f>IF(Table1[[#This Row],[Prediction]]=Table1[[#This Row],[Survived]], 1, 0)</f>
        <v>1</v>
      </c>
    </row>
    <row r="793" spans="1:27" x14ac:dyDescent="0.3">
      <c r="A793">
        <v>668</v>
      </c>
      <c r="B793">
        <v>0</v>
      </c>
      <c r="C793">
        <v>3</v>
      </c>
      <c r="D793">
        <f>IF(Table1[[#This Row],[Pclass]]=1, 1, 0)</f>
        <v>0</v>
      </c>
      <c r="E793">
        <f>IF(Table1[[#This Row],[Pclass]]=2, 1, 0)</f>
        <v>0</v>
      </c>
      <c r="F793" t="s">
        <v>939</v>
      </c>
      <c r="G793" t="s">
        <v>13</v>
      </c>
      <c r="H793">
        <f>IF(Table1[[#This Row],[Sex]]="male", 1, 0)</f>
        <v>1</v>
      </c>
      <c r="J793">
        <f>IF(Table1[[#This Row],[Age]], 0, 1)</f>
        <v>1</v>
      </c>
      <c r="K793">
        <f>IF(AND(Table1[[#This Row],[Age]]&lt;&gt;"", Table1[[#This Row],[Age]]&lt;13), 1, 0)</f>
        <v>0</v>
      </c>
      <c r="L793">
        <f>IF(AND(Table1[[#This Row],[Age]]&lt;&gt;"", Table1[[#This Row],[Age]]&gt;=13, Table1[[#This Row],[Age]]&lt;20), 1, 0)</f>
        <v>0</v>
      </c>
      <c r="O793">
        <f>IF(AND(Table1[[#This Row],[Age]]&lt;&gt;"", Table1[[#This Row],[Age]]&gt;64), 1, 0)</f>
        <v>0</v>
      </c>
      <c r="P793">
        <v>0</v>
      </c>
      <c r="Q793">
        <v>0</v>
      </c>
      <c r="R793">
        <v>312993</v>
      </c>
      <c r="S793">
        <v>7.7750000000000004</v>
      </c>
      <c r="U793" t="s">
        <v>15</v>
      </c>
      <c r="V793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-2.4867973238448076</v>
      </c>
      <c r="W793">
        <f>EXP(Table1[[#This Row],[Logit]])</f>
        <v>8.3175926011791967E-2</v>
      </c>
      <c r="X793">
        <f>IF(Table1[[#This Row],[Survived]]=1, Table1[[#This Row],[elogit]]/(1+Table1[[#This Row],[elogit]]), 1-(Table1[[#This Row],[elogit]]/(1+Table1[[#This Row],[elogit]])))</f>
        <v>0.92321106478239212</v>
      </c>
      <c r="Y793">
        <f>LN(Table1[[#This Row],[probability]])</f>
        <v>-7.9897398050566282E-2</v>
      </c>
      <c r="Z793">
        <f>IF(ROW()&lt;(Table1[[#Totals],[Survived]]+1), 1, 0)</f>
        <v>0</v>
      </c>
      <c r="AA793">
        <f>IF(Table1[[#This Row],[Prediction]]=Table1[[#This Row],[Survived]], 1, 0)</f>
        <v>1</v>
      </c>
    </row>
    <row r="794" spans="1:27" x14ac:dyDescent="0.3">
      <c r="A794">
        <v>720</v>
      </c>
      <c r="B794">
        <v>0</v>
      </c>
      <c r="C794">
        <v>3</v>
      </c>
      <c r="D794">
        <f>IF(Table1[[#This Row],[Pclass]]=1, 1, 0)</f>
        <v>0</v>
      </c>
      <c r="E794">
        <f>IF(Table1[[#This Row],[Pclass]]=2, 1, 0)</f>
        <v>0</v>
      </c>
      <c r="F794" t="s">
        <v>1008</v>
      </c>
      <c r="G794" t="s">
        <v>13</v>
      </c>
      <c r="H794">
        <f>IF(Table1[[#This Row],[Sex]]="male", 1, 0)</f>
        <v>1</v>
      </c>
      <c r="I794">
        <v>33</v>
      </c>
      <c r="J794">
        <f>IF(Table1[[#This Row],[Age]], 0, 1)</f>
        <v>0</v>
      </c>
      <c r="K794">
        <f>IF(AND(Table1[[#This Row],[Age]]&lt;&gt;"", Table1[[#This Row],[Age]]&lt;13), 1, 0)</f>
        <v>0</v>
      </c>
      <c r="L794">
        <f>IF(AND(Table1[[#This Row],[Age]]&lt;&gt;"", Table1[[#This Row],[Age]]&gt;=13, Table1[[#This Row],[Age]]&lt;20), 1, 0)</f>
        <v>0</v>
      </c>
      <c r="O794">
        <f>IF(AND(Table1[[#This Row],[Age]]&lt;&gt;"", Table1[[#This Row],[Age]]&gt;64), 1, 0)</f>
        <v>0</v>
      </c>
      <c r="P794">
        <v>0</v>
      </c>
      <c r="Q794">
        <v>0</v>
      </c>
      <c r="R794">
        <v>347062</v>
      </c>
      <c r="S794">
        <v>7.7750000000000004</v>
      </c>
      <c r="U794" t="s">
        <v>15</v>
      </c>
      <c r="V79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-2.4867973238448076</v>
      </c>
      <c r="W794">
        <f>EXP(Table1[[#This Row],[Logit]])</f>
        <v>8.3175926011791967E-2</v>
      </c>
      <c r="X794">
        <f>IF(Table1[[#This Row],[Survived]]=1, Table1[[#This Row],[elogit]]/(1+Table1[[#This Row],[elogit]]), 1-(Table1[[#This Row],[elogit]]/(1+Table1[[#This Row],[elogit]])))</f>
        <v>0.92321106478239212</v>
      </c>
      <c r="Y794">
        <f>LN(Table1[[#This Row],[probability]])</f>
        <v>-7.9897398050566282E-2</v>
      </c>
      <c r="Z794">
        <f>IF(ROW()&lt;(Table1[[#Totals],[Survived]]+1), 1, 0)</f>
        <v>0</v>
      </c>
      <c r="AA794">
        <f>IF(Table1[[#This Row],[Prediction]]=Table1[[#This Row],[Survived]], 1, 0)</f>
        <v>1</v>
      </c>
    </row>
    <row r="795" spans="1:27" x14ac:dyDescent="0.3">
      <c r="A795">
        <v>806</v>
      </c>
      <c r="B795">
        <v>0</v>
      </c>
      <c r="C795">
        <v>3</v>
      </c>
      <c r="D795">
        <f>IF(Table1[[#This Row],[Pclass]]=1, 1, 0)</f>
        <v>0</v>
      </c>
      <c r="E795">
        <f>IF(Table1[[#This Row],[Pclass]]=2, 1, 0)</f>
        <v>0</v>
      </c>
      <c r="F795" t="s">
        <v>1114</v>
      </c>
      <c r="G795" t="s">
        <v>13</v>
      </c>
      <c r="H795">
        <f>IF(Table1[[#This Row],[Sex]]="male", 1, 0)</f>
        <v>1</v>
      </c>
      <c r="I795">
        <v>31</v>
      </c>
      <c r="J795">
        <f>IF(Table1[[#This Row],[Age]], 0, 1)</f>
        <v>0</v>
      </c>
      <c r="K795">
        <f>IF(AND(Table1[[#This Row],[Age]]&lt;&gt;"", Table1[[#This Row],[Age]]&lt;13), 1, 0)</f>
        <v>0</v>
      </c>
      <c r="L795">
        <f>IF(AND(Table1[[#This Row],[Age]]&lt;&gt;"", Table1[[#This Row],[Age]]&gt;=13, Table1[[#This Row],[Age]]&lt;20), 1, 0)</f>
        <v>0</v>
      </c>
      <c r="O795">
        <f>IF(AND(Table1[[#This Row],[Age]]&lt;&gt;"", Table1[[#This Row],[Age]]&gt;64), 1, 0)</f>
        <v>0</v>
      </c>
      <c r="P795">
        <v>0</v>
      </c>
      <c r="Q795">
        <v>0</v>
      </c>
      <c r="R795">
        <v>347063</v>
      </c>
      <c r="S795">
        <v>7.7750000000000004</v>
      </c>
      <c r="U795" t="s">
        <v>15</v>
      </c>
      <c r="V79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-2.4867973238448076</v>
      </c>
      <c r="W795">
        <f>EXP(Table1[[#This Row],[Logit]])</f>
        <v>8.3175926011791967E-2</v>
      </c>
      <c r="X795">
        <f>IF(Table1[[#This Row],[Survived]]=1, Table1[[#This Row],[elogit]]/(1+Table1[[#This Row],[elogit]]), 1-(Table1[[#This Row],[elogit]]/(1+Table1[[#This Row],[elogit]])))</f>
        <v>0.92321106478239212</v>
      </c>
      <c r="Y795">
        <f>LN(Table1[[#This Row],[probability]])</f>
        <v>-7.9897398050566282E-2</v>
      </c>
      <c r="Z795">
        <f>IF(ROW()&lt;(Table1[[#Totals],[Survived]]+1), 1, 0)</f>
        <v>0</v>
      </c>
      <c r="AA795">
        <f>IF(Table1[[#This Row],[Prediction]]=Table1[[#This Row],[Survived]], 1, 0)</f>
        <v>1</v>
      </c>
    </row>
    <row r="796" spans="1:27" x14ac:dyDescent="0.3">
      <c r="A796">
        <v>127</v>
      </c>
      <c r="B796">
        <v>0</v>
      </c>
      <c r="C796">
        <v>3</v>
      </c>
      <c r="D796">
        <f>IF(Table1[[#This Row],[Pclass]]=1, 1, 0)</f>
        <v>0</v>
      </c>
      <c r="E796">
        <f>IF(Table1[[#This Row],[Pclass]]=2, 1, 0)</f>
        <v>0</v>
      </c>
      <c r="F796" t="s">
        <v>198</v>
      </c>
      <c r="G796" t="s">
        <v>13</v>
      </c>
      <c r="H796">
        <f>IF(Table1[[#This Row],[Sex]]="male", 1, 0)</f>
        <v>1</v>
      </c>
      <c r="J796">
        <f>IF(Table1[[#This Row],[Age]], 0, 1)</f>
        <v>1</v>
      </c>
      <c r="K796">
        <f>IF(AND(Table1[[#This Row],[Age]]&lt;&gt;"", Table1[[#This Row],[Age]]&lt;13), 1, 0)</f>
        <v>0</v>
      </c>
      <c r="L796">
        <f>IF(AND(Table1[[#This Row],[Age]]&lt;&gt;"", Table1[[#This Row],[Age]]&gt;=13, Table1[[#This Row],[Age]]&lt;20), 1, 0)</f>
        <v>0</v>
      </c>
      <c r="O796">
        <f>IF(AND(Table1[[#This Row],[Age]]&lt;&gt;"", Table1[[#This Row],[Age]]&gt;64), 1, 0)</f>
        <v>0</v>
      </c>
      <c r="P796">
        <v>0</v>
      </c>
      <c r="Q796">
        <v>0</v>
      </c>
      <c r="R796">
        <v>370372</v>
      </c>
      <c r="S796">
        <v>7.75</v>
      </c>
      <c r="U796" t="s">
        <v>27</v>
      </c>
      <c r="V79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-2.4868305758628342</v>
      </c>
      <c r="W796">
        <f>EXP(Table1[[#This Row],[Logit]])</f>
        <v>8.3173160290384018E-2</v>
      </c>
      <c r="X796">
        <f>IF(Table1[[#This Row],[Survived]]=1, Table1[[#This Row],[elogit]]/(1+Table1[[#This Row],[elogit]]), 1-(Table1[[#This Row],[elogit]]/(1+Table1[[#This Row],[elogit]])))</f>
        <v>0.92321342206440338</v>
      </c>
      <c r="Y796">
        <f>LN(Table1[[#This Row],[probability]])</f>
        <v>-7.9894844702700654E-2</v>
      </c>
      <c r="Z796">
        <f>IF(ROW()&lt;(Table1[[#Totals],[Survived]]+1), 1, 0)</f>
        <v>0</v>
      </c>
      <c r="AA796">
        <f>IF(Table1[[#This Row],[Prediction]]=Table1[[#This Row],[Survived]], 1, 0)</f>
        <v>1</v>
      </c>
    </row>
    <row r="797" spans="1:27" x14ac:dyDescent="0.3">
      <c r="A797">
        <v>197</v>
      </c>
      <c r="B797">
        <v>0</v>
      </c>
      <c r="C797">
        <v>3</v>
      </c>
      <c r="D797">
        <f>IF(Table1[[#This Row],[Pclass]]=1, 1, 0)</f>
        <v>0</v>
      </c>
      <c r="E797">
        <f>IF(Table1[[#This Row],[Pclass]]=2, 1, 0)</f>
        <v>0</v>
      </c>
      <c r="F797" t="s">
        <v>303</v>
      </c>
      <c r="G797" t="s">
        <v>13</v>
      </c>
      <c r="H797">
        <f>IF(Table1[[#This Row],[Sex]]="male", 1, 0)</f>
        <v>1</v>
      </c>
      <c r="J797">
        <f>IF(Table1[[#This Row],[Age]], 0, 1)</f>
        <v>1</v>
      </c>
      <c r="K797">
        <f>IF(AND(Table1[[#This Row],[Age]]&lt;&gt;"", Table1[[#This Row],[Age]]&lt;13), 1, 0)</f>
        <v>0</v>
      </c>
      <c r="L797">
        <f>IF(AND(Table1[[#This Row],[Age]]&lt;&gt;"", Table1[[#This Row],[Age]]&gt;=13, Table1[[#This Row],[Age]]&lt;20), 1, 0)</f>
        <v>0</v>
      </c>
      <c r="O797">
        <f>IF(AND(Table1[[#This Row],[Age]]&lt;&gt;"", Table1[[#This Row],[Age]]&gt;64), 1, 0)</f>
        <v>0</v>
      </c>
      <c r="P797">
        <v>0</v>
      </c>
      <c r="Q797">
        <v>0</v>
      </c>
      <c r="R797">
        <v>368703</v>
      </c>
      <c r="S797">
        <v>7.75</v>
      </c>
      <c r="U797" t="s">
        <v>27</v>
      </c>
      <c r="V79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-2.4868305758628342</v>
      </c>
      <c r="W797">
        <f>EXP(Table1[[#This Row],[Logit]])</f>
        <v>8.3173160290384018E-2</v>
      </c>
      <c r="X797">
        <f>IF(Table1[[#This Row],[Survived]]=1, Table1[[#This Row],[elogit]]/(1+Table1[[#This Row],[elogit]]), 1-(Table1[[#This Row],[elogit]]/(1+Table1[[#This Row],[elogit]])))</f>
        <v>0.92321342206440338</v>
      </c>
      <c r="Y797">
        <f>LN(Table1[[#This Row],[probability]])</f>
        <v>-7.9894844702700654E-2</v>
      </c>
      <c r="Z797">
        <f>IF(ROW()&lt;(Table1[[#Totals],[Survived]]+1), 1, 0)</f>
        <v>0</v>
      </c>
      <c r="AA797">
        <f>IF(Table1[[#This Row],[Prediction]]=Table1[[#This Row],[Survived]], 1, 0)</f>
        <v>1</v>
      </c>
    </row>
    <row r="798" spans="1:27" x14ac:dyDescent="0.3">
      <c r="A798">
        <v>215</v>
      </c>
      <c r="B798">
        <v>0</v>
      </c>
      <c r="C798">
        <v>3</v>
      </c>
      <c r="D798">
        <f>IF(Table1[[#This Row],[Pclass]]=1, 1, 0)</f>
        <v>0</v>
      </c>
      <c r="E798">
        <f>IF(Table1[[#This Row],[Pclass]]=2, 1, 0)</f>
        <v>0</v>
      </c>
      <c r="F798" t="s">
        <v>326</v>
      </c>
      <c r="G798" t="s">
        <v>13</v>
      </c>
      <c r="H798">
        <f>IF(Table1[[#This Row],[Sex]]="male", 1, 0)</f>
        <v>1</v>
      </c>
      <c r="J798">
        <f>IF(Table1[[#This Row],[Age]], 0, 1)</f>
        <v>1</v>
      </c>
      <c r="K798">
        <f>IF(AND(Table1[[#This Row],[Age]]&lt;&gt;"", Table1[[#This Row],[Age]]&lt;13), 1, 0)</f>
        <v>0</v>
      </c>
      <c r="L798">
        <f>IF(AND(Table1[[#This Row],[Age]]&lt;&gt;"", Table1[[#This Row],[Age]]&gt;=13, Table1[[#This Row],[Age]]&lt;20), 1, 0)</f>
        <v>0</v>
      </c>
      <c r="O798">
        <f>IF(AND(Table1[[#This Row],[Age]]&lt;&gt;"", Table1[[#This Row],[Age]]&gt;64), 1, 0)</f>
        <v>0</v>
      </c>
      <c r="P798">
        <v>1</v>
      </c>
      <c r="Q798">
        <v>0</v>
      </c>
      <c r="R798">
        <v>367229</v>
      </c>
      <c r="S798">
        <v>7.75</v>
      </c>
      <c r="U798" t="s">
        <v>27</v>
      </c>
      <c r="V798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-2.4868305758628342</v>
      </c>
      <c r="W798">
        <f>EXP(Table1[[#This Row],[Logit]])</f>
        <v>8.3173160290384018E-2</v>
      </c>
      <c r="X798">
        <f>IF(Table1[[#This Row],[Survived]]=1, Table1[[#This Row],[elogit]]/(1+Table1[[#This Row],[elogit]]), 1-(Table1[[#This Row],[elogit]]/(1+Table1[[#This Row],[elogit]])))</f>
        <v>0.92321342206440338</v>
      </c>
      <c r="Y798">
        <f>LN(Table1[[#This Row],[probability]])</f>
        <v>-7.9894844702700654E-2</v>
      </c>
      <c r="Z798">
        <f>IF(ROW()&lt;(Table1[[#Totals],[Survived]]+1), 1, 0)</f>
        <v>0</v>
      </c>
      <c r="AA798">
        <f>IF(Table1[[#This Row],[Prediction]]=Table1[[#This Row],[Survived]], 1, 0)</f>
        <v>1</v>
      </c>
    </row>
    <row r="799" spans="1:27" x14ac:dyDescent="0.3">
      <c r="A799">
        <v>261</v>
      </c>
      <c r="B799">
        <v>0</v>
      </c>
      <c r="C799">
        <v>3</v>
      </c>
      <c r="D799">
        <f>IF(Table1[[#This Row],[Pclass]]=1, 1, 0)</f>
        <v>0</v>
      </c>
      <c r="E799">
        <f>IF(Table1[[#This Row],[Pclass]]=2, 1, 0)</f>
        <v>0</v>
      </c>
      <c r="F799" t="s">
        <v>394</v>
      </c>
      <c r="G799" t="s">
        <v>13</v>
      </c>
      <c r="H799">
        <f>IF(Table1[[#This Row],[Sex]]="male", 1, 0)</f>
        <v>1</v>
      </c>
      <c r="J799">
        <f>IF(Table1[[#This Row],[Age]], 0, 1)</f>
        <v>1</v>
      </c>
      <c r="K799">
        <f>IF(AND(Table1[[#This Row],[Age]]&lt;&gt;"", Table1[[#This Row],[Age]]&lt;13), 1, 0)</f>
        <v>0</v>
      </c>
      <c r="L799">
        <f>IF(AND(Table1[[#This Row],[Age]]&lt;&gt;"", Table1[[#This Row],[Age]]&gt;=13, Table1[[#This Row],[Age]]&lt;20), 1, 0)</f>
        <v>0</v>
      </c>
      <c r="O799">
        <f>IF(AND(Table1[[#This Row],[Age]]&lt;&gt;"", Table1[[#This Row],[Age]]&gt;64), 1, 0)</f>
        <v>0</v>
      </c>
      <c r="P799">
        <v>0</v>
      </c>
      <c r="Q799">
        <v>0</v>
      </c>
      <c r="R799">
        <v>384461</v>
      </c>
      <c r="S799">
        <v>7.75</v>
      </c>
      <c r="U799" t="s">
        <v>27</v>
      </c>
      <c r="V799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-2.4868305758628342</v>
      </c>
      <c r="W799">
        <f>EXP(Table1[[#This Row],[Logit]])</f>
        <v>8.3173160290384018E-2</v>
      </c>
      <c r="X799">
        <f>IF(Table1[[#This Row],[Survived]]=1, Table1[[#This Row],[elogit]]/(1+Table1[[#This Row],[elogit]]), 1-(Table1[[#This Row],[elogit]]/(1+Table1[[#This Row],[elogit]])))</f>
        <v>0.92321342206440338</v>
      </c>
      <c r="Y799">
        <f>LN(Table1[[#This Row],[probability]])</f>
        <v>-7.9894844702700654E-2</v>
      </c>
      <c r="Z799">
        <f>IF(ROW()&lt;(Table1[[#Totals],[Survived]]+1), 1, 0)</f>
        <v>0</v>
      </c>
      <c r="AA799">
        <f>IF(Table1[[#This Row],[Prediction]]=Table1[[#This Row],[Survived]], 1, 0)</f>
        <v>1</v>
      </c>
    </row>
    <row r="800" spans="1:27" x14ac:dyDescent="0.3">
      <c r="A800">
        <v>407</v>
      </c>
      <c r="B800">
        <v>0</v>
      </c>
      <c r="C800">
        <v>3</v>
      </c>
      <c r="D800">
        <f>IF(Table1[[#This Row],[Pclass]]=1, 1, 0)</f>
        <v>0</v>
      </c>
      <c r="E800">
        <f>IF(Table1[[#This Row],[Pclass]]=2, 1, 0)</f>
        <v>0</v>
      </c>
      <c r="F800" t="s">
        <v>595</v>
      </c>
      <c r="G800" t="s">
        <v>13</v>
      </c>
      <c r="H800">
        <f>IF(Table1[[#This Row],[Sex]]="male", 1, 0)</f>
        <v>1</v>
      </c>
      <c r="I800">
        <v>51</v>
      </c>
      <c r="J800">
        <f>IF(Table1[[#This Row],[Age]], 0, 1)</f>
        <v>0</v>
      </c>
      <c r="K800">
        <f>IF(AND(Table1[[#This Row],[Age]]&lt;&gt;"", Table1[[#This Row],[Age]]&lt;13), 1, 0)</f>
        <v>0</v>
      </c>
      <c r="L800">
        <f>IF(AND(Table1[[#This Row],[Age]]&lt;&gt;"", Table1[[#This Row],[Age]]&gt;=13, Table1[[#This Row],[Age]]&lt;20), 1, 0)</f>
        <v>0</v>
      </c>
      <c r="O800">
        <f>IF(AND(Table1[[#This Row],[Age]]&lt;&gt;"", Table1[[#This Row],[Age]]&gt;64), 1, 0)</f>
        <v>0</v>
      </c>
      <c r="P800">
        <v>0</v>
      </c>
      <c r="Q800">
        <v>0</v>
      </c>
      <c r="R800">
        <v>347064</v>
      </c>
      <c r="S800">
        <v>7.75</v>
      </c>
      <c r="U800" t="s">
        <v>15</v>
      </c>
      <c r="V800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-2.4868305758628342</v>
      </c>
      <c r="W800">
        <f>EXP(Table1[[#This Row],[Logit]])</f>
        <v>8.3173160290384018E-2</v>
      </c>
      <c r="X800">
        <f>IF(Table1[[#This Row],[Survived]]=1, Table1[[#This Row],[elogit]]/(1+Table1[[#This Row],[elogit]]), 1-(Table1[[#This Row],[elogit]]/(1+Table1[[#This Row],[elogit]])))</f>
        <v>0.92321342206440338</v>
      </c>
      <c r="Y800">
        <f>LN(Table1[[#This Row],[probability]])</f>
        <v>-7.9894844702700654E-2</v>
      </c>
      <c r="Z800">
        <f>IF(ROW()&lt;(Table1[[#Totals],[Survived]]+1), 1, 0)</f>
        <v>0</v>
      </c>
      <c r="AA800">
        <f>IF(Table1[[#This Row],[Prediction]]=Table1[[#This Row],[Survived]], 1, 0)</f>
        <v>1</v>
      </c>
    </row>
    <row r="801" spans="1:27" x14ac:dyDescent="0.3">
      <c r="A801">
        <v>429</v>
      </c>
      <c r="B801">
        <v>0</v>
      </c>
      <c r="C801">
        <v>3</v>
      </c>
      <c r="D801">
        <f>IF(Table1[[#This Row],[Pclass]]=1, 1, 0)</f>
        <v>0</v>
      </c>
      <c r="E801">
        <f>IF(Table1[[#This Row],[Pclass]]=2, 1, 0)</f>
        <v>0</v>
      </c>
      <c r="F801" t="s">
        <v>620</v>
      </c>
      <c r="G801" t="s">
        <v>13</v>
      </c>
      <c r="H801">
        <f>IF(Table1[[#This Row],[Sex]]="male", 1, 0)</f>
        <v>1</v>
      </c>
      <c r="J801">
        <f>IF(Table1[[#This Row],[Age]], 0, 1)</f>
        <v>1</v>
      </c>
      <c r="K801">
        <f>IF(AND(Table1[[#This Row],[Age]]&lt;&gt;"", Table1[[#This Row],[Age]]&lt;13), 1, 0)</f>
        <v>0</v>
      </c>
      <c r="L801">
        <f>IF(AND(Table1[[#This Row],[Age]]&lt;&gt;"", Table1[[#This Row],[Age]]&gt;=13, Table1[[#This Row],[Age]]&lt;20), 1, 0)</f>
        <v>0</v>
      </c>
      <c r="O801">
        <f>IF(AND(Table1[[#This Row],[Age]]&lt;&gt;"", Table1[[#This Row],[Age]]&gt;64), 1, 0)</f>
        <v>0</v>
      </c>
      <c r="P801">
        <v>0</v>
      </c>
      <c r="Q801">
        <v>0</v>
      </c>
      <c r="R801">
        <v>364851</v>
      </c>
      <c r="S801">
        <v>7.75</v>
      </c>
      <c r="U801" t="s">
        <v>27</v>
      </c>
      <c r="V801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-2.4868305758628342</v>
      </c>
      <c r="W801">
        <f>EXP(Table1[[#This Row],[Logit]])</f>
        <v>8.3173160290384018E-2</v>
      </c>
      <c r="X801">
        <f>IF(Table1[[#This Row],[Survived]]=1, Table1[[#This Row],[elogit]]/(1+Table1[[#This Row],[elogit]]), 1-(Table1[[#This Row],[elogit]]/(1+Table1[[#This Row],[elogit]])))</f>
        <v>0.92321342206440338</v>
      </c>
      <c r="Y801">
        <f>LN(Table1[[#This Row],[probability]])</f>
        <v>-7.9894844702700654E-2</v>
      </c>
      <c r="Z801">
        <f>IF(ROW()&lt;(Table1[[#Totals],[Survived]]+1), 1, 0)</f>
        <v>0</v>
      </c>
      <c r="AA801">
        <f>IF(Table1[[#This Row],[Prediction]]=Table1[[#This Row],[Survived]], 1, 0)</f>
        <v>1</v>
      </c>
    </row>
    <row r="802" spans="1:27" x14ac:dyDescent="0.3">
      <c r="A802">
        <v>460</v>
      </c>
      <c r="B802">
        <v>0</v>
      </c>
      <c r="C802">
        <v>3</v>
      </c>
      <c r="D802">
        <f>IF(Table1[[#This Row],[Pclass]]=1, 1, 0)</f>
        <v>0</v>
      </c>
      <c r="E802">
        <f>IF(Table1[[#This Row],[Pclass]]=2, 1, 0)</f>
        <v>0</v>
      </c>
      <c r="F802" t="s">
        <v>665</v>
      </c>
      <c r="G802" t="s">
        <v>13</v>
      </c>
      <c r="H802">
        <f>IF(Table1[[#This Row],[Sex]]="male", 1, 0)</f>
        <v>1</v>
      </c>
      <c r="J802">
        <f>IF(Table1[[#This Row],[Age]], 0, 1)</f>
        <v>1</v>
      </c>
      <c r="K802">
        <f>IF(AND(Table1[[#This Row],[Age]]&lt;&gt;"", Table1[[#This Row],[Age]]&lt;13), 1, 0)</f>
        <v>0</v>
      </c>
      <c r="L802">
        <f>IF(AND(Table1[[#This Row],[Age]]&lt;&gt;"", Table1[[#This Row],[Age]]&gt;=13, Table1[[#This Row],[Age]]&lt;20), 1, 0)</f>
        <v>0</v>
      </c>
      <c r="O802">
        <f>IF(AND(Table1[[#This Row],[Age]]&lt;&gt;"", Table1[[#This Row],[Age]]&gt;64), 1, 0)</f>
        <v>0</v>
      </c>
      <c r="P802">
        <v>0</v>
      </c>
      <c r="Q802">
        <v>0</v>
      </c>
      <c r="R802">
        <v>371060</v>
      </c>
      <c r="S802">
        <v>7.75</v>
      </c>
      <c r="U802" t="s">
        <v>27</v>
      </c>
      <c r="V802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-2.4868305758628342</v>
      </c>
      <c r="W802">
        <f>EXP(Table1[[#This Row],[Logit]])</f>
        <v>8.3173160290384018E-2</v>
      </c>
      <c r="X802">
        <f>IF(Table1[[#This Row],[Survived]]=1, Table1[[#This Row],[elogit]]/(1+Table1[[#This Row],[elogit]]), 1-(Table1[[#This Row],[elogit]]/(1+Table1[[#This Row],[elogit]])))</f>
        <v>0.92321342206440338</v>
      </c>
      <c r="Y802">
        <f>LN(Table1[[#This Row],[probability]])</f>
        <v>-7.9894844702700654E-2</v>
      </c>
      <c r="Z802">
        <f>IF(ROW()&lt;(Table1[[#Totals],[Survived]]+1), 1, 0)</f>
        <v>0</v>
      </c>
      <c r="AA802">
        <f>IF(Table1[[#This Row],[Prediction]]=Table1[[#This Row],[Survived]], 1, 0)</f>
        <v>1</v>
      </c>
    </row>
    <row r="803" spans="1:27" x14ac:dyDescent="0.3">
      <c r="A803">
        <v>526</v>
      </c>
      <c r="B803">
        <v>0</v>
      </c>
      <c r="C803">
        <v>3</v>
      </c>
      <c r="D803">
        <f>IF(Table1[[#This Row],[Pclass]]=1, 1, 0)</f>
        <v>0</v>
      </c>
      <c r="E803">
        <f>IF(Table1[[#This Row],[Pclass]]=2, 1, 0)</f>
        <v>0</v>
      </c>
      <c r="F803" t="s">
        <v>755</v>
      </c>
      <c r="G803" t="s">
        <v>13</v>
      </c>
      <c r="H803">
        <f>IF(Table1[[#This Row],[Sex]]="male", 1, 0)</f>
        <v>1</v>
      </c>
      <c r="I803">
        <v>40.5</v>
      </c>
      <c r="J803">
        <f>IF(Table1[[#This Row],[Age]], 0, 1)</f>
        <v>0</v>
      </c>
      <c r="K803">
        <f>IF(AND(Table1[[#This Row],[Age]]&lt;&gt;"", Table1[[#This Row],[Age]]&lt;13), 1, 0)</f>
        <v>0</v>
      </c>
      <c r="L803">
        <f>IF(AND(Table1[[#This Row],[Age]]&lt;&gt;"", Table1[[#This Row],[Age]]&gt;=13, Table1[[#This Row],[Age]]&lt;20), 1, 0)</f>
        <v>0</v>
      </c>
      <c r="O803">
        <f>IF(AND(Table1[[#This Row],[Age]]&lt;&gt;"", Table1[[#This Row],[Age]]&gt;64), 1, 0)</f>
        <v>0</v>
      </c>
      <c r="P803">
        <v>0</v>
      </c>
      <c r="Q803">
        <v>0</v>
      </c>
      <c r="R803">
        <v>367232</v>
      </c>
      <c r="S803">
        <v>7.75</v>
      </c>
      <c r="U803" t="s">
        <v>27</v>
      </c>
      <c r="V803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-2.4868305758628342</v>
      </c>
      <c r="W803">
        <f>EXP(Table1[[#This Row],[Logit]])</f>
        <v>8.3173160290384018E-2</v>
      </c>
      <c r="X803">
        <f>IF(Table1[[#This Row],[Survived]]=1, Table1[[#This Row],[elogit]]/(1+Table1[[#This Row],[elogit]]), 1-(Table1[[#This Row],[elogit]]/(1+Table1[[#This Row],[elogit]])))</f>
        <v>0.92321342206440338</v>
      </c>
      <c r="Y803">
        <f>LN(Table1[[#This Row],[probability]])</f>
        <v>-7.9894844702700654E-2</v>
      </c>
      <c r="Z803">
        <f>IF(ROW()&lt;(Table1[[#Totals],[Survived]]+1), 1, 0)</f>
        <v>0</v>
      </c>
      <c r="AA803">
        <f>IF(Table1[[#This Row],[Prediction]]=Table1[[#This Row],[Survived]], 1, 0)</f>
        <v>1</v>
      </c>
    </row>
    <row r="804" spans="1:27" x14ac:dyDescent="0.3">
      <c r="A804">
        <v>561</v>
      </c>
      <c r="B804">
        <v>0</v>
      </c>
      <c r="C804">
        <v>3</v>
      </c>
      <c r="D804">
        <f>IF(Table1[[#This Row],[Pclass]]=1, 1, 0)</f>
        <v>0</v>
      </c>
      <c r="E804">
        <f>IF(Table1[[#This Row],[Pclass]]=2, 1, 0)</f>
        <v>0</v>
      </c>
      <c r="F804" t="s">
        <v>802</v>
      </c>
      <c r="G804" t="s">
        <v>13</v>
      </c>
      <c r="H804">
        <f>IF(Table1[[#This Row],[Sex]]="male", 1, 0)</f>
        <v>1</v>
      </c>
      <c r="J804">
        <f>IF(Table1[[#This Row],[Age]], 0, 1)</f>
        <v>1</v>
      </c>
      <c r="K804">
        <f>IF(AND(Table1[[#This Row],[Age]]&lt;&gt;"", Table1[[#This Row],[Age]]&lt;13), 1, 0)</f>
        <v>0</v>
      </c>
      <c r="L804">
        <f>IF(AND(Table1[[#This Row],[Age]]&lt;&gt;"", Table1[[#This Row],[Age]]&gt;=13, Table1[[#This Row],[Age]]&lt;20), 1, 0)</f>
        <v>0</v>
      </c>
      <c r="O804">
        <f>IF(AND(Table1[[#This Row],[Age]]&lt;&gt;"", Table1[[#This Row],[Age]]&gt;64), 1, 0)</f>
        <v>0</v>
      </c>
      <c r="P804">
        <v>0</v>
      </c>
      <c r="Q804">
        <v>0</v>
      </c>
      <c r="R804">
        <v>372622</v>
      </c>
      <c r="S804">
        <v>7.75</v>
      </c>
      <c r="U804" t="s">
        <v>27</v>
      </c>
      <c r="V80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-2.4868305758628342</v>
      </c>
      <c r="W804">
        <f>EXP(Table1[[#This Row],[Logit]])</f>
        <v>8.3173160290384018E-2</v>
      </c>
      <c r="X804">
        <f>IF(Table1[[#This Row],[Survived]]=1, Table1[[#This Row],[elogit]]/(1+Table1[[#This Row],[elogit]]), 1-(Table1[[#This Row],[elogit]]/(1+Table1[[#This Row],[elogit]])))</f>
        <v>0.92321342206440338</v>
      </c>
      <c r="Y804">
        <f>LN(Table1[[#This Row],[probability]])</f>
        <v>-7.9894844702700654E-2</v>
      </c>
      <c r="Z804">
        <f>IF(ROW()&lt;(Table1[[#Totals],[Survived]]+1), 1, 0)</f>
        <v>0</v>
      </c>
      <c r="AA804">
        <f>IF(Table1[[#This Row],[Prediction]]=Table1[[#This Row],[Survived]], 1, 0)</f>
        <v>1</v>
      </c>
    </row>
    <row r="805" spans="1:27" x14ac:dyDescent="0.3">
      <c r="A805">
        <v>614</v>
      </c>
      <c r="B805">
        <v>0</v>
      </c>
      <c r="C805">
        <v>3</v>
      </c>
      <c r="D805">
        <f>IF(Table1[[#This Row],[Pclass]]=1, 1, 0)</f>
        <v>0</v>
      </c>
      <c r="E805">
        <f>IF(Table1[[#This Row],[Pclass]]=2, 1, 0)</f>
        <v>0</v>
      </c>
      <c r="F805" t="s">
        <v>873</v>
      </c>
      <c r="G805" t="s">
        <v>13</v>
      </c>
      <c r="H805">
        <f>IF(Table1[[#This Row],[Sex]]="male", 1, 0)</f>
        <v>1</v>
      </c>
      <c r="J805">
        <f>IF(Table1[[#This Row],[Age]], 0, 1)</f>
        <v>1</v>
      </c>
      <c r="K805">
        <f>IF(AND(Table1[[#This Row],[Age]]&lt;&gt;"", Table1[[#This Row],[Age]]&lt;13), 1, 0)</f>
        <v>0</v>
      </c>
      <c r="L805">
        <f>IF(AND(Table1[[#This Row],[Age]]&lt;&gt;"", Table1[[#This Row],[Age]]&gt;=13, Table1[[#This Row],[Age]]&lt;20), 1, 0)</f>
        <v>0</v>
      </c>
      <c r="O805">
        <f>IF(AND(Table1[[#This Row],[Age]]&lt;&gt;"", Table1[[#This Row],[Age]]&gt;64), 1, 0)</f>
        <v>0</v>
      </c>
      <c r="P805">
        <v>0</v>
      </c>
      <c r="Q805">
        <v>0</v>
      </c>
      <c r="R805">
        <v>370377</v>
      </c>
      <c r="S805">
        <v>7.75</v>
      </c>
      <c r="U805" t="s">
        <v>27</v>
      </c>
      <c r="V80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-2.4868305758628342</v>
      </c>
      <c r="W805">
        <f>EXP(Table1[[#This Row],[Logit]])</f>
        <v>8.3173160290384018E-2</v>
      </c>
      <c r="X805">
        <f>IF(Table1[[#This Row],[Survived]]=1, Table1[[#This Row],[elogit]]/(1+Table1[[#This Row],[elogit]]), 1-(Table1[[#This Row],[elogit]]/(1+Table1[[#This Row],[elogit]])))</f>
        <v>0.92321342206440338</v>
      </c>
      <c r="Y805">
        <f>LN(Table1[[#This Row],[probability]])</f>
        <v>-7.9894844702700654E-2</v>
      </c>
      <c r="Z805">
        <f>IF(ROW()&lt;(Table1[[#Totals],[Survived]]+1), 1, 0)</f>
        <v>0</v>
      </c>
      <c r="AA805">
        <f>IF(Table1[[#This Row],[Prediction]]=Table1[[#This Row],[Survived]], 1, 0)</f>
        <v>1</v>
      </c>
    </row>
    <row r="806" spans="1:27" x14ac:dyDescent="0.3">
      <c r="A806">
        <v>750</v>
      </c>
      <c r="B806">
        <v>0</v>
      </c>
      <c r="C806">
        <v>3</v>
      </c>
      <c r="D806">
        <f>IF(Table1[[#This Row],[Pclass]]=1, 1, 0)</f>
        <v>0</v>
      </c>
      <c r="E806">
        <f>IF(Table1[[#This Row],[Pclass]]=2, 1, 0)</f>
        <v>0</v>
      </c>
      <c r="F806" t="s">
        <v>1045</v>
      </c>
      <c r="G806" t="s">
        <v>13</v>
      </c>
      <c r="H806">
        <f>IF(Table1[[#This Row],[Sex]]="male", 1, 0)</f>
        <v>1</v>
      </c>
      <c r="I806">
        <v>31</v>
      </c>
      <c r="J806">
        <f>IF(Table1[[#This Row],[Age]], 0, 1)</f>
        <v>0</v>
      </c>
      <c r="K806">
        <f>IF(AND(Table1[[#This Row],[Age]]&lt;&gt;"", Table1[[#This Row],[Age]]&lt;13), 1, 0)</f>
        <v>0</v>
      </c>
      <c r="L806">
        <f>IF(AND(Table1[[#This Row],[Age]]&lt;&gt;"", Table1[[#This Row],[Age]]&gt;=13, Table1[[#This Row],[Age]]&lt;20), 1, 0)</f>
        <v>0</v>
      </c>
      <c r="O806">
        <f>IF(AND(Table1[[#This Row],[Age]]&lt;&gt;"", Table1[[#This Row],[Age]]&gt;64), 1, 0)</f>
        <v>0</v>
      </c>
      <c r="P806">
        <v>0</v>
      </c>
      <c r="Q806">
        <v>0</v>
      </c>
      <c r="R806">
        <v>335097</v>
      </c>
      <c r="S806">
        <v>7.75</v>
      </c>
      <c r="U806" t="s">
        <v>27</v>
      </c>
      <c r="V80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-2.4868305758628342</v>
      </c>
      <c r="W806">
        <f>EXP(Table1[[#This Row],[Logit]])</f>
        <v>8.3173160290384018E-2</v>
      </c>
      <c r="X806">
        <f>IF(Table1[[#This Row],[Survived]]=1, Table1[[#This Row],[elogit]]/(1+Table1[[#This Row],[elogit]]), 1-(Table1[[#This Row],[elogit]]/(1+Table1[[#This Row],[elogit]])))</f>
        <v>0.92321342206440338</v>
      </c>
      <c r="Y806">
        <f>LN(Table1[[#This Row],[probability]])</f>
        <v>-7.9894844702700654E-2</v>
      </c>
      <c r="Z806">
        <f>IF(ROW()&lt;(Table1[[#Totals],[Survived]]+1), 1, 0)</f>
        <v>0</v>
      </c>
      <c r="AA806">
        <f>IF(Table1[[#This Row],[Prediction]]=Table1[[#This Row],[Survived]], 1, 0)</f>
        <v>1</v>
      </c>
    </row>
    <row r="807" spans="1:27" x14ac:dyDescent="0.3">
      <c r="A807">
        <v>777</v>
      </c>
      <c r="B807">
        <v>0</v>
      </c>
      <c r="C807">
        <v>3</v>
      </c>
      <c r="D807">
        <f>IF(Table1[[#This Row],[Pclass]]=1, 1, 0)</f>
        <v>0</v>
      </c>
      <c r="E807">
        <f>IF(Table1[[#This Row],[Pclass]]=2, 1, 0)</f>
        <v>0</v>
      </c>
      <c r="F807" t="s">
        <v>1077</v>
      </c>
      <c r="G807" t="s">
        <v>13</v>
      </c>
      <c r="H807">
        <f>IF(Table1[[#This Row],[Sex]]="male", 1, 0)</f>
        <v>1</v>
      </c>
      <c r="J807">
        <f>IF(Table1[[#This Row],[Age]], 0, 1)</f>
        <v>1</v>
      </c>
      <c r="K807">
        <f>IF(AND(Table1[[#This Row],[Age]]&lt;&gt;"", Table1[[#This Row],[Age]]&lt;13), 1, 0)</f>
        <v>0</v>
      </c>
      <c r="L807">
        <f>IF(AND(Table1[[#This Row],[Age]]&lt;&gt;"", Table1[[#This Row],[Age]]&gt;=13, Table1[[#This Row],[Age]]&lt;20), 1, 0)</f>
        <v>0</v>
      </c>
      <c r="O807">
        <f>IF(AND(Table1[[#This Row],[Age]]&lt;&gt;"", Table1[[#This Row],[Age]]&gt;64), 1, 0)</f>
        <v>0</v>
      </c>
      <c r="P807">
        <v>0</v>
      </c>
      <c r="Q807">
        <v>0</v>
      </c>
      <c r="R807">
        <v>383121</v>
      </c>
      <c r="S807">
        <v>7.75</v>
      </c>
      <c r="T807" t="s">
        <v>1078</v>
      </c>
      <c r="U807" t="s">
        <v>27</v>
      </c>
      <c r="V80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-2.4868305758628342</v>
      </c>
      <c r="W807">
        <f>EXP(Table1[[#This Row],[Logit]])</f>
        <v>8.3173160290384018E-2</v>
      </c>
      <c r="X807">
        <f>IF(Table1[[#This Row],[Survived]]=1, Table1[[#This Row],[elogit]]/(1+Table1[[#This Row],[elogit]]), 1-(Table1[[#This Row],[elogit]]/(1+Table1[[#This Row],[elogit]])))</f>
        <v>0.92321342206440338</v>
      </c>
      <c r="Y807">
        <f>LN(Table1[[#This Row],[probability]])</f>
        <v>-7.9894844702700654E-2</v>
      </c>
      <c r="Z807">
        <f>IF(ROW()&lt;(Table1[[#Totals],[Survived]]+1), 1, 0)</f>
        <v>0</v>
      </c>
      <c r="AA807">
        <f>IF(Table1[[#This Row],[Prediction]]=Table1[[#This Row],[Survived]], 1, 0)</f>
        <v>1</v>
      </c>
    </row>
    <row r="808" spans="1:27" x14ac:dyDescent="0.3">
      <c r="A808">
        <v>791</v>
      </c>
      <c r="B808">
        <v>0</v>
      </c>
      <c r="C808">
        <v>3</v>
      </c>
      <c r="D808">
        <f>IF(Table1[[#This Row],[Pclass]]=1, 1, 0)</f>
        <v>0</v>
      </c>
      <c r="E808">
        <f>IF(Table1[[#This Row],[Pclass]]=2, 1, 0)</f>
        <v>0</v>
      </c>
      <c r="F808" t="s">
        <v>1097</v>
      </c>
      <c r="G808" t="s">
        <v>13</v>
      </c>
      <c r="H808">
        <f>IF(Table1[[#This Row],[Sex]]="male", 1, 0)</f>
        <v>1</v>
      </c>
      <c r="J808">
        <f>IF(Table1[[#This Row],[Age]], 0, 1)</f>
        <v>1</v>
      </c>
      <c r="K808">
        <f>IF(AND(Table1[[#This Row],[Age]]&lt;&gt;"", Table1[[#This Row],[Age]]&lt;13), 1, 0)</f>
        <v>0</v>
      </c>
      <c r="L808">
        <f>IF(AND(Table1[[#This Row],[Age]]&lt;&gt;"", Table1[[#This Row],[Age]]&gt;=13, Table1[[#This Row],[Age]]&lt;20), 1, 0)</f>
        <v>0</v>
      </c>
      <c r="O808">
        <f>IF(AND(Table1[[#This Row],[Age]]&lt;&gt;"", Table1[[#This Row],[Age]]&gt;64), 1, 0)</f>
        <v>0</v>
      </c>
      <c r="P808">
        <v>0</v>
      </c>
      <c r="Q808">
        <v>0</v>
      </c>
      <c r="R808">
        <v>12460</v>
      </c>
      <c r="S808">
        <v>7.75</v>
      </c>
      <c r="U808" t="s">
        <v>27</v>
      </c>
      <c r="V808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-2.4868305758628342</v>
      </c>
      <c r="W808">
        <f>EXP(Table1[[#This Row],[Logit]])</f>
        <v>8.3173160290384018E-2</v>
      </c>
      <c r="X808">
        <f>IF(Table1[[#This Row],[Survived]]=1, Table1[[#This Row],[elogit]]/(1+Table1[[#This Row],[elogit]]), 1-(Table1[[#This Row],[elogit]]/(1+Table1[[#This Row],[elogit]])))</f>
        <v>0.92321342206440338</v>
      </c>
      <c r="Y808">
        <f>LN(Table1[[#This Row],[probability]])</f>
        <v>-7.9894844702700654E-2</v>
      </c>
      <c r="Z808">
        <f>IF(ROW()&lt;(Table1[[#Totals],[Survived]]+1), 1, 0)</f>
        <v>0</v>
      </c>
      <c r="AA808">
        <f>IF(Table1[[#This Row],[Prediction]]=Table1[[#This Row],[Survived]], 1, 0)</f>
        <v>1</v>
      </c>
    </row>
    <row r="809" spans="1:27" x14ac:dyDescent="0.3">
      <c r="A809">
        <v>891</v>
      </c>
      <c r="B809">
        <v>0</v>
      </c>
      <c r="C809">
        <v>3</v>
      </c>
      <c r="D809">
        <f>IF(Table1[[#This Row],[Pclass]]=1, 1, 0)</f>
        <v>0</v>
      </c>
      <c r="E809">
        <f>IF(Table1[[#This Row],[Pclass]]=2, 1, 0)</f>
        <v>0</v>
      </c>
      <c r="F809" t="s">
        <v>1221</v>
      </c>
      <c r="G809" t="s">
        <v>13</v>
      </c>
      <c r="H809">
        <f>IF(Table1[[#This Row],[Sex]]="male", 1, 0)</f>
        <v>1</v>
      </c>
      <c r="I809">
        <v>32</v>
      </c>
      <c r="J809">
        <f>IF(Table1[[#This Row],[Age]], 0, 1)</f>
        <v>0</v>
      </c>
      <c r="K809">
        <f>IF(AND(Table1[[#This Row],[Age]]&lt;&gt;"", Table1[[#This Row],[Age]]&lt;13), 1, 0)</f>
        <v>0</v>
      </c>
      <c r="L809">
        <f>IF(AND(Table1[[#This Row],[Age]]&lt;&gt;"", Table1[[#This Row],[Age]]&gt;=13, Table1[[#This Row],[Age]]&lt;20), 1, 0)</f>
        <v>0</v>
      </c>
      <c r="O809">
        <f>IF(AND(Table1[[#This Row],[Age]]&lt;&gt;"", Table1[[#This Row],[Age]]&gt;64), 1, 0)</f>
        <v>0</v>
      </c>
      <c r="P809">
        <v>0</v>
      </c>
      <c r="Q809">
        <v>0</v>
      </c>
      <c r="R809">
        <v>370376</v>
      </c>
      <c r="S809">
        <v>7.75</v>
      </c>
      <c r="U809" t="s">
        <v>27</v>
      </c>
      <c r="V809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-2.4868305758628342</v>
      </c>
      <c r="W809">
        <f>EXP(Table1[[#This Row],[Logit]])</f>
        <v>8.3173160290384018E-2</v>
      </c>
      <c r="X809">
        <f>IF(Table1[[#This Row],[Survived]]=1, Table1[[#This Row],[elogit]]/(1+Table1[[#This Row],[elogit]]), 1-(Table1[[#This Row],[elogit]]/(1+Table1[[#This Row],[elogit]])))</f>
        <v>0.92321342206440338</v>
      </c>
      <c r="Y809">
        <f>LN(Table1[[#This Row],[probability]])</f>
        <v>-7.9894844702700654E-2</v>
      </c>
      <c r="Z809">
        <f>IF(ROW()&lt;(Table1[[#Totals],[Survived]]+1), 1, 0)</f>
        <v>0</v>
      </c>
      <c r="AA809">
        <f>IF(Table1[[#This Row],[Prediction]]=Table1[[#This Row],[Survived]], 1, 0)</f>
        <v>1</v>
      </c>
    </row>
    <row r="810" spans="1:27" x14ac:dyDescent="0.3">
      <c r="A810">
        <v>704</v>
      </c>
      <c r="B810">
        <v>0</v>
      </c>
      <c r="C810">
        <v>3</v>
      </c>
      <c r="D810">
        <f>IF(Table1[[#This Row],[Pclass]]=1, 1, 0)</f>
        <v>0</v>
      </c>
      <c r="E810">
        <f>IF(Table1[[#This Row],[Pclass]]=2, 1, 0)</f>
        <v>0</v>
      </c>
      <c r="F810" t="s">
        <v>988</v>
      </c>
      <c r="G810" t="s">
        <v>13</v>
      </c>
      <c r="H810">
        <f>IF(Table1[[#This Row],[Sex]]="male", 1, 0)</f>
        <v>1</v>
      </c>
      <c r="I810">
        <v>25</v>
      </c>
      <c r="J810">
        <f>IF(Table1[[#This Row],[Age]], 0, 1)</f>
        <v>0</v>
      </c>
      <c r="K810">
        <f>IF(AND(Table1[[#This Row],[Age]]&lt;&gt;"", Table1[[#This Row],[Age]]&lt;13), 1, 0)</f>
        <v>0</v>
      </c>
      <c r="L810">
        <f>IF(AND(Table1[[#This Row],[Age]]&lt;&gt;"", Table1[[#This Row],[Age]]&gt;=13, Table1[[#This Row],[Age]]&lt;20), 1, 0)</f>
        <v>0</v>
      </c>
      <c r="O810">
        <f>IF(AND(Table1[[#This Row],[Age]]&lt;&gt;"", Table1[[#This Row],[Age]]&gt;64), 1, 0)</f>
        <v>0</v>
      </c>
      <c r="P810">
        <v>0</v>
      </c>
      <c r="Q810">
        <v>0</v>
      </c>
      <c r="R810">
        <v>36864</v>
      </c>
      <c r="S810">
        <v>7.7416999999999998</v>
      </c>
      <c r="U810" t="s">
        <v>27</v>
      </c>
      <c r="V810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-2.486841615532819</v>
      </c>
      <c r="W810">
        <f>EXP(Table1[[#This Row],[Logit]])</f>
        <v>8.3172242091211129E-2</v>
      </c>
      <c r="X810">
        <f>IF(Table1[[#This Row],[Survived]]=1, Table1[[#This Row],[elogit]]/(1+Table1[[#This Row],[elogit]]), 1-(Table1[[#This Row],[elogit]]/(1+Table1[[#This Row],[elogit]])))</f>
        <v>0.92321420466736126</v>
      </c>
      <c r="Y810">
        <f>LN(Table1[[#This Row],[probability]])</f>
        <v>-7.9893997008540815E-2</v>
      </c>
      <c r="Z810">
        <f>IF(ROW()&lt;(Table1[[#Totals],[Survived]]+1), 1, 0)</f>
        <v>0</v>
      </c>
      <c r="AA810">
        <f>IF(Table1[[#This Row],[Prediction]]=Table1[[#This Row],[Survived]], 1, 0)</f>
        <v>1</v>
      </c>
    </row>
    <row r="811" spans="1:27" x14ac:dyDescent="0.3">
      <c r="A811">
        <v>779</v>
      </c>
      <c r="B811">
        <v>0</v>
      </c>
      <c r="C811">
        <v>3</v>
      </c>
      <c r="D811">
        <f>IF(Table1[[#This Row],[Pclass]]=1, 1, 0)</f>
        <v>0</v>
      </c>
      <c r="E811">
        <f>IF(Table1[[#This Row],[Pclass]]=2, 1, 0)</f>
        <v>0</v>
      </c>
      <c r="F811" t="s">
        <v>1080</v>
      </c>
      <c r="G811" t="s">
        <v>13</v>
      </c>
      <c r="H811">
        <f>IF(Table1[[#This Row],[Sex]]="male", 1, 0)</f>
        <v>1</v>
      </c>
      <c r="J811">
        <f>IF(Table1[[#This Row],[Age]], 0, 1)</f>
        <v>1</v>
      </c>
      <c r="K811">
        <f>IF(AND(Table1[[#This Row],[Age]]&lt;&gt;"", Table1[[#This Row],[Age]]&lt;13), 1, 0)</f>
        <v>0</v>
      </c>
      <c r="L811">
        <f>IF(AND(Table1[[#This Row],[Age]]&lt;&gt;"", Table1[[#This Row],[Age]]&gt;=13, Table1[[#This Row],[Age]]&lt;20), 1, 0)</f>
        <v>0</v>
      </c>
      <c r="O811">
        <f>IF(AND(Table1[[#This Row],[Age]]&lt;&gt;"", Table1[[#This Row],[Age]]&gt;64), 1, 0)</f>
        <v>0</v>
      </c>
      <c r="P811">
        <v>0</v>
      </c>
      <c r="Q811">
        <v>0</v>
      </c>
      <c r="R811">
        <v>36865</v>
      </c>
      <c r="S811">
        <v>7.7374999999999998</v>
      </c>
      <c r="U811" t="s">
        <v>27</v>
      </c>
      <c r="V811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-2.4868472018718477</v>
      </c>
      <c r="W811">
        <f>EXP(Table1[[#This Row],[Logit]])</f>
        <v>8.3171777464166818E-2</v>
      </c>
      <c r="X811">
        <f>IF(Table1[[#This Row],[Survived]]=1, Table1[[#This Row],[elogit]]/(1+Table1[[#This Row],[elogit]]), 1-(Table1[[#This Row],[elogit]]/(1+Table1[[#This Row],[elogit]])))</f>
        <v>0.92321460068052941</v>
      </c>
      <c r="Y811">
        <f>LN(Table1[[#This Row],[probability]])</f>
        <v>-7.9893568058161571E-2</v>
      </c>
      <c r="Z811">
        <f>IF(ROW()&lt;(Table1[[#Totals],[Survived]]+1), 1, 0)</f>
        <v>0</v>
      </c>
      <c r="AA811">
        <f>IF(Table1[[#This Row],[Prediction]]=Table1[[#This Row],[Survived]], 1, 0)</f>
        <v>1</v>
      </c>
    </row>
    <row r="812" spans="1:27" x14ac:dyDescent="0.3">
      <c r="A812">
        <v>422</v>
      </c>
      <c r="B812">
        <v>0</v>
      </c>
      <c r="C812">
        <v>3</v>
      </c>
      <c r="D812">
        <f>IF(Table1[[#This Row],[Pclass]]=1, 1, 0)</f>
        <v>0</v>
      </c>
      <c r="E812">
        <f>IF(Table1[[#This Row],[Pclass]]=2, 1, 0)</f>
        <v>0</v>
      </c>
      <c r="F812" t="s">
        <v>611</v>
      </c>
      <c r="G812" t="s">
        <v>13</v>
      </c>
      <c r="H812">
        <f>IF(Table1[[#This Row],[Sex]]="male", 1, 0)</f>
        <v>1</v>
      </c>
      <c r="I812">
        <v>21</v>
      </c>
      <c r="J812">
        <f>IF(Table1[[#This Row],[Age]], 0, 1)</f>
        <v>0</v>
      </c>
      <c r="K812">
        <f>IF(AND(Table1[[#This Row],[Age]]&lt;&gt;"", Table1[[#This Row],[Age]]&lt;13), 1, 0)</f>
        <v>0</v>
      </c>
      <c r="L812">
        <f>IF(AND(Table1[[#This Row],[Age]]&lt;&gt;"", Table1[[#This Row],[Age]]&gt;=13, Table1[[#This Row],[Age]]&lt;20), 1, 0)</f>
        <v>0</v>
      </c>
      <c r="O812">
        <f>IF(AND(Table1[[#This Row],[Age]]&lt;&gt;"", Table1[[#This Row],[Age]]&gt;64), 1, 0)</f>
        <v>0</v>
      </c>
      <c r="P812">
        <v>0</v>
      </c>
      <c r="Q812">
        <v>0</v>
      </c>
      <c r="R812" t="s">
        <v>612</v>
      </c>
      <c r="S812">
        <v>7.7332999999999998</v>
      </c>
      <c r="U812" t="s">
        <v>27</v>
      </c>
      <c r="V812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-2.486852788210876</v>
      </c>
      <c r="W812">
        <f>EXP(Table1[[#This Row],[Logit]])</f>
        <v>8.3171312839718098E-2</v>
      </c>
      <c r="X812">
        <f>IF(Table1[[#This Row],[Survived]]=1, Table1[[#This Row],[elogit]]/(1+Table1[[#This Row],[elogit]]), 1-(Table1[[#This Row],[elogit]]/(1+Table1[[#This Row],[elogit]])))</f>
        <v>0.92321499669182494</v>
      </c>
      <c r="Y812">
        <f>LN(Table1[[#This Row],[probability]])</f>
        <v>-7.9893139109994682E-2</v>
      </c>
      <c r="Z812">
        <f>IF(ROW()&lt;(Table1[[#Totals],[Survived]]+1), 1, 0)</f>
        <v>0</v>
      </c>
      <c r="AA812">
        <f>IF(Table1[[#This Row],[Prediction]]=Table1[[#This Row],[Survived]], 1, 0)</f>
        <v>1</v>
      </c>
    </row>
    <row r="813" spans="1:27" x14ac:dyDescent="0.3">
      <c r="A813">
        <v>630</v>
      </c>
      <c r="B813">
        <v>0</v>
      </c>
      <c r="C813">
        <v>3</v>
      </c>
      <c r="D813">
        <f>IF(Table1[[#This Row],[Pclass]]=1, 1, 0)</f>
        <v>0</v>
      </c>
      <c r="E813">
        <f>IF(Table1[[#This Row],[Pclass]]=2, 1, 0)</f>
        <v>0</v>
      </c>
      <c r="F813" t="s">
        <v>892</v>
      </c>
      <c r="G813" t="s">
        <v>13</v>
      </c>
      <c r="H813">
        <f>IF(Table1[[#This Row],[Sex]]="male", 1, 0)</f>
        <v>1</v>
      </c>
      <c r="J813">
        <f>IF(Table1[[#This Row],[Age]], 0, 1)</f>
        <v>1</v>
      </c>
      <c r="K813">
        <f>IF(AND(Table1[[#This Row],[Age]]&lt;&gt;"", Table1[[#This Row],[Age]]&lt;13), 1, 0)</f>
        <v>0</v>
      </c>
      <c r="L813">
        <f>IF(AND(Table1[[#This Row],[Age]]&lt;&gt;"", Table1[[#This Row],[Age]]&gt;=13, Table1[[#This Row],[Age]]&lt;20), 1, 0)</f>
        <v>0</v>
      </c>
      <c r="O813">
        <f>IF(AND(Table1[[#This Row],[Age]]&lt;&gt;"", Table1[[#This Row],[Age]]&gt;64), 1, 0)</f>
        <v>0</v>
      </c>
      <c r="P813">
        <v>0</v>
      </c>
      <c r="Q813">
        <v>0</v>
      </c>
      <c r="R813">
        <v>334912</v>
      </c>
      <c r="S813">
        <v>7.7332999999999998</v>
      </c>
      <c r="U813" t="s">
        <v>27</v>
      </c>
      <c r="V813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-2.486852788210876</v>
      </c>
      <c r="W813">
        <f>EXP(Table1[[#This Row],[Logit]])</f>
        <v>8.3171312839718098E-2</v>
      </c>
      <c r="X813">
        <f>IF(Table1[[#This Row],[Survived]]=1, Table1[[#This Row],[elogit]]/(1+Table1[[#This Row],[elogit]]), 1-(Table1[[#This Row],[elogit]]/(1+Table1[[#This Row],[elogit]])))</f>
        <v>0.92321499669182494</v>
      </c>
      <c r="Y813">
        <f>LN(Table1[[#This Row],[probability]])</f>
        <v>-7.9893139109994682E-2</v>
      </c>
      <c r="Z813">
        <f>IF(ROW()&lt;(Table1[[#Totals],[Survived]]+1), 1, 0)</f>
        <v>0</v>
      </c>
      <c r="AA813">
        <f>IF(Table1[[#This Row],[Prediction]]=Table1[[#This Row],[Survived]], 1, 0)</f>
        <v>1</v>
      </c>
    </row>
    <row r="814" spans="1:27" x14ac:dyDescent="0.3">
      <c r="A814">
        <v>389</v>
      </c>
      <c r="B814">
        <v>0</v>
      </c>
      <c r="C814">
        <v>3</v>
      </c>
      <c r="D814">
        <f>IF(Table1[[#This Row],[Pclass]]=1, 1, 0)</f>
        <v>0</v>
      </c>
      <c r="E814">
        <f>IF(Table1[[#This Row],[Pclass]]=2, 1, 0)</f>
        <v>0</v>
      </c>
      <c r="F814" t="s">
        <v>574</v>
      </c>
      <c r="G814" t="s">
        <v>13</v>
      </c>
      <c r="H814">
        <f>IF(Table1[[#This Row],[Sex]]="male", 1, 0)</f>
        <v>1</v>
      </c>
      <c r="J814">
        <f>IF(Table1[[#This Row],[Age]], 0, 1)</f>
        <v>1</v>
      </c>
      <c r="K814">
        <f>IF(AND(Table1[[#This Row],[Age]]&lt;&gt;"", Table1[[#This Row],[Age]]&lt;13), 1, 0)</f>
        <v>0</v>
      </c>
      <c r="L814">
        <f>IF(AND(Table1[[#This Row],[Age]]&lt;&gt;"", Table1[[#This Row],[Age]]&gt;=13, Table1[[#This Row],[Age]]&lt;20), 1, 0)</f>
        <v>0</v>
      </c>
      <c r="O814">
        <f>IF(AND(Table1[[#This Row],[Age]]&lt;&gt;"", Table1[[#This Row],[Age]]&gt;64), 1, 0)</f>
        <v>0</v>
      </c>
      <c r="P814">
        <v>0</v>
      </c>
      <c r="Q814">
        <v>0</v>
      </c>
      <c r="R814">
        <v>367655</v>
      </c>
      <c r="S814">
        <v>7.7291999999999996</v>
      </c>
      <c r="U814" t="s">
        <v>27</v>
      </c>
      <c r="V81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-2.4868582415418321</v>
      </c>
      <c r="W814">
        <f>EXP(Table1[[#This Row],[Logit]])</f>
        <v>8.3170859280259829E-2</v>
      </c>
      <c r="X814">
        <f>IF(Table1[[#This Row],[Survived]]=1, Table1[[#This Row],[elogit]]/(1+Table1[[#This Row],[elogit]]), 1-(Table1[[#This Row],[elogit]]/(1+Table1[[#This Row],[elogit]])))</f>
        <v>0.92321538327247388</v>
      </c>
      <c r="Y814">
        <f>LN(Table1[[#This Row],[probability]])</f>
        <v>-7.9892720377013324E-2</v>
      </c>
      <c r="Z814">
        <f>IF(ROW()&lt;(Table1[[#Totals],[Survived]]+1), 1, 0)</f>
        <v>0</v>
      </c>
      <c r="AA814">
        <f>IF(Table1[[#This Row],[Prediction]]=Table1[[#This Row],[Survived]], 1, 0)</f>
        <v>1</v>
      </c>
    </row>
    <row r="815" spans="1:27" x14ac:dyDescent="0.3">
      <c r="A815">
        <v>469</v>
      </c>
      <c r="B815">
        <v>0</v>
      </c>
      <c r="C815">
        <v>3</v>
      </c>
      <c r="D815">
        <f>IF(Table1[[#This Row],[Pclass]]=1, 1, 0)</f>
        <v>0</v>
      </c>
      <c r="E815">
        <f>IF(Table1[[#This Row],[Pclass]]=2, 1, 0)</f>
        <v>0</v>
      </c>
      <c r="F815" t="s">
        <v>678</v>
      </c>
      <c r="G815" t="s">
        <v>13</v>
      </c>
      <c r="H815">
        <f>IF(Table1[[#This Row],[Sex]]="male", 1, 0)</f>
        <v>1</v>
      </c>
      <c r="J815">
        <f>IF(Table1[[#This Row],[Age]], 0, 1)</f>
        <v>1</v>
      </c>
      <c r="K815">
        <f>IF(AND(Table1[[#This Row],[Age]]&lt;&gt;"", Table1[[#This Row],[Age]]&lt;13), 1, 0)</f>
        <v>0</v>
      </c>
      <c r="L815">
        <f>IF(AND(Table1[[#This Row],[Age]]&lt;&gt;"", Table1[[#This Row],[Age]]&gt;=13, Table1[[#This Row],[Age]]&lt;20), 1, 0)</f>
        <v>0</v>
      </c>
      <c r="O815">
        <f>IF(AND(Table1[[#This Row],[Age]]&lt;&gt;"", Table1[[#This Row],[Age]]&gt;64), 1, 0)</f>
        <v>0</v>
      </c>
      <c r="P815">
        <v>0</v>
      </c>
      <c r="Q815">
        <v>0</v>
      </c>
      <c r="R815">
        <v>36209</v>
      </c>
      <c r="S815">
        <v>7.7249999999999996</v>
      </c>
      <c r="U815" t="s">
        <v>27</v>
      </c>
      <c r="V81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-2.4868638278808608</v>
      </c>
      <c r="W815">
        <f>EXP(Table1[[#This Row],[Logit]])</f>
        <v>8.3170394660940339E-2</v>
      </c>
      <c r="X815">
        <f>IF(Table1[[#This Row],[Survived]]=1, Table1[[#This Row],[elogit]]/(1+Table1[[#This Row],[elogit]]), 1-(Table1[[#This Row],[elogit]]/(1+Table1[[#This Row],[elogit]])))</f>
        <v>0.92321577928006904</v>
      </c>
      <c r="Y815">
        <f>LN(Table1[[#This Row],[probability]])</f>
        <v>-7.9892291433218188E-2</v>
      </c>
      <c r="Z815">
        <f>IF(ROW()&lt;(Table1[[#Totals],[Survived]]+1), 1, 0)</f>
        <v>0</v>
      </c>
      <c r="AA815">
        <f>IF(Table1[[#This Row],[Prediction]]=Table1[[#This Row],[Survived]], 1, 0)</f>
        <v>1</v>
      </c>
    </row>
    <row r="816" spans="1:27" x14ac:dyDescent="0.3">
      <c r="A816">
        <v>76</v>
      </c>
      <c r="B816">
        <v>0</v>
      </c>
      <c r="C816">
        <v>3</v>
      </c>
      <c r="D816">
        <f>IF(Table1[[#This Row],[Pclass]]=1, 1, 0)</f>
        <v>0</v>
      </c>
      <c r="E816">
        <f>IF(Table1[[#This Row],[Pclass]]=2, 1, 0)</f>
        <v>0</v>
      </c>
      <c r="F816" t="s">
        <v>129</v>
      </c>
      <c r="G816" t="s">
        <v>13</v>
      </c>
      <c r="H816">
        <f>IF(Table1[[#This Row],[Sex]]="male", 1, 0)</f>
        <v>1</v>
      </c>
      <c r="I816">
        <v>25</v>
      </c>
      <c r="J816">
        <f>IF(Table1[[#This Row],[Age]], 0, 1)</f>
        <v>0</v>
      </c>
      <c r="K816">
        <f>IF(AND(Table1[[#This Row],[Age]]&lt;&gt;"", Table1[[#This Row],[Age]]&lt;13), 1, 0)</f>
        <v>0</v>
      </c>
      <c r="L816">
        <f>IF(AND(Table1[[#This Row],[Age]]&lt;&gt;"", Table1[[#This Row],[Age]]&gt;=13, Table1[[#This Row],[Age]]&lt;20), 1, 0)</f>
        <v>0</v>
      </c>
      <c r="O816">
        <f>IF(AND(Table1[[#This Row],[Age]]&lt;&gt;"", Table1[[#This Row],[Age]]&gt;64), 1, 0)</f>
        <v>0</v>
      </c>
      <c r="P816">
        <v>0</v>
      </c>
      <c r="Q816">
        <v>0</v>
      </c>
      <c r="R816">
        <v>348123</v>
      </c>
      <c r="S816">
        <v>7.65</v>
      </c>
      <c r="T816" t="s">
        <v>130</v>
      </c>
      <c r="U816" t="s">
        <v>15</v>
      </c>
      <c r="V81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-2.4869635839349402</v>
      </c>
      <c r="W816">
        <f>EXP(Table1[[#This Row],[Logit]])</f>
        <v>8.3162098324364511E-2</v>
      </c>
      <c r="X816">
        <f>IF(Table1[[#This Row],[Survived]]=1, Table1[[#This Row],[elogit]]/(1+Table1[[#This Row],[elogit]]), 1-(Table1[[#This Row],[elogit]]/(1+Table1[[#This Row],[elogit]])))</f>
        <v>0.92322285052900666</v>
      </c>
      <c r="Y816">
        <f>LN(Table1[[#This Row],[probability]])</f>
        <v>-7.9884632095048494E-2</v>
      </c>
      <c r="Z816">
        <f>IF(ROW()&lt;(Table1[[#Totals],[Survived]]+1), 1, 0)</f>
        <v>0</v>
      </c>
      <c r="AA816">
        <f>IF(Table1[[#This Row],[Prediction]]=Table1[[#This Row],[Survived]], 1, 0)</f>
        <v>1</v>
      </c>
    </row>
    <row r="817" spans="1:27" x14ac:dyDescent="0.3">
      <c r="A817">
        <v>700</v>
      </c>
      <c r="B817">
        <v>0</v>
      </c>
      <c r="C817">
        <v>3</v>
      </c>
      <c r="D817">
        <f>IF(Table1[[#This Row],[Pclass]]=1, 1, 0)</f>
        <v>0</v>
      </c>
      <c r="E817">
        <f>IF(Table1[[#This Row],[Pclass]]=2, 1, 0)</f>
        <v>0</v>
      </c>
      <c r="F817" t="s">
        <v>980</v>
      </c>
      <c r="G817" t="s">
        <v>13</v>
      </c>
      <c r="H817">
        <f>IF(Table1[[#This Row],[Sex]]="male", 1, 0)</f>
        <v>1</v>
      </c>
      <c r="I817">
        <v>42</v>
      </c>
      <c r="J817">
        <f>IF(Table1[[#This Row],[Age]], 0, 1)</f>
        <v>0</v>
      </c>
      <c r="K817">
        <f>IF(AND(Table1[[#This Row],[Age]]&lt;&gt;"", Table1[[#This Row],[Age]]&lt;13), 1, 0)</f>
        <v>0</v>
      </c>
      <c r="L817">
        <f>IF(AND(Table1[[#This Row],[Age]]&lt;&gt;"", Table1[[#This Row],[Age]]&gt;=13, Table1[[#This Row],[Age]]&lt;20), 1, 0)</f>
        <v>0</v>
      </c>
      <c r="O817">
        <f>IF(AND(Table1[[#This Row],[Age]]&lt;&gt;"", Table1[[#This Row],[Age]]&gt;64), 1, 0)</f>
        <v>0</v>
      </c>
      <c r="P817">
        <v>0</v>
      </c>
      <c r="Q817">
        <v>0</v>
      </c>
      <c r="R817">
        <v>348121</v>
      </c>
      <c r="S817">
        <v>7.65</v>
      </c>
      <c r="T817" t="s">
        <v>981</v>
      </c>
      <c r="U817" t="s">
        <v>15</v>
      </c>
      <c r="V81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-2.4869635839349402</v>
      </c>
      <c r="W817">
        <f>EXP(Table1[[#This Row],[Logit]])</f>
        <v>8.3162098324364511E-2</v>
      </c>
      <c r="X817">
        <f>IF(Table1[[#This Row],[Survived]]=1, Table1[[#This Row],[elogit]]/(1+Table1[[#This Row],[elogit]]), 1-(Table1[[#This Row],[elogit]]/(1+Table1[[#This Row],[elogit]])))</f>
        <v>0.92322285052900666</v>
      </c>
      <c r="Y817">
        <f>LN(Table1[[#This Row],[probability]])</f>
        <v>-7.9884632095048494E-2</v>
      </c>
      <c r="Z817">
        <f>IF(ROW()&lt;(Table1[[#Totals],[Survived]]+1), 1, 0)</f>
        <v>0</v>
      </c>
      <c r="AA817">
        <f>IF(Table1[[#This Row],[Prediction]]=Table1[[#This Row],[Survived]], 1, 0)</f>
        <v>1</v>
      </c>
    </row>
    <row r="818" spans="1:27" x14ac:dyDescent="0.3">
      <c r="A818">
        <v>649</v>
      </c>
      <c r="B818">
        <v>0</v>
      </c>
      <c r="C818">
        <v>3</v>
      </c>
      <c r="D818">
        <f>IF(Table1[[#This Row],[Pclass]]=1, 1, 0)</f>
        <v>0</v>
      </c>
      <c r="E818">
        <f>IF(Table1[[#This Row],[Pclass]]=2, 1, 0)</f>
        <v>0</v>
      </c>
      <c r="F818" t="s">
        <v>915</v>
      </c>
      <c r="G818" t="s">
        <v>13</v>
      </c>
      <c r="H818">
        <f>IF(Table1[[#This Row],[Sex]]="male", 1, 0)</f>
        <v>1</v>
      </c>
      <c r="J818">
        <f>IF(Table1[[#This Row],[Age]], 0, 1)</f>
        <v>1</v>
      </c>
      <c r="K818">
        <f>IF(AND(Table1[[#This Row],[Age]]&lt;&gt;"", Table1[[#This Row],[Age]]&lt;13), 1, 0)</f>
        <v>0</v>
      </c>
      <c r="L818">
        <f>IF(AND(Table1[[#This Row],[Age]]&lt;&gt;"", Table1[[#This Row],[Age]]&gt;=13, Table1[[#This Row],[Age]]&lt;20), 1, 0)</f>
        <v>0</v>
      </c>
      <c r="O818">
        <f>IF(AND(Table1[[#This Row],[Age]]&lt;&gt;"", Table1[[#This Row],[Age]]&gt;64), 1, 0)</f>
        <v>0</v>
      </c>
      <c r="P818">
        <v>0</v>
      </c>
      <c r="Q818">
        <v>0</v>
      </c>
      <c r="R818" t="s">
        <v>916</v>
      </c>
      <c r="S818">
        <v>7.55</v>
      </c>
      <c r="U818" t="s">
        <v>15</v>
      </c>
      <c r="V818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-2.4870965920070462</v>
      </c>
      <c r="W818">
        <f>EXP(Table1[[#This Row],[Logit]])</f>
        <v>8.3151037829577945E-2</v>
      </c>
      <c r="X818">
        <f>IF(Table1[[#This Row],[Survived]]=1, Table1[[#This Row],[elogit]]/(1+Table1[[#This Row],[elogit]]), 1-(Table1[[#This Row],[elogit]]/(1+Table1[[#This Row],[elogit]])))</f>
        <v>0.92323227793217433</v>
      </c>
      <c r="Y818">
        <f>LN(Table1[[#This Row],[probability]])</f>
        <v>-7.9874420741387703E-2</v>
      </c>
      <c r="Z818">
        <f>IF(ROW()&lt;(Table1[[#Totals],[Survived]]+1), 1, 0)</f>
        <v>0</v>
      </c>
      <c r="AA818">
        <f>IF(Table1[[#This Row],[Prediction]]=Table1[[#This Row],[Survived]], 1, 0)</f>
        <v>1</v>
      </c>
    </row>
    <row r="819" spans="1:27" x14ac:dyDescent="0.3">
      <c r="A819">
        <v>846</v>
      </c>
      <c r="B819">
        <v>0</v>
      </c>
      <c r="C819">
        <v>3</v>
      </c>
      <c r="D819">
        <f>IF(Table1[[#This Row],[Pclass]]=1, 1, 0)</f>
        <v>0</v>
      </c>
      <c r="E819">
        <f>IF(Table1[[#This Row],[Pclass]]=2, 1, 0)</f>
        <v>0</v>
      </c>
      <c r="F819" t="s">
        <v>1164</v>
      </c>
      <c r="G819" t="s">
        <v>13</v>
      </c>
      <c r="H819">
        <f>IF(Table1[[#This Row],[Sex]]="male", 1, 0)</f>
        <v>1</v>
      </c>
      <c r="I819">
        <v>42</v>
      </c>
      <c r="J819">
        <f>IF(Table1[[#This Row],[Age]], 0, 1)</f>
        <v>0</v>
      </c>
      <c r="K819">
        <f>IF(AND(Table1[[#This Row],[Age]]&lt;&gt;"", Table1[[#This Row],[Age]]&lt;13), 1, 0)</f>
        <v>0</v>
      </c>
      <c r="L819">
        <f>IF(AND(Table1[[#This Row],[Age]]&lt;&gt;"", Table1[[#This Row],[Age]]&gt;=13, Table1[[#This Row],[Age]]&lt;20), 1, 0)</f>
        <v>0</v>
      </c>
      <c r="O819">
        <f>IF(AND(Table1[[#This Row],[Age]]&lt;&gt;"", Table1[[#This Row],[Age]]&gt;64), 1, 0)</f>
        <v>0</v>
      </c>
      <c r="P819">
        <v>0</v>
      </c>
      <c r="Q819">
        <v>0</v>
      </c>
      <c r="R819" t="s">
        <v>1165</v>
      </c>
      <c r="S819">
        <v>7.55</v>
      </c>
      <c r="U819" t="s">
        <v>15</v>
      </c>
      <c r="V819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-2.4870965920070462</v>
      </c>
      <c r="W819">
        <f>EXP(Table1[[#This Row],[Logit]])</f>
        <v>8.3151037829577945E-2</v>
      </c>
      <c r="X819">
        <f>IF(Table1[[#This Row],[Survived]]=1, Table1[[#This Row],[elogit]]/(1+Table1[[#This Row],[elogit]]), 1-(Table1[[#This Row],[elogit]]/(1+Table1[[#This Row],[elogit]])))</f>
        <v>0.92323227793217433</v>
      </c>
      <c r="Y819">
        <f>LN(Table1[[#This Row],[probability]])</f>
        <v>-7.9874420741387703E-2</v>
      </c>
      <c r="Z819">
        <f>IF(ROW()&lt;(Table1[[#Totals],[Survived]]+1), 1, 0)</f>
        <v>0</v>
      </c>
      <c r="AA819">
        <f>IF(Table1[[#This Row],[Prediction]]=Table1[[#This Row],[Survived]], 1, 0)</f>
        <v>1</v>
      </c>
    </row>
    <row r="820" spans="1:27" x14ac:dyDescent="0.3">
      <c r="A820">
        <v>479</v>
      </c>
      <c r="B820">
        <v>0</v>
      </c>
      <c r="C820">
        <v>3</v>
      </c>
      <c r="D820">
        <f>IF(Table1[[#This Row],[Pclass]]=1, 1, 0)</f>
        <v>0</v>
      </c>
      <c r="E820">
        <f>IF(Table1[[#This Row],[Pclass]]=2, 1, 0)</f>
        <v>0</v>
      </c>
      <c r="F820" t="s">
        <v>690</v>
      </c>
      <c r="G820" t="s">
        <v>13</v>
      </c>
      <c r="H820">
        <f>IF(Table1[[#This Row],[Sex]]="male", 1, 0)</f>
        <v>1</v>
      </c>
      <c r="I820">
        <v>22</v>
      </c>
      <c r="J820">
        <f>IF(Table1[[#This Row],[Age]], 0, 1)</f>
        <v>0</v>
      </c>
      <c r="K820">
        <f>IF(AND(Table1[[#This Row],[Age]]&lt;&gt;"", Table1[[#This Row],[Age]]&lt;13), 1, 0)</f>
        <v>0</v>
      </c>
      <c r="L820">
        <f>IF(AND(Table1[[#This Row],[Age]]&lt;&gt;"", Table1[[#This Row],[Age]]&gt;=13, Table1[[#This Row],[Age]]&lt;20), 1, 0)</f>
        <v>0</v>
      </c>
      <c r="O820">
        <f>IF(AND(Table1[[#This Row],[Age]]&lt;&gt;"", Table1[[#This Row],[Age]]&gt;64), 1, 0)</f>
        <v>0</v>
      </c>
      <c r="P820">
        <v>0</v>
      </c>
      <c r="Q820">
        <v>0</v>
      </c>
      <c r="R820">
        <v>350060</v>
      </c>
      <c r="S820">
        <v>7.5208000000000004</v>
      </c>
      <c r="U820" t="s">
        <v>15</v>
      </c>
      <c r="V820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-2.4871354303641011</v>
      </c>
      <c r="W820">
        <f>EXP(Table1[[#This Row],[Logit]])</f>
        <v>8.3147808442593688E-2</v>
      </c>
      <c r="X820">
        <f>IF(Table1[[#This Row],[Survived]]=1, Table1[[#This Row],[elogit]]/(1+Table1[[#This Row],[elogit]]), 1-(Table1[[#This Row],[elogit]]/(1+Table1[[#This Row],[elogit]])))</f>
        <v>0.92323503053369238</v>
      </c>
      <c r="Y820">
        <f>LN(Table1[[#This Row],[probability]])</f>
        <v>-7.98714392626413E-2</v>
      </c>
      <c r="Z820">
        <f>IF(ROW()&lt;(Table1[[#Totals],[Survived]]+1), 1, 0)</f>
        <v>0</v>
      </c>
      <c r="AA820">
        <f>IF(Table1[[#This Row],[Prediction]]=Table1[[#This Row],[Survived]], 1, 0)</f>
        <v>1</v>
      </c>
    </row>
    <row r="821" spans="1:27" x14ac:dyDescent="0.3">
      <c r="A821">
        <v>515</v>
      </c>
      <c r="B821">
        <v>0</v>
      </c>
      <c r="C821">
        <v>3</v>
      </c>
      <c r="D821">
        <f>IF(Table1[[#This Row],[Pclass]]=1, 1, 0)</f>
        <v>0</v>
      </c>
      <c r="E821">
        <f>IF(Table1[[#This Row],[Pclass]]=2, 1, 0)</f>
        <v>0</v>
      </c>
      <c r="F821" t="s">
        <v>741</v>
      </c>
      <c r="G821" t="s">
        <v>13</v>
      </c>
      <c r="H821">
        <f>IF(Table1[[#This Row],[Sex]]="male", 1, 0)</f>
        <v>1</v>
      </c>
      <c r="I821">
        <v>24</v>
      </c>
      <c r="J821">
        <f>IF(Table1[[#This Row],[Age]], 0, 1)</f>
        <v>0</v>
      </c>
      <c r="K821">
        <f>IF(AND(Table1[[#This Row],[Age]]&lt;&gt;"", Table1[[#This Row],[Age]]&lt;13), 1, 0)</f>
        <v>0</v>
      </c>
      <c r="L821">
        <f>IF(AND(Table1[[#This Row],[Age]]&lt;&gt;"", Table1[[#This Row],[Age]]&gt;=13, Table1[[#This Row],[Age]]&lt;20), 1, 0)</f>
        <v>0</v>
      </c>
      <c r="O821">
        <f>IF(AND(Table1[[#This Row],[Age]]&lt;&gt;"", Table1[[#This Row],[Age]]&gt;64), 1, 0)</f>
        <v>0</v>
      </c>
      <c r="P821">
        <v>0</v>
      </c>
      <c r="Q821">
        <v>0</v>
      </c>
      <c r="R821">
        <v>349209</v>
      </c>
      <c r="S821">
        <v>7.4958</v>
      </c>
      <c r="U821" t="s">
        <v>15</v>
      </c>
      <c r="V821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-2.4871686823821277</v>
      </c>
      <c r="W821">
        <f>EXP(Table1[[#This Row],[Logit]])</f>
        <v>8.3145043656136106E-2</v>
      </c>
      <c r="X821">
        <f>IF(Table1[[#This Row],[Survived]]=1, Table1[[#This Row],[elogit]]/(1+Table1[[#This Row],[elogit]]), 1-(Table1[[#This Row],[elogit]]/(1+Table1[[#This Row],[elogit]])))</f>
        <v>0.92323738714117032</v>
      </c>
      <c r="Y821">
        <f>LN(Table1[[#This Row],[probability]])</f>
        <v>-7.986888671167397E-2</v>
      </c>
      <c r="Z821">
        <f>IF(ROW()&lt;(Table1[[#Totals],[Survived]]+1), 1, 0)</f>
        <v>0</v>
      </c>
      <c r="AA821">
        <f>IF(Table1[[#This Row],[Prediction]]=Table1[[#This Row],[Survived]], 1, 0)</f>
        <v>1</v>
      </c>
    </row>
    <row r="822" spans="1:27" x14ac:dyDescent="0.3">
      <c r="A822">
        <v>664</v>
      </c>
      <c r="B822">
        <v>0</v>
      </c>
      <c r="C822">
        <v>3</v>
      </c>
      <c r="D822">
        <f>IF(Table1[[#This Row],[Pclass]]=1, 1, 0)</f>
        <v>0</v>
      </c>
      <c r="E822">
        <f>IF(Table1[[#This Row],[Pclass]]=2, 1, 0)</f>
        <v>0</v>
      </c>
      <c r="F822" t="s">
        <v>934</v>
      </c>
      <c r="G822" t="s">
        <v>13</v>
      </c>
      <c r="H822">
        <f>IF(Table1[[#This Row],[Sex]]="male", 1, 0)</f>
        <v>1</v>
      </c>
      <c r="I822">
        <v>36</v>
      </c>
      <c r="J822">
        <f>IF(Table1[[#This Row],[Age]], 0, 1)</f>
        <v>0</v>
      </c>
      <c r="K822">
        <f>IF(AND(Table1[[#This Row],[Age]]&lt;&gt;"", Table1[[#This Row],[Age]]&lt;13), 1, 0)</f>
        <v>0</v>
      </c>
      <c r="L822">
        <f>IF(AND(Table1[[#This Row],[Age]]&lt;&gt;"", Table1[[#This Row],[Age]]&gt;=13, Table1[[#This Row],[Age]]&lt;20), 1, 0)</f>
        <v>0</v>
      </c>
      <c r="O822">
        <f>IF(AND(Table1[[#This Row],[Age]]&lt;&gt;"", Table1[[#This Row],[Age]]&gt;64), 1, 0)</f>
        <v>0</v>
      </c>
      <c r="P822">
        <v>0</v>
      </c>
      <c r="Q822">
        <v>0</v>
      </c>
      <c r="R822">
        <v>349210</v>
      </c>
      <c r="S822">
        <v>7.4958</v>
      </c>
      <c r="U822" t="s">
        <v>15</v>
      </c>
      <c r="V822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-2.4871686823821277</v>
      </c>
      <c r="W822">
        <f>EXP(Table1[[#This Row],[Logit]])</f>
        <v>8.3145043656136106E-2</v>
      </c>
      <c r="X822">
        <f>IF(Table1[[#This Row],[Survived]]=1, Table1[[#This Row],[elogit]]/(1+Table1[[#This Row],[elogit]]), 1-(Table1[[#This Row],[elogit]]/(1+Table1[[#This Row],[elogit]])))</f>
        <v>0.92323738714117032</v>
      </c>
      <c r="Y822">
        <f>LN(Table1[[#This Row],[probability]])</f>
        <v>-7.986888671167397E-2</v>
      </c>
      <c r="Z822">
        <f>IF(ROW()&lt;(Table1[[#Totals],[Survived]]+1), 1, 0)</f>
        <v>0</v>
      </c>
      <c r="AA822">
        <f>IF(Table1[[#This Row],[Prediction]]=Table1[[#This Row],[Survived]], 1, 0)</f>
        <v>1</v>
      </c>
    </row>
    <row r="823" spans="1:27" x14ac:dyDescent="0.3">
      <c r="A823">
        <v>155</v>
      </c>
      <c r="B823">
        <v>0</v>
      </c>
      <c r="C823">
        <v>3</v>
      </c>
      <c r="D823">
        <f>IF(Table1[[#This Row],[Pclass]]=1, 1, 0)</f>
        <v>0</v>
      </c>
      <c r="E823">
        <f>IF(Table1[[#This Row],[Pclass]]=2, 1, 0)</f>
        <v>0</v>
      </c>
      <c r="F823" t="s">
        <v>242</v>
      </c>
      <c r="G823" t="s">
        <v>13</v>
      </c>
      <c r="H823">
        <f>IF(Table1[[#This Row],[Sex]]="male", 1, 0)</f>
        <v>1</v>
      </c>
      <c r="J823">
        <f>IF(Table1[[#This Row],[Age]], 0, 1)</f>
        <v>1</v>
      </c>
      <c r="K823">
        <f>IF(AND(Table1[[#This Row],[Age]]&lt;&gt;"", Table1[[#This Row],[Age]]&lt;13), 1, 0)</f>
        <v>0</v>
      </c>
      <c r="L823">
        <f>IF(AND(Table1[[#This Row],[Age]]&lt;&gt;"", Table1[[#This Row],[Age]]&gt;=13, Table1[[#This Row],[Age]]&lt;20), 1, 0)</f>
        <v>0</v>
      </c>
      <c r="O823">
        <f>IF(AND(Table1[[#This Row],[Age]]&lt;&gt;"", Table1[[#This Row],[Age]]&gt;64), 1, 0)</f>
        <v>0</v>
      </c>
      <c r="P823">
        <v>0</v>
      </c>
      <c r="Q823">
        <v>0</v>
      </c>
      <c r="R823" t="s">
        <v>243</v>
      </c>
      <c r="S823">
        <v>7.3125</v>
      </c>
      <c r="U823" t="s">
        <v>15</v>
      </c>
      <c r="V823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-2.487412486178298</v>
      </c>
      <c r="W823">
        <f>EXP(Table1[[#This Row],[Logit]])</f>
        <v>8.3124775049741986E-2</v>
      </c>
      <c r="X823">
        <f>IF(Table1[[#This Row],[Survived]]=1, Table1[[#This Row],[elogit]]/(1+Table1[[#This Row],[elogit]]), 1-(Table1[[#This Row],[elogit]]/(1+Table1[[#This Row],[elogit]])))</f>
        <v>0.92325466376122312</v>
      </c>
      <c r="Y823">
        <f>LN(Table1[[#This Row],[probability]])</f>
        <v>-7.985017380138025E-2</v>
      </c>
      <c r="Z823">
        <f>IF(ROW()&lt;(Table1[[#Totals],[Survived]]+1), 1, 0)</f>
        <v>0</v>
      </c>
      <c r="AA823">
        <f>IF(Table1[[#This Row],[Prediction]]=Table1[[#This Row],[Survived]], 1, 0)</f>
        <v>1</v>
      </c>
    </row>
    <row r="824" spans="1:27" x14ac:dyDescent="0.3">
      <c r="A824">
        <v>95</v>
      </c>
      <c r="B824">
        <v>0</v>
      </c>
      <c r="C824">
        <v>3</v>
      </c>
      <c r="D824">
        <f>IF(Table1[[#This Row],[Pclass]]=1, 1, 0)</f>
        <v>0</v>
      </c>
      <c r="E824">
        <f>IF(Table1[[#This Row],[Pclass]]=2, 1, 0)</f>
        <v>0</v>
      </c>
      <c r="F824" t="s">
        <v>155</v>
      </c>
      <c r="G824" t="s">
        <v>13</v>
      </c>
      <c r="H824">
        <f>IF(Table1[[#This Row],[Sex]]="male", 1, 0)</f>
        <v>1</v>
      </c>
      <c r="I824">
        <v>59</v>
      </c>
      <c r="J824">
        <f>IF(Table1[[#This Row],[Age]], 0, 1)</f>
        <v>0</v>
      </c>
      <c r="K824">
        <f>IF(AND(Table1[[#This Row],[Age]]&lt;&gt;"", Table1[[#This Row],[Age]]&lt;13), 1, 0)</f>
        <v>0</v>
      </c>
      <c r="L824">
        <f>IF(AND(Table1[[#This Row],[Age]]&lt;&gt;"", Table1[[#This Row],[Age]]&gt;=13, Table1[[#This Row],[Age]]&lt;20), 1, 0)</f>
        <v>0</v>
      </c>
      <c r="O824">
        <f>IF(AND(Table1[[#This Row],[Age]]&lt;&gt;"", Table1[[#This Row],[Age]]&gt;64), 1, 0)</f>
        <v>0</v>
      </c>
      <c r="P824">
        <v>0</v>
      </c>
      <c r="Q824">
        <v>0</v>
      </c>
      <c r="R824">
        <v>364500</v>
      </c>
      <c r="S824">
        <v>7.25</v>
      </c>
      <c r="U824" t="s">
        <v>15</v>
      </c>
      <c r="V82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-2.4874956162233639</v>
      </c>
      <c r="W824">
        <f>EXP(Table1[[#This Row],[Logit]])</f>
        <v>8.3117865170659264E-2</v>
      </c>
      <c r="X824">
        <f>IF(Table1[[#This Row],[Survived]]=1, Table1[[#This Row],[elogit]]/(1+Table1[[#This Row],[elogit]]), 1-(Table1[[#This Row],[elogit]]/(1+Table1[[#This Row],[elogit]])))</f>
        <v>0.92326055377402261</v>
      </c>
      <c r="Y824">
        <f>LN(Table1[[#This Row],[probability]])</f>
        <v>-7.9843794202941451E-2</v>
      </c>
      <c r="Z824">
        <f>IF(ROW()&lt;(Table1[[#Totals],[Survived]]+1), 1, 0)</f>
        <v>0</v>
      </c>
      <c r="AA824">
        <f>IF(Table1[[#This Row],[Prediction]]=Table1[[#This Row],[Survived]], 1, 0)</f>
        <v>1</v>
      </c>
    </row>
    <row r="825" spans="1:27" x14ac:dyDescent="0.3">
      <c r="A825">
        <v>213</v>
      </c>
      <c r="B825">
        <v>0</v>
      </c>
      <c r="C825">
        <v>3</v>
      </c>
      <c r="D825">
        <f>IF(Table1[[#This Row],[Pclass]]=1, 1, 0)</f>
        <v>0</v>
      </c>
      <c r="E825">
        <f>IF(Table1[[#This Row],[Pclass]]=2, 1, 0)</f>
        <v>0</v>
      </c>
      <c r="F825" t="s">
        <v>323</v>
      </c>
      <c r="G825" t="s">
        <v>13</v>
      </c>
      <c r="H825">
        <f>IF(Table1[[#This Row],[Sex]]="male", 1, 0)</f>
        <v>1</v>
      </c>
      <c r="I825">
        <v>22</v>
      </c>
      <c r="J825">
        <f>IF(Table1[[#This Row],[Age]], 0, 1)</f>
        <v>0</v>
      </c>
      <c r="K825">
        <f>IF(AND(Table1[[#This Row],[Age]]&lt;&gt;"", Table1[[#This Row],[Age]]&lt;13), 1, 0)</f>
        <v>0</v>
      </c>
      <c r="L825">
        <f>IF(AND(Table1[[#This Row],[Age]]&lt;&gt;"", Table1[[#This Row],[Age]]&gt;=13, Table1[[#This Row],[Age]]&lt;20), 1, 0)</f>
        <v>0</v>
      </c>
      <c r="O825">
        <f>IF(AND(Table1[[#This Row],[Age]]&lt;&gt;"", Table1[[#This Row],[Age]]&gt;64), 1, 0)</f>
        <v>0</v>
      </c>
      <c r="P825">
        <v>0</v>
      </c>
      <c r="Q825">
        <v>0</v>
      </c>
      <c r="R825" t="s">
        <v>324</v>
      </c>
      <c r="S825">
        <v>7.25</v>
      </c>
      <c r="U825" t="s">
        <v>15</v>
      </c>
      <c r="V82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-2.4874956162233639</v>
      </c>
      <c r="W825">
        <f>EXP(Table1[[#This Row],[Logit]])</f>
        <v>8.3117865170659264E-2</v>
      </c>
      <c r="X825">
        <f>IF(Table1[[#This Row],[Survived]]=1, Table1[[#This Row],[elogit]]/(1+Table1[[#This Row],[elogit]]), 1-(Table1[[#This Row],[elogit]]/(1+Table1[[#This Row],[elogit]])))</f>
        <v>0.92326055377402261</v>
      </c>
      <c r="Y825">
        <f>LN(Table1[[#This Row],[probability]])</f>
        <v>-7.9843794202941451E-2</v>
      </c>
      <c r="Z825">
        <f>IF(ROW()&lt;(Table1[[#Totals],[Survived]]+1), 1, 0)</f>
        <v>0</v>
      </c>
      <c r="AA825">
        <f>IF(Table1[[#This Row],[Prediction]]=Table1[[#This Row],[Survived]], 1, 0)</f>
        <v>1</v>
      </c>
    </row>
    <row r="826" spans="1:27" x14ac:dyDescent="0.3">
      <c r="A826">
        <v>228</v>
      </c>
      <c r="B826">
        <v>0</v>
      </c>
      <c r="C826">
        <v>3</v>
      </c>
      <c r="D826">
        <f>IF(Table1[[#This Row],[Pclass]]=1, 1, 0)</f>
        <v>0</v>
      </c>
      <c r="E826">
        <f>IF(Table1[[#This Row],[Pclass]]=2, 1, 0)</f>
        <v>0</v>
      </c>
      <c r="F826" t="s">
        <v>347</v>
      </c>
      <c r="G826" t="s">
        <v>13</v>
      </c>
      <c r="H826">
        <f>IF(Table1[[#This Row],[Sex]]="male", 1, 0)</f>
        <v>1</v>
      </c>
      <c r="I826">
        <v>20.5</v>
      </c>
      <c r="J826">
        <f>IF(Table1[[#This Row],[Age]], 0, 1)</f>
        <v>0</v>
      </c>
      <c r="K826">
        <f>IF(AND(Table1[[#This Row],[Age]]&lt;&gt;"", Table1[[#This Row],[Age]]&lt;13), 1, 0)</f>
        <v>0</v>
      </c>
      <c r="L826">
        <f>IF(AND(Table1[[#This Row],[Age]]&lt;&gt;"", Table1[[#This Row],[Age]]&gt;=13, Table1[[#This Row],[Age]]&lt;20), 1, 0)</f>
        <v>0</v>
      </c>
      <c r="O826">
        <f>IF(AND(Table1[[#This Row],[Age]]&lt;&gt;"", Table1[[#This Row],[Age]]&gt;64), 1, 0)</f>
        <v>0</v>
      </c>
      <c r="P826">
        <v>0</v>
      </c>
      <c r="Q826">
        <v>0</v>
      </c>
      <c r="R826" t="s">
        <v>348</v>
      </c>
      <c r="S826">
        <v>7.25</v>
      </c>
      <c r="U826" t="s">
        <v>15</v>
      </c>
      <c r="V82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-2.4874956162233639</v>
      </c>
      <c r="W826">
        <f>EXP(Table1[[#This Row],[Logit]])</f>
        <v>8.3117865170659264E-2</v>
      </c>
      <c r="X826">
        <f>IF(Table1[[#This Row],[Survived]]=1, Table1[[#This Row],[elogit]]/(1+Table1[[#This Row],[elogit]]), 1-(Table1[[#This Row],[elogit]]/(1+Table1[[#This Row],[elogit]])))</f>
        <v>0.92326055377402261</v>
      </c>
      <c r="Y826">
        <f>LN(Table1[[#This Row],[probability]])</f>
        <v>-7.9843794202941451E-2</v>
      </c>
      <c r="Z826">
        <f>IF(ROW()&lt;(Table1[[#Totals],[Survived]]+1), 1, 0)</f>
        <v>0</v>
      </c>
      <c r="AA826">
        <f>IF(Table1[[#This Row],[Prediction]]=Table1[[#This Row],[Survived]], 1, 0)</f>
        <v>1</v>
      </c>
    </row>
    <row r="827" spans="1:27" x14ac:dyDescent="0.3">
      <c r="A827">
        <v>251</v>
      </c>
      <c r="B827">
        <v>0</v>
      </c>
      <c r="C827">
        <v>3</v>
      </c>
      <c r="D827">
        <f>IF(Table1[[#This Row],[Pclass]]=1, 1, 0)</f>
        <v>0</v>
      </c>
      <c r="E827">
        <f>IF(Table1[[#This Row],[Pclass]]=2, 1, 0)</f>
        <v>0</v>
      </c>
      <c r="F827" t="s">
        <v>379</v>
      </c>
      <c r="G827" t="s">
        <v>13</v>
      </c>
      <c r="H827">
        <f>IF(Table1[[#This Row],[Sex]]="male", 1, 0)</f>
        <v>1</v>
      </c>
      <c r="J827">
        <f>IF(Table1[[#This Row],[Age]], 0, 1)</f>
        <v>1</v>
      </c>
      <c r="K827">
        <f>IF(AND(Table1[[#This Row],[Age]]&lt;&gt;"", Table1[[#This Row],[Age]]&lt;13), 1, 0)</f>
        <v>0</v>
      </c>
      <c r="L827">
        <f>IF(AND(Table1[[#This Row],[Age]]&lt;&gt;"", Table1[[#This Row],[Age]]&gt;=13, Table1[[#This Row],[Age]]&lt;20), 1, 0)</f>
        <v>0</v>
      </c>
      <c r="O827">
        <f>IF(AND(Table1[[#This Row],[Age]]&lt;&gt;"", Table1[[#This Row],[Age]]&gt;64), 1, 0)</f>
        <v>0</v>
      </c>
      <c r="P827">
        <v>0</v>
      </c>
      <c r="Q827">
        <v>0</v>
      </c>
      <c r="R827">
        <v>362316</v>
      </c>
      <c r="S827">
        <v>7.25</v>
      </c>
      <c r="U827" t="s">
        <v>15</v>
      </c>
      <c r="V82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-2.4874956162233639</v>
      </c>
      <c r="W827">
        <f>EXP(Table1[[#This Row],[Logit]])</f>
        <v>8.3117865170659264E-2</v>
      </c>
      <c r="X827">
        <f>IF(Table1[[#This Row],[Survived]]=1, Table1[[#This Row],[elogit]]/(1+Table1[[#This Row],[elogit]]), 1-(Table1[[#This Row],[elogit]]/(1+Table1[[#This Row],[elogit]])))</f>
        <v>0.92326055377402261</v>
      </c>
      <c r="Y827">
        <f>LN(Table1[[#This Row],[probability]])</f>
        <v>-7.9843794202941451E-2</v>
      </c>
      <c r="Z827">
        <f>IF(ROW()&lt;(Table1[[#Totals],[Survived]]+1), 1, 0)</f>
        <v>0</v>
      </c>
      <c r="AA827">
        <f>IF(Table1[[#This Row],[Prediction]]=Table1[[#This Row],[Survived]], 1, 0)</f>
        <v>1</v>
      </c>
    </row>
    <row r="828" spans="1:27" x14ac:dyDescent="0.3">
      <c r="A828">
        <v>321</v>
      </c>
      <c r="B828">
        <v>0</v>
      </c>
      <c r="C828">
        <v>3</v>
      </c>
      <c r="D828">
        <f>IF(Table1[[#This Row],[Pclass]]=1, 1, 0)</f>
        <v>0</v>
      </c>
      <c r="E828">
        <f>IF(Table1[[#This Row],[Pclass]]=2, 1, 0)</f>
        <v>0</v>
      </c>
      <c r="F828" t="s">
        <v>485</v>
      </c>
      <c r="G828" t="s">
        <v>13</v>
      </c>
      <c r="H828">
        <f>IF(Table1[[#This Row],[Sex]]="male", 1, 0)</f>
        <v>1</v>
      </c>
      <c r="I828">
        <v>22</v>
      </c>
      <c r="J828">
        <f>IF(Table1[[#This Row],[Age]], 0, 1)</f>
        <v>0</v>
      </c>
      <c r="K828">
        <f>IF(AND(Table1[[#This Row],[Age]]&lt;&gt;"", Table1[[#This Row],[Age]]&lt;13), 1, 0)</f>
        <v>0</v>
      </c>
      <c r="L828">
        <f>IF(AND(Table1[[#This Row],[Age]]&lt;&gt;"", Table1[[#This Row],[Age]]&gt;=13, Table1[[#This Row],[Age]]&lt;20), 1, 0)</f>
        <v>0</v>
      </c>
      <c r="O828">
        <f>IF(AND(Table1[[#This Row],[Age]]&lt;&gt;"", Table1[[#This Row],[Age]]&gt;64), 1, 0)</f>
        <v>0</v>
      </c>
      <c r="P828">
        <v>0</v>
      </c>
      <c r="Q828">
        <v>0</v>
      </c>
      <c r="R828" t="s">
        <v>486</v>
      </c>
      <c r="S828">
        <v>7.25</v>
      </c>
      <c r="U828" t="s">
        <v>15</v>
      </c>
      <c r="V828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-2.4874956162233639</v>
      </c>
      <c r="W828">
        <f>EXP(Table1[[#This Row],[Logit]])</f>
        <v>8.3117865170659264E-2</v>
      </c>
      <c r="X828">
        <f>IF(Table1[[#This Row],[Survived]]=1, Table1[[#This Row],[elogit]]/(1+Table1[[#This Row],[elogit]]), 1-(Table1[[#This Row],[elogit]]/(1+Table1[[#This Row],[elogit]])))</f>
        <v>0.92326055377402261</v>
      </c>
      <c r="Y828">
        <f>LN(Table1[[#This Row],[probability]])</f>
        <v>-7.9843794202941451E-2</v>
      </c>
      <c r="Z828">
        <f>IF(ROW()&lt;(Table1[[#Totals],[Survived]]+1), 1, 0)</f>
        <v>0</v>
      </c>
      <c r="AA828">
        <f>IF(Table1[[#This Row],[Prediction]]=Table1[[#This Row],[Survived]], 1, 0)</f>
        <v>1</v>
      </c>
    </row>
    <row r="829" spans="1:27" x14ac:dyDescent="0.3">
      <c r="A829">
        <v>366</v>
      </c>
      <c r="B829">
        <v>0</v>
      </c>
      <c r="C829">
        <v>3</v>
      </c>
      <c r="D829">
        <f>IF(Table1[[#This Row],[Pclass]]=1, 1, 0)</f>
        <v>0</v>
      </c>
      <c r="E829">
        <f>IF(Table1[[#This Row],[Pclass]]=2, 1, 0)</f>
        <v>0</v>
      </c>
      <c r="F829" t="s">
        <v>542</v>
      </c>
      <c r="G829" t="s">
        <v>13</v>
      </c>
      <c r="H829">
        <f>IF(Table1[[#This Row],[Sex]]="male", 1, 0)</f>
        <v>1</v>
      </c>
      <c r="I829">
        <v>30</v>
      </c>
      <c r="J829">
        <f>IF(Table1[[#This Row],[Age]], 0, 1)</f>
        <v>0</v>
      </c>
      <c r="K829">
        <f>IF(AND(Table1[[#This Row],[Age]]&lt;&gt;"", Table1[[#This Row],[Age]]&lt;13), 1, 0)</f>
        <v>0</v>
      </c>
      <c r="L829">
        <f>IF(AND(Table1[[#This Row],[Age]]&lt;&gt;"", Table1[[#This Row],[Age]]&gt;=13, Table1[[#This Row],[Age]]&lt;20), 1, 0)</f>
        <v>0</v>
      </c>
      <c r="O829">
        <f>IF(AND(Table1[[#This Row],[Age]]&lt;&gt;"", Table1[[#This Row],[Age]]&gt;64), 1, 0)</f>
        <v>0</v>
      </c>
      <c r="P829">
        <v>0</v>
      </c>
      <c r="Q829">
        <v>0</v>
      </c>
      <c r="R829" t="s">
        <v>543</v>
      </c>
      <c r="S829">
        <v>7.25</v>
      </c>
      <c r="U829" t="s">
        <v>15</v>
      </c>
      <c r="V829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-2.4874956162233639</v>
      </c>
      <c r="W829">
        <f>EXP(Table1[[#This Row],[Logit]])</f>
        <v>8.3117865170659264E-2</v>
      </c>
      <c r="X829">
        <f>IF(Table1[[#This Row],[Survived]]=1, Table1[[#This Row],[elogit]]/(1+Table1[[#This Row],[elogit]]), 1-(Table1[[#This Row],[elogit]]/(1+Table1[[#This Row],[elogit]])))</f>
        <v>0.92326055377402261</v>
      </c>
      <c r="Y829">
        <f>LN(Table1[[#This Row],[probability]])</f>
        <v>-7.9843794202941451E-2</v>
      </c>
      <c r="Z829">
        <f>IF(ROW()&lt;(Table1[[#Totals],[Survived]]+1), 1, 0)</f>
        <v>0</v>
      </c>
      <c r="AA829">
        <f>IF(Table1[[#This Row],[Prediction]]=Table1[[#This Row],[Survived]], 1, 0)</f>
        <v>1</v>
      </c>
    </row>
    <row r="830" spans="1:27" x14ac:dyDescent="0.3">
      <c r="A830">
        <v>426</v>
      </c>
      <c r="B830">
        <v>0</v>
      </c>
      <c r="C830">
        <v>3</v>
      </c>
      <c r="D830">
        <f>IF(Table1[[#This Row],[Pclass]]=1, 1, 0)</f>
        <v>0</v>
      </c>
      <c r="E830">
        <f>IF(Table1[[#This Row],[Pclass]]=2, 1, 0)</f>
        <v>0</v>
      </c>
      <c r="F830" t="s">
        <v>616</v>
      </c>
      <c r="G830" t="s">
        <v>13</v>
      </c>
      <c r="H830">
        <f>IF(Table1[[#This Row],[Sex]]="male", 1, 0)</f>
        <v>1</v>
      </c>
      <c r="J830">
        <f>IF(Table1[[#This Row],[Age]], 0, 1)</f>
        <v>1</v>
      </c>
      <c r="K830">
        <f>IF(AND(Table1[[#This Row],[Age]]&lt;&gt;"", Table1[[#This Row],[Age]]&lt;13), 1, 0)</f>
        <v>0</v>
      </c>
      <c r="L830">
        <f>IF(AND(Table1[[#This Row],[Age]]&lt;&gt;"", Table1[[#This Row],[Age]]&gt;=13, Table1[[#This Row],[Age]]&lt;20), 1, 0)</f>
        <v>0</v>
      </c>
      <c r="O830">
        <f>IF(AND(Table1[[#This Row],[Age]]&lt;&gt;"", Table1[[#This Row],[Age]]&gt;64), 1, 0)</f>
        <v>0</v>
      </c>
      <c r="P830">
        <v>0</v>
      </c>
      <c r="Q830">
        <v>0</v>
      </c>
      <c r="R830" t="s">
        <v>617</v>
      </c>
      <c r="S830">
        <v>7.25</v>
      </c>
      <c r="U830" t="s">
        <v>15</v>
      </c>
      <c r="V830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-2.4874956162233639</v>
      </c>
      <c r="W830">
        <f>EXP(Table1[[#This Row],[Logit]])</f>
        <v>8.3117865170659264E-2</v>
      </c>
      <c r="X830">
        <f>IF(Table1[[#This Row],[Survived]]=1, Table1[[#This Row],[elogit]]/(1+Table1[[#This Row],[elogit]]), 1-(Table1[[#This Row],[elogit]]/(1+Table1[[#This Row],[elogit]])))</f>
        <v>0.92326055377402261</v>
      </c>
      <c r="Y830">
        <f>LN(Table1[[#This Row],[probability]])</f>
        <v>-7.9843794202941451E-2</v>
      </c>
      <c r="Z830">
        <f>IF(ROW()&lt;(Table1[[#Totals],[Survived]]+1), 1, 0)</f>
        <v>0</v>
      </c>
      <c r="AA830">
        <f>IF(Table1[[#This Row],[Prediction]]=Table1[[#This Row],[Survived]], 1, 0)</f>
        <v>1</v>
      </c>
    </row>
    <row r="831" spans="1:27" x14ac:dyDescent="0.3">
      <c r="A831">
        <v>471</v>
      </c>
      <c r="B831">
        <v>0</v>
      </c>
      <c r="C831">
        <v>3</v>
      </c>
      <c r="D831">
        <f>IF(Table1[[#This Row],[Pclass]]=1, 1, 0)</f>
        <v>0</v>
      </c>
      <c r="E831">
        <f>IF(Table1[[#This Row],[Pclass]]=2, 1, 0)</f>
        <v>0</v>
      </c>
      <c r="F831" t="s">
        <v>680</v>
      </c>
      <c r="G831" t="s">
        <v>13</v>
      </c>
      <c r="H831">
        <f>IF(Table1[[#This Row],[Sex]]="male", 1, 0)</f>
        <v>1</v>
      </c>
      <c r="J831">
        <f>IF(Table1[[#This Row],[Age]], 0, 1)</f>
        <v>1</v>
      </c>
      <c r="K831">
        <f>IF(AND(Table1[[#This Row],[Age]]&lt;&gt;"", Table1[[#This Row],[Age]]&lt;13), 1, 0)</f>
        <v>0</v>
      </c>
      <c r="L831">
        <f>IF(AND(Table1[[#This Row],[Age]]&lt;&gt;"", Table1[[#This Row],[Age]]&gt;=13, Table1[[#This Row],[Age]]&lt;20), 1, 0)</f>
        <v>0</v>
      </c>
      <c r="O831">
        <f>IF(AND(Table1[[#This Row],[Age]]&lt;&gt;"", Table1[[#This Row],[Age]]&gt;64), 1, 0)</f>
        <v>0</v>
      </c>
      <c r="P831">
        <v>0</v>
      </c>
      <c r="Q831">
        <v>0</v>
      </c>
      <c r="R831">
        <v>323592</v>
      </c>
      <c r="S831">
        <v>7.25</v>
      </c>
      <c r="U831" t="s">
        <v>15</v>
      </c>
      <c r="V831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-2.4874956162233639</v>
      </c>
      <c r="W831">
        <f>EXP(Table1[[#This Row],[Logit]])</f>
        <v>8.3117865170659264E-2</v>
      </c>
      <c r="X831">
        <f>IF(Table1[[#This Row],[Survived]]=1, Table1[[#This Row],[elogit]]/(1+Table1[[#This Row],[elogit]]), 1-(Table1[[#This Row],[elogit]]/(1+Table1[[#This Row],[elogit]])))</f>
        <v>0.92326055377402261</v>
      </c>
      <c r="Y831">
        <f>LN(Table1[[#This Row],[probability]])</f>
        <v>-7.9843794202941451E-2</v>
      </c>
      <c r="Z831">
        <f>IF(ROW()&lt;(Table1[[#Totals],[Survived]]+1), 1, 0)</f>
        <v>0</v>
      </c>
      <c r="AA831">
        <f>IF(Table1[[#This Row],[Prediction]]=Table1[[#This Row],[Survived]], 1, 0)</f>
        <v>1</v>
      </c>
    </row>
    <row r="832" spans="1:27" x14ac:dyDescent="0.3">
      <c r="A832">
        <v>492</v>
      </c>
      <c r="B832">
        <v>0</v>
      </c>
      <c r="C832">
        <v>3</v>
      </c>
      <c r="D832">
        <f>IF(Table1[[#This Row],[Pclass]]=1, 1, 0)</f>
        <v>0</v>
      </c>
      <c r="E832">
        <f>IF(Table1[[#This Row],[Pclass]]=2, 1, 0)</f>
        <v>0</v>
      </c>
      <c r="F832" t="s">
        <v>706</v>
      </c>
      <c r="G832" t="s">
        <v>13</v>
      </c>
      <c r="H832">
        <f>IF(Table1[[#This Row],[Sex]]="male", 1, 0)</f>
        <v>1</v>
      </c>
      <c r="I832">
        <v>21</v>
      </c>
      <c r="J832">
        <f>IF(Table1[[#This Row],[Age]], 0, 1)</f>
        <v>0</v>
      </c>
      <c r="K832">
        <f>IF(AND(Table1[[#This Row],[Age]]&lt;&gt;"", Table1[[#This Row],[Age]]&lt;13), 1, 0)</f>
        <v>0</v>
      </c>
      <c r="L832">
        <f>IF(AND(Table1[[#This Row],[Age]]&lt;&gt;"", Table1[[#This Row],[Age]]&gt;=13, Table1[[#This Row],[Age]]&lt;20), 1, 0)</f>
        <v>0</v>
      </c>
      <c r="O832">
        <f>IF(AND(Table1[[#This Row],[Age]]&lt;&gt;"", Table1[[#This Row],[Age]]&gt;64), 1, 0)</f>
        <v>0</v>
      </c>
      <c r="P832">
        <v>0</v>
      </c>
      <c r="Q832">
        <v>0</v>
      </c>
      <c r="R832" t="s">
        <v>707</v>
      </c>
      <c r="S832">
        <v>7.25</v>
      </c>
      <c r="U832" t="s">
        <v>15</v>
      </c>
      <c r="V832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-2.4874956162233639</v>
      </c>
      <c r="W832">
        <f>EXP(Table1[[#This Row],[Logit]])</f>
        <v>8.3117865170659264E-2</v>
      </c>
      <c r="X832">
        <f>IF(Table1[[#This Row],[Survived]]=1, Table1[[#This Row],[elogit]]/(1+Table1[[#This Row],[elogit]]), 1-(Table1[[#This Row],[elogit]]/(1+Table1[[#This Row],[elogit]])))</f>
        <v>0.92326055377402261</v>
      </c>
      <c r="Y832">
        <f>LN(Table1[[#This Row],[probability]])</f>
        <v>-7.9843794202941451E-2</v>
      </c>
      <c r="Z832">
        <f>IF(ROW()&lt;(Table1[[#Totals],[Survived]]+1), 1, 0)</f>
        <v>0</v>
      </c>
      <c r="AA832">
        <f>IF(Table1[[#This Row],[Prediction]]=Table1[[#This Row],[Survived]], 1, 0)</f>
        <v>1</v>
      </c>
    </row>
    <row r="833" spans="1:27" x14ac:dyDescent="0.3">
      <c r="A833">
        <v>593</v>
      </c>
      <c r="B833">
        <v>0</v>
      </c>
      <c r="C833">
        <v>3</v>
      </c>
      <c r="D833">
        <f>IF(Table1[[#This Row],[Pclass]]=1, 1, 0)</f>
        <v>0</v>
      </c>
      <c r="E833">
        <f>IF(Table1[[#This Row],[Pclass]]=2, 1, 0)</f>
        <v>0</v>
      </c>
      <c r="F833" t="s">
        <v>848</v>
      </c>
      <c r="G833" t="s">
        <v>13</v>
      </c>
      <c r="H833">
        <f>IF(Table1[[#This Row],[Sex]]="male", 1, 0)</f>
        <v>1</v>
      </c>
      <c r="I833">
        <v>47</v>
      </c>
      <c r="J833">
        <f>IF(Table1[[#This Row],[Age]], 0, 1)</f>
        <v>0</v>
      </c>
      <c r="K833">
        <f>IF(AND(Table1[[#This Row],[Age]]&lt;&gt;"", Table1[[#This Row],[Age]]&lt;13), 1, 0)</f>
        <v>0</v>
      </c>
      <c r="L833">
        <f>IF(AND(Table1[[#This Row],[Age]]&lt;&gt;"", Table1[[#This Row],[Age]]&gt;=13, Table1[[#This Row],[Age]]&lt;20), 1, 0)</f>
        <v>0</v>
      </c>
      <c r="O833">
        <f>IF(AND(Table1[[#This Row],[Age]]&lt;&gt;"", Table1[[#This Row],[Age]]&gt;64), 1, 0)</f>
        <v>0</v>
      </c>
      <c r="P833">
        <v>0</v>
      </c>
      <c r="Q833">
        <v>0</v>
      </c>
      <c r="R833" t="s">
        <v>849</v>
      </c>
      <c r="S833">
        <v>7.25</v>
      </c>
      <c r="U833" t="s">
        <v>15</v>
      </c>
      <c r="V833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-2.4874956162233639</v>
      </c>
      <c r="W833">
        <f>EXP(Table1[[#This Row],[Logit]])</f>
        <v>8.3117865170659264E-2</v>
      </c>
      <c r="X833">
        <f>IF(Table1[[#This Row],[Survived]]=1, Table1[[#This Row],[elogit]]/(1+Table1[[#This Row],[elogit]]), 1-(Table1[[#This Row],[elogit]]/(1+Table1[[#This Row],[elogit]])))</f>
        <v>0.92326055377402261</v>
      </c>
      <c r="Y833">
        <f>LN(Table1[[#This Row],[probability]])</f>
        <v>-7.9843794202941451E-2</v>
      </c>
      <c r="Z833">
        <f>IF(ROW()&lt;(Table1[[#Totals],[Survived]]+1), 1, 0)</f>
        <v>0</v>
      </c>
      <c r="AA833">
        <f>IF(Table1[[#This Row],[Prediction]]=Table1[[#This Row],[Survived]], 1, 0)</f>
        <v>1</v>
      </c>
    </row>
    <row r="834" spans="1:27" x14ac:dyDescent="0.3">
      <c r="A834">
        <v>786</v>
      </c>
      <c r="B834">
        <v>0</v>
      </c>
      <c r="C834">
        <v>3</v>
      </c>
      <c r="D834">
        <f>IF(Table1[[#This Row],[Pclass]]=1, 1, 0)</f>
        <v>0</v>
      </c>
      <c r="E834">
        <f>IF(Table1[[#This Row],[Pclass]]=2, 1, 0)</f>
        <v>0</v>
      </c>
      <c r="F834" t="s">
        <v>1091</v>
      </c>
      <c r="G834" t="s">
        <v>13</v>
      </c>
      <c r="H834">
        <f>IF(Table1[[#This Row],[Sex]]="male", 1, 0)</f>
        <v>1</v>
      </c>
      <c r="I834">
        <v>25</v>
      </c>
      <c r="J834">
        <f>IF(Table1[[#This Row],[Age]], 0, 1)</f>
        <v>0</v>
      </c>
      <c r="K834">
        <f>IF(AND(Table1[[#This Row],[Age]]&lt;&gt;"", Table1[[#This Row],[Age]]&lt;13), 1, 0)</f>
        <v>0</v>
      </c>
      <c r="L834">
        <f>IF(AND(Table1[[#This Row],[Age]]&lt;&gt;"", Table1[[#This Row],[Age]]&gt;=13, Table1[[#This Row],[Age]]&lt;20), 1, 0)</f>
        <v>0</v>
      </c>
      <c r="O834">
        <f>IF(AND(Table1[[#This Row],[Age]]&lt;&gt;"", Table1[[#This Row],[Age]]&gt;64), 1, 0)</f>
        <v>0</v>
      </c>
      <c r="P834">
        <v>0</v>
      </c>
      <c r="Q834">
        <v>0</v>
      </c>
      <c r="R834">
        <v>374887</v>
      </c>
      <c r="S834">
        <v>7.25</v>
      </c>
      <c r="U834" t="s">
        <v>15</v>
      </c>
      <c r="V83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-2.4874956162233639</v>
      </c>
      <c r="W834">
        <f>EXP(Table1[[#This Row],[Logit]])</f>
        <v>8.3117865170659264E-2</v>
      </c>
      <c r="X834">
        <f>IF(Table1[[#This Row],[Survived]]=1, Table1[[#This Row],[elogit]]/(1+Table1[[#This Row],[elogit]]), 1-(Table1[[#This Row],[elogit]]/(1+Table1[[#This Row],[elogit]])))</f>
        <v>0.92326055377402261</v>
      </c>
      <c r="Y834">
        <f>LN(Table1[[#This Row],[probability]])</f>
        <v>-7.9843794202941451E-2</v>
      </c>
      <c r="Z834">
        <f>IF(ROW()&lt;(Table1[[#Totals],[Survived]]+1), 1, 0)</f>
        <v>0</v>
      </c>
      <c r="AA834">
        <f>IF(Table1[[#This Row],[Prediction]]=Table1[[#This Row],[Survived]], 1, 0)</f>
        <v>1</v>
      </c>
    </row>
    <row r="835" spans="1:27" x14ac:dyDescent="0.3">
      <c r="A835">
        <v>1</v>
      </c>
      <c r="B835">
        <v>0</v>
      </c>
      <c r="C835">
        <v>3</v>
      </c>
      <c r="D835">
        <f>IF(Table1[[#This Row],[Pclass]]=1, 1, 0)</f>
        <v>0</v>
      </c>
      <c r="E835">
        <f>IF(Table1[[#This Row],[Pclass]]=2, 1, 0)</f>
        <v>0</v>
      </c>
      <c r="F835" t="s">
        <v>12</v>
      </c>
      <c r="G835" t="s">
        <v>13</v>
      </c>
      <c r="H835">
        <f>IF(Table1[[#This Row],[Sex]]="male", 1, 0)</f>
        <v>1</v>
      </c>
      <c r="I835">
        <v>22</v>
      </c>
      <c r="J835">
        <f>IF(Table1[[#This Row],[Age]], 0, 1)</f>
        <v>0</v>
      </c>
      <c r="K835">
        <f>IF(AND(Table1[[#This Row],[Age]]&lt;&gt;"", Table1[[#This Row],[Age]]&lt;13), 1, 0)</f>
        <v>0</v>
      </c>
      <c r="L835">
        <f>IF(AND(Table1[[#This Row],[Age]]&lt;&gt;"", Table1[[#This Row],[Age]]&gt;=13, Table1[[#This Row],[Age]]&lt;20), 1, 0)</f>
        <v>0</v>
      </c>
      <c r="O835">
        <f>IF(AND(Table1[[#This Row],[Age]]&lt;&gt;"", Table1[[#This Row],[Age]]&gt;64), 1, 0)</f>
        <v>0</v>
      </c>
      <c r="P835">
        <v>1</v>
      </c>
      <c r="Q835">
        <v>0</v>
      </c>
      <c r="R835" t="s">
        <v>14</v>
      </c>
      <c r="S835">
        <v>7.25</v>
      </c>
      <c r="U835" t="s">
        <v>15</v>
      </c>
      <c r="V83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-2.4874956162233639</v>
      </c>
      <c r="W835">
        <f>EXP(Table1[[#This Row],[Logit]])</f>
        <v>8.3117865170659264E-2</v>
      </c>
      <c r="X835">
        <f>IF(Table1[[#This Row],[Survived]]=1, Table1[[#This Row],[elogit]]/(1+Table1[[#This Row],[elogit]]), 1-(Table1[[#This Row],[elogit]]/(1+Table1[[#This Row],[elogit]])))</f>
        <v>0.92326055377402261</v>
      </c>
      <c r="Y835">
        <f>LN(Table1[[#This Row],[probability]])</f>
        <v>-7.9843794202941451E-2</v>
      </c>
      <c r="Z835">
        <f>IF(ROW()&lt;(Table1[[#Totals],[Survived]]+1), 1, 0)</f>
        <v>0</v>
      </c>
      <c r="AA835">
        <f>IF(Table1[[#This Row],[Prediction]]=Table1[[#This Row],[Survived]], 1, 0)</f>
        <v>1</v>
      </c>
    </row>
    <row r="836" spans="1:27" x14ac:dyDescent="0.3">
      <c r="A836">
        <v>58</v>
      </c>
      <c r="B836">
        <v>0</v>
      </c>
      <c r="C836">
        <v>3</v>
      </c>
      <c r="D836">
        <f>IF(Table1[[#This Row],[Pclass]]=1, 1, 0)</f>
        <v>0</v>
      </c>
      <c r="E836">
        <f>IF(Table1[[#This Row],[Pclass]]=2, 1, 0)</f>
        <v>0</v>
      </c>
      <c r="F836" t="s">
        <v>101</v>
      </c>
      <c r="G836" t="s">
        <v>13</v>
      </c>
      <c r="H836">
        <f>IF(Table1[[#This Row],[Sex]]="male", 1, 0)</f>
        <v>1</v>
      </c>
      <c r="I836">
        <v>28.5</v>
      </c>
      <c r="J836">
        <f>IF(Table1[[#This Row],[Age]], 0, 1)</f>
        <v>0</v>
      </c>
      <c r="K836">
        <f>IF(AND(Table1[[#This Row],[Age]]&lt;&gt;"", Table1[[#This Row],[Age]]&lt;13), 1, 0)</f>
        <v>0</v>
      </c>
      <c r="L836">
        <f>IF(AND(Table1[[#This Row],[Age]]&lt;&gt;"", Table1[[#This Row],[Age]]&gt;=13, Table1[[#This Row],[Age]]&lt;20), 1, 0)</f>
        <v>0</v>
      </c>
      <c r="O836">
        <f>IF(AND(Table1[[#This Row],[Age]]&lt;&gt;"", Table1[[#This Row],[Age]]&gt;64), 1, 0)</f>
        <v>0</v>
      </c>
      <c r="P836">
        <v>0</v>
      </c>
      <c r="Q836">
        <v>0</v>
      </c>
      <c r="R836">
        <v>2697</v>
      </c>
      <c r="S836">
        <v>7.2291999999999996</v>
      </c>
      <c r="U836" t="s">
        <v>20</v>
      </c>
      <c r="V83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-2.4875232819023623</v>
      </c>
      <c r="W836">
        <f>EXP(Table1[[#This Row],[Logit]])</f>
        <v>8.311556569029091E-2</v>
      </c>
      <c r="X836">
        <f>IF(Table1[[#This Row],[Survived]]=1, Table1[[#This Row],[elogit]]/(1+Table1[[#This Row],[elogit]]), 1-(Table1[[#This Row],[elogit]]/(1+Table1[[#This Row],[elogit]])))</f>
        <v>0.92326251387836</v>
      </c>
      <c r="Y836">
        <f>LN(Table1[[#This Row],[probability]])</f>
        <v>-7.9841671181169624E-2</v>
      </c>
      <c r="Z836">
        <f>IF(ROW()&lt;(Table1[[#Totals],[Survived]]+1), 1, 0)</f>
        <v>0</v>
      </c>
      <c r="AA836">
        <f>IF(Table1[[#This Row],[Prediction]]=Table1[[#This Row],[Survived]], 1, 0)</f>
        <v>1</v>
      </c>
    </row>
    <row r="837" spans="1:27" x14ac:dyDescent="0.3">
      <c r="A837">
        <v>61</v>
      </c>
      <c r="B837">
        <v>0</v>
      </c>
      <c r="C837">
        <v>3</v>
      </c>
      <c r="D837">
        <f>IF(Table1[[#This Row],[Pclass]]=1, 1, 0)</f>
        <v>0</v>
      </c>
      <c r="E837">
        <f>IF(Table1[[#This Row],[Pclass]]=2, 1, 0)</f>
        <v>0</v>
      </c>
      <c r="F837" t="s">
        <v>106</v>
      </c>
      <c r="G837" t="s">
        <v>13</v>
      </c>
      <c r="H837">
        <f>IF(Table1[[#This Row],[Sex]]="male", 1, 0)</f>
        <v>1</v>
      </c>
      <c r="I837">
        <v>22</v>
      </c>
      <c r="J837">
        <f>IF(Table1[[#This Row],[Age]], 0, 1)</f>
        <v>0</v>
      </c>
      <c r="K837">
        <f>IF(AND(Table1[[#This Row],[Age]]&lt;&gt;"", Table1[[#This Row],[Age]]&lt;13), 1, 0)</f>
        <v>0</v>
      </c>
      <c r="L837">
        <f>IF(AND(Table1[[#This Row],[Age]]&lt;&gt;"", Table1[[#This Row],[Age]]&gt;=13, Table1[[#This Row],[Age]]&lt;20), 1, 0)</f>
        <v>0</v>
      </c>
      <c r="O837">
        <f>IF(AND(Table1[[#This Row],[Age]]&lt;&gt;"", Table1[[#This Row],[Age]]&gt;64), 1, 0)</f>
        <v>0</v>
      </c>
      <c r="P837">
        <v>0</v>
      </c>
      <c r="Q837">
        <v>0</v>
      </c>
      <c r="R837">
        <v>2669</v>
      </c>
      <c r="S837">
        <v>7.2291999999999996</v>
      </c>
      <c r="U837" t="s">
        <v>20</v>
      </c>
      <c r="V83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-2.4875232819023623</v>
      </c>
      <c r="W837">
        <f>EXP(Table1[[#This Row],[Logit]])</f>
        <v>8.311556569029091E-2</v>
      </c>
      <c r="X837">
        <f>IF(Table1[[#This Row],[Survived]]=1, Table1[[#This Row],[elogit]]/(1+Table1[[#This Row],[elogit]]), 1-(Table1[[#This Row],[elogit]]/(1+Table1[[#This Row],[elogit]])))</f>
        <v>0.92326251387836</v>
      </c>
      <c r="Y837">
        <f>LN(Table1[[#This Row],[probability]])</f>
        <v>-7.9841671181169624E-2</v>
      </c>
      <c r="Z837">
        <f>IF(ROW()&lt;(Table1[[#Totals],[Survived]]+1), 1, 0)</f>
        <v>0</v>
      </c>
      <c r="AA837">
        <f>IF(Table1[[#This Row],[Prediction]]=Table1[[#This Row],[Survived]], 1, 0)</f>
        <v>1</v>
      </c>
    </row>
    <row r="838" spans="1:27" x14ac:dyDescent="0.3">
      <c r="A838">
        <v>297</v>
      </c>
      <c r="B838">
        <v>0</v>
      </c>
      <c r="C838">
        <v>3</v>
      </c>
      <c r="D838">
        <f>IF(Table1[[#This Row],[Pclass]]=1, 1, 0)</f>
        <v>0</v>
      </c>
      <c r="E838">
        <f>IF(Table1[[#This Row],[Pclass]]=2, 1, 0)</f>
        <v>0</v>
      </c>
      <c r="F838" t="s">
        <v>447</v>
      </c>
      <c r="G838" t="s">
        <v>13</v>
      </c>
      <c r="H838">
        <f>IF(Table1[[#This Row],[Sex]]="male", 1, 0)</f>
        <v>1</v>
      </c>
      <c r="I838">
        <v>23.5</v>
      </c>
      <c r="J838">
        <f>IF(Table1[[#This Row],[Age]], 0, 1)</f>
        <v>0</v>
      </c>
      <c r="K838">
        <f>IF(AND(Table1[[#This Row],[Age]]&lt;&gt;"", Table1[[#This Row],[Age]]&lt;13), 1, 0)</f>
        <v>0</v>
      </c>
      <c r="L838">
        <f>IF(AND(Table1[[#This Row],[Age]]&lt;&gt;"", Table1[[#This Row],[Age]]&gt;=13, Table1[[#This Row],[Age]]&lt;20), 1, 0)</f>
        <v>0</v>
      </c>
      <c r="O838">
        <f>IF(AND(Table1[[#This Row],[Age]]&lt;&gt;"", Table1[[#This Row],[Age]]&gt;64), 1, 0)</f>
        <v>0</v>
      </c>
      <c r="P838">
        <v>0</v>
      </c>
      <c r="Q838">
        <v>0</v>
      </c>
      <c r="R838">
        <v>2693</v>
      </c>
      <c r="S838">
        <v>7.2291999999999996</v>
      </c>
      <c r="U838" t="s">
        <v>20</v>
      </c>
      <c r="V838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-2.4875232819023623</v>
      </c>
      <c r="W838">
        <f>EXP(Table1[[#This Row],[Logit]])</f>
        <v>8.311556569029091E-2</v>
      </c>
      <c r="X838">
        <f>IF(Table1[[#This Row],[Survived]]=1, Table1[[#This Row],[elogit]]/(1+Table1[[#This Row],[elogit]]), 1-(Table1[[#This Row],[elogit]]/(1+Table1[[#This Row],[elogit]])))</f>
        <v>0.92326251387836</v>
      </c>
      <c r="Y838">
        <f>LN(Table1[[#This Row],[probability]])</f>
        <v>-7.9841671181169624E-2</v>
      </c>
      <c r="Z838">
        <f>IF(ROW()&lt;(Table1[[#Totals],[Survived]]+1), 1, 0)</f>
        <v>0</v>
      </c>
      <c r="AA838">
        <f>IF(Table1[[#This Row],[Prediction]]=Table1[[#This Row],[Survived]], 1, 0)</f>
        <v>1</v>
      </c>
    </row>
    <row r="839" spans="1:27" x14ac:dyDescent="0.3">
      <c r="A839">
        <v>525</v>
      </c>
      <c r="B839">
        <v>0</v>
      </c>
      <c r="C839">
        <v>3</v>
      </c>
      <c r="D839">
        <f>IF(Table1[[#This Row],[Pclass]]=1, 1, 0)</f>
        <v>0</v>
      </c>
      <c r="E839">
        <f>IF(Table1[[#This Row],[Pclass]]=2, 1, 0)</f>
        <v>0</v>
      </c>
      <c r="F839" t="s">
        <v>754</v>
      </c>
      <c r="G839" t="s">
        <v>13</v>
      </c>
      <c r="H839">
        <f>IF(Table1[[#This Row],[Sex]]="male", 1, 0)</f>
        <v>1</v>
      </c>
      <c r="J839">
        <f>IF(Table1[[#This Row],[Age]], 0, 1)</f>
        <v>1</v>
      </c>
      <c r="K839">
        <f>IF(AND(Table1[[#This Row],[Age]]&lt;&gt;"", Table1[[#This Row],[Age]]&lt;13), 1, 0)</f>
        <v>0</v>
      </c>
      <c r="L839">
        <f>IF(AND(Table1[[#This Row],[Age]]&lt;&gt;"", Table1[[#This Row],[Age]]&gt;=13, Table1[[#This Row],[Age]]&lt;20), 1, 0)</f>
        <v>0</v>
      </c>
      <c r="O839">
        <f>IF(AND(Table1[[#This Row],[Age]]&lt;&gt;"", Table1[[#This Row],[Age]]&gt;64), 1, 0)</f>
        <v>0</v>
      </c>
      <c r="P839">
        <v>0</v>
      </c>
      <c r="Q839">
        <v>0</v>
      </c>
      <c r="R839">
        <v>2700</v>
      </c>
      <c r="S839">
        <v>7.2291999999999996</v>
      </c>
      <c r="U839" t="s">
        <v>20</v>
      </c>
      <c r="V839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-2.4875232819023623</v>
      </c>
      <c r="W839">
        <f>EXP(Table1[[#This Row],[Logit]])</f>
        <v>8.311556569029091E-2</v>
      </c>
      <c r="X839">
        <f>IF(Table1[[#This Row],[Survived]]=1, Table1[[#This Row],[elogit]]/(1+Table1[[#This Row],[elogit]]), 1-(Table1[[#This Row],[elogit]]/(1+Table1[[#This Row],[elogit]])))</f>
        <v>0.92326251387836</v>
      </c>
      <c r="Y839">
        <f>LN(Table1[[#This Row],[probability]])</f>
        <v>-7.9841671181169624E-2</v>
      </c>
      <c r="Z839">
        <f>IF(ROW()&lt;(Table1[[#Totals],[Survived]]+1), 1, 0)</f>
        <v>0</v>
      </c>
      <c r="AA839">
        <f>IF(Table1[[#This Row],[Prediction]]=Table1[[#This Row],[Survived]], 1, 0)</f>
        <v>1</v>
      </c>
    </row>
    <row r="840" spans="1:27" x14ac:dyDescent="0.3">
      <c r="A840">
        <v>532</v>
      </c>
      <c r="B840">
        <v>0</v>
      </c>
      <c r="C840">
        <v>3</v>
      </c>
      <c r="D840">
        <f>IF(Table1[[#This Row],[Pclass]]=1, 1, 0)</f>
        <v>0</v>
      </c>
      <c r="E840">
        <f>IF(Table1[[#This Row],[Pclass]]=2, 1, 0)</f>
        <v>0</v>
      </c>
      <c r="F840" t="s">
        <v>764</v>
      </c>
      <c r="G840" t="s">
        <v>13</v>
      </c>
      <c r="H840">
        <f>IF(Table1[[#This Row],[Sex]]="male", 1, 0)</f>
        <v>1</v>
      </c>
      <c r="J840">
        <f>IF(Table1[[#This Row],[Age]], 0, 1)</f>
        <v>1</v>
      </c>
      <c r="K840">
        <f>IF(AND(Table1[[#This Row],[Age]]&lt;&gt;"", Table1[[#This Row],[Age]]&lt;13), 1, 0)</f>
        <v>0</v>
      </c>
      <c r="L840">
        <f>IF(AND(Table1[[#This Row],[Age]]&lt;&gt;"", Table1[[#This Row],[Age]]&gt;=13, Table1[[#This Row],[Age]]&lt;20), 1, 0)</f>
        <v>0</v>
      </c>
      <c r="O840">
        <f>IF(AND(Table1[[#This Row],[Age]]&lt;&gt;"", Table1[[#This Row],[Age]]&gt;64), 1, 0)</f>
        <v>0</v>
      </c>
      <c r="P840">
        <v>0</v>
      </c>
      <c r="Q840">
        <v>0</v>
      </c>
      <c r="R840">
        <v>2641</v>
      </c>
      <c r="S840">
        <v>7.2291999999999996</v>
      </c>
      <c r="U840" t="s">
        <v>20</v>
      </c>
      <c r="V840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-2.4875232819023623</v>
      </c>
      <c r="W840">
        <f>EXP(Table1[[#This Row],[Logit]])</f>
        <v>8.311556569029091E-2</v>
      </c>
      <c r="X840">
        <f>IF(Table1[[#This Row],[Survived]]=1, Table1[[#This Row],[elogit]]/(1+Table1[[#This Row],[elogit]]), 1-(Table1[[#This Row],[elogit]]/(1+Table1[[#This Row],[elogit]])))</f>
        <v>0.92326251387836</v>
      </c>
      <c r="Y840">
        <f>LN(Table1[[#This Row],[probability]])</f>
        <v>-7.9841671181169624E-2</v>
      </c>
      <c r="Z840">
        <f>IF(ROW()&lt;(Table1[[#Totals],[Survived]]+1), 1, 0)</f>
        <v>0</v>
      </c>
      <c r="AA840">
        <f>IF(Table1[[#This Row],[Prediction]]=Table1[[#This Row],[Survived]], 1, 0)</f>
        <v>1</v>
      </c>
    </row>
    <row r="841" spans="1:27" x14ac:dyDescent="0.3">
      <c r="A841">
        <v>569</v>
      </c>
      <c r="B841">
        <v>0</v>
      </c>
      <c r="C841">
        <v>3</v>
      </c>
      <c r="D841">
        <f>IF(Table1[[#This Row],[Pclass]]=1, 1, 0)</f>
        <v>0</v>
      </c>
      <c r="E841">
        <f>IF(Table1[[#This Row],[Pclass]]=2, 1, 0)</f>
        <v>0</v>
      </c>
      <c r="F841" t="s">
        <v>813</v>
      </c>
      <c r="G841" t="s">
        <v>13</v>
      </c>
      <c r="H841">
        <f>IF(Table1[[#This Row],[Sex]]="male", 1, 0)</f>
        <v>1</v>
      </c>
      <c r="J841">
        <f>IF(Table1[[#This Row],[Age]], 0, 1)</f>
        <v>1</v>
      </c>
      <c r="K841">
        <f>IF(AND(Table1[[#This Row],[Age]]&lt;&gt;"", Table1[[#This Row],[Age]]&lt;13), 1, 0)</f>
        <v>0</v>
      </c>
      <c r="L841">
        <f>IF(AND(Table1[[#This Row],[Age]]&lt;&gt;"", Table1[[#This Row],[Age]]&gt;=13, Table1[[#This Row],[Age]]&lt;20), 1, 0)</f>
        <v>0</v>
      </c>
      <c r="O841">
        <f>IF(AND(Table1[[#This Row],[Age]]&lt;&gt;"", Table1[[#This Row],[Age]]&gt;64), 1, 0)</f>
        <v>0</v>
      </c>
      <c r="P841">
        <v>0</v>
      </c>
      <c r="Q841">
        <v>0</v>
      </c>
      <c r="R841">
        <v>2686</v>
      </c>
      <c r="S841">
        <v>7.2291999999999996</v>
      </c>
      <c r="U841" t="s">
        <v>20</v>
      </c>
      <c r="V841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-2.4875232819023623</v>
      </c>
      <c r="W841">
        <f>EXP(Table1[[#This Row],[Logit]])</f>
        <v>8.311556569029091E-2</v>
      </c>
      <c r="X841">
        <f>IF(Table1[[#This Row],[Survived]]=1, Table1[[#This Row],[elogit]]/(1+Table1[[#This Row],[elogit]]), 1-(Table1[[#This Row],[elogit]]/(1+Table1[[#This Row],[elogit]])))</f>
        <v>0.92326251387836</v>
      </c>
      <c r="Y841">
        <f>LN(Table1[[#This Row],[probability]])</f>
        <v>-7.9841671181169624E-2</v>
      </c>
      <c r="Z841">
        <f>IF(ROW()&lt;(Table1[[#Totals],[Survived]]+1), 1, 0)</f>
        <v>0</v>
      </c>
      <c r="AA841">
        <f>IF(Table1[[#This Row],[Prediction]]=Table1[[#This Row],[Survived]], 1, 0)</f>
        <v>1</v>
      </c>
    </row>
    <row r="842" spans="1:27" x14ac:dyDescent="0.3">
      <c r="A842">
        <v>799</v>
      </c>
      <c r="B842">
        <v>0</v>
      </c>
      <c r="C842">
        <v>3</v>
      </c>
      <c r="D842">
        <f>IF(Table1[[#This Row],[Pclass]]=1, 1, 0)</f>
        <v>0</v>
      </c>
      <c r="E842">
        <f>IF(Table1[[#This Row],[Pclass]]=2, 1, 0)</f>
        <v>0</v>
      </c>
      <c r="F842" t="s">
        <v>1107</v>
      </c>
      <c r="G842" t="s">
        <v>13</v>
      </c>
      <c r="H842">
        <f>IF(Table1[[#This Row],[Sex]]="male", 1, 0)</f>
        <v>1</v>
      </c>
      <c r="I842">
        <v>30</v>
      </c>
      <c r="J842">
        <f>IF(Table1[[#This Row],[Age]], 0, 1)</f>
        <v>0</v>
      </c>
      <c r="K842">
        <f>IF(AND(Table1[[#This Row],[Age]]&lt;&gt;"", Table1[[#This Row],[Age]]&lt;13), 1, 0)</f>
        <v>0</v>
      </c>
      <c r="L842">
        <f>IF(AND(Table1[[#This Row],[Age]]&lt;&gt;"", Table1[[#This Row],[Age]]&gt;=13, Table1[[#This Row],[Age]]&lt;20), 1, 0)</f>
        <v>0</v>
      </c>
      <c r="O842">
        <f>IF(AND(Table1[[#This Row],[Age]]&lt;&gt;"", Table1[[#This Row],[Age]]&gt;64), 1, 0)</f>
        <v>0</v>
      </c>
      <c r="P842">
        <v>0</v>
      </c>
      <c r="Q842">
        <v>0</v>
      </c>
      <c r="R842">
        <v>2685</v>
      </c>
      <c r="S842">
        <v>7.2291999999999996</v>
      </c>
      <c r="U842" t="s">
        <v>20</v>
      </c>
      <c r="V842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-2.4875232819023623</v>
      </c>
      <c r="W842">
        <f>EXP(Table1[[#This Row],[Logit]])</f>
        <v>8.311556569029091E-2</v>
      </c>
      <c r="X842">
        <f>IF(Table1[[#This Row],[Survived]]=1, Table1[[#This Row],[elogit]]/(1+Table1[[#This Row],[elogit]]), 1-(Table1[[#This Row],[elogit]]/(1+Table1[[#This Row],[elogit]])))</f>
        <v>0.92326251387836</v>
      </c>
      <c r="Y842">
        <f>LN(Table1[[#This Row],[probability]])</f>
        <v>-7.9841671181169624E-2</v>
      </c>
      <c r="Z842">
        <f>IF(ROW()&lt;(Table1[[#Totals],[Survived]]+1), 1, 0)</f>
        <v>0</v>
      </c>
      <c r="AA842">
        <f>IF(Table1[[#This Row],[Prediction]]=Table1[[#This Row],[Survived]], 1, 0)</f>
        <v>1</v>
      </c>
    </row>
    <row r="843" spans="1:27" x14ac:dyDescent="0.3">
      <c r="A843">
        <v>833</v>
      </c>
      <c r="B843">
        <v>0</v>
      </c>
      <c r="C843">
        <v>3</v>
      </c>
      <c r="D843">
        <f>IF(Table1[[#This Row],[Pclass]]=1, 1, 0)</f>
        <v>0</v>
      </c>
      <c r="E843">
        <f>IF(Table1[[#This Row],[Pclass]]=2, 1, 0)</f>
        <v>0</v>
      </c>
      <c r="F843" t="s">
        <v>1147</v>
      </c>
      <c r="G843" t="s">
        <v>13</v>
      </c>
      <c r="H843">
        <f>IF(Table1[[#This Row],[Sex]]="male", 1, 0)</f>
        <v>1</v>
      </c>
      <c r="J843">
        <f>IF(Table1[[#This Row],[Age]], 0, 1)</f>
        <v>1</v>
      </c>
      <c r="K843">
        <f>IF(AND(Table1[[#This Row],[Age]]&lt;&gt;"", Table1[[#This Row],[Age]]&lt;13), 1, 0)</f>
        <v>0</v>
      </c>
      <c r="L843">
        <f>IF(AND(Table1[[#This Row],[Age]]&lt;&gt;"", Table1[[#This Row],[Age]]&gt;=13, Table1[[#This Row],[Age]]&lt;20), 1, 0)</f>
        <v>0</v>
      </c>
      <c r="O843">
        <f>IF(AND(Table1[[#This Row],[Age]]&lt;&gt;"", Table1[[#This Row],[Age]]&gt;64), 1, 0)</f>
        <v>0</v>
      </c>
      <c r="P843">
        <v>0</v>
      </c>
      <c r="Q843">
        <v>0</v>
      </c>
      <c r="R843">
        <v>2671</v>
      </c>
      <c r="S843">
        <v>7.2291999999999996</v>
      </c>
      <c r="U843" t="s">
        <v>20</v>
      </c>
      <c r="V843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-2.4875232819023623</v>
      </c>
      <c r="W843">
        <f>EXP(Table1[[#This Row],[Logit]])</f>
        <v>8.311556569029091E-2</v>
      </c>
      <c r="X843">
        <f>IF(Table1[[#This Row],[Survived]]=1, Table1[[#This Row],[elogit]]/(1+Table1[[#This Row],[elogit]]), 1-(Table1[[#This Row],[elogit]]/(1+Table1[[#This Row],[elogit]])))</f>
        <v>0.92326251387836</v>
      </c>
      <c r="Y843">
        <f>LN(Table1[[#This Row],[probability]])</f>
        <v>-7.9841671181169624E-2</v>
      </c>
      <c r="Z843">
        <f>IF(ROW()&lt;(Table1[[#Totals],[Survived]]+1), 1, 0)</f>
        <v>0</v>
      </c>
      <c r="AA843">
        <f>IF(Table1[[#This Row],[Prediction]]=Table1[[#This Row],[Survived]], 1, 0)</f>
        <v>1</v>
      </c>
    </row>
    <row r="844" spans="1:27" x14ac:dyDescent="0.3">
      <c r="A844">
        <v>860</v>
      </c>
      <c r="B844">
        <v>0</v>
      </c>
      <c r="C844">
        <v>3</v>
      </c>
      <c r="D844">
        <f>IF(Table1[[#This Row],[Pclass]]=1, 1, 0)</f>
        <v>0</v>
      </c>
      <c r="E844">
        <f>IF(Table1[[#This Row],[Pclass]]=2, 1, 0)</f>
        <v>0</v>
      </c>
      <c r="F844" t="s">
        <v>1182</v>
      </c>
      <c r="G844" t="s">
        <v>13</v>
      </c>
      <c r="H844">
        <f>IF(Table1[[#This Row],[Sex]]="male", 1, 0)</f>
        <v>1</v>
      </c>
      <c r="J844">
        <f>IF(Table1[[#This Row],[Age]], 0, 1)</f>
        <v>1</v>
      </c>
      <c r="K844">
        <f>IF(AND(Table1[[#This Row],[Age]]&lt;&gt;"", Table1[[#This Row],[Age]]&lt;13), 1, 0)</f>
        <v>0</v>
      </c>
      <c r="L844">
        <f>IF(AND(Table1[[#This Row],[Age]]&lt;&gt;"", Table1[[#This Row],[Age]]&gt;=13, Table1[[#This Row],[Age]]&lt;20), 1, 0)</f>
        <v>0</v>
      </c>
      <c r="O844">
        <f>IF(AND(Table1[[#This Row],[Age]]&lt;&gt;"", Table1[[#This Row],[Age]]&gt;64), 1, 0)</f>
        <v>0</v>
      </c>
      <c r="P844">
        <v>0</v>
      </c>
      <c r="Q844">
        <v>0</v>
      </c>
      <c r="R844">
        <v>2629</v>
      </c>
      <c r="S844">
        <v>7.2291999999999996</v>
      </c>
      <c r="U844" t="s">
        <v>20</v>
      </c>
      <c r="V84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-2.4875232819023623</v>
      </c>
      <c r="W844">
        <f>EXP(Table1[[#This Row],[Logit]])</f>
        <v>8.311556569029091E-2</v>
      </c>
      <c r="X844">
        <f>IF(Table1[[#This Row],[Survived]]=1, Table1[[#This Row],[elogit]]/(1+Table1[[#This Row],[elogit]]), 1-(Table1[[#This Row],[elogit]]/(1+Table1[[#This Row],[elogit]])))</f>
        <v>0.92326251387836</v>
      </c>
      <c r="Y844">
        <f>LN(Table1[[#This Row],[probability]])</f>
        <v>-7.9841671181169624E-2</v>
      </c>
      <c r="Z844">
        <f>IF(ROW()&lt;(Table1[[#Totals],[Survived]]+1), 1, 0)</f>
        <v>0</v>
      </c>
      <c r="AA844">
        <f>IF(Table1[[#This Row],[Prediction]]=Table1[[#This Row],[Survived]], 1, 0)</f>
        <v>1</v>
      </c>
    </row>
    <row r="845" spans="1:27" x14ac:dyDescent="0.3">
      <c r="A845">
        <v>27</v>
      </c>
      <c r="B845">
        <v>0</v>
      </c>
      <c r="C845">
        <v>3</v>
      </c>
      <c r="D845">
        <f>IF(Table1[[#This Row],[Pclass]]=1, 1, 0)</f>
        <v>0</v>
      </c>
      <c r="E845">
        <f>IF(Table1[[#This Row],[Pclass]]=2, 1, 0)</f>
        <v>0</v>
      </c>
      <c r="F845" t="s">
        <v>55</v>
      </c>
      <c r="G845" t="s">
        <v>13</v>
      </c>
      <c r="H845">
        <f>IF(Table1[[#This Row],[Sex]]="male", 1, 0)</f>
        <v>1</v>
      </c>
      <c r="J845">
        <f>IF(Table1[[#This Row],[Age]], 0, 1)</f>
        <v>1</v>
      </c>
      <c r="K845">
        <f>IF(AND(Table1[[#This Row],[Age]]&lt;&gt;"", Table1[[#This Row],[Age]]&lt;13), 1, 0)</f>
        <v>0</v>
      </c>
      <c r="L845">
        <f>IF(AND(Table1[[#This Row],[Age]]&lt;&gt;"", Table1[[#This Row],[Age]]&gt;=13, Table1[[#This Row],[Age]]&lt;20), 1, 0)</f>
        <v>0</v>
      </c>
      <c r="O845">
        <f>IF(AND(Table1[[#This Row],[Age]]&lt;&gt;"", Table1[[#This Row],[Age]]&gt;64), 1, 0)</f>
        <v>0</v>
      </c>
      <c r="P845">
        <v>0</v>
      </c>
      <c r="Q845">
        <v>0</v>
      </c>
      <c r="R845">
        <v>2631</v>
      </c>
      <c r="S845">
        <v>7.2249999999999996</v>
      </c>
      <c r="U845" t="s">
        <v>20</v>
      </c>
      <c r="V84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-2.4875288682413905</v>
      </c>
      <c r="W845">
        <f>EXP(Table1[[#This Row],[Logit]])</f>
        <v>8.3115101379859335E-2</v>
      </c>
      <c r="X845">
        <f>IF(Table1[[#This Row],[Survived]]=1, Table1[[#This Row],[elogit]]/(1+Table1[[#This Row],[elogit]]), 1-(Table1[[#This Row],[elogit]]/(1+Table1[[#This Row],[elogit]])))</f>
        <v>0.92326290966308844</v>
      </c>
      <c r="Y845">
        <f>LN(Table1[[#This Row],[probability]])</f>
        <v>-7.9841242500661477E-2</v>
      </c>
      <c r="Z845">
        <f>IF(ROW()&lt;(Table1[[#Totals],[Survived]]+1), 1, 0)</f>
        <v>0</v>
      </c>
      <c r="AA845">
        <f>IF(Table1[[#This Row],[Prediction]]=Table1[[#This Row],[Survived]], 1, 0)</f>
        <v>1</v>
      </c>
    </row>
    <row r="846" spans="1:27" x14ac:dyDescent="0.3">
      <c r="A846">
        <v>204</v>
      </c>
      <c r="B846">
        <v>0</v>
      </c>
      <c r="C846">
        <v>3</v>
      </c>
      <c r="D846">
        <f>IF(Table1[[#This Row],[Pclass]]=1, 1, 0)</f>
        <v>0</v>
      </c>
      <c r="E846">
        <f>IF(Table1[[#This Row],[Pclass]]=2, 1, 0)</f>
        <v>0</v>
      </c>
      <c r="F846" t="s">
        <v>310</v>
      </c>
      <c r="G846" t="s">
        <v>13</v>
      </c>
      <c r="H846">
        <f>IF(Table1[[#This Row],[Sex]]="male", 1, 0)</f>
        <v>1</v>
      </c>
      <c r="I846">
        <v>45.5</v>
      </c>
      <c r="J846">
        <f>IF(Table1[[#This Row],[Age]], 0, 1)</f>
        <v>0</v>
      </c>
      <c r="K846">
        <f>IF(AND(Table1[[#This Row],[Age]]&lt;&gt;"", Table1[[#This Row],[Age]]&lt;13), 1, 0)</f>
        <v>0</v>
      </c>
      <c r="L846">
        <f>IF(AND(Table1[[#This Row],[Age]]&lt;&gt;"", Table1[[#This Row],[Age]]&gt;=13, Table1[[#This Row],[Age]]&lt;20), 1, 0)</f>
        <v>0</v>
      </c>
      <c r="O846">
        <f>IF(AND(Table1[[#This Row],[Age]]&lt;&gt;"", Table1[[#This Row],[Age]]&gt;64), 1, 0)</f>
        <v>0</v>
      </c>
      <c r="P846">
        <v>0</v>
      </c>
      <c r="Q846">
        <v>0</v>
      </c>
      <c r="R846">
        <v>2628</v>
      </c>
      <c r="S846">
        <v>7.2249999999999996</v>
      </c>
      <c r="U846" t="s">
        <v>20</v>
      </c>
      <c r="V84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-2.4875288682413905</v>
      </c>
      <c r="W846">
        <f>EXP(Table1[[#This Row],[Logit]])</f>
        <v>8.3115101379859335E-2</v>
      </c>
      <c r="X846">
        <f>IF(Table1[[#This Row],[Survived]]=1, Table1[[#This Row],[elogit]]/(1+Table1[[#This Row],[elogit]]), 1-(Table1[[#This Row],[elogit]]/(1+Table1[[#This Row],[elogit]])))</f>
        <v>0.92326290966308844</v>
      </c>
      <c r="Y846">
        <f>LN(Table1[[#This Row],[probability]])</f>
        <v>-7.9841242500661477E-2</v>
      </c>
      <c r="Z846">
        <f>IF(ROW()&lt;(Table1[[#Totals],[Survived]]+1), 1, 0)</f>
        <v>0</v>
      </c>
      <c r="AA846">
        <f>IF(Table1[[#This Row],[Prediction]]=Table1[[#This Row],[Survived]], 1, 0)</f>
        <v>1</v>
      </c>
    </row>
    <row r="847" spans="1:27" x14ac:dyDescent="0.3">
      <c r="A847">
        <v>245</v>
      </c>
      <c r="B847">
        <v>0</v>
      </c>
      <c r="C847">
        <v>3</v>
      </c>
      <c r="D847">
        <f>IF(Table1[[#This Row],[Pclass]]=1, 1, 0)</f>
        <v>0</v>
      </c>
      <c r="E847">
        <f>IF(Table1[[#This Row],[Pclass]]=2, 1, 0)</f>
        <v>0</v>
      </c>
      <c r="F847" t="s">
        <v>371</v>
      </c>
      <c r="G847" t="s">
        <v>13</v>
      </c>
      <c r="H847">
        <f>IF(Table1[[#This Row],[Sex]]="male", 1, 0)</f>
        <v>1</v>
      </c>
      <c r="I847">
        <v>30</v>
      </c>
      <c r="J847">
        <f>IF(Table1[[#This Row],[Age]], 0, 1)</f>
        <v>0</v>
      </c>
      <c r="K847">
        <f>IF(AND(Table1[[#This Row],[Age]]&lt;&gt;"", Table1[[#This Row],[Age]]&lt;13), 1, 0)</f>
        <v>0</v>
      </c>
      <c r="L847">
        <f>IF(AND(Table1[[#This Row],[Age]]&lt;&gt;"", Table1[[#This Row],[Age]]&gt;=13, Table1[[#This Row],[Age]]&lt;20), 1, 0)</f>
        <v>0</v>
      </c>
      <c r="O847">
        <f>IF(AND(Table1[[#This Row],[Age]]&lt;&gt;"", Table1[[#This Row],[Age]]&gt;64), 1, 0)</f>
        <v>0</v>
      </c>
      <c r="P847">
        <v>0</v>
      </c>
      <c r="Q847">
        <v>0</v>
      </c>
      <c r="R847">
        <v>2694</v>
      </c>
      <c r="S847">
        <v>7.2249999999999996</v>
      </c>
      <c r="U847" t="s">
        <v>20</v>
      </c>
      <c r="V84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-2.4875288682413905</v>
      </c>
      <c r="W847">
        <f>EXP(Table1[[#This Row],[Logit]])</f>
        <v>8.3115101379859335E-2</v>
      </c>
      <c r="X847">
        <f>IF(Table1[[#This Row],[Survived]]=1, Table1[[#This Row],[elogit]]/(1+Table1[[#This Row],[elogit]]), 1-(Table1[[#This Row],[elogit]]/(1+Table1[[#This Row],[elogit]])))</f>
        <v>0.92326290966308844</v>
      </c>
      <c r="Y847">
        <f>LN(Table1[[#This Row],[probability]])</f>
        <v>-7.9841242500661477E-2</v>
      </c>
      <c r="Z847">
        <f>IF(ROW()&lt;(Table1[[#Totals],[Survived]]+1), 1, 0)</f>
        <v>0</v>
      </c>
      <c r="AA847">
        <f>IF(Table1[[#This Row],[Prediction]]=Table1[[#This Row],[Survived]], 1, 0)</f>
        <v>1</v>
      </c>
    </row>
    <row r="848" spans="1:27" x14ac:dyDescent="0.3">
      <c r="A848">
        <v>355</v>
      </c>
      <c r="B848">
        <v>0</v>
      </c>
      <c r="C848">
        <v>3</v>
      </c>
      <c r="D848">
        <f>IF(Table1[[#This Row],[Pclass]]=1, 1, 0)</f>
        <v>0</v>
      </c>
      <c r="E848">
        <f>IF(Table1[[#This Row],[Pclass]]=2, 1, 0)</f>
        <v>0</v>
      </c>
      <c r="F848" t="s">
        <v>529</v>
      </c>
      <c r="G848" t="s">
        <v>13</v>
      </c>
      <c r="H848">
        <f>IF(Table1[[#This Row],[Sex]]="male", 1, 0)</f>
        <v>1</v>
      </c>
      <c r="J848">
        <f>IF(Table1[[#This Row],[Age]], 0, 1)</f>
        <v>1</v>
      </c>
      <c r="K848">
        <f>IF(AND(Table1[[#This Row],[Age]]&lt;&gt;"", Table1[[#This Row],[Age]]&lt;13), 1, 0)</f>
        <v>0</v>
      </c>
      <c r="L848">
        <f>IF(AND(Table1[[#This Row],[Age]]&lt;&gt;"", Table1[[#This Row],[Age]]&gt;=13, Table1[[#This Row],[Age]]&lt;20), 1, 0)</f>
        <v>0</v>
      </c>
      <c r="O848">
        <f>IF(AND(Table1[[#This Row],[Age]]&lt;&gt;"", Table1[[#This Row],[Age]]&gt;64), 1, 0)</f>
        <v>0</v>
      </c>
      <c r="P848">
        <v>0</v>
      </c>
      <c r="Q848">
        <v>0</v>
      </c>
      <c r="R848">
        <v>2647</v>
      </c>
      <c r="S848">
        <v>7.2249999999999996</v>
      </c>
      <c r="U848" t="s">
        <v>20</v>
      </c>
      <c r="V848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-2.4875288682413905</v>
      </c>
      <c r="W848">
        <f>EXP(Table1[[#This Row],[Logit]])</f>
        <v>8.3115101379859335E-2</v>
      </c>
      <c r="X848">
        <f>IF(Table1[[#This Row],[Survived]]=1, Table1[[#This Row],[elogit]]/(1+Table1[[#This Row],[elogit]]), 1-(Table1[[#This Row],[elogit]]/(1+Table1[[#This Row],[elogit]])))</f>
        <v>0.92326290966308844</v>
      </c>
      <c r="Y848">
        <f>LN(Table1[[#This Row],[probability]])</f>
        <v>-7.9841242500661477E-2</v>
      </c>
      <c r="Z848">
        <f>IF(ROW()&lt;(Table1[[#Totals],[Survived]]+1), 1, 0)</f>
        <v>0</v>
      </c>
      <c r="AA848">
        <f>IF(Table1[[#This Row],[Prediction]]=Table1[[#This Row],[Survived]], 1, 0)</f>
        <v>1</v>
      </c>
    </row>
    <row r="849" spans="1:27" x14ac:dyDescent="0.3">
      <c r="A849">
        <v>523</v>
      </c>
      <c r="B849">
        <v>0</v>
      </c>
      <c r="C849">
        <v>3</v>
      </c>
      <c r="D849">
        <f>IF(Table1[[#This Row],[Pclass]]=1, 1, 0)</f>
        <v>0</v>
      </c>
      <c r="E849">
        <f>IF(Table1[[#This Row],[Pclass]]=2, 1, 0)</f>
        <v>0</v>
      </c>
      <c r="F849" t="s">
        <v>752</v>
      </c>
      <c r="G849" t="s">
        <v>13</v>
      </c>
      <c r="H849">
        <f>IF(Table1[[#This Row],[Sex]]="male", 1, 0)</f>
        <v>1</v>
      </c>
      <c r="J849">
        <f>IF(Table1[[#This Row],[Age]], 0, 1)</f>
        <v>1</v>
      </c>
      <c r="K849">
        <f>IF(AND(Table1[[#This Row],[Age]]&lt;&gt;"", Table1[[#This Row],[Age]]&lt;13), 1, 0)</f>
        <v>0</v>
      </c>
      <c r="L849">
        <f>IF(AND(Table1[[#This Row],[Age]]&lt;&gt;"", Table1[[#This Row],[Age]]&gt;=13, Table1[[#This Row],[Age]]&lt;20), 1, 0)</f>
        <v>0</v>
      </c>
      <c r="O849">
        <f>IF(AND(Table1[[#This Row],[Age]]&lt;&gt;"", Table1[[#This Row],[Age]]&gt;64), 1, 0)</f>
        <v>0</v>
      </c>
      <c r="P849">
        <v>0</v>
      </c>
      <c r="Q849">
        <v>0</v>
      </c>
      <c r="R849">
        <v>2624</v>
      </c>
      <c r="S849">
        <v>7.2249999999999996</v>
      </c>
      <c r="U849" t="s">
        <v>20</v>
      </c>
      <c r="V849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-2.4875288682413905</v>
      </c>
      <c r="W849">
        <f>EXP(Table1[[#This Row],[Logit]])</f>
        <v>8.3115101379859335E-2</v>
      </c>
      <c r="X849">
        <f>IF(Table1[[#This Row],[Survived]]=1, Table1[[#This Row],[elogit]]/(1+Table1[[#This Row],[elogit]]), 1-(Table1[[#This Row],[elogit]]/(1+Table1[[#This Row],[elogit]])))</f>
        <v>0.92326290966308844</v>
      </c>
      <c r="Y849">
        <f>LN(Table1[[#This Row],[probability]])</f>
        <v>-7.9841242500661477E-2</v>
      </c>
      <c r="Z849">
        <f>IF(ROW()&lt;(Table1[[#Totals],[Survived]]+1), 1, 0)</f>
        <v>0</v>
      </c>
      <c r="AA849">
        <f>IF(Table1[[#This Row],[Prediction]]=Table1[[#This Row],[Survived]], 1, 0)</f>
        <v>1</v>
      </c>
    </row>
    <row r="850" spans="1:27" x14ac:dyDescent="0.3">
      <c r="A850">
        <v>599</v>
      </c>
      <c r="B850">
        <v>0</v>
      </c>
      <c r="C850">
        <v>3</v>
      </c>
      <c r="D850">
        <f>IF(Table1[[#This Row],[Pclass]]=1, 1, 0)</f>
        <v>0</v>
      </c>
      <c r="E850">
        <f>IF(Table1[[#This Row],[Pclass]]=2, 1, 0)</f>
        <v>0</v>
      </c>
      <c r="F850" t="s">
        <v>856</v>
      </c>
      <c r="G850" t="s">
        <v>13</v>
      </c>
      <c r="H850">
        <f>IF(Table1[[#This Row],[Sex]]="male", 1, 0)</f>
        <v>1</v>
      </c>
      <c r="J850">
        <f>IF(Table1[[#This Row],[Age]], 0, 1)</f>
        <v>1</v>
      </c>
      <c r="K850">
        <f>IF(AND(Table1[[#This Row],[Age]]&lt;&gt;"", Table1[[#This Row],[Age]]&lt;13), 1, 0)</f>
        <v>0</v>
      </c>
      <c r="L850">
        <f>IF(AND(Table1[[#This Row],[Age]]&lt;&gt;"", Table1[[#This Row],[Age]]&gt;=13, Table1[[#This Row],[Age]]&lt;20), 1, 0)</f>
        <v>0</v>
      </c>
      <c r="O850">
        <f>IF(AND(Table1[[#This Row],[Age]]&lt;&gt;"", Table1[[#This Row],[Age]]&gt;64), 1, 0)</f>
        <v>0</v>
      </c>
      <c r="P850">
        <v>0</v>
      </c>
      <c r="Q850">
        <v>0</v>
      </c>
      <c r="R850">
        <v>2664</v>
      </c>
      <c r="S850">
        <v>7.2249999999999996</v>
      </c>
      <c r="U850" t="s">
        <v>20</v>
      </c>
      <c r="V850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-2.4875288682413905</v>
      </c>
      <c r="W850">
        <f>EXP(Table1[[#This Row],[Logit]])</f>
        <v>8.3115101379859335E-2</v>
      </c>
      <c r="X850">
        <f>IF(Table1[[#This Row],[Survived]]=1, Table1[[#This Row],[elogit]]/(1+Table1[[#This Row],[elogit]]), 1-(Table1[[#This Row],[elogit]]/(1+Table1[[#This Row],[elogit]])))</f>
        <v>0.92326290966308844</v>
      </c>
      <c r="Y850">
        <f>LN(Table1[[#This Row],[probability]])</f>
        <v>-7.9841242500661477E-2</v>
      </c>
      <c r="Z850">
        <f>IF(ROW()&lt;(Table1[[#Totals],[Survived]]+1), 1, 0)</f>
        <v>0</v>
      </c>
      <c r="AA850">
        <f>IF(Table1[[#This Row],[Prediction]]=Table1[[#This Row],[Survived]], 1, 0)</f>
        <v>1</v>
      </c>
    </row>
    <row r="851" spans="1:27" x14ac:dyDescent="0.3">
      <c r="A851">
        <v>662</v>
      </c>
      <c r="B851">
        <v>0</v>
      </c>
      <c r="C851">
        <v>3</v>
      </c>
      <c r="D851">
        <f>IF(Table1[[#This Row],[Pclass]]=1, 1, 0)</f>
        <v>0</v>
      </c>
      <c r="E851">
        <f>IF(Table1[[#This Row],[Pclass]]=2, 1, 0)</f>
        <v>0</v>
      </c>
      <c r="F851" t="s">
        <v>931</v>
      </c>
      <c r="G851" t="s">
        <v>13</v>
      </c>
      <c r="H851">
        <f>IF(Table1[[#This Row],[Sex]]="male", 1, 0)</f>
        <v>1</v>
      </c>
      <c r="I851">
        <v>40</v>
      </c>
      <c r="J851">
        <f>IF(Table1[[#This Row],[Age]], 0, 1)</f>
        <v>0</v>
      </c>
      <c r="K851">
        <f>IF(AND(Table1[[#This Row],[Age]]&lt;&gt;"", Table1[[#This Row],[Age]]&lt;13), 1, 0)</f>
        <v>0</v>
      </c>
      <c r="L851">
        <f>IF(AND(Table1[[#This Row],[Age]]&lt;&gt;"", Table1[[#This Row],[Age]]&gt;=13, Table1[[#This Row],[Age]]&lt;20), 1, 0)</f>
        <v>0</v>
      </c>
      <c r="O851">
        <f>IF(AND(Table1[[#This Row],[Age]]&lt;&gt;"", Table1[[#This Row],[Age]]&gt;64), 1, 0)</f>
        <v>0</v>
      </c>
      <c r="P851">
        <v>0</v>
      </c>
      <c r="Q851">
        <v>0</v>
      </c>
      <c r="R851">
        <v>2623</v>
      </c>
      <c r="S851">
        <v>7.2249999999999996</v>
      </c>
      <c r="U851" t="s">
        <v>20</v>
      </c>
      <c r="V851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-2.4875288682413905</v>
      </c>
      <c r="W851">
        <f>EXP(Table1[[#This Row],[Logit]])</f>
        <v>8.3115101379859335E-2</v>
      </c>
      <c r="X851">
        <f>IF(Table1[[#This Row],[Survived]]=1, Table1[[#This Row],[elogit]]/(1+Table1[[#This Row],[elogit]]), 1-(Table1[[#This Row],[elogit]]/(1+Table1[[#This Row],[elogit]])))</f>
        <v>0.92326290966308844</v>
      </c>
      <c r="Y851">
        <f>LN(Table1[[#This Row],[probability]])</f>
        <v>-7.9841242500661477E-2</v>
      </c>
      <c r="Z851">
        <f>IF(ROW()&lt;(Table1[[#Totals],[Survived]]+1), 1, 0)</f>
        <v>0</v>
      </c>
      <c r="AA851">
        <f>IF(Table1[[#This Row],[Prediction]]=Table1[[#This Row],[Survived]], 1, 0)</f>
        <v>1</v>
      </c>
    </row>
    <row r="852" spans="1:27" x14ac:dyDescent="0.3">
      <c r="A852">
        <v>694</v>
      </c>
      <c r="B852">
        <v>0</v>
      </c>
      <c r="C852">
        <v>3</v>
      </c>
      <c r="D852">
        <f>IF(Table1[[#This Row],[Pclass]]=1, 1, 0)</f>
        <v>0</v>
      </c>
      <c r="E852">
        <f>IF(Table1[[#This Row],[Pclass]]=2, 1, 0)</f>
        <v>0</v>
      </c>
      <c r="F852" t="s">
        <v>974</v>
      </c>
      <c r="G852" t="s">
        <v>13</v>
      </c>
      <c r="H852">
        <f>IF(Table1[[#This Row],[Sex]]="male", 1, 0)</f>
        <v>1</v>
      </c>
      <c r="I852">
        <v>25</v>
      </c>
      <c r="J852">
        <f>IF(Table1[[#This Row],[Age]], 0, 1)</f>
        <v>0</v>
      </c>
      <c r="K852">
        <f>IF(AND(Table1[[#This Row],[Age]]&lt;&gt;"", Table1[[#This Row],[Age]]&lt;13), 1, 0)</f>
        <v>0</v>
      </c>
      <c r="L852">
        <f>IF(AND(Table1[[#This Row],[Age]]&lt;&gt;"", Table1[[#This Row],[Age]]&gt;=13, Table1[[#This Row],[Age]]&lt;20), 1, 0)</f>
        <v>0</v>
      </c>
      <c r="O852">
        <f>IF(AND(Table1[[#This Row],[Age]]&lt;&gt;"", Table1[[#This Row],[Age]]&gt;64), 1, 0)</f>
        <v>0</v>
      </c>
      <c r="P852">
        <v>0</v>
      </c>
      <c r="Q852">
        <v>0</v>
      </c>
      <c r="R852">
        <v>2672</v>
      </c>
      <c r="S852">
        <v>7.2249999999999996</v>
      </c>
      <c r="U852" t="s">
        <v>20</v>
      </c>
      <c r="V852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-2.4875288682413905</v>
      </c>
      <c r="W852">
        <f>EXP(Table1[[#This Row],[Logit]])</f>
        <v>8.3115101379859335E-2</v>
      </c>
      <c r="X852">
        <f>IF(Table1[[#This Row],[Survived]]=1, Table1[[#This Row],[elogit]]/(1+Table1[[#This Row],[elogit]]), 1-(Table1[[#This Row],[elogit]]/(1+Table1[[#This Row],[elogit]])))</f>
        <v>0.92326290966308844</v>
      </c>
      <c r="Y852">
        <f>LN(Table1[[#This Row],[probability]])</f>
        <v>-7.9841242500661477E-2</v>
      </c>
      <c r="Z852">
        <f>IF(ROW()&lt;(Table1[[#Totals],[Survived]]+1), 1, 0)</f>
        <v>0</v>
      </c>
      <c r="AA852">
        <f>IF(Table1[[#This Row],[Prediction]]=Table1[[#This Row],[Survived]], 1, 0)</f>
        <v>1</v>
      </c>
    </row>
    <row r="853" spans="1:27" x14ac:dyDescent="0.3">
      <c r="A853">
        <v>774</v>
      </c>
      <c r="B853">
        <v>0</v>
      </c>
      <c r="C853">
        <v>3</v>
      </c>
      <c r="D853">
        <f>IF(Table1[[#This Row],[Pclass]]=1, 1, 0)</f>
        <v>0</v>
      </c>
      <c r="E853">
        <f>IF(Table1[[#This Row],[Pclass]]=2, 1, 0)</f>
        <v>0</v>
      </c>
      <c r="F853" t="s">
        <v>1074</v>
      </c>
      <c r="G853" t="s">
        <v>13</v>
      </c>
      <c r="H853">
        <f>IF(Table1[[#This Row],[Sex]]="male", 1, 0)</f>
        <v>1</v>
      </c>
      <c r="J853">
        <f>IF(Table1[[#This Row],[Age]], 0, 1)</f>
        <v>1</v>
      </c>
      <c r="K853">
        <f>IF(AND(Table1[[#This Row],[Age]]&lt;&gt;"", Table1[[#This Row],[Age]]&lt;13), 1, 0)</f>
        <v>0</v>
      </c>
      <c r="L853">
        <f>IF(AND(Table1[[#This Row],[Age]]&lt;&gt;"", Table1[[#This Row],[Age]]&gt;=13, Table1[[#This Row],[Age]]&lt;20), 1, 0)</f>
        <v>0</v>
      </c>
      <c r="O853">
        <f>IF(AND(Table1[[#This Row],[Age]]&lt;&gt;"", Table1[[#This Row],[Age]]&gt;64), 1, 0)</f>
        <v>0</v>
      </c>
      <c r="P853">
        <v>0</v>
      </c>
      <c r="Q853">
        <v>0</v>
      </c>
      <c r="R853">
        <v>2674</v>
      </c>
      <c r="S853">
        <v>7.2249999999999996</v>
      </c>
      <c r="U853" t="s">
        <v>20</v>
      </c>
      <c r="V853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-2.4875288682413905</v>
      </c>
      <c r="W853">
        <f>EXP(Table1[[#This Row],[Logit]])</f>
        <v>8.3115101379859335E-2</v>
      </c>
      <c r="X853">
        <f>IF(Table1[[#This Row],[Survived]]=1, Table1[[#This Row],[elogit]]/(1+Table1[[#This Row],[elogit]]), 1-(Table1[[#This Row],[elogit]]/(1+Table1[[#This Row],[elogit]])))</f>
        <v>0.92326290966308844</v>
      </c>
      <c r="Y853">
        <f>LN(Table1[[#This Row],[probability]])</f>
        <v>-7.9841242500661477E-2</v>
      </c>
      <c r="Z853">
        <f>IF(ROW()&lt;(Table1[[#Totals],[Survived]]+1), 1, 0)</f>
        <v>0</v>
      </c>
      <c r="AA853">
        <f>IF(Table1[[#This Row],[Prediction]]=Table1[[#This Row],[Survived]], 1, 0)</f>
        <v>1</v>
      </c>
    </row>
    <row r="854" spans="1:27" x14ac:dyDescent="0.3">
      <c r="A854">
        <v>244</v>
      </c>
      <c r="B854">
        <v>0</v>
      </c>
      <c r="C854">
        <v>3</v>
      </c>
      <c r="D854">
        <f>IF(Table1[[#This Row],[Pclass]]=1, 1, 0)</f>
        <v>0</v>
      </c>
      <c r="E854">
        <f>IF(Table1[[#This Row],[Pclass]]=2, 1, 0)</f>
        <v>0</v>
      </c>
      <c r="F854" t="s">
        <v>369</v>
      </c>
      <c r="G854" t="s">
        <v>13</v>
      </c>
      <c r="H854">
        <f>IF(Table1[[#This Row],[Sex]]="male", 1, 0)</f>
        <v>1</v>
      </c>
      <c r="I854">
        <v>22</v>
      </c>
      <c r="J854">
        <f>IF(Table1[[#This Row],[Age]], 0, 1)</f>
        <v>0</v>
      </c>
      <c r="K854">
        <f>IF(AND(Table1[[#This Row],[Age]]&lt;&gt;"", Table1[[#This Row],[Age]]&lt;13), 1, 0)</f>
        <v>0</v>
      </c>
      <c r="L854">
        <f>IF(AND(Table1[[#This Row],[Age]]&lt;&gt;"", Table1[[#This Row],[Age]]&gt;=13, Table1[[#This Row],[Age]]&lt;20), 1, 0)</f>
        <v>0</v>
      </c>
      <c r="O854">
        <f>IF(AND(Table1[[#This Row],[Age]]&lt;&gt;"", Table1[[#This Row],[Age]]&gt;64), 1, 0)</f>
        <v>0</v>
      </c>
      <c r="P854">
        <v>0</v>
      </c>
      <c r="Q854">
        <v>0</v>
      </c>
      <c r="R854" t="s">
        <v>370</v>
      </c>
      <c r="S854">
        <v>7.125</v>
      </c>
      <c r="U854" t="s">
        <v>15</v>
      </c>
      <c r="V85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-2.4876618763134966</v>
      </c>
      <c r="W854">
        <f>EXP(Table1[[#This Row],[Logit]])</f>
        <v>8.3104047135630063E-2</v>
      </c>
      <c r="X854">
        <f>IF(Table1[[#This Row],[Survived]]=1, Table1[[#This Row],[elogit]]/(1+Table1[[#This Row],[elogit]]), 1-(Table1[[#This Row],[elogit]]/(1+Table1[[#This Row],[elogit]])))</f>
        <v>0.92327233255622443</v>
      </c>
      <c r="Y854">
        <f>LN(Table1[[#This Row],[probability]])</f>
        <v>-7.9831036474888858E-2</v>
      </c>
      <c r="Z854">
        <f>IF(ROW()&lt;(Table1[[#Totals],[Survived]]+1), 1, 0)</f>
        <v>0</v>
      </c>
      <c r="AA854">
        <f>IF(Table1[[#This Row],[Prediction]]=Table1[[#This Row],[Survived]], 1, 0)</f>
        <v>1</v>
      </c>
    </row>
    <row r="855" spans="1:27" x14ac:dyDescent="0.3">
      <c r="A855">
        <v>591</v>
      </c>
      <c r="B855">
        <v>0</v>
      </c>
      <c r="C855">
        <v>3</v>
      </c>
      <c r="D855">
        <f>IF(Table1[[#This Row],[Pclass]]=1, 1, 0)</f>
        <v>0</v>
      </c>
      <c r="E855">
        <f>IF(Table1[[#This Row],[Pclass]]=2, 1, 0)</f>
        <v>0</v>
      </c>
      <c r="F855" t="s">
        <v>845</v>
      </c>
      <c r="G855" t="s">
        <v>13</v>
      </c>
      <c r="H855">
        <f>IF(Table1[[#This Row],[Sex]]="male", 1, 0)</f>
        <v>1</v>
      </c>
      <c r="I855">
        <v>35</v>
      </c>
      <c r="J855">
        <f>IF(Table1[[#This Row],[Age]], 0, 1)</f>
        <v>0</v>
      </c>
      <c r="K855">
        <f>IF(AND(Table1[[#This Row],[Age]]&lt;&gt;"", Table1[[#This Row],[Age]]&lt;13), 1, 0)</f>
        <v>0</v>
      </c>
      <c r="L855">
        <f>IF(AND(Table1[[#This Row],[Age]]&lt;&gt;"", Table1[[#This Row],[Age]]&gt;=13, Table1[[#This Row],[Age]]&lt;20), 1, 0)</f>
        <v>0</v>
      </c>
      <c r="O855">
        <f>IF(AND(Table1[[#This Row],[Age]]&lt;&gt;"", Table1[[#This Row],[Age]]&gt;64), 1, 0)</f>
        <v>0</v>
      </c>
      <c r="P855">
        <v>0</v>
      </c>
      <c r="Q855">
        <v>0</v>
      </c>
      <c r="R855" t="s">
        <v>846</v>
      </c>
      <c r="S855">
        <v>7.125</v>
      </c>
      <c r="U855" t="s">
        <v>15</v>
      </c>
      <c r="V85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-2.4876618763134966</v>
      </c>
      <c r="W855">
        <f>EXP(Table1[[#This Row],[Logit]])</f>
        <v>8.3104047135630063E-2</v>
      </c>
      <c r="X855">
        <f>IF(Table1[[#This Row],[Survived]]=1, Table1[[#This Row],[elogit]]/(1+Table1[[#This Row],[elogit]]), 1-(Table1[[#This Row],[elogit]]/(1+Table1[[#This Row],[elogit]])))</f>
        <v>0.92327233255622443</v>
      </c>
      <c r="Y855">
        <f>LN(Table1[[#This Row],[probability]])</f>
        <v>-7.9831036474888858E-2</v>
      </c>
      <c r="Z855">
        <f>IF(ROW()&lt;(Table1[[#Totals],[Survived]]+1), 1, 0)</f>
        <v>0</v>
      </c>
      <c r="AA855">
        <f>IF(Table1[[#This Row],[Prediction]]=Table1[[#This Row],[Survived]], 1, 0)</f>
        <v>1</v>
      </c>
    </row>
    <row r="856" spans="1:27" x14ac:dyDescent="0.3">
      <c r="A856">
        <v>762</v>
      </c>
      <c r="B856">
        <v>0</v>
      </c>
      <c r="C856">
        <v>3</v>
      </c>
      <c r="D856">
        <f>IF(Table1[[#This Row],[Pclass]]=1, 1, 0)</f>
        <v>0</v>
      </c>
      <c r="E856">
        <f>IF(Table1[[#This Row],[Pclass]]=2, 1, 0)</f>
        <v>0</v>
      </c>
      <c r="F856" t="s">
        <v>1058</v>
      </c>
      <c r="G856" t="s">
        <v>13</v>
      </c>
      <c r="H856">
        <f>IF(Table1[[#This Row],[Sex]]="male", 1, 0)</f>
        <v>1</v>
      </c>
      <c r="I856">
        <v>41</v>
      </c>
      <c r="J856">
        <f>IF(Table1[[#This Row],[Age]], 0, 1)</f>
        <v>0</v>
      </c>
      <c r="K856">
        <f>IF(AND(Table1[[#This Row],[Age]]&lt;&gt;"", Table1[[#This Row],[Age]]&lt;13), 1, 0)</f>
        <v>0</v>
      </c>
      <c r="L856">
        <f>IF(AND(Table1[[#This Row],[Age]]&lt;&gt;"", Table1[[#This Row],[Age]]&gt;=13, Table1[[#This Row],[Age]]&lt;20), 1, 0)</f>
        <v>0</v>
      </c>
      <c r="O856">
        <f>IF(AND(Table1[[#This Row],[Age]]&lt;&gt;"", Table1[[#This Row],[Age]]&gt;64), 1, 0)</f>
        <v>0</v>
      </c>
      <c r="P856">
        <v>0</v>
      </c>
      <c r="Q856">
        <v>0</v>
      </c>
      <c r="R856" t="s">
        <v>1059</v>
      </c>
      <c r="S856">
        <v>7.125</v>
      </c>
      <c r="U856" t="s">
        <v>15</v>
      </c>
      <c r="V85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-2.4876618763134966</v>
      </c>
      <c r="W856">
        <f>EXP(Table1[[#This Row],[Logit]])</f>
        <v>8.3104047135630063E-2</v>
      </c>
      <c r="X856">
        <f>IF(Table1[[#This Row],[Survived]]=1, Table1[[#This Row],[elogit]]/(1+Table1[[#This Row],[elogit]]), 1-(Table1[[#This Row],[elogit]]/(1+Table1[[#This Row],[elogit]])))</f>
        <v>0.92327233255622443</v>
      </c>
      <c r="Y856">
        <f>LN(Table1[[#This Row],[probability]])</f>
        <v>-7.9831036474888858E-2</v>
      </c>
      <c r="Z856">
        <f>IF(ROW()&lt;(Table1[[#Totals],[Survived]]+1), 1, 0)</f>
        <v>0</v>
      </c>
      <c r="AA856">
        <f>IF(Table1[[#This Row],[Prediction]]=Table1[[#This Row],[Survived]], 1, 0)</f>
        <v>1</v>
      </c>
    </row>
    <row r="857" spans="1:27" x14ac:dyDescent="0.3">
      <c r="A857">
        <v>632</v>
      </c>
      <c r="B857">
        <v>0</v>
      </c>
      <c r="C857">
        <v>3</v>
      </c>
      <c r="D857">
        <f>IF(Table1[[#This Row],[Pclass]]=1, 1, 0)</f>
        <v>0</v>
      </c>
      <c r="E857">
        <f>IF(Table1[[#This Row],[Pclass]]=2, 1, 0)</f>
        <v>0</v>
      </c>
      <c r="F857" t="s">
        <v>895</v>
      </c>
      <c r="G857" t="s">
        <v>13</v>
      </c>
      <c r="H857">
        <f>IF(Table1[[#This Row],[Sex]]="male", 1, 0)</f>
        <v>1</v>
      </c>
      <c r="I857">
        <v>51</v>
      </c>
      <c r="J857">
        <f>IF(Table1[[#This Row],[Age]], 0, 1)</f>
        <v>0</v>
      </c>
      <c r="K857">
        <f>IF(AND(Table1[[#This Row],[Age]]&lt;&gt;"", Table1[[#This Row],[Age]]&lt;13), 1, 0)</f>
        <v>0</v>
      </c>
      <c r="L857">
        <f>IF(AND(Table1[[#This Row],[Age]]&lt;&gt;"", Table1[[#This Row],[Age]]&gt;=13, Table1[[#This Row],[Age]]&lt;20), 1, 0)</f>
        <v>0</v>
      </c>
      <c r="O857">
        <f>IF(AND(Table1[[#This Row],[Age]]&lt;&gt;"", Table1[[#This Row],[Age]]&gt;64), 1, 0)</f>
        <v>0</v>
      </c>
      <c r="P857">
        <v>0</v>
      </c>
      <c r="Q857">
        <v>0</v>
      </c>
      <c r="R857">
        <v>347743</v>
      </c>
      <c r="S857">
        <v>7.0541999999999998</v>
      </c>
      <c r="U857" t="s">
        <v>15</v>
      </c>
      <c r="V85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-2.4877560460285473</v>
      </c>
      <c r="W857">
        <f>EXP(Table1[[#This Row],[Logit]])</f>
        <v>8.3096221619660821E-2</v>
      </c>
      <c r="X857">
        <f>IF(Table1[[#This Row],[Survived]]=1, Table1[[#This Row],[elogit]]/(1+Table1[[#This Row],[elogit]]), 1-(Table1[[#This Row],[elogit]]/(1+Table1[[#This Row],[elogit]])))</f>
        <v>0.92327900332308532</v>
      </c>
      <c r="Y857">
        <f>LN(Table1[[#This Row],[probability]])</f>
        <v>-7.9823811366405484E-2</v>
      </c>
      <c r="Z857">
        <f>IF(ROW()&lt;(Table1[[#Totals],[Survived]]+1), 1, 0)</f>
        <v>0</v>
      </c>
      <c r="AA857">
        <f>IF(Table1[[#This Row],[Prediction]]=Table1[[#This Row],[Survived]], 1, 0)</f>
        <v>1</v>
      </c>
    </row>
    <row r="858" spans="1:27" x14ac:dyDescent="0.3">
      <c r="A858">
        <v>132</v>
      </c>
      <c r="B858">
        <v>0</v>
      </c>
      <c r="C858">
        <v>3</v>
      </c>
      <c r="D858">
        <f>IF(Table1[[#This Row],[Pclass]]=1, 1, 0)</f>
        <v>0</v>
      </c>
      <c r="E858">
        <f>IF(Table1[[#This Row],[Pclass]]=2, 1, 0)</f>
        <v>0</v>
      </c>
      <c r="F858" t="s">
        <v>205</v>
      </c>
      <c r="G858" t="s">
        <v>13</v>
      </c>
      <c r="H858">
        <f>IF(Table1[[#This Row],[Sex]]="male", 1, 0)</f>
        <v>1</v>
      </c>
      <c r="I858">
        <v>20</v>
      </c>
      <c r="J858">
        <f>IF(Table1[[#This Row],[Age]], 0, 1)</f>
        <v>0</v>
      </c>
      <c r="K858">
        <f>IF(AND(Table1[[#This Row],[Age]]&lt;&gt;"", Table1[[#This Row],[Age]]&lt;13), 1, 0)</f>
        <v>0</v>
      </c>
      <c r="L858">
        <f>IF(AND(Table1[[#This Row],[Age]]&lt;&gt;"", Table1[[#This Row],[Age]]&gt;=13, Table1[[#This Row],[Age]]&lt;20), 1, 0)</f>
        <v>0</v>
      </c>
      <c r="O858">
        <f>IF(AND(Table1[[#This Row],[Age]]&lt;&gt;"", Table1[[#This Row],[Age]]&gt;64), 1, 0)</f>
        <v>0</v>
      </c>
      <c r="P858">
        <v>0</v>
      </c>
      <c r="Q858">
        <v>0</v>
      </c>
      <c r="R858" t="s">
        <v>206</v>
      </c>
      <c r="S858">
        <v>7.05</v>
      </c>
      <c r="U858" t="s">
        <v>15</v>
      </c>
      <c r="V858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-2.487761632367576</v>
      </c>
      <c r="W858">
        <f>EXP(Table1[[#This Row],[Logit]])</f>
        <v>8.3095757417291458E-2</v>
      </c>
      <c r="X858">
        <f>IF(Table1[[#This Row],[Survived]]=1, Table1[[#This Row],[elogit]]/(1+Table1[[#This Row],[elogit]]), 1-(Table1[[#This Row],[elogit]]/(1+Table1[[#This Row],[elogit]])))</f>
        <v>0.92327939902983425</v>
      </c>
      <c r="Y858">
        <f>LN(Table1[[#This Row],[probability]])</f>
        <v>-7.9823382778012694E-2</v>
      </c>
      <c r="Z858">
        <f>IF(ROW()&lt;(Table1[[#Totals],[Survived]]+1), 1, 0)</f>
        <v>0</v>
      </c>
      <c r="AA858">
        <f>IF(Table1[[#This Row],[Prediction]]=Table1[[#This Row],[Survived]], 1, 0)</f>
        <v>1</v>
      </c>
    </row>
    <row r="859" spans="1:27" x14ac:dyDescent="0.3">
      <c r="A859">
        <v>211</v>
      </c>
      <c r="B859">
        <v>0</v>
      </c>
      <c r="C859">
        <v>3</v>
      </c>
      <c r="D859">
        <f>IF(Table1[[#This Row],[Pclass]]=1, 1, 0)</f>
        <v>0</v>
      </c>
      <c r="E859">
        <f>IF(Table1[[#This Row],[Pclass]]=2, 1, 0)</f>
        <v>0</v>
      </c>
      <c r="F859" t="s">
        <v>319</v>
      </c>
      <c r="G859" t="s">
        <v>13</v>
      </c>
      <c r="H859">
        <f>IF(Table1[[#This Row],[Sex]]="male", 1, 0)</f>
        <v>1</v>
      </c>
      <c r="I859">
        <v>24</v>
      </c>
      <c r="J859">
        <f>IF(Table1[[#This Row],[Age]], 0, 1)</f>
        <v>0</v>
      </c>
      <c r="K859">
        <f>IF(AND(Table1[[#This Row],[Age]]&lt;&gt;"", Table1[[#This Row],[Age]]&lt;13), 1, 0)</f>
        <v>0</v>
      </c>
      <c r="L859">
        <f>IF(AND(Table1[[#This Row],[Age]]&lt;&gt;"", Table1[[#This Row],[Age]]&gt;=13, Table1[[#This Row],[Age]]&lt;20), 1, 0)</f>
        <v>0</v>
      </c>
      <c r="O859">
        <f>IF(AND(Table1[[#This Row],[Age]]&lt;&gt;"", Table1[[#This Row],[Age]]&gt;64), 1, 0)</f>
        <v>0</v>
      </c>
      <c r="P859">
        <v>0</v>
      </c>
      <c r="Q859">
        <v>0</v>
      </c>
      <c r="R859" t="s">
        <v>320</v>
      </c>
      <c r="S859">
        <v>7.05</v>
      </c>
      <c r="U859" t="s">
        <v>15</v>
      </c>
      <c r="V859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-2.487761632367576</v>
      </c>
      <c r="W859">
        <f>EXP(Table1[[#This Row],[Logit]])</f>
        <v>8.3095757417291458E-2</v>
      </c>
      <c r="X859">
        <f>IF(Table1[[#This Row],[Survived]]=1, Table1[[#This Row],[elogit]]/(1+Table1[[#This Row],[elogit]]), 1-(Table1[[#This Row],[elogit]]/(1+Table1[[#This Row],[elogit]])))</f>
        <v>0.92327939902983425</v>
      </c>
      <c r="Y859">
        <f>LN(Table1[[#This Row],[probability]])</f>
        <v>-7.9823382778012694E-2</v>
      </c>
      <c r="Z859">
        <f>IF(ROW()&lt;(Table1[[#Totals],[Survived]]+1), 1, 0)</f>
        <v>0</v>
      </c>
      <c r="AA859">
        <f>IF(Table1[[#This Row],[Prediction]]=Table1[[#This Row],[Survived]], 1, 0)</f>
        <v>1</v>
      </c>
    </row>
    <row r="860" spans="1:27" x14ac:dyDescent="0.3">
      <c r="A860">
        <v>364</v>
      </c>
      <c r="B860">
        <v>0</v>
      </c>
      <c r="C860">
        <v>3</v>
      </c>
      <c r="D860">
        <f>IF(Table1[[#This Row],[Pclass]]=1, 1, 0)</f>
        <v>0</v>
      </c>
      <c r="E860">
        <f>IF(Table1[[#This Row],[Pclass]]=2, 1, 0)</f>
        <v>0</v>
      </c>
      <c r="F860" t="s">
        <v>539</v>
      </c>
      <c r="G860" t="s">
        <v>13</v>
      </c>
      <c r="H860">
        <f>IF(Table1[[#This Row],[Sex]]="male", 1, 0)</f>
        <v>1</v>
      </c>
      <c r="I860">
        <v>35</v>
      </c>
      <c r="J860">
        <f>IF(Table1[[#This Row],[Age]], 0, 1)</f>
        <v>0</v>
      </c>
      <c r="K860">
        <f>IF(AND(Table1[[#This Row],[Age]]&lt;&gt;"", Table1[[#This Row],[Age]]&lt;13), 1, 0)</f>
        <v>0</v>
      </c>
      <c r="L860">
        <f>IF(AND(Table1[[#This Row],[Age]]&lt;&gt;"", Table1[[#This Row],[Age]]&gt;=13, Table1[[#This Row],[Age]]&lt;20), 1, 0)</f>
        <v>0</v>
      </c>
      <c r="O860">
        <f>IF(AND(Table1[[#This Row],[Age]]&lt;&gt;"", Table1[[#This Row],[Age]]&gt;64), 1, 0)</f>
        <v>0</v>
      </c>
      <c r="P860">
        <v>0</v>
      </c>
      <c r="Q860">
        <v>0</v>
      </c>
      <c r="R860" t="s">
        <v>540</v>
      </c>
      <c r="S860">
        <v>7.05</v>
      </c>
      <c r="U860" t="s">
        <v>15</v>
      </c>
      <c r="V860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-2.487761632367576</v>
      </c>
      <c r="W860">
        <f>EXP(Table1[[#This Row],[Logit]])</f>
        <v>8.3095757417291458E-2</v>
      </c>
      <c r="X860">
        <f>IF(Table1[[#This Row],[Survived]]=1, Table1[[#This Row],[elogit]]/(1+Table1[[#This Row],[elogit]]), 1-(Table1[[#This Row],[elogit]]/(1+Table1[[#This Row],[elogit]])))</f>
        <v>0.92327939902983425</v>
      </c>
      <c r="Y860">
        <f>LN(Table1[[#This Row],[probability]])</f>
        <v>-7.9823382778012694E-2</v>
      </c>
      <c r="Z860">
        <f>IF(ROW()&lt;(Table1[[#Totals],[Survived]]+1), 1, 0)</f>
        <v>0</v>
      </c>
      <c r="AA860">
        <f>IF(Table1[[#This Row],[Prediction]]=Table1[[#This Row],[Survived]], 1, 0)</f>
        <v>1</v>
      </c>
    </row>
    <row r="861" spans="1:27" x14ac:dyDescent="0.3">
      <c r="A861">
        <v>466</v>
      </c>
      <c r="B861">
        <v>0</v>
      </c>
      <c r="C861">
        <v>3</v>
      </c>
      <c r="D861">
        <f>IF(Table1[[#This Row],[Pclass]]=1, 1, 0)</f>
        <v>0</v>
      </c>
      <c r="E861">
        <f>IF(Table1[[#This Row],[Pclass]]=2, 1, 0)</f>
        <v>0</v>
      </c>
      <c r="F861" t="s">
        <v>674</v>
      </c>
      <c r="G861" t="s">
        <v>13</v>
      </c>
      <c r="H861">
        <f>IF(Table1[[#This Row],[Sex]]="male", 1, 0)</f>
        <v>1</v>
      </c>
      <c r="I861">
        <v>38</v>
      </c>
      <c r="J861">
        <f>IF(Table1[[#This Row],[Age]], 0, 1)</f>
        <v>0</v>
      </c>
      <c r="K861">
        <f>IF(AND(Table1[[#This Row],[Age]]&lt;&gt;"", Table1[[#This Row],[Age]]&lt;13), 1, 0)</f>
        <v>0</v>
      </c>
      <c r="L861">
        <f>IF(AND(Table1[[#This Row],[Age]]&lt;&gt;"", Table1[[#This Row],[Age]]&gt;=13, Table1[[#This Row],[Age]]&lt;20), 1, 0)</f>
        <v>0</v>
      </c>
      <c r="O861">
        <f>IF(AND(Table1[[#This Row],[Age]]&lt;&gt;"", Table1[[#This Row],[Age]]&gt;64), 1, 0)</f>
        <v>0</v>
      </c>
      <c r="P861">
        <v>0</v>
      </c>
      <c r="Q861">
        <v>0</v>
      </c>
      <c r="R861" t="s">
        <v>675</v>
      </c>
      <c r="S861">
        <v>7.05</v>
      </c>
      <c r="U861" t="s">
        <v>15</v>
      </c>
      <c r="V861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-2.487761632367576</v>
      </c>
      <c r="W861">
        <f>EXP(Table1[[#This Row],[Logit]])</f>
        <v>8.3095757417291458E-2</v>
      </c>
      <c r="X861">
        <f>IF(Table1[[#This Row],[Survived]]=1, Table1[[#This Row],[elogit]]/(1+Table1[[#This Row],[elogit]]), 1-(Table1[[#This Row],[elogit]]/(1+Table1[[#This Row],[elogit]])))</f>
        <v>0.92327939902983425</v>
      </c>
      <c r="Y861">
        <f>LN(Table1[[#This Row],[probability]])</f>
        <v>-7.9823382778012694E-2</v>
      </c>
      <c r="Z861">
        <f>IF(ROW()&lt;(Table1[[#Totals],[Survived]]+1), 1, 0)</f>
        <v>0</v>
      </c>
      <c r="AA861">
        <f>IF(Table1[[#This Row],[Prediction]]=Table1[[#This Row],[Survived]], 1, 0)</f>
        <v>1</v>
      </c>
    </row>
    <row r="862" spans="1:27" x14ac:dyDescent="0.3">
      <c r="A862">
        <v>612</v>
      </c>
      <c r="B862">
        <v>0</v>
      </c>
      <c r="C862">
        <v>3</v>
      </c>
      <c r="D862">
        <f>IF(Table1[[#This Row],[Pclass]]=1, 1, 0)</f>
        <v>0</v>
      </c>
      <c r="E862">
        <f>IF(Table1[[#This Row],[Pclass]]=2, 1, 0)</f>
        <v>0</v>
      </c>
      <c r="F862" t="s">
        <v>870</v>
      </c>
      <c r="G862" t="s">
        <v>13</v>
      </c>
      <c r="H862">
        <f>IF(Table1[[#This Row],[Sex]]="male", 1, 0)</f>
        <v>1</v>
      </c>
      <c r="J862">
        <f>IF(Table1[[#This Row],[Age]], 0, 1)</f>
        <v>1</v>
      </c>
      <c r="K862">
        <f>IF(AND(Table1[[#This Row],[Age]]&lt;&gt;"", Table1[[#This Row],[Age]]&lt;13), 1, 0)</f>
        <v>0</v>
      </c>
      <c r="L862">
        <f>IF(AND(Table1[[#This Row],[Age]]&lt;&gt;"", Table1[[#This Row],[Age]]&gt;=13, Table1[[#This Row],[Age]]&lt;20), 1, 0)</f>
        <v>0</v>
      </c>
      <c r="O862">
        <f>IF(AND(Table1[[#This Row],[Age]]&lt;&gt;"", Table1[[#This Row],[Age]]&gt;64), 1, 0)</f>
        <v>0</v>
      </c>
      <c r="P862">
        <v>0</v>
      </c>
      <c r="Q862">
        <v>0</v>
      </c>
      <c r="R862" t="s">
        <v>871</v>
      </c>
      <c r="S862">
        <v>7.05</v>
      </c>
      <c r="U862" t="s">
        <v>15</v>
      </c>
      <c r="V862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-2.487761632367576</v>
      </c>
      <c r="W862">
        <f>EXP(Table1[[#This Row],[Logit]])</f>
        <v>8.3095757417291458E-2</v>
      </c>
      <c r="X862">
        <f>IF(Table1[[#This Row],[Survived]]=1, Table1[[#This Row],[elogit]]/(1+Table1[[#This Row],[elogit]]), 1-(Table1[[#This Row],[elogit]]/(1+Table1[[#This Row],[elogit]])))</f>
        <v>0.92327939902983425</v>
      </c>
      <c r="Y862">
        <f>LN(Table1[[#This Row],[probability]])</f>
        <v>-7.9823382778012694E-2</v>
      </c>
      <c r="Z862">
        <f>IF(ROW()&lt;(Table1[[#Totals],[Survived]]+1), 1, 0)</f>
        <v>0</v>
      </c>
      <c r="AA862">
        <f>IF(Table1[[#This Row],[Prediction]]=Table1[[#This Row],[Survived]], 1, 0)</f>
        <v>1</v>
      </c>
    </row>
    <row r="863" spans="1:27" x14ac:dyDescent="0.3">
      <c r="A863">
        <v>785</v>
      </c>
      <c r="B863">
        <v>0</v>
      </c>
      <c r="C863">
        <v>3</v>
      </c>
      <c r="D863">
        <f>IF(Table1[[#This Row],[Pclass]]=1, 1, 0)</f>
        <v>0</v>
      </c>
      <c r="E863">
        <f>IF(Table1[[#This Row],[Pclass]]=2, 1, 0)</f>
        <v>0</v>
      </c>
      <c r="F863" t="s">
        <v>1089</v>
      </c>
      <c r="G863" t="s">
        <v>13</v>
      </c>
      <c r="H863">
        <f>IF(Table1[[#This Row],[Sex]]="male", 1, 0)</f>
        <v>1</v>
      </c>
      <c r="I863">
        <v>25</v>
      </c>
      <c r="J863">
        <f>IF(Table1[[#This Row],[Age]], 0, 1)</f>
        <v>0</v>
      </c>
      <c r="K863">
        <f>IF(AND(Table1[[#This Row],[Age]]&lt;&gt;"", Table1[[#This Row],[Age]]&lt;13), 1, 0)</f>
        <v>0</v>
      </c>
      <c r="L863">
        <f>IF(AND(Table1[[#This Row],[Age]]&lt;&gt;"", Table1[[#This Row],[Age]]&gt;=13, Table1[[#This Row],[Age]]&lt;20), 1, 0)</f>
        <v>0</v>
      </c>
      <c r="O863">
        <f>IF(AND(Table1[[#This Row],[Age]]&lt;&gt;"", Table1[[#This Row],[Age]]&gt;64), 1, 0)</f>
        <v>0</v>
      </c>
      <c r="P863">
        <v>0</v>
      </c>
      <c r="Q863">
        <v>0</v>
      </c>
      <c r="R863" t="s">
        <v>1090</v>
      </c>
      <c r="S863">
        <v>7.05</v>
      </c>
      <c r="U863" t="s">
        <v>15</v>
      </c>
      <c r="V863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-2.487761632367576</v>
      </c>
      <c r="W863">
        <f>EXP(Table1[[#This Row],[Logit]])</f>
        <v>8.3095757417291458E-2</v>
      </c>
      <c r="X863">
        <f>IF(Table1[[#This Row],[Survived]]=1, Table1[[#This Row],[elogit]]/(1+Table1[[#This Row],[elogit]]), 1-(Table1[[#This Row],[elogit]]/(1+Table1[[#This Row],[elogit]])))</f>
        <v>0.92327939902983425</v>
      </c>
      <c r="Y863">
        <f>LN(Table1[[#This Row],[probability]])</f>
        <v>-7.9823382778012694E-2</v>
      </c>
      <c r="Z863">
        <f>IF(ROW()&lt;(Table1[[#Totals],[Survived]]+1), 1, 0)</f>
        <v>0</v>
      </c>
      <c r="AA863">
        <f>IF(Table1[[#This Row],[Prediction]]=Table1[[#This Row],[Survived]], 1, 0)</f>
        <v>1</v>
      </c>
    </row>
    <row r="864" spans="1:27" x14ac:dyDescent="0.3">
      <c r="A864">
        <v>885</v>
      </c>
      <c r="B864">
        <v>0</v>
      </c>
      <c r="C864">
        <v>3</v>
      </c>
      <c r="D864">
        <f>IF(Table1[[#This Row],[Pclass]]=1, 1, 0)</f>
        <v>0</v>
      </c>
      <c r="E864">
        <f>IF(Table1[[#This Row],[Pclass]]=2, 1, 0)</f>
        <v>0</v>
      </c>
      <c r="F864" t="s">
        <v>1212</v>
      </c>
      <c r="G864" t="s">
        <v>13</v>
      </c>
      <c r="H864">
        <f>IF(Table1[[#This Row],[Sex]]="male", 1, 0)</f>
        <v>1</v>
      </c>
      <c r="I864">
        <v>25</v>
      </c>
      <c r="J864">
        <f>IF(Table1[[#This Row],[Age]], 0, 1)</f>
        <v>0</v>
      </c>
      <c r="K864">
        <f>IF(AND(Table1[[#This Row],[Age]]&lt;&gt;"", Table1[[#This Row],[Age]]&lt;13), 1, 0)</f>
        <v>0</v>
      </c>
      <c r="L864">
        <f>IF(AND(Table1[[#This Row],[Age]]&lt;&gt;"", Table1[[#This Row],[Age]]&gt;=13, Table1[[#This Row],[Age]]&lt;20), 1, 0)</f>
        <v>0</v>
      </c>
      <c r="O864">
        <f>IF(AND(Table1[[#This Row],[Age]]&lt;&gt;"", Table1[[#This Row],[Age]]&gt;64), 1, 0)</f>
        <v>0</v>
      </c>
      <c r="P864">
        <v>0</v>
      </c>
      <c r="Q864">
        <v>0</v>
      </c>
      <c r="R864" t="s">
        <v>1213</v>
      </c>
      <c r="S864">
        <v>7.05</v>
      </c>
      <c r="U864" t="s">
        <v>15</v>
      </c>
      <c r="V864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-2.487761632367576</v>
      </c>
      <c r="W864">
        <f>EXP(Table1[[#This Row],[Logit]])</f>
        <v>8.3095757417291458E-2</v>
      </c>
      <c r="X864">
        <f>IF(Table1[[#This Row],[Survived]]=1, Table1[[#This Row],[elogit]]/(1+Table1[[#This Row],[elogit]]), 1-(Table1[[#This Row],[elogit]]/(1+Table1[[#This Row],[elogit]])))</f>
        <v>0.92327939902983425</v>
      </c>
      <c r="Y864">
        <f>LN(Table1[[#This Row],[probability]])</f>
        <v>-7.9823382778012694E-2</v>
      </c>
      <c r="Z864">
        <f>IF(ROW()&lt;(Table1[[#Totals],[Survived]]+1), 1, 0)</f>
        <v>0</v>
      </c>
      <c r="AA864">
        <f>IF(Table1[[#This Row],[Prediction]]=Table1[[#This Row],[Survived]], 1, 0)</f>
        <v>1</v>
      </c>
    </row>
    <row r="865" spans="1:27" x14ac:dyDescent="0.3">
      <c r="A865">
        <v>478</v>
      </c>
      <c r="B865">
        <v>0</v>
      </c>
      <c r="C865">
        <v>3</v>
      </c>
      <c r="D865">
        <f>IF(Table1[[#This Row],[Pclass]]=1, 1, 0)</f>
        <v>0</v>
      </c>
      <c r="E865">
        <f>IF(Table1[[#This Row],[Pclass]]=2, 1, 0)</f>
        <v>0</v>
      </c>
      <c r="F865" t="s">
        <v>689</v>
      </c>
      <c r="G865" t="s">
        <v>13</v>
      </c>
      <c r="H865">
        <f>IF(Table1[[#This Row],[Sex]]="male", 1, 0)</f>
        <v>1</v>
      </c>
      <c r="I865">
        <v>29</v>
      </c>
      <c r="J865">
        <f>IF(Table1[[#This Row],[Age]], 0, 1)</f>
        <v>0</v>
      </c>
      <c r="K865">
        <f>IF(AND(Table1[[#This Row],[Age]]&lt;&gt;"", Table1[[#This Row],[Age]]&lt;13), 1, 0)</f>
        <v>0</v>
      </c>
      <c r="L865">
        <f>IF(AND(Table1[[#This Row],[Age]]&lt;&gt;"", Table1[[#This Row],[Age]]&gt;=13, Table1[[#This Row],[Age]]&lt;20), 1, 0)</f>
        <v>0</v>
      </c>
      <c r="O865">
        <f>IF(AND(Table1[[#This Row],[Age]]&lt;&gt;"", Table1[[#This Row],[Age]]&gt;64), 1, 0)</f>
        <v>0</v>
      </c>
      <c r="P865">
        <v>1</v>
      </c>
      <c r="Q865">
        <v>0</v>
      </c>
      <c r="R865">
        <v>3460</v>
      </c>
      <c r="S865">
        <v>7.0457999999999998</v>
      </c>
      <c r="U865" t="s">
        <v>15</v>
      </c>
      <c r="V865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-2.4877672187066042</v>
      </c>
      <c r="W865">
        <f>EXP(Table1[[#This Row],[Logit]])</f>
        <v>8.3095293217515298E-2</v>
      </c>
      <c r="X865">
        <f>IF(Table1[[#This Row],[Survived]]=1, Table1[[#This Row],[elogit]]/(1+Table1[[#This Row],[elogit]]), 1-(Table1[[#This Row],[elogit]]/(1+Table1[[#This Row],[elogit]])))</f>
        <v>0.92327979473471178</v>
      </c>
      <c r="Y865">
        <f>LN(Table1[[#This Row],[probability]])</f>
        <v>-7.9822954191830497E-2</v>
      </c>
      <c r="Z865">
        <f>IF(ROW()&lt;(Table1[[#Totals],[Survived]]+1), 1, 0)</f>
        <v>0</v>
      </c>
      <c r="AA865">
        <f>IF(Table1[[#This Row],[Prediction]]=Table1[[#This Row],[Survived]], 1, 0)</f>
        <v>1</v>
      </c>
    </row>
    <row r="866" spans="1:27" x14ac:dyDescent="0.3">
      <c r="A866">
        <v>130</v>
      </c>
      <c r="B866">
        <v>0</v>
      </c>
      <c r="C866">
        <v>3</v>
      </c>
      <c r="D866">
        <f>IF(Table1[[#This Row],[Pclass]]=1, 1, 0)</f>
        <v>0</v>
      </c>
      <c r="E866">
        <f>IF(Table1[[#This Row],[Pclass]]=2, 1, 0)</f>
        <v>0</v>
      </c>
      <c r="F866" t="s">
        <v>203</v>
      </c>
      <c r="G866" t="s">
        <v>13</v>
      </c>
      <c r="H866">
        <f>IF(Table1[[#This Row],[Sex]]="male", 1, 0)</f>
        <v>1</v>
      </c>
      <c r="I866">
        <v>45</v>
      </c>
      <c r="J866">
        <f>IF(Table1[[#This Row],[Age]], 0, 1)</f>
        <v>0</v>
      </c>
      <c r="K866">
        <f>IF(AND(Table1[[#This Row],[Age]]&lt;&gt;"", Table1[[#This Row],[Age]]&lt;13), 1, 0)</f>
        <v>0</v>
      </c>
      <c r="L866">
        <f>IF(AND(Table1[[#This Row],[Age]]&lt;&gt;"", Table1[[#This Row],[Age]]&gt;=13, Table1[[#This Row],[Age]]&lt;20), 1, 0)</f>
        <v>0</v>
      </c>
      <c r="O866">
        <f>IF(AND(Table1[[#This Row],[Age]]&lt;&gt;"", Table1[[#This Row],[Age]]&gt;64), 1, 0)</f>
        <v>0</v>
      </c>
      <c r="P866">
        <v>0</v>
      </c>
      <c r="Q866">
        <v>0</v>
      </c>
      <c r="R866">
        <v>347061</v>
      </c>
      <c r="S866">
        <v>6.9749999999999996</v>
      </c>
      <c r="U866" t="s">
        <v>15</v>
      </c>
      <c r="V866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-2.4878613884216554</v>
      </c>
      <c r="W866">
        <f>EXP(Table1[[#This Row],[Logit]])</f>
        <v>8.3087468525861186E-2</v>
      </c>
      <c r="X866">
        <f>IF(Table1[[#This Row],[Survived]]=1, Table1[[#This Row],[elogit]]/(1+Table1[[#This Row],[elogit]]), 1-(Table1[[#This Row],[elogit]]/(1+Table1[[#This Row],[elogit]])))</f>
        <v>0.92328646490671007</v>
      </c>
      <c r="Y866">
        <f>LN(Table1[[#This Row],[probability]])</f>
        <v>-7.9815729786030284E-2</v>
      </c>
      <c r="Z866">
        <f>IF(ROW()&lt;(Table1[[#Totals],[Survived]]+1), 1, 0)</f>
        <v>0</v>
      </c>
      <c r="AA866">
        <f>IF(Table1[[#This Row],[Prediction]]=Table1[[#This Row],[Survived]], 1, 0)</f>
        <v>1</v>
      </c>
    </row>
    <row r="867" spans="1:27" x14ac:dyDescent="0.3">
      <c r="A867">
        <v>826</v>
      </c>
      <c r="B867">
        <v>0</v>
      </c>
      <c r="C867">
        <v>3</v>
      </c>
      <c r="D867">
        <f>IF(Table1[[#This Row],[Pclass]]=1, 1, 0)</f>
        <v>0</v>
      </c>
      <c r="E867">
        <f>IF(Table1[[#This Row],[Pclass]]=2, 1, 0)</f>
        <v>0</v>
      </c>
      <c r="F867" t="s">
        <v>1140</v>
      </c>
      <c r="G867" t="s">
        <v>13</v>
      </c>
      <c r="H867">
        <f>IF(Table1[[#This Row],[Sex]]="male", 1, 0)</f>
        <v>1</v>
      </c>
      <c r="J867">
        <f>IF(Table1[[#This Row],[Age]], 0, 1)</f>
        <v>1</v>
      </c>
      <c r="K867">
        <f>IF(AND(Table1[[#This Row],[Age]]&lt;&gt;"", Table1[[#This Row],[Age]]&lt;13), 1, 0)</f>
        <v>0</v>
      </c>
      <c r="L867">
        <f>IF(AND(Table1[[#This Row],[Age]]&lt;&gt;"", Table1[[#This Row],[Age]]&gt;=13, Table1[[#This Row],[Age]]&lt;20), 1, 0)</f>
        <v>0</v>
      </c>
      <c r="O867">
        <f>IF(AND(Table1[[#This Row],[Age]]&lt;&gt;"", Table1[[#This Row],[Age]]&gt;64), 1, 0)</f>
        <v>0</v>
      </c>
      <c r="P867">
        <v>0</v>
      </c>
      <c r="Q867">
        <v>0</v>
      </c>
      <c r="R867">
        <v>368323</v>
      </c>
      <c r="S867">
        <v>6.95</v>
      </c>
      <c r="U867" t="s">
        <v>27</v>
      </c>
      <c r="V867">
        <f>Table1[[#This Row],[class1]]*Bclass1+Table1[[#This Row],[class2]]*Bclass2+Table1[[#This Row],[male]]*Bmale+Table1[[#This Row],[Fare]]*Bfare+Table1[[#This Row],[child]]*Bchild+Table1[[#This Row],[teen]]*Bteen+Table1[[#This Row],[senior]]*Bsenior</f>
        <v>-2.487894640439682</v>
      </c>
      <c r="W867">
        <f>EXP(Table1[[#This Row],[Logit]])</f>
        <v>8.3084705745794241E-2</v>
      </c>
      <c r="X867">
        <f>IF(Table1[[#This Row],[Survived]]=1, Table1[[#This Row],[elogit]]/(1+Table1[[#This Row],[elogit]]), 1-(Table1[[#This Row],[elogit]]/(1+Table1[[#This Row],[elogit]])))</f>
        <v>0.92328882006640145</v>
      </c>
      <c r="Y867">
        <f>LN(Table1[[#This Row],[probability]])</f>
        <v>-7.9813178945335572E-2</v>
      </c>
      <c r="Z867">
        <f>IF(ROW()&lt;(Table1[[#Totals],[Survived]]+1), 1, 0)</f>
        <v>0</v>
      </c>
      <c r="AA867">
        <f>IF(Table1[[#This Row],[Prediction]]=Table1[[#This Row],[Survived]], 1, 0)</f>
        <v>1</v>
      </c>
    </row>
    <row r="868" spans="1:27" x14ac:dyDescent="0.3">
      <c r="A868">
        <v>412</v>
      </c>
      <c r="B868">
        <v>0</v>
      </c>
      <c r="C868">
        <v>3</v>
      </c>
      <c r="D868">
        <f>IF(Table1[[#This Row],[Pclass]]=1, 1, 0)</f>
        <v>0</v>
      </c>
      <c r="E868">
        <f>IF(Table1[[#This Row],[Pclass]]=2, 1, 0)</f>
        <v>0</v>
      </c>
      <c r="F868" t="s">
        <v>600</v>
      </c>
      <c r="G868" t="s">
        <v>13</v>
      </c>
      <c r="H868">
        <f>IF(Table1[[#This Row],[Sex]]="male", 1, 0)</f>
        <v>1</v>
      </c>
      <c r="J868">
        <f>IF(Table1[[#This Row],[Age]], 0, 1)</f>
        <v>1</v>
      </c>
      <c r="K868">
        <f>IF(AND(Table1[[#This Row],[Age]]&lt;&gt;"", Table1[[#This Row],[Age]]&lt;13), 1, 0)</f>
        <v>0</v>
      </c>
      <c r="L868">
        <f>IF(AND(Table1[[#This Row],[Age]]&lt;&gt;"", Table1[[#This Row],[Age]]&gt;=13, Table1[[#This Row],[Age]]&lt;20), 1, 0)</f>
        <v>0</v>
      </c>
      <c r="O868">
        <f>IF(AND(Table1[[#This Row],[Age]]&lt;&gt;"", Table1[[#This Row],[Age]]&gt;64), 1, 0)</f>
        <v>0</v>
      </c>
      <c r="P868">
        <v>0</v>
      </c>
      <c r="Q868">
        <v>0</v>
      </c>
      <c r="R868">
        <v>394140</v>
      </c>
      <c r="S868">
        <v>6.8582999999999998</v>
      </c>
      <c r="U868" t="s">
        <v>27</v>
      </c>
      <c r="V868">
        <f>Table1[[#This Row],[class1]]*Bclass1+Table1[[#This Row],[class2]]*Bclass2+Table1[[#This Row],[male]]*Bmale+Table1[[#This Row],[Fare]]*Bfare+Table1[[#This Row],[child]]*Bchild+Table1[[#This Row],[teen]]*Bteen+Table1[[#This Row],[senior]]*Bsenior</f>
        <v>-2.4880166088418032</v>
      </c>
      <c r="W868">
        <f>EXP(Table1[[#This Row],[Logit]])</f>
        <v>8.3074572654964721E-2</v>
      </c>
      <c r="X868">
        <f>IF(Table1[[#This Row],[Survived]]=1, Table1[[#This Row],[elogit]]/(1+Table1[[#This Row],[elogit]]), 1-(Table1[[#This Row],[elogit]]/(1+Table1[[#This Row],[elogit]])))</f>
        <v>0.92329745822457809</v>
      </c>
      <c r="Y868">
        <f>LN(Table1[[#This Row],[probability]])</f>
        <v>-7.9803823132094387E-2</v>
      </c>
      <c r="Z868">
        <f>IF(ROW()&lt;(Table1[[#Totals],[Survived]]+1), 1, 0)</f>
        <v>0</v>
      </c>
      <c r="AA868">
        <f>IF(Table1[[#This Row],[Prediction]]=Table1[[#This Row],[Survived]], 1, 0)</f>
        <v>1</v>
      </c>
    </row>
    <row r="869" spans="1:27" x14ac:dyDescent="0.3">
      <c r="A869">
        <v>203</v>
      </c>
      <c r="B869">
        <v>0</v>
      </c>
      <c r="C869">
        <v>3</v>
      </c>
      <c r="D869">
        <f>IF(Table1[[#This Row],[Pclass]]=1, 1, 0)</f>
        <v>0</v>
      </c>
      <c r="E869">
        <f>IF(Table1[[#This Row],[Pclass]]=2, 1, 0)</f>
        <v>0</v>
      </c>
      <c r="F869" t="s">
        <v>309</v>
      </c>
      <c r="G869" t="s">
        <v>13</v>
      </c>
      <c r="H869">
        <f>IF(Table1[[#This Row],[Sex]]="male", 1, 0)</f>
        <v>1</v>
      </c>
      <c r="I869">
        <v>34</v>
      </c>
      <c r="J869">
        <f>IF(Table1[[#This Row],[Age]], 0, 1)</f>
        <v>0</v>
      </c>
      <c r="K869">
        <f>IF(AND(Table1[[#This Row],[Age]]&lt;&gt;"", Table1[[#This Row],[Age]]&lt;13), 1, 0)</f>
        <v>0</v>
      </c>
      <c r="L869">
        <f>IF(AND(Table1[[#This Row],[Age]]&lt;&gt;"", Table1[[#This Row],[Age]]&gt;=13, Table1[[#This Row],[Age]]&lt;20), 1, 0)</f>
        <v>0</v>
      </c>
      <c r="O869">
        <f>IF(AND(Table1[[#This Row],[Age]]&lt;&gt;"", Table1[[#This Row],[Age]]&gt;64), 1, 0)</f>
        <v>0</v>
      </c>
      <c r="P869">
        <v>0</v>
      </c>
      <c r="Q869">
        <v>0</v>
      </c>
      <c r="R869">
        <v>3101264</v>
      </c>
      <c r="S869">
        <v>6.4958</v>
      </c>
      <c r="U869" t="s">
        <v>15</v>
      </c>
      <c r="V869">
        <f>Table1[[#This Row],[class1]]*Bclass1+Table1[[#This Row],[class2]]*Bclass2+Table1[[#This Row],[male]]*Bmale+Table1[[#This Row],[Fare]]*Bfare+Table1[[#This Row],[child]]*Bchild+Table1[[#This Row],[teen]]*Bteen+Table1[[#This Row],[senior]]*Bsenior</f>
        <v>-2.4884987631031872</v>
      </c>
      <c r="W869">
        <f>EXP(Table1[[#This Row],[Logit]])</f>
        <v>8.3034527550481158E-2</v>
      </c>
      <c r="X869">
        <f>IF(Table1[[#This Row],[Survived]]=1, Table1[[#This Row],[elogit]]/(1+Table1[[#This Row],[elogit]]), 1-(Table1[[#This Row],[elogit]]/(1+Table1[[#This Row],[elogit]])))</f>
        <v>0.92333159706525525</v>
      </c>
      <c r="Y869">
        <f>LN(Table1[[#This Row],[probability]])</f>
        <v>-7.9766848905372181E-2</v>
      </c>
      <c r="Z869">
        <f>IF(ROW()&lt;(Table1[[#Totals],[Survived]]+1), 1, 0)</f>
        <v>0</v>
      </c>
      <c r="AA869">
        <f>IF(Table1[[#This Row],[Prediction]]=Table1[[#This Row],[Survived]], 1, 0)</f>
        <v>1</v>
      </c>
    </row>
    <row r="870" spans="1:27" x14ac:dyDescent="0.3">
      <c r="A870">
        <v>819</v>
      </c>
      <c r="B870">
        <v>0</v>
      </c>
      <c r="C870">
        <v>3</v>
      </c>
      <c r="D870">
        <f>IF(Table1[[#This Row],[Pclass]]=1, 1, 0)</f>
        <v>0</v>
      </c>
      <c r="E870">
        <f>IF(Table1[[#This Row],[Pclass]]=2, 1, 0)</f>
        <v>0</v>
      </c>
      <c r="F870" t="s">
        <v>1131</v>
      </c>
      <c r="G870" t="s">
        <v>13</v>
      </c>
      <c r="H870">
        <f>IF(Table1[[#This Row],[Sex]]="male", 1, 0)</f>
        <v>1</v>
      </c>
      <c r="I870">
        <v>43</v>
      </c>
      <c r="J870">
        <f>IF(Table1[[#This Row],[Age]], 0, 1)</f>
        <v>0</v>
      </c>
      <c r="K870">
        <f>IF(AND(Table1[[#This Row],[Age]]&lt;&gt;"", Table1[[#This Row],[Age]]&lt;13), 1, 0)</f>
        <v>0</v>
      </c>
      <c r="L870">
        <f>IF(AND(Table1[[#This Row],[Age]]&lt;&gt;"", Table1[[#This Row],[Age]]&gt;=13, Table1[[#This Row],[Age]]&lt;20), 1, 0)</f>
        <v>0</v>
      </c>
      <c r="O870">
        <f>IF(AND(Table1[[#This Row],[Age]]&lt;&gt;"", Table1[[#This Row],[Age]]&gt;64), 1, 0)</f>
        <v>0</v>
      </c>
      <c r="P870">
        <v>0</v>
      </c>
      <c r="Q870">
        <v>0</v>
      </c>
      <c r="R870" t="s">
        <v>1132</v>
      </c>
      <c r="S870">
        <v>6.45</v>
      </c>
      <c r="U870" t="s">
        <v>15</v>
      </c>
      <c r="V870">
        <f>Table1[[#This Row],[class1]]*Bclass1+Table1[[#This Row],[class2]]*Bclass2+Table1[[#This Row],[male]]*Bmale+Table1[[#This Row],[Fare]]*Bfare+Table1[[#This Row],[child]]*Bchild+Table1[[#This Row],[teen]]*Bteen+Table1[[#This Row],[senior]]*Bsenior</f>
        <v>-2.4885596808002117</v>
      </c>
      <c r="W870">
        <f>EXP(Table1[[#This Row],[Logit]])</f>
        <v>8.3029469432355271E-2</v>
      </c>
      <c r="X870">
        <f>IF(Table1[[#This Row],[Survived]]=1, Table1[[#This Row],[elogit]]/(1+Table1[[#This Row],[elogit]]), 1-(Table1[[#This Row],[elogit]]/(1+Table1[[#This Row],[elogit]])))</f>
        <v>0.92333590933968468</v>
      </c>
      <c r="Y870">
        <f>LN(Table1[[#This Row],[probability]])</f>
        <v>-7.976217857417886E-2</v>
      </c>
      <c r="Z870">
        <f>IF(ROW()&lt;(Table1[[#Totals],[Survived]]+1), 1, 0)</f>
        <v>0</v>
      </c>
      <c r="AA870">
        <f>IF(Table1[[#This Row],[Prediction]]=Table1[[#This Row],[Survived]], 1, 0)</f>
        <v>1</v>
      </c>
    </row>
    <row r="871" spans="1:27" x14ac:dyDescent="0.3">
      <c r="A871">
        <v>844</v>
      </c>
      <c r="B871">
        <v>0</v>
      </c>
      <c r="C871">
        <v>3</v>
      </c>
      <c r="D871">
        <f>IF(Table1[[#This Row],[Pclass]]=1, 1, 0)</f>
        <v>0</v>
      </c>
      <c r="E871">
        <f>IF(Table1[[#This Row],[Pclass]]=2, 1, 0)</f>
        <v>0</v>
      </c>
      <c r="F871" t="s">
        <v>1162</v>
      </c>
      <c r="G871" t="s">
        <v>13</v>
      </c>
      <c r="H871">
        <f>IF(Table1[[#This Row],[Sex]]="male", 1, 0)</f>
        <v>1</v>
      </c>
      <c r="I871">
        <v>34.5</v>
      </c>
      <c r="J871">
        <f>IF(Table1[[#This Row],[Age]], 0, 1)</f>
        <v>0</v>
      </c>
      <c r="K871">
        <f>IF(AND(Table1[[#This Row],[Age]]&lt;&gt;"", Table1[[#This Row],[Age]]&lt;13), 1, 0)</f>
        <v>0</v>
      </c>
      <c r="L871">
        <f>IF(AND(Table1[[#This Row],[Age]]&lt;&gt;"", Table1[[#This Row],[Age]]&gt;=13, Table1[[#This Row],[Age]]&lt;20), 1, 0)</f>
        <v>0</v>
      </c>
      <c r="O871">
        <f>IF(AND(Table1[[#This Row],[Age]]&lt;&gt;"", Table1[[#This Row],[Age]]&gt;64), 1, 0)</f>
        <v>0</v>
      </c>
      <c r="P871">
        <v>0</v>
      </c>
      <c r="Q871">
        <v>0</v>
      </c>
      <c r="R871">
        <v>2683</v>
      </c>
      <c r="S871">
        <v>6.4375</v>
      </c>
      <c r="U871" t="s">
        <v>20</v>
      </c>
      <c r="V871">
        <f>Table1[[#This Row],[class1]]*Bclass1+Table1[[#This Row],[class2]]*Bclass2+Table1[[#This Row],[male]]*Bmale+Table1[[#This Row],[Fare]]*Bfare+Table1[[#This Row],[child]]*Bchild+Table1[[#This Row],[teen]]*Bteen+Table1[[#This Row],[senior]]*Bsenior</f>
        <v>-2.4885763068092248</v>
      </c>
      <c r="W871">
        <f>EXP(Table1[[#This Row],[Logit]])</f>
        <v>8.3028088995123747E-2</v>
      </c>
      <c r="X871">
        <f>IF(Table1[[#This Row],[Survived]]=1, Table1[[#This Row],[elogit]]/(1+Table1[[#This Row],[elogit]]), 1-(Table1[[#This Row],[elogit]]/(1+Table1[[#This Row],[elogit]])))</f>
        <v>0.92333708623184418</v>
      </c>
      <c r="Y871">
        <f>LN(Table1[[#This Row],[probability]])</f>
        <v>-7.9760903966100083E-2</v>
      </c>
      <c r="Z871">
        <f>IF(ROW()&lt;(Table1[[#Totals],[Survived]]+1), 1, 0)</f>
        <v>0</v>
      </c>
      <c r="AA871">
        <f>IF(Table1[[#This Row],[Prediction]]=Table1[[#This Row],[Survived]], 1, 0)</f>
        <v>1</v>
      </c>
    </row>
    <row r="872" spans="1:27" x14ac:dyDescent="0.3">
      <c r="A872">
        <v>327</v>
      </c>
      <c r="B872">
        <v>0</v>
      </c>
      <c r="C872">
        <v>3</v>
      </c>
      <c r="D872">
        <f>IF(Table1[[#This Row],[Pclass]]=1, 1, 0)</f>
        <v>0</v>
      </c>
      <c r="E872">
        <f>IF(Table1[[#This Row],[Pclass]]=2, 1, 0)</f>
        <v>0</v>
      </c>
      <c r="F872" t="s">
        <v>493</v>
      </c>
      <c r="G872" t="s">
        <v>13</v>
      </c>
      <c r="H872">
        <f>IF(Table1[[#This Row],[Sex]]="male", 1, 0)</f>
        <v>1</v>
      </c>
      <c r="I872">
        <v>61</v>
      </c>
      <c r="J872">
        <f>IF(Table1[[#This Row],[Age]], 0, 1)</f>
        <v>0</v>
      </c>
      <c r="K872">
        <f>IF(AND(Table1[[#This Row],[Age]]&lt;&gt;"", Table1[[#This Row],[Age]]&lt;13), 1, 0)</f>
        <v>0</v>
      </c>
      <c r="L872">
        <f>IF(AND(Table1[[#This Row],[Age]]&lt;&gt;"", Table1[[#This Row],[Age]]&gt;=13, Table1[[#This Row],[Age]]&lt;20), 1, 0)</f>
        <v>0</v>
      </c>
      <c r="O872">
        <f>IF(AND(Table1[[#This Row],[Age]]&lt;&gt;"", Table1[[#This Row],[Age]]&gt;64), 1, 0)</f>
        <v>0</v>
      </c>
      <c r="P872">
        <v>0</v>
      </c>
      <c r="Q872">
        <v>0</v>
      </c>
      <c r="R872">
        <v>345364</v>
      </c>
      <c r="S872">
        <v>6.2374999999999998</v>
      </c>
      <c r="U872" t="s">
        <v>15</v>
      </c>
      <c r="V872">
        <f>Table1[[#This Row],[class1]]*Bclass1+Table1[[#This Row],[class2]]*Bclass2+Table1[[#This Row],[male]]*Bmale+Table1[[#This Row],[Fare]]*Bfare+Table1[[#This Row],[child]]*Bchild+Table1[[#This Row],[teen]]*Bteen+Table1[[#This Row],[senior]]*Bsenior</f>
        <v>-2.4888423229534369</v>
      </c>
      <c r="W872">
        <f>EXP(Table1[[#This Row],[Logit]])</f>
        <v>8.3006005120491791E-2</v>
      </c>
      <c r="X872">
        <f>IF(Table1[[#This Row],[Survived]]=1, Table1[[#This Row],[elogit]]/(1+Table1[[#This Row],[elogit]]), 1-(Table1[[#This Row],[elogit]]/(1+Table1[[#This Row],[elogit]])))</f>
        <v>0.92335591425344243</v>
      </c>
      <c r="Y872">
        <f>LN(Table1[[#This Row],[probability]])</f>
        <v>-7.9740512897748222E-2</v>
      </c>
      <c r="Z872">
        <f>IF(ROW()&lt;(Table1[[#Totals],[Survived]]+1), 1, 0)</f>
        <v>0</v>
      </c>
      <c r="AA872">
        <f>IF(Table1[[#This Row],[Prediction]]=Table1[[#This Row],[Survived]], 1, 0)</f>
        <v>1</v>
      </c>
    </row>
    <row r="873" spans="1:27" x14ac:dyDescent="0.3">
      <c r="A873">
        <v>379</v>
      </c>
      <c r="B873">
        <v>0</v>
      </c>
      <c r="C873">
        <v>3</v>
      </c>
      <c r="D873">
        <f>IF(Table1[[#This Row],[Pclass]]=1, 1, 0)</f>
        <v>0</v>
      </c>
      <c r="E873">
        <f>IF(Table1[[#This Row],[Pclass]]=2, 1, 0)</f>
        <v>0</v>
      </c>
      <c r="F873" t="s">
        <v>562</v>
      </c>
      <c r="G873" t="s">
        <v>13</v>
      </c>
      <c r="H873">
        <f>IF(Table1[[#This Row],[Sex]]="male", 1, 0)</f>
        <v>1</v>
      </c>
      <c r="I873">
        <v>20</v>
      </c>
      <c r="J873">
        <f>IF(Table1[[#This Row],[Age]], 0, 1)</f>
        <v>0</v>
      </c>
      <c r="K873">
        <f>IF(AND(Table1[[#This Row],[Age]]&lt;&gt;"", Table1[[#This Row],[Age]]&lt;13), 1, 0)</f>
        <v>0</v>
      </c>
      <c r="L873">
        <f>IF(AND(Table1[[#This Row],[Age]]&lt;&gt;"", Table1[[#This Row],[Age]]&gt;=13, Table1[[#This Row],[Age]]&lt;20), 1, 0)</f>
        <v>0</v>
      </c>
      <c r="O873">
        <f>IF(AND(Table1[[#This Row],[Age]]&lt;&gt;"", Table1[[#This Row],[Age]]&gt;64), 1, 0)</f>
        <v>0</v>
      </c>
      <c r="P873">
        <v>0</v>
      </c>
      <c r="Q873">
        <v>0</v>
      </c>
      <c r="R873">
        <v>2648</v>
      </c>
      <c r="S873">
        <v>4.0125000000000002</v>
      </c>
      <c r="U873" t="s">
        <v>20</v>
      </c>
      <c r="V873">
        <f>Table1[[#This Row],[class1]]*Bclass1+Table1[[#This Row],[class2]]*Bclass2+Table1[[#This Row],[male]]*Bmale+Table1[[#This Row],[Fare]]*Bfare+Table1[[#This Row],[child]]*Bchild+Table1[[#This Row],[teen]]*Bteen+Table1[[#This Row],[senior]]*Bsenior</f>
        <v>-2.4918017525577945</v>
      </c>
      <c r="W873">
        <f>EXP(Table1[[#This Row],[Logit]])</f>
        <v>8.2760717825862792E-2</v>
      </c>
      <c r="X873">
        <f>IF(Table1[[#This Row],[Survived]]=1, Table1[[#This Row],[elogit]]/(1+Table1[[#This Row],[elogit]]), 1-(Table1[[#This Row],[elogit]]/(1+Table1[[#This Row],[elogit]])))</f>
        <v>0.92356509017796395</v>
      </c>
      <c r="Y873">
        <f>LN(Table1[[#This Row],[probability]])</f>
        <v>-7.9513999771400085E-2</v>
      </c>
      <c r="Z873">
        <f>IF(ROW()&lt;(Table1[[#Totals],[Survived]]+1), 1, 0)</f>
        <v>0</v>
      </c>
      <c r="AA873">
        <f>IF(Table1[[#This Row],[Prediction]]=Table1[[#This Row],[Survived]], 1, 0)</f>
        <v>1</v>
      </c>
    </row>
    <row r="874" spans="1:27" x14ac:dyDescent="0.3">
      <c r="A874">
        <v>180</v>
      </c>
      <c r="B874">
        <v>0</v>
      </c>
      <c r="C874">
        <v>3</v>
      </c>
      <c r="D874">
        <f>IF(Table1[[#This Row],[Pclass]]=1, 1, 0)</f>
        <v>0</v>
      </c>
      <c r="E874">
        <f>IF(Table1[[#This Row],[Pclass]]=2, 1, 0)</f>
        <v>0</v>
      </c>
      <c r="F874" t="s">
        <v>279</v>
      </c>
      <c r="G874" t="s">
        <v>13</v>
      </c>
      <c r="H874">
        <f>IF(Table1[[#This Row],[Sex]]="male", 1, 0)</f>
        <v>1</v>
      </c>
      <c r="I874">
        <v>36</v>
      </c>
      <c r="J874">
        <f>IF(Table1[[#This Row],[Age]], 0, 1)</f>
        <v>0</v>
      </c>
      <c r="K874">
        <f>IF(AND(Table1[[#This Row],[Age]]&lt;&gt;"", Table1[[#This Row],[Age]]&lt;13), 1, 0)</f>
        <v>0</v>
      </c>
      <c r="L874">
        <f>IF(AND(Table1[[#This Row],[Age]]&lt;&gt;"", Table1[[#This Row],[Age]]&gt;=13, Table1[[#This Row],[Age]]&lt;20), 1, 0)</f>
        <v>0</v>
      </c>
      <c r="O874">
        <f>IF(AND(Table1[[#This Row],[Age]]&lt;&gt;"", Table1[[#This Row],[Age]]&gt;64), 1, 0)</f>
        <v>0</v>
      </c>
      <c r="P874">
        <v>0</v>
      </c>
      <c r="Q874">
        <v>0</v>
      </c>
      <c r="R874" t="s">
        <v>280</v>
      </c>
      <c r="S874">
        <v>0</v>
      </c>
      <c r="U874" t="s">
        <v>15</v>
      </c>
      <c r="V874">
        <f>Table1[[#This Row],[class1]]*Bclass1+Table1[[#This Row],[class2]]*Bclass2+Table1[[#This Row],[male]]*Bmale+Table1[[#This Row],[Fare]]*Bfare+Table1[[#This Row],[child]]*Bchild+Table1[[#This Row],[teen]]*Bteen+Table1[[#This Row],[senior]]*Bsenior</f>
        <v>-2.4971387014510458</v>
      </c>
      <c r="W874">
        <f>EXP(Table1[[#This Row],[Logit]])</f>
        <v>8.2320204648210438E-2</v>
      </c>
      <c r="X874">
        <f>IF(Table1[[#This Row],[Survived]]=1, Table1[[#This Row],[elogit]]/(1+Table1[[#This Row],[elogit]]), 1-(Table1[[#This Row],[elogit]]/(1+Table1[[#This Row],[elogit]])))</f>
        <v>0.9239409887252662</v>
      </c>
      <c r="Y874">
        <f>LN(Table1[[#This Row],[probability]])</f>
        <v>-7.9107074395855528E-2</v>
      </c>
      <c r="Z874">
        <f>IF(ROW()&lt;(Table1[[#Totals],[Survived]]+1), 1, 0)</f>
        <v>0</v>
      </c>
      <c r="AA874">
        <f>IF(Table1[[#This Row],[Prediction]]=Table1[[#This Row],[Survived]], 1, 0)</f>
        <v>1</v>
      </c>
    </row>
    <row r="875" spans="1:27" x14ac:dyDescent="0.3">
      <c r="A875">
        <v>598</v>
      </c>
      <c r="B875">
        <v>0</v>
      </c>
      <c r="C875">
        <v>3</v>
      </c>
      <c r="D875">
        <f>IF(Table1[[#This Row],[Pclass]]=1, 1, 0)</f>
        <v>0</v>
      </c>
      <c r="E875">
        <f>IF(Table1[[#This Row],[Pclass]]=2, 1, 0)</f>
        <v>0</v>
      </c>
      <c r="F875" t="s">
        <v>855</v>
      </c>
      <c r="G875" t="s">
        <v>13</v>
      </c>
      <c r="H875">
        <f>IF(Table1[[#This Row],[Sex]]="male", 1, 0)</f>
        <v>1</v>
      </c>
      <c r="I875">
        <v>49</v>
      </c>
      <c r="J875">
        <f>IF(Table1[[#This Row],[Age]], 0, 1)</f>
        <v>0</v>
      </c>
      <c r="K875">
        <f>IF(AND(Table1[[#This Row],[Age]]&lt;&gt;"", Table1[[#This Row],[Age]]&lt;13), 1, 0)</f>
        <v>0</v>
      </c>
      <c r="L875">
        <f>IF(AND(Table1[[#This Row],[Age]]&lt;&gt;"", Table1[[#This Row],[Age]]&gt;=13, Table1[[#This Row],[Age]]&lt;20), 1, 0)</f>
        <v>0</v>
      </c>
      <c r="O875">
        <f>IF(AND(Table1[[#This Row],[Age]]&lt;&gt;"", Table1[[#This Row],[Age]]&gt;64), 1, 0)</f>
        <v>0</v>
      </c>
      <c r="P875">
        <v>0</v>
      </c>
      <c r="Q875">
        <v>0</v>
      </c>
      <c r="R875" t="s">
        <v>280</v>
      </c>
      <c r="S875">
        <v>0</v>
      </c>
      <c r="U875" t="s">
        <v>15</v>
      </c>
      <c r="V875">
        <f>Table1[[#This Row],[class1]]*Bclass1+Table1[[#This Row],[class2]]*Bclass2+Table1[[#This Row],[male]]*Bmale+Table1[[#This Row],[Fare]]*Bfare+Table1[[#This Row],[child]]*Bchild+Table1[[#This Row],[teen]]*Bteen+Table1[[#This Row],[senior]]*Bsenior</f>
        <v>-2.4971387014510458</v>
      </c>
      <c r="W875">
        <f>EXP(Table1[[#This Row],[Logit]])</f>
        <v>8.2320204648210438E-2</v>
      </c>
      <c r="X875">
        <f>IF(Table1[[#This Row],[Survived]]=1, Table1[[#This Row],[elogit]]/(1+Table1[[#This Row],[elogit]]), 1-(Table1[[#This Row],[elogit]]/(1+Table1[[#This Row],[elogit]])))</f>
        <v>0.9239409887252662</v>
      </c>
      <c r="Y875">
        <f>LN(Table1[[#This Row],[probability]])</f>
        <v>-7.9107074395855528E-2</v>
      </c>
      <c r="Z875">
        <f>IF(ROW()&lt;(Table1[[#Totals],[Survived]]+1), 1, 0)</f>
        <v>0</v>
      </c>
      <c r="AA875">
        <f>IF(Table1[[#This Row],[Prediction]]=Table1[[#This Row],[Survived]], 1, 0)</f>
        <v>1</v>
      </c>
    </row>
    <row r="876" spans="1:27" x14ac:dyDescent="0.3">
      <c r="A876">
        <v>751</v>
      </c>
      <c r="B876">
        <v>1</v>
      </c>
      <c r="C876">
        <v>2</v>
      </c>
      <c r="D876">
        <f>IF(Table1[[#This Row],[Pclass]]=1, 1, 0)</f>
        <v>0</v>
      </c>
      <c r="E876">
        <f>IF(Table1[[#This Row],[Pclass]]=2, 1, 0)</f>
        <v>1</v>
      </c>
      <c r="F876" t="s">
        <v>1046</v>
      </c>
      <c r="G876" t="s">
        <v>17</v>
      </c>
      <c r="H876">
        <f>IF(Table1[[#This Row],[Sex]]="male", 1, 0)</f>
        <v>0</v>
      </c>
      <c r="I876">
        <v>4</v>
      </c>
      <c r="J876">
        <f>IF(Table1[[#This Row],[Age]], 0, 1)</f>
        <v>0</v>
      </c>
      <c r="K876">
        <f>IF(AND(Table1[[#This Row],[Age]]&lt;&gt;"", Table1[[#This Row],[Age]]&lt;13), 1, 0)</f>
        <v>1</v>
      </c>
      <c r="L876">
        <f>IF(AND(Table1[[#This Row],[Age]]&lt;&gt;"", Table1[[#This Row],[Age]]&gt;=13, Table1[[#This Row],[Age]]&lt;20), 1, 0)</f>
        <v>0</v>
      </c>
      <c r="O876">
        <f>IF(AND(Table1[[#This Row],[Age]]&lt;&gt;"", Table1[[#This Row],[Age]]&gt;64), 1, 0)</f>
        <v>0</v>
      </c>
      <c r="P876">
        <v>1</v>
      </c>
      <c r="Q876">
        <v>1</v>
      </c>
      <c r="R876">
        <v>29103</v>
      </c>
      <c r="S876">
        <v>23</v>
      </c>
      <c r="U876" t="s">
        <v>15</v>
      </c>
      <c r="V876">
        <f>Table1[[#This Row],[class1]]*Bclass1+Table1[[#This Row],[class2]]*Bclass2+Table1[[#This Row],[male]]*Bmale+Table1[[#This Row],[Fare]]*Bfare+Table1[[#This Row],[child]]*Bchild+Table1[[#This Row],[teen]]*Bteen+Table1[[#This Row],[senior]]*Bsenior</f>
        <v>2.5919959902178182</v>
      </c>
      <c r="W876">
        <f>EXP(Table1[[#This Row],[Logit]])</f>
        <v>13.356404267348072</v>
      </c>
      <c r="X876">
        <f>IF(Table1[[#This Row],[Survived]]=1, Table1[[#This Row],[elogit]]/(1+Table1[[#This Row],[elogit]]), 1-(Table1[[#This Row],[elogit]]/(1+Table1[[#This Row],[elogit]])))</f>
        <v>0.93034467535339749</v>
      </c>
      <c r="Y876">
        <f>LN(Table1[[#This Row],[probability]])</f>
        <v>-7.22001428373992E-2</v>
      </c>
      <c r="Z876">
        <f>IF(ROW()&lt;(Table1[[#Totals],[Survived]]+1), 1, 0)</f>
        <v>0</v>
      </c>
      <c r="AA876">
        <f>IF(Table1[[#This Row],[Prediction]]=Table1[[#This Row],[Survived]], 1, 0)</f>
        <v>0</v>
      </c>
    </row>
    <row r="877" spans="1:27" x14ac:dyDescent="0.3">
      <c r="A877">
        <v>690</v>
      </c>
      <c r="B877">
        <v>1</v>
      </c>
      <c r="C877">
        <v>1</v>
      </c>
      <c r="D877">
        <f>IF(Table1[[#This Row],[Pclass]]=1, 1, 0)</f>
        <v>1</v>
      </c>
      <c r="E877">
        <f>IF(Table1[[#This Row],[Pclass]]=2, 1, 0)</f>
        <v>0</v>
      </c>
      <c r="F877" t="s">
        <v>968</v>
      </c>
      <c r="G877" t="s">
        <v>17</v>
      </c>
      <c r="H877">
        <f>IF(Table1[[#This Row],[Sex]]="male", 1, 0)</f>
        <v>0</v>
      </c>
      <c r="I877">
        <v>15</v>
      </c>
      <c r="J877">
        <f>IF(Table1[[#This Row],[Age]], 0, 1)</f>
        <v>0</v>
      </c>
      <c r="K877">
        <f>IF(AND(Table1[[#This Row],[Age]]&lt;&gt;"", Table1[[#This Row],[Age]]&lt;13), 1, 0)</f>
        <v>0</v>
      </c>
      <c r="L877">
        <f>IF(AND(Table1[[#This Row],[Age]]&lt;&gt;"", Table1[[#This Row],[Age]]&gt;=13, Table1[[#This Row],[Age]]&lt;20), 1, 0)</f>
        <v>1</v>
      </c>
      <c r="O877">
        <f>IF(AND(Table1[[#This Row],[Age]]&lt;&gt;"", Table1[[#This Row],[Age]]&gt;64), 1, 0)</f>
        <v>0</v>
      </c>
      <c r="P877">
        <v>0</v>
      </c>
      <c r="Q877">
        <v>1</v>
      </c>
      <c r="R877">
        <v>24160</v>
      </c>
      <c r="S877">
        <v>211.33750000000001</v>
      </c>
      <c r="T877" t="s">
        <v>969</v>
      </c>
      <c r="U877" t="s">
        <v>15</v>
      </c>
      <c r="V877">
        <f>Table1[[#This Row],[class1]]*Bclass1+Table1[[#This Row],[class2]]*Bclass2+Table1[[#This Row],[male]]*Bmale+Table1[[#This Row],[Fare]]*Bfare+Table1[[#This Row],[child]]*Bchild+Table1[[#This Row],[teen]]*Bteen+Table1[[#This Row],[senior]]*Bsenior</f>
        <v>2.5952500358887272</v>
      </c>
      <c r="W877">
        <f>EXP(Table1[[#This Row],[Logit]])</f>
        <v>13.39993740783313</v>
      </c>
      <c r="X877">
        <f>IF(Table1[[#This Row],[Survived]]=1, Table1[[#This Row],[elogit]]/(1+Table1[[#This Row],[elogit]]), 1-(Table1[[#This Row],[elogit]]/(1+Table1[[#This Row],[elogit]])))</f>
        <v>0.93055525370158687</v>
      </c>
      <c r="Y877">
        <f>LN(Table1[[#This Row],[probability]])</f>
        <v>-7.1973824005526127E-2</v>
      </c>
      <c r="Z877">
        <f>IF(ROW()&lt;(Table1[[#Totals],[Survived]]+1), 1, 0)</f>
        <v>0</v>
      </c>
      <c r="AA877">
        <f>IF(Table1[[#This Row],[Prediction]]=Table1[[#This Row],[Survived]], 1, 0)</f>
        <v>0</v>
      </c>
    </row>
    <row r="878" spans="1:27" x14ac:dyDescent="0.3">
      <c r="A878">
        <v>531</v>
      </c>
      <c r="B878">
        <v>1</v>
      </c>
      <c r="C878">
        <v>2</v>
      </c>
      <c r="D878">
        <f>IF(Table1[[#This Row],[Pclass]]=1, 1, 0)</f>
        <v>0</v>
      </c>
      <c r="E878">
        <f>IF(Table1[[#This Row],[Pclass]]=2, 1, 0)</f>
        <v>1</v>
      </c>
      <c r="F878" t="s">
        <v>763</v>
      </c>
      <c r="G878" t="s">
        <v>17</v>
      </c>
      <c r="H878">
        <f>IF(Table1[[#This Row],[Sex]]="male", 1, 0)</f>
        <v>0</v>
      </c>
      <c r="I878">
        <v>2</v>
      </c>
      <c r="J878">
        <f>IF(Table1[[#This Row],[Age]], 0, 1)</f>
        <v>0</v>
      </c>
      <c r="K878">
        <f>IF(AND(Table1[[#This Row],[Age]]&lt;&gt;"", Table1[[#This Row],[Age]]&lt;13), 1, 0)</f>
        <v>1</v>
      </c>
      <c r="L878">
        <f>IF(AND(Table1[[#This Row],[Age]]&lt;&gt;"", Table1[[#This Row],[Age]]&gt;=13, Table1[[#This Row],[Age]]&lt;20), 1, 0)</f>
        <v>0</v>
      </c>
      <c r="O878">
        <f>IF(AND(Table1[[#This Row],[Age]]&lt;&gt;"", Table1[[#This Row],[Age]]&gt;64), 1, 0)</f>
        <v>0</v>
      </c>
      <c r="P878">
        <v>1</v>
      </c>
      <c r="Q878">
        <v>1</v>
      </c>
      <c r="R878">
        <v>26360</v>
      </c>
      <c r="S878">
        <v>26</v>
      </c>
      <c r="U878" t="s">
        <v>15</v>
      </c>
      <c r="V878">
        <f>Table1[[#This Row],[class1]]*Bclass1+Table1[[#This Row],[class2]]*Bclass2+Table1[[#This Row],[male]]*Bmale+Table1[[#This Row],[Fare]]*Bfare+Table1[[#This Row],[child]]*Bchild+Table1[[#This Row],[teen]]*Bteen+Table1[[#This Row],[senior]]*Bsenior</f>
        <v>2.595986232380997</v>
      </c>
      <c r="W878">
        <f>EXP(Table1[[#This Row],[Logit]])</f>
        <v>13.409806026925072</v>
      </c>
      <c r="X878">
        <f>IF(Table1[[#This Row],[Survived]]=1, Table1[[#This Row],[elogit]]/(1+Table1[[#This Row],[elogit]]), 1-(Table1[[#This Row],[elogit]]/(1+Table1[[#This Row],[elogit]])))</f>
        <v>0.93060281324179683</v>
      </c>
      <c r="Y878">
        <f>LN(Table1[[#This Row],[probability]])</f>
        <v>-7.1922716535327821E-2</v>
      </c>
      <c r="Z878">
        <f>IF(ROW()&lt;(Table1[[#Totals],[Survived]]+1), 1, 0)</f>
        <v>0</v>
      </c>
      <c r="AA878">
        <f>IF(Table1[[#This Row],[Prediction]]=Table1[[#This Row],[Survived]], 1, 0)</f>
        <v>0</v>
      </c>
    </row>
    <row r="879" spans="1:27" x14ac:dyDescent="0.3">
      <c r="A879">
        <v>238</v>
      </c>
      <c r="B879">
        <v>1</v>
      </c>
      <c r="C879">
        <v>2</v>
      </c>
      <c r="D879">
        <f>IF(Table1[[#This Row],[Pclass]]=1, 1, 0)</f>
        <v>0</v>
      </c>
      <c r="E879">
        <f>IF(Table1[[#This Row],[Pclass]]=2, 1, 0)</f>
        <v>1</v>
      </c>
      <c r="F879" t="s">
        <v>360</v>
      </c>
      <c r="G879" t="s">
        <v>17</v>
      </c>
      <c r="H879">
        <f>IF(Table1[[#This Row],[Sex]]="male", 1, 0)</f>
        <v>0</v>
      </c>
      <c r="I879">
        <v>8</v>
      </c>
      <c r="J879">
        <f>IF(Table1[[#This Row],[Age]], 0, 1)</f>
        <v>0</v>
      </c>
      <c r="K879">
        <f>IF(AND(Table1[[#This Row],[Age]]&lt;&gt;"", Table1[[#This Row],[Age]]&lt;13), 1, 0)</f>
        <v>1</v>
      </c>
      <c r="L879">
        <f>IF(AND(Table1[[#This Row],[Age]]&lt;&gt;"", Table1[[#This Row],[Age]]&gt;=13, Table1[[#This Row],[Age]]&lt;20), 1, 0)</f>
        <v>0</v>
      </c>
      <c r="O879">
        <f>IF(AND(Table1[[#This Row],[Age]]&lt;&gt;"", Table1[[#This Row],[Age]]&gt;64), 1, 0)</f>
        <v>0</v>
      </c>
      <c r="P879">
        <v>0</v>
      </c>
      <c r="Q879">
        <v>2</v>
      </c>
      <c r="R879" t="s">
        <v>361</v>
      </c>
      <c r="S879">
        <v>26.25</v>
      </c>
      <c r="U879" t="s">
        <v>15</v>
      </c>
      <c r="V879">
        <f>Table1[[#This Row],[class1]]*Bclass1+Table1[[#This Row],[class2]]*Bclass2+Table1[[#This Row],[male]]*Bmale+Table1[[#This Row],[Fare]]*Bfare+Table1[[#This Row],[child]]*Bchild+Table1[[#This Row],[teen]]*Bteen+Table1[[#This Row],[senior]]*Bsenior</f>
        <v>2.5963187525612619</v>
      </c>
      <c r="W879">
        <f>EXP(Table1[[#This Row],[Logit]])</f>
        <v>13.414265799483555</v>
      </c>
      <c r="X879">
        <f>IF(Table1[[#This Row],[Survived]]=1, Table1[[#This Row],[elogit]]/(1+Table1[[#This Row],[elogit]]), 1-(Table1[[#This Row],[elogit]]/(1+Table1[[#This Row],[elogit]])))</f>
        <v>0.93062428472521797</v>
      </c>
      <c r="Y879">
        <f>LN(Table1[[#This Row],[probability]])</f>
        <v>-7.1899644140298188E-2</v>
      </c>
      <c r="Z879">
        <f>IF(ROW()&lt;(Table1[[#Totals],[Survived]]+1), 1, 0)</f>
        <v>0</v>
      </c>
      <c r="AA879">
        <f>IF(Table1[[#This Row],[Prediction]]=Table1[[#This Row],[Survived]], 1, 0)</f>
        <v>0</v>
      </c>
    </row>
    <row r="880" spans="1:27" x14ac:dyDescent="0.3">
      <c r="A880">
        <v>536</v>
      </c>
      <c r="B880">
        <v>1</v>
      </c>
      <c r="C880">
        <v>2</v>
      </c>
      <c r="D880">
        <f>IF(Table1[[#This Row],[Pclass]]=1, 1, 0)</f>
        <v>0</v>
      </c>
      <c r="E880">
        <f>IF(Table1[[#This Row],[Pclass]]=2, 1, 0)</f>
        <v>1</v>
      </c>
      <c r="F880" t="s">
        <v>768</v>
      </c>
      <c r="G880" t="s">
        <v>17</v>
      </c>
      <c r="H880">
        <f>IF(Table1[[#This Row],[Sex]]="male", 1, 0)</f>
        <v>0</v>
      </c>
      <c r="I880">
        <v>7</v>
      </c>
      <c r="J880">
        <f>IF(Table1[[#This Row],[Age]], 0, 1)</f>
        <v>0</v>
      </c>
      <c r="K880">
        <f>IF(AND(Table1[[#This Row],[Age]]&lt;&gt;"", Table1[[#This Row],[Age]]&lt;13), 1, 0)</f>
        <v>1</v>
      </c>
      <c r="L880">
        <f>IF(AND(Table1[[#This Row],[Age]]&lt;&gt;"", Table1[[#This Row],[Age]]&gt;=13, Table1[[#This Row],[Age]]&lt;20), 1, 0)</f>
        <v>0</v>
      </c>
      <c r="O880">
        <f>IF(AND(Table1[[#This Row],[Age]]&lt;&gt;"", Table1[[#This Row],[Age]]&gt;64), 1, 0)</f>
        <v>0</v>
      </c>
      <c r="P880">
        <v>0</v>
      </c>
      <c r="Q880">
        <v>2</v>
      </c>
      <c r="R880" t="s">
        <v>477</v>
      </c>
      <c r="S880">
        <v>26.25</v>
      </c>
      <c r="U880" t="s">
        <v>15</v>
      </c>
      <c r="V880">
        <f>Table1[[#This Row],[class1]]*Bclass1+Table1[[#This Row],[class2]]*Bclass2+Table1[[#This Row],[male]]*Bmale+Table1[[#This Row],[Fare]]*Bfare+Table1[[#This Row],[child]]*Bchild+Table1[[#This Row],[teen]]*Bteen+Table1[[#This Row],[senior]]*Bsenior</f>
        <v>2.5963187525612619</v>
      </c>
      <c r="W880">
        <f>EXP(Table1[[#This Row],[Logit]])</f>
        <v>13.414265799483555</v>
      </c>
      <c r="X880">
        <f>IF(Table1[[#This Row],[Survived]]=1, Table1[[#This Row],[elogit]]/(1+Table1[[#This Row],[elogit]]), 1-(Table1[[#This Row],[elogit]]/(1+Table1[[#This Row],[elogit]])))</f>
        <v>0.93062428472521797</v>
      </c>
      <c r="Y880">
        <f>LN(Table1[[#This Row],[probability]])</f>
        <v>-7.1899644140298188E-2</v>
      </c>
      <c r="Z880">
        <f>IF(ROW()&lt;(Table1[[#Totals],[Survived]]+1), 1, 0)</f>
        <v>0</v>
      </c>
      <c r="AA880">
        <f>IF(Table1[[#This Row],[Prediction]]=Table1[[#This Row],[Survived]], 1, 0)</f>
        <v>0</v>
      </c>
    </row>
    <row r="881" spans="1:27" x14ac:dyDescent="0.3">
      <c r="A881">
        <v>59</v>
      </c>
      <c r="B881">
        <v>1</v>
      </c>
      <c r="C881">
        <v>2</v>
      </c>
      <c r="D881">
        <f>IF(Table1[[#This Row],[Pclass]]=1, 1, 0)</f>
        <v>0</v>
      </c>
      <c r="E881">
        <f>IF(Table1[[#This Row],[Pclass]]=2, 1, 0)</f>
        <v>1</v>
      </c>
      <c r="F881" t="s">
        <v>102</v>
      </c>
      <c r="G881" t="s">
        <v>17</v>
      </c>
      <c r="H881">
        <f>IF(Table1[[#This Row],[Sex]]="male", 1, 0)</f>
        <v>0</v>
      </c>
      <c r="I881">
        <v>5</v>
      </c>
      <c r="J881">
        <f>IF(Table1[[#This Row],[Age]], 0, 1)</f>
        <v>0</v>
      </c>
      <c r="K881">
        <f>IF(AND(Table1[[#This Row],[Age]]&lt;&gt;"", Table1[[#This Row],[Age]]&lt;13), 1, 0)</f>
        <v>1</v>
      </c>
      <c r="L881">
        <f>IF(AND(Table1[[#This Row],[Age]]&lt;&gt;"", Table1[[#This Row],[Age]]&gt;=13, Table1[[#This Row],[Age]]&lt;20), 1, 0)</f>
        <v>0</v>
      </c>
      <c r="O881">
        <f>IF(AND(Table1[[#This Row],[Age]]&lt;&gt;"", Table1[[#This Row],[Age]]&gt;64), 1, 0)</f>
        <v>0</v>
      </c>
      <c r="P881">
        <v>1</v>
      </c>
      <c r="Q881">
        <v>2</v>
      </c>
      <c r="R881" t="s">
        <v>103</v>
      </c>
      <c r="S881">
        <v>27.75</v>
      </c>
      <c r="U881" t="s">
        <v>15</v>
      </c>
      <c r="V881">
        <f>Table1[[#This Row],[class1]]*Bclass1+Table1[[#This Row],[class2]]*Bclass2+Table1[[#This Row],[male]]*Bmale+Table1[[#This Row],[Fare]]*Bfare+Table1[[#This Row],[child]]*Bchild+Table1[[#This Row],[teen]]*Bteen+Table1[[#This Row],[senior]]*Bsenior</f>
        <v>2.598313873642851</v>
      </c>
      <c r="W881">
        <f>EXP(Table1[[#This Row],[Logit]])</f>
        <v>13.441055599535156</v>
      </c>
      <c r="X881">
        <f>IF(Table1[[#This Row],[Survived]]=1, Table1[[#This Row],[elogit]]/(1+Table1[[#This Row],[elogit]]), 1-(Table1[[#This Row],[elogit]]/(1+Table1[[#This Row],[elogit]])))</f>
        <v>0.93075298456491029</v>
      </c>
      <c r="Y881">
        <f>LN(Table1[[#This Row],[probability]])</f>
        <v>-7.1761359610857792E-2</v>
      </c>
      <c r="Z881">
        <f>IF(ROW()&lt;(Table1[[#Totals],[Survived]]+1), 1, 0)</f>
        <v>0</v>
      </c>
      <c r="AA881">
        <f>IF(Table1[[#This Row],[Prediction]]=Table1[[#This Row],[Survived]], 1, 0)</f>
        <v>0</v>
      </c>
    </row>
    <row r="882" spans="1:27" x14ac:dyDescent="0.3">
      <c r="A882">
        <v>721</v>
      </c>
      <c r="B882">
        <v>1</v>
      </c>
      <c r="C882">
        <v>2</v>
      </c>
      <c r="D882">
        <f>IF(Table1[[#This Row],[Pclass]]=1, 1, 0)</f>
        <v>0</v>
      </c>
      <c r="E882">
        <f>IF(Table1[[#This Row],[Pclass]]=2, 1, 0)</f>
        <v>1</v>
      </c>
      <c r="F882" t="s">
        <v>1009</v>
      </c>
      <c r="G882" t="s">
        <v>17</v>
      </c>
      <c r="H882">
        <f>IF(Table1[[#This Row],[Sex]]="male", 1, 0)</f>
        <v>0</v>
      </c>
      <c r="I882">
        <v>6</v>
      </c>
      <c r="J882">
        <f>IF(Table1[[#This Row],[Age]], 0, 1)</f>
        <v>0</v>
      </c>
      <c r="K882">
        <f>IF(AND(Table1[[#This Row],[Age]]&lt;&gt;"", Table1[[#This Row],[Age]]&lt;13), 1, 0)</f>
        <v>1</v>
      </c>
      <c r="L882">
        <f>IF(AND(Table1[[#This Row],[Age]]&lt;&gt;"", Table1[[#This Row],[Age]]&gt;=13, Table1[[#This Row],[Age]]&lt;20), 1, 0)</f>
        <v>0</v>
      </c>
      <c r="O882">
        <f>IF(AND(Table1[[#This Row],[Age]]&lt;&gt;"", Table1[[#This Row],[Age]]&gt;64), 1, 0)</f>
        <v>0</v>
      </c>
      <c r="P882">
        <v>0</v>
      </c>
      <c r="Q882">
        <v>1</v>
      </c>
      <c r="R882">
        <v>248727</v>
      </c>
      <c r="S882">
        <v>33</v>
      </c>
      <c r="U882" t="s">
        <v>15</v>
      </c>
      <c r="V882">
        <f>Table1[[#This Row],[class1]]*Bclass1+Table1[[#This Row],[class2]]*Bclass2+Table1[[#This Row],[male]]*Bmale+Table1[[#This Row],[Fare]]*Bfare+Table1[[#This Row],[child]]*Bchild+Table1[[#This Row],[teen]]*Bteen+Table1[[#This Row],[senior]]*Bsenior</f>
        <v>2.605296797428414</v>
      </c>
      <c r="W882">
        <f>EXP(Table1[[#This Row],[Logit]])</f>
        <v>13.535241931653875</v>
      </c>
      <c r="X882">
        <f>IF(Table1[[#This Row],[Survived]]=1, Table1[[#This Row],[elogit]]/(1+Table1[[#This Row],[elogit]]), 1-(Table1[[#This Row],[elogit]]/(1+Table1[[#This Row],[elogit]])))</f>
        <v>0.93120169552718157</v>
      </c>
      <c r="Y882">
        <f>LN(Table1[[#This Row],[probability]])</f>
        <v>-7.1279381208531153E-2</v>
      </c>
      <c r="Z882">
        <f>IF(ROW()&lt;(Table1[[#Totals],[Survived]]+1), 1, 0)</f>
        <v>0</v>
      </c>
      <c r="AA882">
        <f>IF(Table1[[#This Row],[Prediction]]=Table1[[#This Row],[Survived]], 1, 0)</f>
        <v>0</v>
      </c>
    </row>
    <row r="883" spans="1:27" x14ac:dyDescent="0.3">
      <c r="A883">
        <v>619</v>
      </c>
      <c r="B883">
        <v>1</v>
      </c>
      <c r="C883">
        <v>2</v>
      </c>
      <c r="D883">
        <f>IF(Table1[[#This Row],[Pclass]]=1, 1, 0)</f>
        <v>0</v>
      </c>
      <c r="E883">
        <f>IF(Table1[[#This Row],[Pclass]]=2, 1, 0)</f>
        <v>1</v>
      </c>
      <c r="F883" t="s">
        <v>878</v>
      </c>
      <c r="G883" t="s">
        <v>17</v>
      </c>
      <c r="H883">
        <f>IF(Table1[[#This Row],[Sex]]="male", 1, 0)</f>
        <v>0</v>
      </c>
      <c r="I883">
        <v>4</v>
      </c>
      <c r="J883">
        <f>IF(Table1[[#This Row],[Age]], 0, 1)</f>
        <v>0</v>
      </c>
      <c r="K883">
        <f>IF(AND(Table1[[#This Row],[Age]]&lt;&gt;"", Table1[[#This Row],[Age]]&lt;13), 1, 0)</f>
        <v>1</v>
      </c>
      <c r="L883">
        <f>IF(AND(Table1[[#This Row],[Age]]&lt;&gt;"", Table1[[#This Row],[Age]]&gt;=13, Table1[[#This Row],[Age]]&lt;20), 1, 0)</f>
        <v>0</v>
      </c>
      <c r="O883">
        <f>IF(AND(Table1[[#This Row],[Age]]&lt;&gt;"", Table1[[#This Row],[Age]]&gt;64), 1, 0)</f>
        <v>0</v>
      </c>
      <c r="P883">
        <v>2</v>
      </c>
      <c r="Q883">
        <v>1</v>
      </c>
      <c r="R883">
        <v>230136</v>
      </c>
      <c r="S883">
        <v>39</v>
      </c>
      <c r="T883" t="s">
        <v>286</v>
      </c>
      <c r="U883" t="s">
        <v>15</v>
      </c>
      <c r="V883">
        <f>Table1[[#This Row],[class1]]*Bclass1+Table1[[#This Row],[class2]]*Bclass2+Table1[[#This Row],[male]]*Bmale+Table1[[#This Row],[Fare]]*Bfare+Table1[[#This Row],[child]]*Bchild+Table1[[#This Row],[teen]]*Bteen+Table1[[#This Row],[senior]]*Bsenior</f>
        <v>2.6132772817547711</v>
      </c>
      <c r="W883">
        <f>EXP(Table1[[#This Row],[Logit]])</f>
        <v>13.643691883733663</v>
      </c>
      <c r="X883">
        <f>IF(Table1[[#This Row],[Survived]]=1, Table1[[#This Row],[elogit]]/(1+Table1[[#This Row],[elogit]]), 1-(Table1[[#This Row],[elogit]]/(1+Table1[[#This Row],[elogit]])))</f>
        <v>0.93171120999132684</v>
      </c>
      <c r="Y883">
        <f>LN(Table1[[#This Row],[probability]])</f>
        <v>-7.0732372837564797E-2</v>
      </c>
      <c r="Z883">
        <f>IF(ROW()&lt;(Table1[[#Totals],[Survived]]+1), 1, 0)</f>
        <v>0</v>
      </c>
      <c r="AA883">
        <f>IF(Table1[[#This Row],[Prediction]]=Table1[[#This Row],[Survived]], 1, 0)</f>
        <v>0</v>
      </c>
    </row>
    <row r="884" spans="1:27" x14ac:dyDescent="0.3">
      <c r="A884">
        <v>44</v>
      </c>
      <c r="B884">
        <v>1</v>
      </c>
      <c r="C884">
        <v>2</v>
      </c>
      <c r="D884">
        <f>IF(Table1[[#This Row],[Pclass]]=1, 1, 0)</f>
        <v>0</v>
      </c>
      <c r="E884">
        <f>IF(Table1[[#This Row],[Pclass]]=2, 1, 0)</f>
        <v>1</v>
      </c>
      <c r="F884" t="s">
        <v>79</v>
      </c>
      <c r="G884" t="s">
        <v>17</v>
      </c>
      <c r="H884">
        <f>IF(Table1[[#This Row],[Sex]]="male", 1, 0)</f>
        <v>0</v>
      </c>
      <c r="I884">
        <v>3</v>
      </c>
      <c r="J884">
        <f>IF(Table1[[#This Row],[Age]], 0, 1)</f>
        <v>0</v>
      </c>
      <c r="K884">
        <f>IF(AND(Table1[[#This Row],[Age]]&lt;&gt;"", Table1[[#This Row],[Age]]&lt;13), 1, 0)</f>
        <v>1</v>
      </c>
      <c r="L884">
        <f>IF(AND(Table1[[#This Row],[Age]]&lt;&gt;"", Table1[[#This Row],[Age]]&gt;=13, Table1[[#This Row],[Age]]&lt;20), 1, 0)</f>
        <v>0</v>
      </c>
      <c r="O884">
        <f>IF(AND(Table1[[#This Row],[Age]]&lt;&gt;"", Table1[[#This Row],[Age]]&gt;64), 1, 0)</f>
        <v>0</v>
      </c>
      <c r="P884">
        <v>1</v>
      </c>
      <c r="Q884">
        <v>2</v>
      </c>
      <c r="R884" t="s">
        <v>80</v>
      </c>
      <c r="S884">
        <v>41.5792</v>
      </c>
      <c r="U884" t="s">
        <v>20</v>
      </c>
      <c r="V884">
        <f>Table1[[#This Row],[class1]]*Bclass1+Table1[[#This Row],[class2]]*Bclass2+Table1[[#This Row],[male]]*Bmale+Table1[[#This Row],[Fare]]*Bfare+Table1[[#This Row],[child]]*Bchild+Table1[[#This Row],[teen]]*Bteen+Table1[[#This Row],[senior]]*Bsenior</f>
        <v>2.6167078259505279</v>
      </c>
      <c r="W884">
        <f>EXP(Table1[[#This Row],[Logit]])</f>
        <v>13.690577547423143</v>
      </c>
      <c r="X884">
        <f>IF(Table1[[#This Row],[Survived]]=1, Table1[[#This Row],[elogit]]/(1+Table1[[#This Row],[elogit]]), 1-(Table1[[#This Row],[elogit]]/(1+Table1[[#This Row],[elogit]])))</f>
        <v>0.93192915685092248</v>
      </c>
      <c r="Y884">
        <f>LN(Table1[[#This Row],[probability]])</f>
        <v>-7.0498479148131024E-2</v>
      </c>
      <c r="Z884">
        <f>IF(ROW()&lt;(Table1[[#Totals],[Survived]]+1), 1, 0)</f>
        <v>0</v>
      </c>
      <c r="AA884">
        <f>IF(Table1[[#This Row],[Prediction]]=Table1[[#This Row],[Survived]], 1, 0)</f>
        <v>0</v>
      </c>
    </row>
    <row r="885" spans="1:27" x14ac:dyDescent="0.3">
      <c r="A885">
        <v>701</v>
      </c>
      <c r="B885">
        <v>1</v>
      </c>
      <c r="C885">
        <v>1</v>
      </c>
      <c r="D885">
        <f>IF(Table1[[#This Row],[Pclass]]=1, 1, 0)</f>
        <v>1</v>
      </c>
      <c r="E885">
        <f>IF(Table1[[#This Row],[Pclass]]=2, 1, 0)</f>
        <v>0</v>
      </c>
      <c r="F885" t="s">
        <v>982</v>
      </c>
      <c r="G885" t="s">
        <v>17</v>
      </c>
      <c r="H885">
        <f>IF(Table1[[#This Row],[Sex]]="male", 1, 0)</f>
        <v>0</v>
      </c>
      <c r="I885">
        <v>18</v>
      </c>
      <c r="J885">
        <f>IF(Table1[[#This Row],[Age]], 0, 1)</f>
        <v>0</v>
      </c>
      <c r="K885">
        <f>IF(AND(Table1[[#This Row],[Age]]&lt;&gt;"", Table1[[#This Row],[Age]]&lt;13), 1, 0)</f>
        <v>0</v>
      </c>
      <c r="L885">
        <f>IF(AND(Table1[[#This Row],[Age]]&lt;&gt;"", Table1[[#This Row],[Age]]&gt;=13, Table1[[#This Row],[Age]]&lt;20), 1, 0)</f>
        <v>1</v>
      </c>
      <c r="O885">
        <f>IF(AND(Table1[[#This Row],[Age]]&lt;&gt;"", Table1[[#This Row],[Age]]&gt;64), 1, 0)</f>
        <v>0</v>
      </c>
      <c r="P885">
        <v>1</v>
      </c>
      <c r="Q885">
        <v>0</v>
      </c>
      <c r="R885" t="s">
        <v>565</v>
      </c>
      <c r="S885">
        <v>227.52500000000001</v>
      </c>
      <c r="T885" t="s">
        <v>983</v>
      </c>
      <c r="U885" t="s">
        <v>20</v>
      </c>
      <c r="V885">
        <f>Table1[[#This Row],[class1]]*Bclass1+Table1[[#This Row],[class2]]*Bclass2+Table1[[#This Row],[male]]*Bmale+Table1[[#This Row],[Fare]]*Bfare+Table1[[#This Row],[child]]*Bchild+Table1[[#This Row],[teen]]*Bteen+Table1[[#This Row],[senior]]*Bsenior</f>
        <v>2.6167807175608786</v>
      </c>
      <c r="W885">
        <f>EXP(Table1[[#This Row],[Logit]])</f>
        <v>13.691575512038387</v>
      </c>
      <c r="X885">
        <f>IF(Table1[[#This Row],[Survived]]=1, Table1[[#This Row],[elogit]]/(1+Table1[[#This Row],[elogit]]), 1-(Table1[[#This Row],[elogit]]/(1+Table1[[#This Row],[elogit]])))</f>
        <v>0.93193378074525823</v>
      </c>
      <c r="Y885">
        <f>LN(Table1[[#This Row],[probability]])</f>
        <v>-7.0493517523279217E-2</v>
      </c>
      <c r="Z885">
        <f>IF(ROW()&lt;(Table1[[#Totals],[Survived]]+1), 1, 0)</f>
        <v>0</v>
      </c>
      <c r="AA885">
        <f>IF(Table1[[#This Row],[Prediction]]=Table1[[#This Row],[Survived]], 1, 0)</f>
        <v>0</v>
      </c>
    </row>
    <row r="886" spans="1:27" x14ac:dyDescent="0.3">
      <c r="A886">
        <v>312</v>
      </c>
      <c r="B886">
        <v>1</v>
      </c>
      <c r="C886">
        <v>1</v>
      </c>
      <c r="D886">
        <f>IF(Table1[[#This Row],[Pclass]]=1, 1, 0)</f>
        <v>1</v>
      </c>
      <c r="E886">
        <f>IF(Table1[[#This Row],[Pclass]]=2, 1, 0)</f>
        <v>0</v>
      </c>
      <c r="F886" t="s">
        <v>471</v>
      </c>
      <c r="G886" t="s">
        <v>17</v>
      </c>
      <c r="H886">
        <f>IF(Table1[[#This Row],[Sex]]="male", 1, 0)</f>
        <v>0</v>
      </c>
      <c r="I886">
        <v>18</v>
      </c>
      <c r="J886">
        <f>IF(Table1[[#This Row],[Age]], 0, 1)</f>
        <v>0</v>
      </c>
      <c r="K886">
        <f>IF(AND(Table1[[#This Row],[Age]]&lt;&gt;"", Table1[[#This Row],[Age]]&lt;13), 1, 0)</f>
        <v>0</v>
      </c>
      <c r="L886">
        <f>IF(AND(Table1[[#This Row],[Age]]&lt;&gt;"", Table1[[#This Row],[Age]]&gt;=13, Table1[[#This Row],[Age]]&lt;20), 1, 0)</f>
        <v>1</v>
      </c>
      <c r="O886">
        <f>IF(AND(Table1[[#This Row],[Age]]&lt;&gt;"", Table1[[#This Row],[Age]]&gt;64), 1, 0)</f>
        <v>0</v>
      </c>
      <c r="P886">
        <v>2</v>
      </c>
      <c r="Q886">
        <v>2</v>
      </c>
      <c r="R886" t="s">
        <v>472</v>
      </c>
      <c r="S886">
        <v>262.375</v>
      </c>
      <c r="T886" t="s">
        <v>473</v>
      </c>
      <c r="U886" t="s">
        <v>20</v>
      </c>
      <c r="V886">
        <f>Table1[[#This Row],[class1]]*Bclass1+Table1[[#This Row],[class2]]*Bclass2+Table1[[#This Row],[male]]*Bmale+Table1[[#This Row],[Fare]]*Bfare+Table1[[#This Row],[child]]*Bchild+Table1[[#This Row],[teen]]*Bteen+Table1[[#This Row],[senior]]*Bsenior</f>
        <v>2.6631340306898039</v>
      </c>
      <c r="W886">
        <f>EXP(Table1[[#This Row],[Logit]])</f>
        <v>14.341164391003872</v>
      </c>
      <c r="X886">
        <f>IF(Table1[[#This Row],[Survived]]=1, Table1[[#This Row],[elogit]]/(1+Table1[[#This Row],[elogit]]), 1-(Table1[[#This Row],[elogit]]/(1+Table1[[#This Row],[elogit]])))</f>
        <v>0.93481589959453115</v>
      </c>
      <c r="Y886">
        <f>LN(Table1[[#This Row],[probability]])</f>
        <v>-6.7405667909947911E-2</v>
      </c>
      <c r="Z886">
        <f>IF(ROW()&lt;(Table1[[#Totals],[Survived]]+1), 1, 0)</f>
        <v>0</v>
      </c>
      <c r="AA886">
        <f>IF(Table1[[#This Row],[Prediction]]=Table1[[#This Row],[Survived]], 1, 0)</f>
        <v>0</v>
      </c>
    </row>
    <row r="887" spans="1:27" x14ac:dyDescent="0.3">
      <c r="A887">
        <v>34</v>
      </c>
      <c r="B887">
        <v>0</v>
      </c>
      <c r="C887">
        <v>2</v>
      </c>
      <c r="D887">
        <f>IF(Table1[[#This Row],[Pclass]]=1, 1, 0)</f>
        <v>0</v>
      </c>
      <c r="E887">
        <f>IF(Table1[[#This Row],[Pclass]]=2, 1, 0)</f>
        <v>1</v>
      </c>
      <c r="F887" t="s">
        <v>66</v>
      </c>
      <c r="G887" t="s">
        <v>13</v>
      </c>
      <c r="H887">
        <f>IF(Table1[[#This Row],[Sex]]="male", 1, 0)</f>
        <v>1</v>
      </c>
      <c r="I887">
        <v>66</v>
      </c>
      <c r="J887">
        <f>IF(Table1[[#This Row],[Age]], 0, 1)</f>
        <v>0</v>
      </c>
      <c r="K887">
        <f>IF(AND(Table1[[#This Row],[Age]]&lt;&gt;"", Table1[[#This Row],[Age]]&lt;13), 1, 0)</f>
        <v>0</v>
      </c>
      <c r="L887">
        <f>IF(AND(Table1[[#This Row],[Age]]&lt;&gt;"", Table1[[#This Row],[Age]]&gt;=13, Table1[[#This Row],[Age]]&lt;20), 1, 0)</f>
        <v>0</v>
      </c>
      <c r="O887">
        <f>IF(AND(Table1[[#This Row],[Age]]&lt;&gt;"", Table1[[#This Row],[Age]]&gt;64), 1, 0)</f>
        <v>1</v>
      </c>
      <c r="P887">
        <v>0</v>
      </c>
      <c r="Q887">
        <v>0</v>
      </c>
      <c r="R887" t="s">
        <v>67</v>
      </c>
      <c r="S887">
        <v>10.5</v>
      </c>
      <c r="U887" t="s">
        <v>15</v>
      </c>
      <c r="V887">
        <f>Table1[[#This Row],[class1]]*Bclass1+Table1[[#This Row],[class2]]*Bclass2+Table1[[#This Row],[male]]*Bmale+Table1[[#This Row],[Fare]]*Bfare+Table1[[#This Row],[child]]*Bchild+Table1[[#This Row],[teen]]*Bteen+Table1[[#This Row],[senior]]*Bsenior</f>
        <v>-2.7649745676888546</v>
      </c>
      <c r="W887">
        <f>EXP(Table1[[#This Row],[Logit]])</f>
        <v>6.2977700996135144E-2</v>
      </c>
      <c r="X887">
        <f>IF(Table1[[#This Row],[Survived]]=1, Table1[[#This Row],[elogit]]/(1+Table1[[#This Row],[elogit]]), 1-(Table1[[#This Row],[elogit]]/(1+Table1[[#This Row],[elogit]])))</f>
        <v>0.94075350692952675</v>
      </c>
      <c r="Y887">
        <f>LN(Table1[[#This Row],[probability]])</f>
        <v>-6.1074121713756299E-2</v>
      </c>
      <c r="Z887">
        <f>IF(ROW()&lt;(Table1[[#Totals],[Survived]]+1), 1, 0)</f>
        <v>0</v>
      </c>
      <c r="AA887">
        <f>IF(Table1[[#This Row],[Prediction]]=Table1[[#This Row],[Survived]], 1, 0)</f>
        <v>1</v>
      </c>
    </row>
    <row r="888" spans="1:27" x14ac:dyDescent="0.3">
      <c r="A888">
        <v>673</v>
      </c>
      <c r="B888">
        <v>0</v>
      </c>
      <c r="C888">
        <v>2</v>
      </c>
      <c r="D888">
        <f>IF(Table1[[#This Row],[Pclass]]=1, 1, 0)</f>
        <v>0</v>
      </c>
      <c r="E888">
        <f>IF(Table1[[#This Row],[Pclass]]=2, 1, 0)</f>
        <v>1</v>
      </c>
      <c r="F888" t="s">
        <v>948</v>
      </c>
      <c r="G888" t="s">
        <v>13</v>
      </c>
      <c r="H888">
        <f>IF(Table1[[#This Row],[Sex]]="male", 1, 0)</f>
        <v>1</v>
      </c>
      <c r="I888">
        <v>70</v>
      </c>
      <c r="J888">
        <f>IF(Table1[[#This Row],[Age]], 0, 1)</f>
        <v>0</v>
      </c>
      <c r="K888">
        <f>IF(AND(Table1[[#This Row],[Age]]&lt;&gt;"", Table1[[#This Row],[Age]]&lt;13), 1, 0)</f>
        <v>0</v>
      </c>
      <c r="L888">
        <f>IF(AND(Table1[[#This Row],[Age]]&lt;&gt;"", Table1[[#This Row],[Age]]&gt;=13, Table1[[#This Row],[Age]]&lt;20), 1, 0)</f>
        <v>0</v>
      </c>
      <c r="O888">
        <f>IF(AND(Table1[[#This Row],[Age]]&lt;&gt;"", Table1[[#This Row],[Age]]&gt;64), 1, 0)</f>
        <v>1</v>
      </c>
      <c r="P888">
        <v>0</v>
      </c>
      <c r="Q888">
        <v>0</v>
      </c>
      <c r="R888" t="s">
        <v>949</v>
      </c>
      <c r="S888">
        <v>10.5</v>
      </c>
      <c r="U888" t="s">
        <v>15</v>
      </c>
      <c r="V888">
        <f>Table1[[#This Row],[class1]]*Bclass1+Table1[[#This Row],[class2]]*Bclass2+Table1[[#This Row],[male]]*Bmale+Table1[[#This Row],[Fare]]*Bfare+Table1[[#This Row],[child]]*Bchild+Table1[[#This Row],[teen]]*Bteen+Table1[[#This Row],[senior]]*Bsenior</f>
        <v>-2.7649745676888546</v>
      </c>
      <c r="W888">
        <f>EXP(Table1[[#This Row],[Logit]])</f>
        <v>6.2977700996135144E-2</v>
      </c>
      <c r="X888">
        <f>IF(Table1[[#This Row],[Survived]]=1, Table1[[#This Row],[elogit]]/(1+Table1[[#This Row],[elogit]]), 1-(Table1[[#This Row],[elogit]]/(1+Table1[[#This Row],[elogit]])))</f>
        <v>0.94075350692952675</v>
      </c>
      <c r="Y888">
        <f>LN(Table1[[#This Row],[probability]])</f>
        <v>-6.1074121713756299E-2</v>
      </c>
      <c r="Z888">
        <f>IF(ROW()&lt;(Table1[[#Totals],[Survived]]+1), 1, 0)</f>
        <v>0</v>
      </c>
      <c r="AA888">
        <f>IF(Table1[[#This Row],[Prediction]]=Table1[[#This Row],[Survived]], 1, 0)</f>
        <v>1</v>
      </c>
    </row>
    <row r="889" spans="1:27" x14ac:dyDescent="0.3">
      <c r="A889">
        <v>259</v>
      </c>
      <c r="B889">
        <v>1</v>
      </c>
      <c r="C889">
        <v>1</v>
      </c>
      <c r="D889">
        <f>IF(Table1[[#This Row],[Pclass]]=1, 1, 0)</f>
        <v>1</v>
      </c>
      <c r="E889">
        <f>IF(Table1[[#This Row],[Pclass]]=2, 1, 0)</f>
        <v>0</v>
      </c>
      <c r="F889" t="s">
        <v>391</v>
      </c>
      <c r="G889" t="s">
        <v>17</v>
      </c>
      <c r="H889">
        <f>IF(Table1[[#This Row],[Sex]]="male", 1, 0)</f>
        <v>0</v>
      </c>
      <c r="I889">
        <v>35</v>
      </c>
      <c r="J889">
        <f>IF(Table1[[#This Row],[Age]], 0, 1)</f>
        <v>0</v>
      </c>
      <c r="K889">
        <f>IF(AND(Table1[[#This Row],[Age]]&lt;&gt;"", Table1[[#This Row],[Age]]&lt;13), 1, 0)</f>
        <v>0</v>
      </c>
      <c r="L889">
        <f>IF(AND(Table1[[#This Row],[Age]]&lt;&gt;"", Table1[[#This Row],[Age]]&gt;=13, Table1[[#This Row],[Age]]&lt;20), 1, 0)</f>
        <v>0</v>
      </c>
      <c r="O889">
        <f>IF(AND(Table1[[#This Row],[Age]]&lt;&gt;"", Table1[[#This Row],[Age]]&gt;64), 1, 0)</f>
        <v>0</v>
      </c>
      <c r="P889">
        <v>0</v>
      </c>
      <c r="Q889">
        <v>0</v>
      </c>
      <c r="R889" t="s">
        <v>392</v>
      </c>
      <c r="S889">
        <v>512.32920000000001</v>
      </c>
      <c r="U889" t="s">
        <v>20</v>
      </c>
      <c r="V889">
        <f>Table1[[#This Row],[class1]]*Bclass1+Table1[[#This Row],[class2]]*Bclass2+Table1[[#This Row],[male]]*Bmale+Table1[[#This Row],[Fare]]*Bfare+Table1[[#This Row],[child]]*Bchild+Table1[[#This Row],[teen]]*Bteen+Table1[[#This Row],[senior]]*Bsenior</f>
        <v>2.7695810924764213</v>
      </c>
      <c r="W889">
        <f>EXP(Table1[[#This Row],[Logit]])</f>
        <v>15.951950217984365</v>
      </c>
      <c r="X889">
        <f>IF(Table1[[#This Row],[Survived]]=1, Table1[[#This Row],[elogit]]/(1+Table1[[#This Row],[elogit]]), 1-(Table1[[#This Row],[elogit]]/(1+Table1[[#This Row],[elogit]])))</f>
        <v>0.94100973710156977</v>
      </c>
      <c r="Y889">
        <f>LN(Table1[[#This Row],[probability]])</f>
        <v>-6.0801791839698707E-2</v>
      </c>
      <c r="Z889">
        <f>IF(ROW()&lt;(Table1[[#Totals],[Survived]]+1), 1, 0)</f>
        <v>0</v>
      </c>
      <c r="AA889">
        <f>IF(Table1[[#This Row],[Prediction]]=Table1[[#This Row],[Survived]], 1, 0)</f>
        <v>0</v>
      </c>
    </row>
    <row r="890" spans="1:27" x14ac:dyDescent="0.3">
      <c r="A890">
        <v>852</v>
      </c>
      <c r="B890">
        <v>0</v>
      </c>
      <c r="C890">
        <v>3</v>
      </c>
      <c r="D890">
        <f>IF(Table1[[#This Row],[Pclass]]=1, 1, 0)</f>
        <v>0</v>
      </c>
      <c r="E890">
        <f>IF(Table1[[#This Row],[Pclass]]=2, 1, 0)</f>
        <v>0</v>
      </c>
      <c r="F890" t="s">
        <v>1171</v>
      </c>
      <c r="G890" t="s">
        <v>13</v>
      </c>
      <c r="H890">
        <f>IF(Table1[[#This Row],[Sex]]="male", 1, 0)</f>
        <v>1</v>
      </c>
      <c r="I890">
        <v>74</v>
      </c>
      <c r="J890">
        <f>IF(Table1[[#This Row],[Age]], 0, 1)</f>
        <v>0</v>
      </c>
      <c r="K890">
        <f>IF(AND(Table1[[#This Row],[Age]]&lt;&gt;"", Table1[[#This Row],[Age]]&lt;13), 1, 0)</f>
        <v>0</v>
      </c>
      <c r="L890">
        <f>IF(AND(Table1[[#This Row],[Age]]&lt;&gt;"", Table1[[#This Row],[Age]]&gt;=13, Table1[[#This Row],[Age]]&lt;20), 1, 0)</f>
        <v>0</v>
      </c>
      <c r="O890">
        <f>IF(AND(Table1[[#This Row],[Age]]&lt;&gt;"", Table1[[#This Row],[Age]]&gt;64), 1, 0)</f>
        <v>1</v>
      </c>
      <c r="P890">
        <v>0</v>
      </c>
      <c r="Q890">
        <v>0</v>
      </c>
      <c r="R890">
        <v>347060</v>
      </c>
      <c r="S890">
        <v>7.7750000000000004</v>
      </c>
      <c r="U890" t="s">
        <v>15</v>
      </c>
      <c r="V890">
        <f>Table1[[#This Row],[class1]]*Bclass1+Table1[[#This Row],[class2]]*Bclass2+Table1[[#This Row],[male]]*Bmale+Table1[[#This Row],[Fare]]*Bfare+Table1[[#This Row],[child]]*Bchild+Table1[[#This Row],[teen]]*Bteen+Table1[[#This Row],[senior]]*Bsenior</f>
        <v>-3.9744202664230466</v>
      </c>
      <c r="W890">
        <f>EXP(Table1[[#This Row],[Logit]])</f>
        <v>1.8790191642699825E-2</v>
      </c>
      <c r="X890">
        <f>IF(Table1[[#This Row],[Survived]]=1, Table1[[#This Row],[elogit]]/(1+Table1[[#This Row],[elogit]]), 1-(Table1[[#This Row],[elogit]]/(1+Table1[[#This Row],[elogit]])))</f>
        <v>0.98155636774201516</v>
      </c>
      <c r="Y890">
        <f>LN(Table1[[#This Row],[probability]])</f>
        <v>-1.8615836713943502E-2</v>
      </c>
      <c r="Z890">
        <f>IF(ROW()&lt;(Table1[[#Totals],[Survived]]+1), 1, 0)</f>
        <v>0</v>
      </c>
      <c r="AA890">
        <f>IF(Table1[[#This Row],[Prediction]]=Table1[[#This Row],[Survived]], 1, 0)</f>
        <v>1</v>
      </c>
    </row>
    <row r="891" spans="1:27" x14ac:dyDescent="0.3">
      <c r="A891">
        <v>117</v>
      </c>
      <c r="B891">
        <v>0</v>
      </c>
      <c r="C891">
        <v>3</v>
      </c>
      <c r="D891">
        <f>IF(Table1[[#This Row],[Pclass]]=1, 1, 0)</f>
        <v>0</v>
      </c>
      <c r="E891">
        <f>IF(Table1[[#This Row],[Pclass]]=2, 1, 0)</f>
        <v>0</v>
      </c>
      <c r="F891" t="s">
        <v>184</v>
      </c>
      <c r="G891" t="s">
        <v>13</v>
      </c>
      <c r="H891">
        <f>IF(Table1[[#This Row],[Sex]]="male", 1, 0)</f>
        <v>1</v>
      </c>
      <c r="I891">
        <v>70.5</v>
      </c>
      <c r="J891">
        <f>IF(Table1[[#This Row],[Age]], 0, 1)</f>
        <v>0</v>
      </c>
      <c r="K891">
        <f>IF(AND(Table1[[#This Row],[Age]]&lt;&gt;"", Table1[[#This Row],[Age]]&lt;13), 1, 0)</f>
        <v>0</v>
      </c>
      <c r="L891">
        <f>IF(AND(Table1[[#This Row],[Age]]&lt;&gt;"", Table1[[#This Row],[Age]]&gt;=13, Table1[[#This Row],[Age]]&lt;20), 1, 0)</f>
        <v>0</v>
      </c>
      <c r="O891">
        <f>IF(AND(Table1[[#This Row],[Age]]&lt;&gt;"", Table1[[#This Row],[Age]]&gt;64), 1, 0)</f>
        <v>1</v>
      </c>
      <c r="P891">
        <v>0</v>
      </c>
      <c r="Q891">
        <v>0</v>
      </c>
      <c r="R891">
        <v>370369</v>
      </c>
      <c r="S891">
        <v>7.75</v>
      </c>
      <c r="U891" t="s">
        <v>27</v>
      </c>
      <c r="V891">
        <f>Table1[[#This Row],[class1]]*Bclass1+Table1[[#This Row],[class2]]*Bclass2+Table1[[#This Row],[male]]*Bmale+Table1[[#This Row],[Fare]]*Bfare+Table1[[#This Row],[child]]*Bchild+Table1[[#This Row],[teen]]*Bteen+Table1[[#This Row],[senior]]*Bsenior</f>
        <v>-3.9744535184410728</v>
      </c>
      <c r="W891">
        <f>EXP(Table1[[#This Row],[Logit]])</f>
        <v>1.878956684129662E-2</v>
      </c>
      <c r="X891">
        <f>IF(Table1[[#This Row],[Survived]]=1, Table1[[#This Row],[elogit]]/(1+Table1[[#This Row],[elogit]]), 1-(Table1[[#This Row],[elogit]]/(1+Table1[[#This Row],[elogit]])))</f>
        <v>0.98155696970911011</v>
      </c>
      <c r="Y891">
        <f>LN(Table1[[#This Row],[probability]])</f>
        <v>-1.8615223435959533E-2</v>
      </c>
      <c r="Z891">
        <f>IF(ROW()&lt;(Table1[[#Totals],[Survived]]+1), 1, 0)</f>
        <v>0</v>
      </c>
      <c r="AA891">
        <f>IF(Table1[[#This Row],[Prediction]]=Table1[[#This Row],[Survived]], 1, 0)</f>
        <v>1</v>
      </c>
    </row>
    <row r="892" spans="1:27" x14ac:dyDescent="0.3">
      <c r="A892">
        <v>281</v>
      </c>
      <c r="B892">
        <v>0</v>
      </c>
      <c r="C892">
        <v>3</v>
      </c>
      <c r="D892">
        <f>IF(Table1[[#This Row],[Pclass]]=1, 1, 0)</f>
        <v>0</v>
      </c>
      <c r="E892">
        <f>IF(Table1[[#This Row],[Pclass]]=2, 1, 0)</f>
        <v>0</v>
      </c>
      <c r="F892" t="s">
        <v>425</v>
      </c>
      <c r="G892" t="s">
        <v>13</v>
      </c>
      <c r="H892">
        <f>IF(Table1[[#This Row],[Sex]]="male", 1, 0)</f>
        <v>1</v>
      </c>
      <c r="I892">
        <v>65</v>
      </c>
      <c r="J892">
        <f>IF(Table1[[#This Row],[Age]], 0, 1)</f>
        <v>0</v>
      </c>
      <c r="K892">
        <f>IF(AND(Table1[[#This Row],[Age]]&lt;&gt;"", Table1[[#This Row],[Age]]&lt;13), 1, 0)</f>
        <v>0</v>
      </c>
      <c r="L892">
        <f>IF(AND(Table1[[#This Row],[Age]]&lt;&gt;"", Table1[[#This Row],[Age]]&gt;=13, Table1[[#This Row],[Age]]&lt;20), 1, 0)</f>
        <v>0</v>
      </c>
      <c r="O892">
        <f>IF(AND(Table1[[#This Row],[Age]]&lt;&gt;"", Table1[[#This Row],[Age]]&gt;64), 1, 0)</f>
        <v>1</v>
      </c>
      <c r="P892">
        <v>0</v>
      </c>
      <c r="Q892">
        <v>0</v>
      </c>
      <c r="R892">
        <v>336439</v>
      </c>
      <c r="S892">
        <v>7.75</v>
      </c>
      <c r="U892" t="s">
        <v>27</v>
      </c>
      <c r="V892">
        <f>Table1[[#This Row],[class1]]*Bclass1+Table1[[#This Row],[class2]]*Bclass2+Table1[[#This Row],[male]]*Bmale+Table1[[#This Row],[Fare]]*Bfare+Table1[[#This Row],[child]]*Bchild+Table1[[#This Row],[teen]]*Bteen+Table1[[#This Row],[senior]]*Bsenior</f>
        <v>-3.9744535184410728</v>
      </c>
      <c r="W892">
        <f>EXP(Table1[[#This Row],[Logit]])</f>
        <v>1.878956684129662E-2</v>
      </c>
      <c r="X892">
        <f>IF(Table1[[#This Row],[Survived]]=1, Table1[[#This Row],[elogit]]/(1+Table1[[#This Row],[elogit]]), 1-(Table1[[#This Row],[elogit]]/(1+Table1[[#This Row],[elogit]])))</f>
        <v>0.98155696970911011</v>
      </c>
      <c r="Y892">
        <f>LN(Table1[[#This Row],[probability]])</f>
        <v>-1.8615223435959533E-2</v>
      </c>
      <c r="Z892">
        <f>IF(ROW()&lt;(Table1[[#Totals],[Survived]]+1), 1, 0)</f>
        <v>0</v>
      </c>
      <c r="AA892">
        <f>IF(Table1[[#This Row],[Prediction]]=Table1[[#This Row],[Survived]], 1, 0)</f>
        <v>1</v>
      </c>
    </row>
    <row r="893" spans="1:27" x14ac:dyDescent="0.3">
      <c r="A893">
        <f>SUBTOTAL(103,Table1[PassengerId])</f>
        <v>891</v>
      </c>
      <c r="B893">
        <f>SUBTOTAL(109,Table1[Survived])</f>
        <v>342</v>
      </c>
      <c r="Y893">
        <f>SUBTOTAL(109,Table1[logLikelihood])</f>
        <v>-404.07015405162633</v>
      </c>
      <c r="AA893" s="2">
        <f>SUBTOTAL(101,Table1[Correct])</f>
        <v>0.61054994388327721</v>
      </c>
    </row>
    <row r="896" spans="1:27" x14ac:dyDescent="0.3">
      <c r="A896" s="1">
        <f>Table1[[#Totals],[Survived]]/Table1[[#Totals],[PassengerId]]</f>
        <v>0.38383838383838381</v>
      </c>
      <c r="C896" t="s">
        <v>1247</v>
      </c>
      <c r="D896">
        <f>SMALL(Table1[probability], Table1[[#Totals],[Survived]])</f>
        <v>0.7507875909499887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F837-BD73-4A4C-BD33-7060EA234EC5}">
  <dimension ref="A1:K419"/>
  <sheetViews>
    <sheetView workbookViewId="0"/>
  </sheetViews>
  <sheetFormatPr defaultRowHeight="14.4" x14ac:dyDescent="0.3"/>
  <cols>
    <col min="1" max="1" width="13.33203125" bestFit="1" customWidth="1"/>
    <col min="2" max="2" width="8.21875" bestFit="1" customWidth="1"/>
    <col min="3" max="3" width="56.5546875" bestFit="1" customWidth="1"/>
    <col min="4" max="4" width="6.6640625" bestFit="1" customWidth="1"/>
    <col min="5" max="5" width="6.44140625" bestFit="1" customWidth="1"/>
    <col min="6" max="6" width="7.88671875" bestFit="1" customWidth="1"/>
    <col min="7" max="7" width="8" bestFit="1" customWidth="1"/>
    <col min="8" max="8" width="19.109375" bestFit="1" customWidth="1"/>
    <col min="9" max="9" width="9" bestFit="1" customWidth="1"/>
    <col min="10" max="10" width="14.88671875" bestFit="1" customWidth="1"/>
    <col min="11" max="11" width="11.77734375" bestFit="1" customWidth="1"/>
  </cols>
  <sheetData>
    <row r="1" spans="1:1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>
        <v>892</v>
      </c>
      <c r="B2">
        <v>3</v>
      </c>
      <c r="C2" t="s">
        <v>977</v>
      </c>
      <c r="D2" t="s">
        <v>13</v>
      </c>
      <c r="E2">
        <v>34.5</v>
      </c>
      <c r="F2">
        <v>0</v>
      </c>
      <c r="G2">
        <v>0</v>
      </c>
      <c r="H2" t="s">
        <v>1250</v>
      </c>
      <c r="I2">
        <v>7.8292000000000002</v>
      </c>
      <c r="J2" t="s">
        <v>1251</v>
      </c>
      <c r="K2" t="s">
        <v>27</v>
      </c>
    </row>
    <row r="3" spans="1:11" x14ac:dyDescent="0.3">
      <c r="A3">
        <v>893</v>
      </c>
      <c r="B3">
        <v>3</v>
      </c>
      <c r="C3" t="s">
        <v>1252</v>
      </c>
      <c r="D3" t="s">
        <v>17</v>
      </c>
      <c r="E3">
        <v>47</v>
      </c>
      <c r="F3">
        <v>1</v>
      </c>
      <c r="G3">
        <v>0</v>
      </c>
      <c r="H3" t="s">
        <v>1253</v>
      </c>
      <c r="I3">
        <v>7</v>
      </c>
      <c r="J3" t="s">
        <v>1251</v>
      </c>
      <c r="K3" t="s">
        <v>15</v>
      </c>
    </row>
    <row r="4" spans="1:11" x14ac:dyDescent="0.3">
      <c r="A4">
        <v>894</v>
      </c>
      <c r="B4">
        <v>2</v>
      </c>
      <c r="C4" t="s">
        <v>1254</v>
      </c>
      <c r="D4" t="s">
        <v>13</v>
      </c>
      <c r="E4">
        <v>62</v>
      </c>
      <c r="F4">
        <v>0</v>
      </c>
      <c r="G4">
        <v>0</v>
      </c>
      <c r="H4" t="s">
        <v>1255</v>
      </c>
      <c r="I4">
        <v>9.6875</v>
      </c>
      <c r="J4" t="s">
        <v>1251</v>
      </c>
      <c r="K4" t="s">
        <v>27</v>
      </c>
    </row>
    <row r="5" spans="1:11" x14ac:dyDescent="0.3">
      <c r="A5">
        <v>895</v>
      </c>
      <c r="B5">
        <v>3</v>
      </c>
      <c r="C5" t="s">
        <v>1256</v>
      </c>
      <c r="D5" t="s">
        <v>13</v>
      </c>
      <c r="E5">
        <v>27</v>
      </c>
      <c r="F5">
        <v>0</v>
      </c>
      <c r="G5">
        <v>0</v>
      </c>
      <c r="H5" t="s">
        <v>1257</v>
      </c>
      <c r="I5">
        <v>8.6624999999999996</v>
      </c>
      <c r="J5" t="s">
        <v>1251</v>
      </c>
      <c r="K5" t="s">
        <v>15</v>
      </c>
    </row>
    <row r="6" spans="1:11" x14ac:dyDescent="0.3">
      <c r="A6">
        <v>896</v>
      </c>
      <c r="B6">
        <v>3</v>
      </c>
      <c r="C6" t="s">
        <v>1258</v>
      </c>
      <c r="D6" t="s">
        <v>17</v>
      </c>
      <c r="E6">
        <v>22</v>
      </c>
      <c r="F6">
        <v>1</v>
      </c>
      <c r="G6">
        <v>1</v>
      </c>
      <c r="H6" t="s">
        <v>1259</v>
      </c>
      <c r="I6">
        <v>12.2875</v>
      </c>
      <c r="J6" t="s">
        <v>1251</v>
      </c>
      <c r="K6" t="s">
        <v>15</v>
      </c>
    </row>
    <row r="7" spans="1:11" x14ac:dyDescent="0.3">
      <c r="A7">
        <v>897</v>
      </c>
      <c r="B7">
        <v>3</v>
      </c>
      <c r="C7" t="s">
        <v>1260</v>
      </c>
      <c r="D7" t="s">
        <v>13</v>
      </c>
      <c r="E7">
        <v>14</v>
      </c>
      <c r="F7">
        <v>0</v>
      </c>
      <c r="G7">
        <v>0</v>
      </c>
      <c r="H7" t="s">
        <v>1261</v>
      </c>
      <c r="I7">
        <v>9.2249999999999996</v>
      </c>
      <c r="J7" t="s">
        <v>1251</v>
      </c>
      <c r="K7" t="s">
        <v>15</v>
      </c>
    </row>
    <row r="8" spans="1:11" x14ac:dyDescent="0.3">
      <c r="A8">
        <v>898</v>
      </c>
      <c r="B8">
        <v>3</v>
      </c>
      <c r="C8" t="s">
        <v>436</v>
      </c>
      <c r="D8" t="s">
        <v>17</v>
      </c>
      <c r="E8">
        <v>30</v>
      </c>
      <c r="F8">
        <v>0</v>
      </c>
      <c r="G8">
        <v>0</v>
      </c>
      <c r="H8" t="s">
        <v>1262</v>
      </c>
      <c r="I8">
        <v>7.6292</v>
      </c>
      <c r="J8" t="s">
        <v>1251</v>
      </c>
      <c r="K8" t="s">
        <v>27</v>
      </c>
    </row>
    <row r="9" spans="1:11" x14ac:dyDescent="0.3">
      <c r="A9">
        <v>899</v>
      </c>
      <c r="B9">
        <v>2</v>
      </c>
      <c r="C9" t="s">
        <v>1263</v>
      </c>
      <c r="D9" t="s">
        <v>13</v>
      </c>
      <c r="E9">
        <v>26</v>
      </c>
      <c r="F9">
        <v>1</v>
      </c>
      <c r="G9">
        <v>1</v>
      </c>
      <c r="H9" t="s">
        <v>1264</v>
      </c>
      <c r="I9">
        <v>29</v>
      </c>
      <c r="J9" t="s">
        <v>1251</v>
      </c>
      <c r="K9" t="s">
        <v>15</v>
      </c>
    </row>
    <row r="10" spans="1:11" x14ac:dyDescent="0.3">
      <c r="A10">
        <v>900</v>
      </c>
      <c r="B10">
        <v>3</v>
      </c>
      <c r="C10" t="s">
        <v>1265</v>
      </c>
      <c r="D10" t="s">
        <v>17</v>
      </c>
      <c r="E10">
        <v>18</v>
      </c>
      <c r="F10">
        <v>0</v>
      </c>
      <c r="G10">
        <v>0</v>
      </c>
      <c r="H10" t="s">
        <v>1266</v>
      </c>
      <c r="I10">
        <v>7.2291999999999996</v>
      </c>
      <c r="J10" t="s">
        <v>1251</v>
      </c>
      <c r="K10" t="s">
        <v>20</v>
      </c>
    </row>
    <row r="11" spans="1:11" x14ac:dyDescent="0.3">
      <c r="A11">
        <v>901</v>
      </c>
      <c r="B11">
        <v>3</v>
      </c>
      <c r="C11" t="s">
        <v>1267</v>
      </c>
      <c r="D11" t="s">
        <v>13</v>
      </c>
      <c r="E11">
        <v>21</v>
      </c>
      <c r="F11">
        <v>2</v>
      </c>
      <c r="G11">
        <v>0</v>
      </c>
      <c r="H11" t="s">
        <v>810</v>
      </c>
      <c r="I11">
        <v>24.15</v>
      </c>
      <c r="J11" t="s">
        <v>1251</v>
      </c>
      <c r="K11" t="s">
        <v>15</v>
      </c>
    </row>
    <row r="12" spans="1:11" x14ac:dyDescent="0.3">
      <c r="A12">
        <v>902</v>
      </c>
      <c r="B12">
        <v>3</v>
      </c>
      <c r="C12" t="s">
        <v>1268</v>
      </c>
      <c r="D12" t="s">
        <v>13</v>
      </c>
      <c r="F12">
        <v>0</v>
      </c>
      <c r="G12">
        <v>0</v>
      </c>
      <c r="H12" t="s">
        <v>1269</v>
      </c>
      <c r="I12">
        <v>7.8958000000000004</v>
      </c>
      <c r="J12" t="s">
        <v>1251</v>
      </c>
      <c r="K12" t="s">
        <v>15</v>
      </c>
    </row>
    <row r="13" spans="1:11" x14ac:dyDescent="0.3">
      <c r="A13">
        <v>903</v>
      </c>
      <c r="B13">
        <v>1</v>
      </c>
      <c r="C13" t="s">
        <v>1270</v>
      </c>
      <c r="D13" t="s">
        <v>13</v>
      </c>
      <c r="E13">
        <v>46</v>
      </c>
      <c r="F13">
        <v>0</v>
      </c>
      <c r="G13">
        <v>0</v>
      </c>
      <c r="H13" t="s">
        <v>1271</v>
      </c>
      <c r="I13">
        <v>26</v>
      </c>
      <c r="J13" t="s">
        <v>1251</v>
      </c>
      <c r="K13" t="s">
        <v>15</v>
      </c>
    </row>
    <row r="14" spans="1:11" x14ac:dyDescent="0.3">
      <c r="A14">
        <v>904</v>
      </c>
      <c r="B14">
        <v>1</v>
      </c>
      <c r="C14" t="s">
        <v>1272</v>
      </c>
      <c r="D14" t="s">
        <v>17</v>
      </c>
      <c r="E14">
        <v>23</v>
      </c>
      <c r="F14">
        <v>1</v>
      </c>
      <c r="G14">
        <v>0</v>
      </c>
      <c r="H14" t="s">
        <v>1273</v>
      </c>
      <c r="I14">
        <v>82.2667</v>
      </c>
      <c r="J14" t="s">
        <v>1274</v>
      </c>
      <c r="K14" t="s">
        <v>15</v>
      </c>
    </row>
    <row r="15" spans="1:11" x14ac:dyDescent="0.3">
      <c r="A15">
        <v>905</v>
      </c>
      <c r="B15">
        <v>2</v>
      </c>
      <c r="C15" t="s">
        <v>1275</v>
      </c>
      <c r="D15" t="s">
        <v>13</v>
      </c>
      <c r="E15">
        <v>63</v>
      </c>
      <c r="F15">
        <v>1</v>
      </c>
      <c r="G15">
        <v>0</v>
      </c>
      <c r="H15" t="s">
        <v>1276</v>
      </c>
      <c r="I15">
        <v>26</v>
      </c>
      <c r="J15" t="s">
        <v>1251</v>
      </c>
      <c r="K15" t="s">
        <v>15</v>
      </c>
    </row>
    <row r="16" spans="1:11" x14ac:dyDescent="0.3">
      <c r="A16">
        <v>906</v>
      </c>
      <c r="B16">
        <v>1</v>
      </c>
      <c r="C16" t="s">
        <v>1277</v>
      </c>
      <c r="D16" t="s">
        <v>17</v>
      </c>
      <c r="E16">
        <v>47</v>
      </c>
      <c r="F16">
        <v>1</v>
      </c>
      <c r="G16">
        <v>0</v>
      </c>
      <c r="H16" t="s">
        <v>151</v>
      </c>
      <c r="I16">
        <v>61.174999999999997</v>
      </c>
      <c r="J16" t="s">
        <v>152</v>
      </c>
      <c r="K16" t="s">
        <v>15</v>
      </c>
    </row>
    <row r="17" spans="1:11" x14ac:dyDescent="0.3">
      <c r="A17">
        <v>907</v>
      </c>
      <c r="B17">
        <v>2</v>
      </c>
      <c r="C17" t="s">
        <v>1278</v>
      </c>
      <c r="D17" t="s">
        <v>17</v>
      </c>
      <c r="E17">
        <v>24</v>
      </c>
      <c r="F17">
        <v>1</v>
      </c>
      <c r="G17">
        <v>0</v>
      </c>
      <c r="H17" t="s">
        <v>537</v>
      </c>
      <c r="I17">
        <v>27.720800000000001</v>
      </c>
      <c r="J17" t="s">
        <v>1251</v>
      </c>
      <c r="K17" t="s">
        <v>20</v>
      </c>
    </row>
    <row r="18" spans="1:11" x14ac:dyDescent="0.3">
      <c r="A18">
        <v>908</v>
      </c>
      <c r="B18">
        <v>2</v>
      </c>
      <c r="C18" t="s">
        <v>1279</v>
      </c>
      <c r="D18" t="s">
        <v>13</v>
      </c>
      <c r="E18">
        <v>35</v>
      </c>
      <c r="F18">
        <v>0</v>
      </c>
      <c r="G18">
        <v>0</v>
      </c>
      <c r="H18" t="s">
        <v>1280</v>
      </c>
      <c r="I18">
        <v>12.35</v>
      </c>
      <c r="J18" t="s">
        <v>1251</v>
      </c>
      <c r="K18" t="s">
        <v>27</v>
      </c>
    </row>
    <row r="19" spans="1:11" x14ac:dyDescent="0.3">
      <c r="A19">
        <v>909</v>
      </c>
      <c r="B19">
        <v>3</v>
      </c>
      <c r="C19" t="s">
        <v>1281</v>
      </c>
      <c r="D19" t="s">
        <v>13</v>
      </c>
      <c r="E19">
        <v>21</v>
      </c>
      <c r="F19">
        <v>0</v>
      </c>
      <c r="G19">
        <v>0</v>
      </c>
      <c r="H19" t="s">
        <v>1282</v>
      </c>
      <c r="I19">
        <v>7.2249999999999996</v>
      </c>
      <c r="J19" t="s">
        <v>1251</v>
      </c>
      <c r="K19" t="s">
        <v>20</v>
      </c>
    </row>
    <row r="20" spans="1:11" x14ac:dyDescent="0.3">
      <c r="A20">
        <v>910</v>
      </c>
      <c r="B20">
        <v>3</v>
      </c>
      <c r="C20" t="s">
        <v>1283</v>
      </c>
      <c r="D20" t="s">
        <v>17</v>
      </c>
      <c r="E20">
        <v>27</v>
      </c>
      <c r="F20">
        <v>1</v>
      </c>
      <c r="G20">
        <v>0</v>
      </c>
      <c r="H20" t="s">
        <v>1284</v>
      </c>
      <c r="I20">
        <v>7.9249999999999998</v>
      </c>
      <c r="J20" t="s">
        <v>1251</v>
      </c>
      <c r="K20" t="s">
        <v>15</v>
      </c>
    </row>
    <row r="21" spans="1:11" x14ac:dyDescent="0.3">
      <c r="A21">
        <v>911</v>
      </c>
      <c r="B21">
        <v>3</v>
      </c>
      <c r="C21" t="s">
        <v>1285</v>
      </c>
      <c r="D21" t="s">
        <v>17</v>
      </c>
      <c r="E21">
        <v>45</v>
      </c>
      <c r="F21">
        <v>0</v>
      </c>
      <c r="G21">
        <v>0</v>
      </c>
      <c r="H21" t="s">
        <v>1286</v>
      </c>
      <c r="I21">
        <v>7.2249999999999996</v>
      </c>
      <c r="J21" t="s">
        <v>1251</v>
      </c>
      <c r="K21" t="s">
        <v>20</v>
      </c>
    </row>
    <row r="22" spans="1:11" x14ac:dyDescent="0.3">
      <c r="A22">
        <v>912</v>
      </c>
      <c r="B22">
        <v>1</v>
      </c>
      <c r="C22" t="s">
        <v>1287</v>
      </c>
      <c r="D22" t="s">
        <v>13</v>
      </c>
      <c r="E22">
        <v>55</v>
      </c>
      <c r="F22">
        <v>1</v>
      </c>
      <c r="G22">
        <v>0</v>
      </c>
      <c r="H22" t="s">
        <v>740</v>
      </c>
      <c r="I22">
        <v>59.4</v>
      </c>
      <c r="J22" t="s">
        <v>1251</v>
      </c>
      <c r="K22" t="s">
        <v>20</v>
      </c>
    </row>
    <row r="23" spans="1:11" x14ac:dyDescent="0.3">
      <c r="A23">
        <v>913</v>
      </c>
      <c r="B23">
        <v>3</v>
      </c>
      <c r="C23" t="s">
        <v>1288</v>
      </c>
      <c r="D23" t="s">
        <v>13</v>
      </c>
      <c r="E23">
        <v>9</v>
      </c>
      <c r="F23">
        <v>0</v>
      </c>
      <c r="G23">
        <v>1</v>
      </c>
      <c r="H23" t="s">
        <v>1289</v>
      </c>
      <c r="I23">
        <v>3.1707999999999998</v>
      </c>
      <c r="J23" t="s">
        <v>1251</v>
      </c>
      <c r="K23" t="s">
        <v>15</v>
      </c>
    </row>
    <row r="24" spans="1:11" x14ac:dyDescent="0.3">
      <c r="A24">
        <v>914</v>
      </c>
      <c r="B24">
        <v>1</v>
      </c>
      <c r="C24" t="s">
        <v>1290</v>
      </c>
      <c r="D24" t="s">
        <v>17</v>
      </c>
      <c r="F24">
        <v>0</v>
      </c>
      <c r="G24">
        <v>0</v>
      </c>
      <c r="H24" t="s">
        <v>1291</v>
      </c>
      <c r="I24">
        <v>31.683299999999999</v>
      </c>
      <c r="J24" t="s">
        <v>1251</v>
      </c>
      <c r="K24" t="s">
        <v>15</v>
      </c>
    </row>
    <row r="25" spans="1:11" x14ac:dyDescent="0.3">
      <c r="A25">
        <v>915</v>
      </c>
      <c r="B25">
        <v>1</v>
      </c>
      <c r="C25" t="s">
        <v>1292</v>
      </c>
      <c r="D25" t="s">
        <v>13</v>
      </c>
      <c r="E25">
        <v>21</v>
      </c>
      <c r="F25">
        <v>0</v>
      </c>
      <c r="G25">
        <v>1</v>
      </c>
      <c r="H25" t="s">
        <v>245</v>
      </c>
      <c r="I25">
        <v>61.379199999999997</v>
      </c>
      <c r="J25" t="s">
        <v>1251</v>
      </c>
      <c r="K25" t="s">
        <v>20</v>
      </c>
    </row>
    <row r="26" spans="1:11" x14ac:dyDescent="0.3">
      <c r="A26">
        <v>916</v>
      </c>
      <c r="B26">
        <v>1</v>
      </c>
      <c r="C26" t="s">
        <v>1293</v>
      </c>
      <c r="D26" t="s">
        <v>17</v>
      </c>
      <c r="E26">
        <v>48</v>
      </c>
      <c r="F26">
        <v>1</v>
      </c>
      <c r="G26">
        <v>3</v>
      </c>
      <c r="H26" t="s">
        <v>472</v>
      </c>
      <c r="I26">
        <v>262.375</v>
      </c>
      <c r="J26" t="s">
        <v>473</v>
      </c>
      <c r="K26" t="s">
        <v>20</v>
      </c>
    </row>
    <row r="27" spans="1:11" x14ac:dyDescent="0.3">
      <c r="A27">
        <v>917</v>
      </c>
      <c r="B27">
        <v>3</v>
      </c>
      <c r="C27" t="s">
        <v>1294</v>
      </c>
      <c r="D27" t="s">
        <v>13</v>
      </c>
      <c r="E27">
        <v>50</v>
      </c>
      <c r="F27">
        <v>1</v>
      </c>
      <c r="G27">
        <v>0</v>
      </c>
      <c r="H27" t="s">
        <v>208</v>
      </c>
      <c r="I27">
        <v>14.5</v>
      </c>
      <c r="J27" t="s">
        <v>1251</v>
      </c>
      <c r="K27" t="s">
        <v>15</v>
      </c>
    </row>
    <row r="28" spans="1:11" x14ac:dyDescent="0.3">
      <c r="A28">
        <v>918</v>
      </c>
      <c r="B28">
        <v>1</v>
      </c>
      <c r="C28" t="s">
        <v>1295</v>
      </c>
      <c r="D28" t="s">
        <v>17</v>
      </c>
      <c r="E28">
        <v>22</v>
      </c>
      <c r="F28">
        <v>0</v>
      </c>
      <c r="G28">
        <v>1</v>
      </c>
      <c r="H28" t="s">
        <v>1296</v>
      </c>
      <c r="I28">
        <v>61.979199999999999</v>
      </c>
      <c r="J28" t="s">
        <v>1297</v>
      </c>
      <c r="K28" t="s">
        <v>20</v>
      </c>
    </row>
    <row r="29" spans="1:11" x14ac:dyDescent="0.3">
      <c r="A29">
        <v>919</v>
      </c>
      <c r="B29">
        <v>3</v>
      </c>
      <c r="C29" t="s">
        <v>1298</v>
      </c>
      <c r="D29" t="s">
        <v>13</v>
      </c>
      <c r="E29">
        <v>22.5</v>
      </c>
      <c r="F29">
        <v>0</v>
      </c>
      <c r="G29">
        <v>0</v>
      </c>
      <c r="H29" t="s">
        <v>1299</v>
      </c>
      <c r="I29">
        <v>7.2249999999999996</v>
      </c>
      <c r="J29" t="s">
        <v>1251</v>
      </c>
      <c r="K29" t="s">
        <v>20</v>
      </c>
    </row>
    <row r="30" spans="1:11" x14ac:dyDescent="0.3">
      <c r="A30">
        <v>920</v>
      </c>
      <c r="B30">
        <v>1</v>
      </c>
      <c r="C30" t="s">
        <v>1300</v>
      </c>
      <c r="D30" t="s">
        <v>13</v>
      </c>
      <c r="E30">
        <v>41</v>
      </c>
      <c r="F30">
        <v>0</v>
      </c>
      <c r="G30">
        <v>0</v>
      </c>
      <c r="H30" t="s">
        <v>1301</v>
      </c>
      <c r="I30">
        <v>30.5</v>
      </c>
      <c r="J30" t="s">
        <v>1302</v>
      </c>
      <c r="K30" t="s">
        <v>15</v>
      </c>
    </row>
    <row r="31" spans="1:11" x14ac:dyDescent="0.3">
      <c r="A31">
        <v>921</v>
      </c>
      <c r="B31">
        <v>3</v>
      </c>
      <c r="C31" t="s">
        <v>1303</v>
      </c>
      <c r="D31" t="s">
        <v>13</v>
      </c>
      <c r="F31">
        <v>2</v>
      </c>
      <c r="G31">
        <v>0</v>
      </c>
      <c r="H31" t="s">
        <v>1304</v>
      </c>
      <c r="I31">
        <v>21.679200000000002</v>
      </c>
      <c r="J31" t="s">
        <v>1251</v>
      </c>
      <c r="K31" t="s">
        <v>20</v>
      </c>
    </row>
    <row r="32" spans="1:11" x14ac:dyDescent="0.3">
      <c r="A32">
        <v>922</v>
      </c>
      <c r="B32">
        <v>2</v>
      </c>
      <c r="C32" t="s">
        <v>1305</v>
      </c>
      <c r="D32" t="s">
        <v>13</v>
      </c>
      <c r="E32">
        <v>50</v>
      </c>
      <c r="F32">
        <v>1</v>
      </c>
      <c r="G32">
        <v>0</v>
      </c>
      <c r="H32" t="s">
        <v>627</v>
      </c>
      <c r="I32">
        <v>26</v>
      </c>
      <c r="J32" t="s">
        <v>1251</v>
      </c>
      <c r="K32" t="s">
        <v>15</v>
      </c>
    </row>
    <row r="33" spans="1:11" x14ac:dyDescent="0.3">
      <c r="A33">
        <v>923</v>
      </c>
      <c r="B33">
        <v>2</v>
      </c>
      <c r="C33" t="s">
        <v>1306</v>
      </c>
      <c r="D33" t="s">
        <v>13</v>
      </c>
      <c r="E33">
        <v>24</v>
      </c>
      <c r="F33">
        <v>2</v>
      </c>
      <c r="G33">
        <v>0</v>
      </c>
      <c r="H33" t="s">
        <v>1307</v>
      </c>
      <c r="I33">
        <v>31.5</v>
      </c>
      <c r="J33" t="s">
        <v>1251</v>
      </c>
      <c r="K33" t="s">
        <v>15</v>
      </c>
    </row>
    <row r="34" spans="1:11" x14ac:dyDescent="0.3">
      <c r="A34">
        <v>924</v>
      </c>
      <c r="B34">
        <v>3</v>
      </c>
      <c r="C34" t="s">
        <v>1308</v>
      </c>
      <c r="D34" t="s">
        <v>17</v>
      </c>
      <c r="E34">
        <v>33</v>
      </c>
      <c r="F34">
        <v>1</v>
      </c>
      <c r="G34">
        <v>2</v>
      </c>
      <c r="H34" t="s">
        <v>154</v>
      </c>
      <c r="I34">
        <v>20.574999999999999</v>
      </c>
      <c r="J34" t="s">
        <v>1251</v>
      </c>
      <c r="K34" t="s">
        <v>15</v>
      </c>
    </row>
    <row r="35" spans="1:11" x14ac:dyDescent="0.3">
      <c r="A35">
        <v>925</v>
      </c>
      <c r="B35">
        <v>3</v>
      </c>
      <c r="C35" t="s">
        <v>1309</v>
      </c>
      <c r="D35" t="s">
        <v>17</v>
      </c>
      <c r="F35">
        <v>1</v>
      </c>
      <c r="G35">
        <v>2</v>
      </c>
      <c r="H35" t="s">
        <v>1088</v>
      </c>
      <c r="I35">
        <v>23.45</v>
      </c>
      <c r="J35" t="s">
        <v>1251</v>
      </c>
      <c r="K35" t="s">
        <v>15</v>
      </c>
    </row>
    <row r="36" spans="1:11" x14ac:dyDescent="0.3">
      <c r="A36">
        <v>926</v>
      </c>
      <c r="B36">
        <v>1</v>
      </c>
      <c r="C36" t="s">
        <v>1310</v>
      </c>
      <c r="D36" t="s">
        <v>13</v>
      </c>
      <c r="E36">
        <v>30</v>
      </c>
      <c r="F36">
        <v>1</v>
      </c>
      <c r="G36">
        <v>0</v>
      </c>
      <c r="H36" t="s">
        <v>1311</v>
      </c>
      <c r="I36">
        <v>57.75</v>
      </c>
      <c r="J36" t="s">
        <v>373</v>
      </c>
      <c r="K36" t="s">
        <v>20</v>
      </c>
    </row>
    <row r="37" spans="1:11" x14ac:dyDescent="0.3">
      <c r="A37">
        <v>927</v>
      </c>
      <c r="B37">
        <v>3</v>
      </c>
      <c r="C37" t="s">
        <v>1312</v>
      </c>
      <c r="D37" t="s">
        <v>13</v>
      </c>
      <c r="E37">
        <v>18.5</v>
      </c>
      <c r="F37">
        <v>0</v>
      </c>
      <c r="G37">
        <v>0</v>
      </c>
      <c r="H37" t="s">
        <v>1313</v>
      </c>
      <c r="I37">
        <v>7.2291999999999996</v>
      </c>
      <c r="J37" t="s">
        <v>1251</v>
      </c>
      <c r="K37" t="s">
        <v>20</v>
      </c>
    </row>
    <row r="38" spans="1:11" x14ac:dyDescent="0.3">
      <c r="A38">
        <v>928</v>
      </c>
      <c r="B38">
        <v>3</v>
      </c>
      <c r="C38" t="s">
        <v>1314</v>
      </c>
      <c r="D38" t="s">
        <v>17</v>
      </c>
      <c r="F38">
        <v>0</v>
      </c>
      <c r="G38">
        <v>0</v>
      </c>
      <c r="H38" t="s">
        <v>1315</v>
      </c>
      <c r="I38">
        <v>8.0500000000000007</v>
      </c>
      <c r="J38" t="s">
        <v>1251</v>
      </c>
      <c r="K38" t="s">
        <v>15</v>
      </c>
    </row>
    <row r="39" spans="1:11" x14ac:dyDescent="0.3">
      <c r="A39">
        <v>929</v>
      </c>
      <c r="B39">
        <v>3</v>
      </c>
      <c r="C39" t="s">
        <v>1316</v>
      </c>
      <c r="D39" t="s">
        <v>17</v>
      </c>
      <c r="E39">
        <v>21</v>
      </c>
      <c r="F39">
        <v>0</v>
      </c>
      <c r="G39">
        <v>0</v>
      </c>
      <c r="H39" t="s">
        <v>1317</v>
      </c>
      <c r="I39">
        <v>8.6624999999999996</v>
      </c>
      <c r="J39" t="s">
        <v>1251</v>
      </c>
      <c r="K39" t="s">
        <v>15</v>
      </c>
    </row>
    <row r="40" spans="1:11" x14ac:dyDescent="0.3">
      <c r="A40">
        <v>930</v>
      </c>
      <c r="B40">
        <v>3</v>
      </c>
      <c r="C40" t="s">
        <v>1318</v>
      </c>
      <c r="D40" t="s">
        <v>13</v>
      </c>
      <c r="E40">
        <v>25</v>
      </c>
      <c r="F40">
        <v>0</v>
      </c>
      <c r="G40">
        <v>0</v>
      </c>
      <c r="H40" t="s">
        <v>1319</v>
      </c>
      <c r="I40">
        <v>9.5</v>
      </c>
      <c r="J40" t="s">
        <v>1251</v>
      </c>
      <c r="K40" t="s">
        <v>15</v>
      </c>
    </row>
    <row r="41" spans="1:11" x14ac:dyDescent="0.3">
      <c r="A41">
        <v>931</v>
      </c>
      <c r="B41">
        <v>3</v>
      </c>
      <c r="C41" t="s">
        <v>1320</v>
      </c>
      <c r="D41" t="s">
        <v>13</v>
      </c>
      <c r="F41">
        <v>0</v>
      </c>
      <c r="G41">
        <v>0</v>
      </c>
      <c r="H41" t="s">
        <v>1321</v>
      </c>
      <c r="I41">
        <v>56.495800000000003</v>
      </c>
      <c r="J41" t="s">
        <v>1251</v>
      </c>
      <c r="K41" t="s">
        <v>15</v>
      </c>
    </row>
    <row r="42" spans="1:11" x14ac:dyDescent="0.3">
      <c r="A42">
        <v>932</v>
      </c>
      <c r="B42">
        <v>3</v>
      </c>
      <c r="C42" t="s">
        <v>1322</v>
      </c>
      <c r="D42" t="s">
        <v>13</v>
      </c>
      <c r="E42">
        <v>39</v>
      </c>
      <c r="F42">
        <v>0</v>
      </c>
      <c r="G42">
        <v>1</v>
      </c>
      <c r="H42" t="s">
        <v>1323</v>
      </c>
      <c r="I42">
        <v>13.416700000000001</v>
      </c>
      <c r="J42" t="s">
        <v>1251</v>
      </c>
      <c r="K42" t="s">
        <v>20</v>
      </c>
    </row>
    <row r="43" spans="1:11" x14ac:dyDescent="0.3">
      <c r="A43">
        <v>933</v>
      </c>
      <c r="B43">
        <v>1</v>
      </c>
      <c r="C43" t="s">
        <v>1324</v>
      </c>
      <c r="D43" t="s">
        <v>13</v>
      </c>
      <c r="F43">
        <v>0</v>
      </c>
      <c r="G43">
        <v>0</v>
      </c>
      <c r="H43" t="s">
        <v>1325</v>
      </c>
      <c r="I43">
        <v>26.55</v>
      </c>
      <c r="J43" t="s">
        <v>1326</v>
      </c>
      <c r="K43" t="s">
        <v>15</v>
      </c>
    </row>
    <row r="44" spans="1:11" x14ac:dyDescent="0.3">
      <c r="A44">
        <v>934</v>
      </c>
      <c r="B44">
        <v>3</v>
      </c>
      <c r="C44" t="s">
        <v>1327</v>
      </c>
      <c r="D44" t="s">
        <v>13</v>
      </c>
      <c r="E44">
        <v>41</v>
      </c>
      <c r="F44">
        <v>0</v>
      </c>
      <c r="G44">
        <v>0</v>
      </c>
      <c r="H44" t="s">
        <v>1328</v>
      </c>
      <c r="I44">
        <v>7.85</v>
      </c>
      <c r="J44" t="s">
        <v>1251</v>
      </c>
      <c r="K44" t="s">
        <v>15</v>
      </c>
    </row>
    <row r="45" spans="1:11" x14ac:dyDescent="0.3">
      <c r="A45">
        <v>935</v>
      </c>
      <c r="B45">
        <v>2</v>
      </c>
      <c r="C45" t="s">
        <v>1329</v>
      </c>
      <c r="D45" t="s">
        <v>17</v>
      </c>
      <c r="E45">
        <v>30</v>
      </c>
      <c r="F45">
        <v>0</v>
      </c>
      <c r="G45">
        <v>0</v>
      </c>
      <c r="H45" t="s">
        <v>1330</v>
      </c>
      <c r="I45">
        <v>13</v>
      </c>
      <c r="J45" t="s">
        <v>1251</v>
      </c>
      <c r="K45" t="s">
        <v>15</v>
      </c>
    </row>
    <row r="46" spans="1:11" x14ac:dyDescent="0.3">
      <c r="A46">
        <v>936</v>
      </c>
      <c r="B46">
        <v>1</v>
      </c>
      <c r="C46" t="s">
        <v>1331</v>
      </c>
      <c r="D46" t="s">
        <v>17</v>
      </c>
      <c r="E46">
        <v>45</v>
      </c>
      <c r="F46">
        <v>1</v>
      </c>
      <c r="G46">
        <v>0</v>
      </c>
      <c r="H46" t="s">
        <v>1332</v>
      </c>
      <c r="I46">
        <v>52.554200000000002</v>
      </c>
      <c r="J46" t="s">
        <v>882</v>
      </c>
      <c r="K46" t="s">
        <v>15</v>
      </c>
    </row>
    <row r="47" spans="1:11" x14ac:dyDescent="0.3">
      <c r="A47">
        <v>937</v>
      </c>
      <c r="B47">
        <v>3</v>
      </c>
      <c r="C47" t="s">
        <v>1333</v>
      </c>
      <c r="D47" t="s">
        <v>13</v>
      </c>
      <c r="E47">
        <v>25</v>
      </c>
      <c r="F47">
        <v>0</v>
      </c>
      <c r="G47">
        <v>0</v>
      </c>
      <c r="H47" t="s">
        <v>1334</v>
      </c>
      <c r="I47">
        <v>7.9249999999999998</v>
      </c>
      <c r="J47" t="s">
        <v>1251</v>
      </c>
      <c r="K47" t="s">
        <v>15</v>
      </c>
    </row>
    <row r="48" spans="1:11" x14ac:dyDescent="0.3">
      <c r="A48">
        <v>938</v>
      </c>
      <c r="B48">
        <v>1</v>
      </c>
      <c r="C48" t="s">
        <v>1335</v>
      </c>
      <c r="D48" t="s">
        <v>13</v>
      </c>
      <c r="E48">
        <v>45</v>
      </c>
      <c r="F48">
        <v>0</v>
      </c>
      <c r="G48">
        <v>0</v>
      </c>
      <c r="H48" t="s">
        <v>1336</v>
      </c>
      <c r="I48">
        <v>29.7</v>
      </c>
      <c r="J48" t="s">
        <v>1337</v>
      </c>
      <c r="K48" t="s">
        <v>20</v>
      </c>
    </row>
    <row r="49" spans="1:11" x14ac:dyDescent="0.3">
      <c r="A49">
        <v>939</v>
      </c>
      <c r="B49">
        <v>3</v>
      </c>
      <c r="C49" t="s">
        <v>1338</v>
      </c>
      <c r="D49" t="s">
        <v>13</v>
      </c>
      <c r="F49">
        <v>0</v>
      </c>
      <c r="G49">
        <v>0</v>
      </c>
      <c r="H49" t="s">
        <v>1339</v>
      </c>
      <c r="I49">
        <v>7.75</v>
      </c>
      <c r="J49" t="s">
        <v>1251</v>
      </c>
      <c r="K49" t="s">
        <v>27</v>
      </c>
    </row>
    <row r="50" spans="1:11" x14ac:dyDescent="0.3">
      <c r="A50">
        <v>940</v>
      </c>
      <c r="B50">
        <v>1</v>
      </c>
      <c r="C50" t="s">
        <v>1340</v>
      </c>
      <c r="D50" t="s">
        <v>17</v>
      </c>
      <c r="E50">
        <v>60</v>
      </c>
      <c r="F50">
        <v>0</v>
      </c>
      <c r="G50">
        <v>0</v>
      </c>
      <c r="H50" t="s">
        <v>1341</v>
      </c>
      <c r="I50">
        <v>76.291700000000006</v>
      </c>
      <c r="J50" t="s">
        <v>333</v>
      </c>
      <c r="K50" t="s">
        <v>20</v>
      </c>
    </row>
    <row r="51" spans="1:11" x14ac:dyDescent="0.3">
      <c r="A51">
        <v>941</v>
      </c>
      <c r="B51">
        <v>3</v>
      </c>
      <c r="C51" t="s">
        <v>1342</v>
      </c>
      <c r="D51" t="s">
        <v>17</v>
      </c>
      <c r="E51">
        <v>36</v>
      </c>
      <c r="F51">
        <v>0</v>
      </c>
      <c r="G51">
        <v>2</v>
      </c>
      <c r="H51" t="s">
        <v>522</v>
      </c>
      <c r="I51">
        <v>15.9</v>
      </c>
      <c r="J51" t="s">
        <v>1251</v>
      </c>
      <c r="K51" t="s">
        <v>15</v>
      </c>
    </row>
    <row r="52" spans="1:11" x14ac:dyDescent="0.3">
      <c r="A52">
        <v>942</v>
      </c>
      <c r="B52">
        <v>1</v>
      </c>
      <c r="C52" t="s">
        <v>1343</v>
      </c>
      <c r="D52" t="s">
        <v>13</v>
      </c>
      <c r="E52">
        <v>24</v>
      </c>
      <c r="F52">
        <v>1</v>
      </c>
      <c r="G52">
        <v>0</v>
      </c>
      <c r="H52" t="s">
        <v>1344</v>
      </c>
      <c r="I52">
        <v>60</v>
      </c>
      <c r="J52" t="s">
        <v>1345</v>
      </c>
      <c r="K52" t="s">
        <v>15</v>
      </c>
    </row>
    <row r="53" spans="1:11" x14ac:dyDescent="0.3">
      <c r="A53">
        <v>943</v>
      </c>
      <c r="B53">
        <v>2</v>
      </c>
      <c r="C53" t="s">
        <v>1346</v>
      </c>
      <c r="D53" t="s">
        <v>13</v>
      </c>
      <c r="E53">
        <v>27</v>
      </c>
      <c r="F53">
        <v>0</v>
      </c>
      <c r="G53">
        <v>0</v>
      </c>
      <c r="H53" t="s">
        <v>1347</v>
      </c>
      <c r="I53">
        <v>15.033300000000001</v>
      </c>
      <c r="J53" t="s">
        <v>1251</v>
      </c>
      <c r="K53" t="s">
        <v>20</v>
      </c>
    </row>
    <row r="54" spans="1:11" x14ac:dyDescent="0.3">
      <c r="A54">
        <v>944</v>
      </c>
      <c r="B54">
        <v>2</v>
      </c>
      <c r="C54" t="s">
        <v>1348</v>
      </c>
      <c r="D54" t="s">
        <v>17</v>
      </c>
      <c r="E54">
        <v>20</v>
      </c>
      <c r="F54">
        <v>2</v>
      </c>
      <c r="G54">
        <v>1</v>
      </c>
      <c r="H54" t="s">
        <v>1349</v>
      </c>
      <c r="I54">
        <v>23</v>
      </c>
      <c r="J54" t="s">
        <v>1251</v>
      </c>
      <c r="K54" t="s">
        <v>15</v>
      </c>
    </row>
    <row r="55" spans="1:11" x14ac:dyDescent="0.3">
      <c r="A55">
        <v>945</v>
      </c>
      <c r="B55">
        <v>1</v>
      </c>
      <c r="C55" t="s">
        <v>1350</v>
      </c>
      <c r="D55" t="s">
        <v>17</v>
      </c>
      <c r="E55">
        <v>28</v>
      </c>
      <c r="F55">
        <v>3</v>
      </c>
      <c r="G55">
        <v>2</v>
      </c>
      <c r="H55" t="s">
        <v>1351</v>
      </c>
      <c r="I55">
        <v>263</v>
      </c>
      <c r="J55" t="s">
        <v>57</v>
      </c>
      <c r="K55" t="s">
        <v>15</v>
      </c>
    </row>
    <row r="56" spans="1:11" x14ac:dyDescent="0.3">
      <c r="A56">
        <v>946</v>
      </c>
      <c r="B56">
        <v>2</v>
      </c>
      <c r="C56" t="s">
        <v>1352</v>
      </c>
      <c r="D56" t="s">
        <v>13</v>
      </c>
      <c r="F56">
        <v>0</v>
      </c>
      <c r="G56">
        <v>0</v>
      </c>
      <c r="H56" t="s">
        <v>1353</v>
      </c>
      <c r="I56">
        <v>15.5792</v>
      </c>
      <c r="J56" t="s">
        <v>1251</v>
      </c>
      <c r="K56" t="s">
        <v>20</v>
      </c>
    </row>
    <row r="57" spans="1:11" x14ac:dyDescent="0.3">
      <c r="A57">
        <v>947</v>
      </c>
      <c r="B57">
        <v>3</v>
      </c>
      <c r="C57" t="s">
        <v>1354</v>
      </c>
      <c r="D57" t="s">
        <v>13</v>
      </c>
      <c r="E57">
        <v>10</v>
      </c>
      <c r="F57">
        <v>4</v>
      </c>
      <c r="G57">
        <v>1</v>
      </c>
      <c r="H57" t="s">
        <v>1355</v>
      </c>
      <c r="I57">
        <v>29.125</v>
      </c>
      <c r="J57" t="s">
        <v>1251</v>
      </c>
      <c r="K57" t="s">
        <v>27</v>
      </c>
    </row>
    <row r="58" spans="1:11" x14ac:dyDescent="0.3">
      <c r="A58">
        <v>948</v>
      </c>
      <c r="B58">
        <v>3</v>
      </c>
      <c r="C58" t="s">
        <v>1356</v>
      </c>
      <c r="D58" t="s">
        <v>13</v>
      </c>
      <c r="E58">
        <v>35</v>
      </c>
      <c r="F58">
        <v>0</v>
      </c>
      <c r="G58">
        <v>0</v>
      </c>
      <c r="H58" t="s">
        <v>1357</v>
      </c>
      <c r="I58">
        <v>7.8958000000000004</v>
      </c>
      <c r="J58" t="s">
        <v>1251</v>
      </c>
      <c r="K58" t="s">
        <v>15</v>
      </c>
    </row>
    <row r="59" spans="1:11" x14ac:dyDescent="0.3">
      <c r="A59">
        <v>949</v>
      </c>
      <c r="B59">
        <v>3</v>
      </c>
      <c r="C59" t="s">
        <v>1358</v>
      </c>
      <c r="D59" t="s">
        <v>13</v>
      </c>
      <c r="E59">
        <v>25</v>
      </c>
      <c r="F59">
        <v>0</v>
      </c>
      <c r="G59">
        <v>0</v>
      </c>
      <c r="H59" t="s">
        <v>1359</v>
      </c>
      <c r="I59">
        <v>7.65</v>
      </c>
      <c r="J59" t="s">
        <v>981</v>
      </c>
      <c r="K59" t="s">
        <v>15</v>
      </c>
    </row>
    <row r="60" spans="1:11" x14ac:dyDescent="0.3">
      <c r="A60">
        <v>950</v>
      </c>
      <c r="B60">
        <v>3</v>
      </c>
      <c r="C60" t="s">
        <v>1360</v>
      </c>
      <c r="D60" t="s">
        <v>13</v>
      </c>
      <c r="F60">
        <v>1</v>
      </c>
      <c r="G60">
        <v>0</v>
      </c>
      <c r="H60" t="s">
        <v>1361</v>
      </c>
      <c r="I60">
        <v>16.100000000000001</v>
      </c>
      <c r="J60" t="s">
        <v>1251</v>
      </c>
      <c r="K60" t="s">
        <v>15</v>
      </c>
    </row>
    <row r="61" spans="1:11" x14ac:dyDescent="0.3">
      <c r="A61">
        <v>951</v>
      </c>
      <c r="B61">
        <v>1</v>
      </c>
      <c r="C61" t="s">
        <v>1362</v>
      </c>
      <c r="D61" t="s">
        <v>17</v>
      </c>
      <c r="E61">
        <v>36</v>
      </c>
      <c r="F61">
        <v>0</v>
      </c>
      <c r="G61">
        <v>0</v>
      </c>
      <c r="H61" t="s">
        <v>472</v>
      </c>
      <c r="I61">
        <v>262.375</v>
      </c>
      <c r="J61" t="s">
        <v>1363</v>
      </c>
      <c r="K61" t="s">
        <v>20</v>
      </c>
    </row>
    <row r="62" spans="1:11" x14ac:dyDescent="0.3">
      <c r="A62">
        <v>952</v>
      </c>
      <c r="B62">
        <v>3</v>
      </c>
      <c r="C62" t="s">
        <v>1364</v>
      </c>
      <c r="D62" t="s">
        <v>13</v>
      </c>
      <c r="E62">
        <v>17</v>
      </c>
      <c r="F62">
        <v>0</v>
      </c>
      <c r="G62">
        <v>0</v>
      </c>
      <c r="H62" t="s">
        <v>1365</v>
      </c>
      <c r="I62">
        <v>7.8958000000000004</v>
      </c>
      <c r="J62" t="s">
        <v>1251</v>
      </c>
      <c r="K62" t="s">
        <v>15</v>
      </c>
    </row>
    <row r="63" spans="1:11" x14ac:dyDescent="0.3">
      <c r="A63">
        <v>953</v>
      </c>
      <c r="B63">
        <v>2</v>
      </c>
      <c r="C63" t="s">
        <v>1366</v>
      </c>
      <c r="D63" t="s">
        <v>13</v>
      </c>
      <c r="E63">
        <v>32</v>
      </c>
      <c r="F63">
        <v>0</v>
      </c>
      <c r="G63">
        <v>0</v>
      </c>
      <c r="H63" t="s">
        <v>1367</v>
      </c>
      <c r="I63">
        <v>13.5</v>
      </c>
      <c r="J63" t="s">
        <v>1251</v>
      </c>
      <c r="K63" t="s">
        <v>15</v>
      </c>
    </row>
    <row r="64" spans="1:11" x14ac:dyDescent="0.3">
      <c r="A64">
        <v>954</v>
      </c>
      <c r="B64">
        <v>3</v>
      </c>
      <c r="C64" t="s">
        <v>1368</v>
      </c>
      <c r="D64" t="s">
        <v>13</v>
      </c>
      <c r="E64">
        <v>18</v>
      </c>
      <c r="F64">
        <v>0</v>
      </c>
      <c r="G64">
        <v>0</v>
      </c>
      <c r="H64" t="s">
        <v>1369</v>
      </c>
      <c r="I64">
        <v>7.75</v>
      </c>
      <c r="J64" t="s">
        <v>1251</v>
      </c>
      <c r="K64" t="s">
        <v>15</v>
      </c>
    </row>
    <row r="65" spans="1:11" x14ac:dyDescent="0.3">
      <c r="A65">
        <v>955</v>
      </c>
      <c r="B65">
        <v>3</v>
      </c>
      <c r="C65" t="s">
        <v>1370</v>
      </c>
      <c r="D65" t="s">
        <v>17</v>
      </c>
      <c r="E65">
        <v>22</v>
      </c>
      <c r="F65">
        <v>0</v>
      </c>
      <c r="G65">
        <v>0</v>
      </c>
      <c r="H65" t="s">
        <v>1371</v>
      </c>
      <c r="I65">
        <v>7.7249999999999996</v>
      </c>
      <c r="J65" t="s">
        <v>1251</v>
      </c>
      <c r="K65" t="s">
        <v>27</v>
      </c>
    </row>
    <row r="66" spans="1:11" x14ac:dyDescent="0.3">
      <c r="A66">
        <v>956</v>
      </c>
      <c r="B66">
        <v>1</v>
      </c>
      <c r="C66" t="s">
        <v>1372</v>
      </c>
      <c r="D66" t="s">
        <v>13</v>
      </c>
      <c r="E66">
        <v>13</v>
      </c>
      <c r="F66">
        <v>2</v>
      </c>
      <c r="G66">
        <v>2</v>
      </c>
      <c r="H66" t="s">
        <v>472</v>
      </c>
      <c r="I66">
        <v>262.375</v>
      </c>
      <c r="J66" t="s">
        <v>473</v>
      </c>
      <c r="K66" t="s">
        <v>20</v>
      </c>
    </row>
    <row r="67" spans="1:11" x14ac:dyDescent="0.3">
      <c r="A67">
        <v>957</v>
      </c>
      <c r="B67">
        <v>2</v>
      </c>
      <c r="C67" t="s">
        <v>1373</v>
      </c>
      <c r="D67" t="s">
        <v>17</v>
      </c>
      <c r="F67">
        <v>0</v>
      </c>
      <c r="G67">
        <v>0</v>
      </c>
      <c r="H67" t="s">
        <v>1374</v>
      </c>
      <c r="I67">
        <v>21</v>
      </c>
      <c r="J67" t="s">
        <v>1251</v>
      </c>
      <c r="K67" t="s">
        <v>15</v>
      </c>
    </row>
    <row r="68" spans="1:11" x14ac:dyDescent="0.3">
      <c r="A68">
        <v>958</v>
      </c>
      <c r="B68">
        <v>3</v>
      </c>
      <c r="C68" t="s">
        <v>1375</v>
      </c>
      <c r="D68" t="s">
        <v>17</v>
      </c>
      <c r="E68">
        <v>18</v>
      </c>
      <c r="F68">
        <v>0</v>
      </c>
      <c r="G68">
        <v>0</v>
      </c>
      <c r="H68" t="s">
        <v>1376</v>
      </c>
      <c r="I68">
        <v>7.8792</v>
      </c>
      <c r="J68" t="s">
        <v>1251</v>
      </c>
      <c r="K68" t="s">
        <v>27</v>
      </c>
    </row>
    <row r="69" spans="1:11" x14ac:dyDescent="0.3">
      <c r="A69">
        <v>959</v>
      </c>
      <c r="B69">
        <v>1</v>
      </c>
      <c r="C69" t="s">
        <v>1377</v>
      </c>
      <c r="D69" t="s">
        <v>13</v>
      </c>
      <c r="E69">
        <v>47</v>
      </c>
      <c r="F69">
        <v>0</v>
      </c>
      <c r="G69">
        <v>0</v>
      </c>
      <c r="H69" t="s">
        <v>1378</v>
      </c>
      <c r="I69">
        <v>42.4</v>
      </c>
      <c r="J69" t="s">
        <v>1251</v>
      </c>
      <c r="K69" t="s">
        <v>15</v>
      </c>
    </row>
    <row r="70" spans="1:11" x14ac:dyDescent="0.3">
      <c r="A70">
        <v>960</v>
      </c>
      <c r="B70">
        <v>1</v>
      </c>
      <c r="C70" t="s">
        <v>1379</v>
      </c>
      <c r="D70" t="s">
        <v>13</v>
      </c>
      <c r="E70">
        <v>31</v>
      </c>
      <c r="F70">
        <v>0</v>
      </c>
      <c r="G70">
        <v>0</v>
      </c>
      <c r="H70" t="s">
        <v>1380</v>
      </c>
      <c r="I70">
        <v>28.537500000000001</v>
      </c>
      <c r="J70" t="s">
        <v>1381</v>
      </c>
      <c r="K70" t="s">
        <v>20</v>
      </c>
    </row>
    <row r="71" spans="1:11" x14ac:dyDescent="0.3">
      <c r="A71">
        <v>961</v>
      </c>
      <c r="B71">
        <v>1</v>
      </c>
      <c r="C71" t="s">
        <v>1382</v>
      </c>
      <c r="D71" t="s">
        <v>17</v>
      </c>
      <c r="E71">
        <v>60</v>
      </c>
      <c r="F71">
        <v>1</v>
      </c>
      <c r="G71">
        <v>4</v>
      </c>
      <c r="H71" t="s">
        <v>1351</v>
      </c>
      <c r="I71">
        <v>263</v>
      </c>
      <c r="J71" t="s">
        <v>57</v>
      </c>
      <c r="K71" t="s">
        <v>15</v>
      </c>
    </row>
    <row r="72" spans="1:11" x14ac:dyDescent="0.3">
      <c r="A72">
        <v>962</v>
      </c>
      <c r="B72">
        <v>3</v>
      </c>
      <c r="C72" t="s">
        <v>1383</v>
      </c>
      <c r="D72" t="s">
        <v>17</v>
      </c>
      <c r="E72">
        <v>24</v>
      </c>
      <c r="F72">
        <v>0</v>
      </c>
      <c r="G72">
        <v>0</v>
      </c>
      <c r="H72" t="s">
        <v>1384</v>
      </c>
      <c r="I72">
        <v>7.75</v>
      </c>
      <c r="J72" t="s">
        <v>1251</v>
      </c>
      <c r="K72" t="s">
        <v>27</v>
      </c>
    </row>
    <row r="73" spans="1:11" x14ac:dyDescent="0.3">
      <c r="A73">
        <v>963</v>
      </c>
      <c r="B73">
        <v>3</v>
      </c>
      <c r="C73" t="s">
        <v>1385</v>
      </c>
      <c r="D73" t="s">
        <v>13</v>
      </c>
      <c r="E73">
        <v>21</v>
      </c>
      <c r="F73">
        <v>0</v>
      </c>
      <c r="G73">
        <v>0</v>
      </c>
      <c r="H73" t="s">
        <v>1386</v>
      </c>
      <c r="I73">
        <v>7.8958000000000004</v>
      </c>
      <c r="J73" t="s">
        <v>1251</v>
      </c>
      <c r="K73" t="s">
        <v>15</v>
      </c>
    </row>
    <row r="74" spans="1:11" x14ac:dyDescent="0.3">
      <c r="A74">
        <v>964</v>
      </c>
      <c r="B74">
        <v>3</v>
      </c>
      <c r="C74" t="s">
        <v>1387</v>
      </c>
      <c r="D74" t="s">
        <v>17</v>
      </c>
      <c r="E74">
        <v>29</v>
      </c>
      <c r="F74">
        <v>0</v>
      </c>
      <c r="G74">
        <v>0</v>
      </c>
      <c r="H74" t="s">
        <v>1388</v>
      </c>
      <c r="I74">
        <v>7.9249999999999998</v>
      </c>
      <c r="J74" t="s">
        <v>1251</v>
      </c>
      <c r="K74" t="s">
        <v>15</v>
      </c>
    </row>
    <row r="75" spans="1:11" x14ac:dyDescent="0.3">
      <c r="A75">
        <v>965</v>
      </c>
      <c r="B75">
        <v>1</v>
      </c>
      <c r="C75" t="s">
        <v>1389</v>
      </c>
      <c r="D75" t="s">
        <v>13</v>
      </c>
      <c r="E75">
        <v>28.5</v>
      </c>
      <c r="F75">
        <v>0</v>
      </c>
      <c r="G75">
        <v>0</v>
      </c>
      <c r="H75" t="s">
        <v>1390</v>
      </c>
      <c r="I75">
        <v>27.720800000000001</v>
      </c>
      <c r="J75" t="s">
        <v>1391</v>
      </c>
      <c r="K75" t="s">
        <v>20</v>
      </c>
    </row>
    <row r="76" spans="1:11" x14ac:dyDescent="0.3">
      <c r="A76">
        <v>966</v>
      </c>
      <c r="B76">
        <v>1</v>
      </c>
      <c r="C76" t="s">
        <v>1392</v>
      </c>
      <c r="D76" t="s">
        <v>17</v>
      </c>
      <c r="E76">
        <v>35</v>
      </c>
      <c r="F76">
        <v>0</v>
      </c>
      <c r="G76">
        <v>0</v>
      </c>
      <c r="H76" t="s">
        <v>1393</v>
      </c>
      <c r="I76">
        <v>211.5</v>
      </c>
      <c r="J76" t="s">
        <v>1394</v>
      </c>
      <c r="K76" t="s">
        <v>20</v>
      </c>
    </row>
    <row r="77" spans="1:11" x14ac:dyDescent="0.3">
      <c r="A77">
        <v>967</v>
      </c>
      <c r="B77">
        <v>1</v>
      </c>
      <c r="C77" t="s">
        <v>1395</v>
      </c>
      <c r="D77" t="s">
        <v>13</v>
      </c>
      <c r="E77">
        <v>32.5</v>
      </c>
      <c r="F77">
        <v>0</v>
      </c>
      <c r="G77">
        <v>0</v>
      </c>
      <c r="H77" t="s">
        <v>1393</v>
      </c>
      <c r="I77">
        <v>211.5</v>
      </c>
      <c r="J77" t="s">
        <v>1396</v>
      </c>
      <c r="K77" t="s">
        <v>20</v>
      </c>
    </row>
    <row r="78" spans="1:11" x14ac:dyDescent="0.3">
      <c r="A78">
        <v>968</v>
      </c>
      <c r="B78">
        <v>3</v>
      </c>
      <c r="C78" t="s">
        <v>1397</v>
      </c>
      <c r="D78" t="s">
        <v>13</v>
      </c>
      <c r="F78">
        <v>0</v>
      </c>
      <c r="G78">
        <v>0</v>
      </c>
      <c r="H78" t="s">
        <v>1398</v>
      </c>
      <c r="I78">
        <v>8.0500000000000007</v>
      </c>
      <c r="J78" t="s">
        <v>1251</v>
      </c>
      <c r="K78" t="s">
        <v>15</v>
      </c>
    </row>
    <row r="79" spans="1:11" x14ac:dyDescent="0.3">
      <c r="A79">
        <v>969</v>
      </c>
      <c r="B79">
        <v>1</v>
      </c>
      <c r="C79" t="s">
        <v>1399</v>
      </c>
      <c r="D79" t="s">
        <v>17</v>
      </c>
      <c r="E79">
        <v>55</v>
      </c>
      <c r="F79">
        <v>2</v>
      </c>
      <c r="G79">
        <v>0</v>
      </c>
      <c r="H79" t="s">
        <v>1400</v>
      </c>
      <c r="I79">
        <v>25.7</v>
      </c>
      <c r="J79" t="s">
        <v>818</v>
      </c>
      <c r="K79" t="s">
        <v>15</v>
      </c>
    </row>
    <row r="80" spans="1:11" x14ac:dyDescent="0.3">
      <c r="A80">
        <v>970</v>
      </c>
      <c r="B80">
        <v>2</v>
      </c>
      <c r="C80" t="s">
        <v>1401</v>
      </c>
      <c r="D80" t="s">
        <v>13</v>
      </c>
      <c r="E80">
        <v>30</v>
      </c>
      <c r="F80">
        <v>0</v>
      </c>
      <c r="G80">
        <v>0</v>
      </c>
      <c r="H80" t="s">
        <v>1402</v>
      </c>
      <c r="I80">
        <v>13</v>
      </c>
      <c r="J80" t="s">
        <v>1251</v>
      </c>
      <c r="K80" t="s">
        <v>15</v>
      </c>
    </row>
    <row r="81" spans="1:11" x14ac:dyDescent="0.3">
      <c r="A81">
        <v>971</v>
      </c>
      <c r="B81">
        <v>3</v>
      </c>
      <c r="C81" t="s">
        <v>1403</v>
      </c>
      <c r="D81" t="s">
        <v>17</v>
      </c>
      <c r="E81">
        <v>24</v>
      </c>
      <c r="F81">
        <v>0</v>
      </c>
      <c r="G81">
        <v>0</v>
      </c>
      <c r="H81" t="s">
        <v>1404</v>
      </c>
      <c r="I81">
        <v>7.75</v>
      </c>
      <c r="J81" t="s">
        <v>1251</v>
      </c>
      <c r="K81" t="s">
        <v>27</v>
      </c>
    </row>
    <row r="82" spans="1:11" x14ac:dyDescent="0.3">
      <c r="A82">
        <v>972</v>
      </c>
      <c r="B82">
        <v>3</v>
      </c>
      <c r="C82" t="s">
        <v>1405</v>
      </c>
      <c r="D82" t="s">
        <v>13</v>
      </c>
      <c r="E82">
        <v>6</v>
      </c>
      <c r="F82">
        <v>1</v>
      </c>
      <c r="G82">
        <v>1</v>
      </c>
      <c r="H82" t="s">
        <v>1406</v>
      </c>
      <c r="I82">
        <v>15.245799999999999</v>
      </c>
      <c r="J82" t="s">
        <v>1251</v>
      </c>
      <c r="K82" t="s">
        <v>20</v>
      </c>
    </row>
    <row r="83" spans="1:11" x14ac:dyDescent="0.3">
      <c r="A83">
        <v>973</v>
      </c>
      <c r="B83">
        <v>1</v>
      </c>
      <c r="C83" t="s">
        <v>1407</v>
      </c>
      <c r="D83" t="s">
        <v>13</v>
      </c>
      <c r="E83">
        <v>67</v>
      </c>
      <c r="F83">
        <v>1</v>
      </c>
      <c r="G83">
        <v>0</v>
      </c>
      <c r="H83" t="s">
        <v>759</v>
      </c>
      <c r="I83">
        <v>221.7792</v>
      </c>
      <c r="J83" t="s">
        <v>1408</v>
      </c>
      <c r="K83" t="s">
        <v>15</v>
      </c>
    </row>
    <row r="84" spans="1:11" x14ac:dyDescent="0.3">
      <c r="A84">
        <v>974</v>
      </c>
      <c r="B84">
        <v>1</v>
      </c>
      <c r="C84" t="s">
        <v>1409</v>
      </c>
      <c r="D84" t="s">
        <v>13</v>
      </c>
      <c r="E84">
        <v>49</v>
      </c>
      <c r="F84">
        <v>0</v>
      </c>
      <c r="G84">
        <v>0</v>
      </c>
      <c r="H84" t="s">
        <v>1410</v>
      </c>
      <c r="I84">
        <v>26</v>
      </c>
      <c r="J84" t="s">
        <v>1251</v>
      </c>
      <c r="K84" t="s">
        <v>15</v>
      </c>
    </row>
    <row r="85" spans="1:11" x14ac:dyDescent="0.3">
      <c r="A85">
        <v>975</v>
      </c>
      <c r="B85">
        <v>3</v>
      </c>
      <c r="C85" t="s">
        <v>1411</v>
      </c>
      <c r="D85" t="s">
        <v>13</v>
      </c>
      <c r="F85">
        <v>0</v>
      </c>
      <c r="G85">
        <v>0</v>
      </c>
      <c r="H85" t="s">
        <v>1412</v>
      </c>
      <c r="I85">
        <v>7.8958000000000004</v>
      </c>
      <c r="J85" t="s">
        <v>1251</v>
      </c>
      <c r="K85" t="s">
        <v>15</v>
      </c>
    </row>
    <row r="86" spans="1:11" x14ac:dyDescent="0.3">
      <c r="A86">
        <v>976</v>
      </c>
      <c r="B86">
        <v>2</v>
      </c>
      <c r="C86" t="s">
        <v>1413</v>
      </c>
      <c r="D86" t="s">
        <v>13</v>
      </c>
      <c r="F86">
        <v>0</v>
      </c>
      <c r="G86">
        <v>0</v>
      </c>
      <c r="H86" t="s">
        <v>1414</v>
      </c>
      <c r="I86">
        <v>10.708299999999999</v>
      </c>
      <c r="J86" t="s">
        <v>1251</v>
      </c>
      <c r="K86" t="s">
        <v>27</v>
      </c>
    </row>
    <row r="87" spans="1:11" x14ac:dyDescent="0.3">
      <c r="A87">
        <v>977</v>
      </c>
      <c r="B87">
        <v>3</v>
      </c>
      <c r="C87" t="s">
        <v>1415</v>
      </c>
      <c r="D87" t="s">
        <v>13</v>
      </c>
      <c r="F87">
        <v>1</v>
      </c>
      <c r="G87">
        <v>0</v>
      </c>
      <c r="H87" t="s">
        <v>1416</v>
      </c>
      <c r="I87">
        <v>14.4542</v>
      </c>
      <c r="J87" t="s">
        <v>1251</v>
      </c>
      <c r="K87" t="s">
        <v>20</v>
      </c>
    </row>
    <row r="88" spans="1:11" x14ac:dyDescent="0.3">
      <c r="A88">
        <v>978</v>
      </c>
      <c r="B88">
        <v>3</v>
      </c>
      <c r="C88" t="s">
        <v>1417</v>
      </c>
      <c r="D88" t="s">
        <v>17</v>
      </c>
      <c r="E88">
        <v>27</v>
      </c>
      <c r="F88">
        <v>0</v>
      </c>
      <c r="G88">
        <v>0</v>
      </c>
      <c r="H88" t="s">
        <v>1418</v>
      </c>
      <c r="I88">
        <v>7.8792</v>
      </c>
      <c r="J88" t="s">
        <v>1251</v>
      </c>
      <c r="K88" t="s">
        <v>27</v>
      </c>
    </row>
    <row r="89" spans="1:11" x14ac:dyDescent="0.3">
      <c r="A89">
        <v>979</v>
      </c>
      <c r="B89">
        <v>3</v>
      </c>
      <c r="C89" t="s">
        <v>1419</v>
      </c>
      <c r="D89" t="s">
        <v>17</v>
      </c>
      <c r="E89">
        <v>18</v>
      </c>
      <c r="F89">
        <v>0</v>
      </c>
      <c r="G89">
        <v>0</v>
      </c>
      <c r="H89" t="s">
        <v>1420</v>
      </c>
      <c r="I89">
        <v>8.0500000000000007</v>
      </c>
      <c r="J89" t="s">
        <v>1251</v>
      </c>
      <c r="K89" t="s">
        <v>15</v>
      </c>
    </row>
    <row r="90" spans="1:11" x14ac:dyDescent="0.3">
      <c r="A90">
        <v>980</v>
      </c>
      <c r="B90">
        <v>3</v>
      </c>
      <c r="C90" t="s">
        <v>1421</v>
      </c>
      <c r="D90" t="s">
        <v>17</v>
      </c>
      <c r="F90">
        <v>0</v>
      </c>
      <c r="G90">
        <v>0</v>
      </c>
      <c r="H90" t="s">
        <v>1422</v>
      </c>
      <c r="I90">
        <v>7.75</v>
      </c>
      <c r="J90" t="s">
        <v>1251</v>
      </c>
      <c r="K90" t="s">
        <v>27</v>
      </c>
    </row>
    <row r="91" spans="1:11" x14ac:dyDescent="0.3">
      <c r="A91">
        <v>981</v>
      </c>
      <c r="B91">
        <v>2</v>
      </c>
      <c r="C91" t="s">
        <v>1423</v>
      </c>
      <c r="D91" t="s">
        <v>13</v>
      </c>
      <c r="E91">
        <v>2</v>
      </c>
      <c r="F91">
        <v>1</v>
      </c>
      <c r="G91">
        <v>1</v>
      </c>
      <c r="H91" t="s">
        <v>1424</v>
      </c>
      <c r="I91">
        <v>23</v>
      </c>
      <c r="J91" t="s">
        <v>1251</v>
      </c>
      <c r="K91" t="s">
        <v>15</v>
      </c>
    </row>
    <row r="92" spans="1:11" x14ac:dyDescent="0.3">
      <c r="A92">
        <v>982</v>
      </c>
      <c r="B92">
        <v>3</v>
      </c>
      <c r="C92" t="s">
        <v>1425</v>
      </c>
      <c r="D92" t="s">
        <v>17</v>
      </c>
      <c r="E92">
        <v>22</v>
      </c>
      <c r="F92">
        <v>1</v>
      </c>
      <c r="G92">
        <v>0</v>
      </c>
      <c r="H92" t="s">
        <v>1426</v>
      </c>
      <c r="I92">
        <v>13.9</v>
      </c>
      <c r="J92" t="s">
        <v>1251</v>
      </c>
      <c r="K92" t="s">
        <v>15</v>
      </c>
    </row>
    <row r="93" spans="1:11" x14ac:dyDescent="0.3">
      <c r="A93">
        <v>983</v>
      </c>
      <c r="B93">
        <v>3</v>
      </c>
      <c r="C93" t="s">
        <v>1427</v>
      </c>
      <c r="D93" t="s">
        <v>13</v>
      </c>
      <c r="F93">
        <v>0</v>
      </c>
      <c r="G93">
        <v>0</v>
      </c>
      <c r="H93" t="s">
        <v>1428</v>
      </c>
      <c r="I93">
        <v>7.7750000000000004</v>
      </c>
      <c r="J93" t="s">
        <v>1251</v>
      </c>
      <c r="K93" t="s">
        <v>15</v>
      </c>
    </row>
    <row r="94" spans="1:11" x14ac:dyDescent="0.3">
      <c r="A94">
        <v>984</v>
      </c>
      <c r="B94">
        <v>1</v>
      </c>
      <c r="C94" t="s">
        <v>1429</v>
      </c>
      <c r="D94" t="s">
        <v>17</v>
      </c>
      <c r="E94">
        <v>27</v>
      </c>
      <c r="F94">
        <v>1</v>
      </c>
      <c r="G94">
        <v>2</v>
      </c>
      <c r="H94" t="s">
        <v>946</v>
      </c>
      <c r="I94">
        <v>52</v>
      </c>
      <c r="J94" t="s">
        <v>947</v>
      </c>
      <c r="K94" t="s">
        <v>15</v>
      </c>
    </row>
    <row r="95" spans="1:11" x14ac:dyDescent="0.3">
      <c r="A95">
        <v>985</v>
      </c>
      <c r="B95">
        <v>3</v>
      </c>
      <c r="C95" t="s">
        <v>1430</v>
      </c>
      <c r="D95" t="s">
        <v>13</v>
      </c>
      <c r="F95">
        <v>0</v>
      </c>
      <c r="G95">
        <v>0</v>
      </c>
      <c r="H95" t="s">
        <v>1431</v>
      </c>
      <c r="I95">
        <v>8.0500000000000007</v>
      </c>
      <c r="J95" t="s">
        <v>1251</v>
      </c>
      <c r="K95" t="s">
        <v>15</v>
      </c>
    </row>
    <row r="96" spans="1:11" x14ac:dyDescent="0.3">
      <c r="A96">
        <v>986</v>
      </c>
      <c r="B96">
        <v>1</v>
      </c>
      <c r="C96" t="s">
        <v>1432</v>
      </c>
      <c r="D96" t="s">
        <v>13</v>
      </c>
      <c r="E96">
        <v>25</v>
      </c>
      <c r="F96">
        <v>0</v>
      </c>
      <c r="G96">
        <v>0</v>
      </c>
      <c r="H96" t="s">
        <v>1433</v>
      </c>
      <c r="I96">
        <v>26</v>
      </c>
      <c r="J96" t="s">
        <v>1251</v>
      </c>
      <c r="K96" t="s">
        <v>20</v>
      </c>
    </row>
    <row r="97" spans="1:11" x14ac:dyDescent="0.3">
      <c r="A97">
        <v>987</v>
      </c>
      <c r="B97">
        <v>3</v>
      </c>
      <c r="C97" t="s">
        <v>1434</v>
      </c>
      <c r="D97" t="s">
        <v>13</v>
      </c>
      <c r="E97">
        <v>25</v>
      </c>
      <c r="F97">
        <v>0</v>
      </c>
      <c r="G97">
        <v>0</v>
      </c>
      <c r="H97" t="s">
        <v>1435</v>
      </c>
      <c r="I97">
        <v>7.7957999999999998</v>
      </c>
      <c r="J97" t="s">
        <v>1251</v>
      </c>
      <c r="K97" t="s">
        <v>15</v>
      </c>
    </row>
    <row r="98" spans="1:11" x14ac:dyDescent="0.3">
      <c r="A98">
        <v>988</v>
      </c>
      <c r="B98">
        <v>1</v>
      </c>
      <c r="C98" t="s">
        <v>1436</v>
      </c>
      <c r="D98" t="s">
        <v>17</v>
      </c>
      <c r="E98">
        <v>76</v>
      </c>
      <c r="F98">
        <v>1</v>
      </c>
      <c r="G98">
        <v>0</v>
      </c>
      <c r="H98" t="s">
        <v>1437</v>
      </c>
      <c r="I98">
        <v>78.849999999999994</v>
      </c>
      <c r="J98" t="s">
        <v>1035</v>
      </c>
      <c r="K98" t="s">
        <v>15</v>
      </c>
    </row>
    <row r="99" spans="1:11" x14ac:dyDescent="0.3">
      <c r="A99">
        <v>989</v>
      </c>
      <c r="B99">
        <v>3</v>
      </c>
      <c r="C99" t="s">
        <v>1438</v>
      </c>
      <c r="D99" t="s">
        <v>13</v>
      </c>
      <c r="E99">
        <v>29</v>
      </c>
      <c r="F99">
        <v>0</v>
      </c>
      <c r="G99">
        <v>0</v>
      </c>
      <c r="H99" t="s">
        <v>1439</v>
      </c>
      <c r="I99">
        <v>7.9249999999999998</v>
      </c>
      <c r="J99" t="s">
        <v>1251</v>
      </c>
      <c r="K99" t="s">
        <v>15</v>
      </c>
    </row>
    <row r="100" spans="1:11" x14ac:dyDescent="0.3">
      <c r="A100">
        <v>990</v>
      </c>
      <c r="B100">
        <v>3</v>
      </c>
      <c r="C100" t="s">
        <v>1440</v>
      </c>
      <c r="D100" t="s">
        <v>17</v>
      </c>
      <c r="E100">
        <v>20</v>
      </c>
      <c r="F100">
        <v>0</v>
      </c>
      <c r="G100">
        <v>0</v>
      </c>
      <c r="H100" t="s">
        <v>1441</v>
      </c>
      <c r="I100">
        <v>7.8541999999999996</v>
      </c>
      <c r="J100" t="s">
        <v>1251</v>
      </c>
      <c r="K100" t="s">
        <v>15</v>
      </c>
    </row>
    <row r="101" spans="1:11" x14ac:dyDescent="0.3">
      <c r="A101">
        <v>991</v>
      </c>
      <c r="B101">
        <v>3</v>
      </c>
      <c r="C101" t="s">
        <v>1442</v>
      </c>
      <c r="D101" t="s">
        <v>13</v>
      </c>
      <c r="E101">
        <v>33</v>
      </c>
      <c r="F101">
        <v>0</v>
      </c>
      <c r="G101">
        <v>0</v>
      </c>
      <c r="H101" t="s">
        <v>1443</v>
      </c>
      <c r="I101">
        <v>8.0500000000000007</v>
      </c>
      <c r="J101" t="s">
        <v>1251</v>
      </c>
      <c r="K101" t="s">
        <v>15</v>
      </c>
    </row>
    <row r="102" spans="1:11" x14ac:dyDescent="0.3">
      <c r="A102">
        <v>992</v>
      </c>
      <c r="B102">
        <v>1</v>
      </c>
      <c r="C102" t="s">
        <v>1444</v>
      </c>
      <c r="D102" t="s">
        <v>17</v>
      </c>
      <c r="E102">
        <v>43</v>
      </c>
      <c r="F102">
        <v>1</v>
      </c>
      <c r="G102">
        <v>0</v>
      </c>
      <c r="H102" t="s">
        <v>1445</v>
      </c>
      <c r="I102">
        <v>55.441699999999997</v>
      </c>
      <c r="J102" t="s">
        <v>1446</v>
      </c>
      <c r="K102" t="s">
        <v>20</v>
      </c>
    </row>
    <row r="103" spans="1:11" x14ac:dyDescent="0.3">
      <c r="A103">
        <v>993</v>
      </c>
      <c r="B103">
        <v>2</v>
      </c>
      <c r="C103" t="s">
        <v>1447</v>
      </c>
      <c r="D103" t="s">
        <v>13</v>
      </c>
      <c r="E103">
        <v>27</v>
      </c>
      <c r="F103">
        <v>1</v>
      </c>
      <c r="G103">
        <v>0</v>
      </c>
      <c r="H103" t="s">
        <v>1448</v>
      </c>
      <c r="I103">
        <v>26</v>
      </c>
      <c r="J103" t="s">
        <v>1251</v>
      </c>
      <c r="K103" t="s">
        <v>15</v>
      </c>
    </row>
    <row r="104" spans="1:11" x14ac:dyDescent="0.3">
      <c r="A104">
        <v>994</v>
      </c>
      <c r="B104">
        <v>3</v>
      </c>
      <c r="C104" t="s">
        <v>1449</v>
      </c>
      <c r="D104" t="s">
        <v>13</v>
      </c>
      <c r="F104">
        <v>0</v>
      </c>
      <c r="G104">
        <v>0</v>
      </c>
      <c r="H104" t="s">
        <v>1450</v>
      </c>
      <c r="I104">
        <v>7.75</v>
      </c>
      <c r="J104" t="s">
        <v>1251</v>
      </c>
      <c r="K104" t="s">
        <v>27</v>
      </c>
    </row>
    <row r="105" spans="1:11" x14ac:dyDescent="0.3">
      <c r="A105">
        <v>995</v>
      </c>
      <c r="B105">
        <v>3</v>
      </c>
      <c r="C105" t="s">
        <v>1451</v>
      </c>
      <c r="D105" t="s">
        <v>13</v>
      </c>
      <c r="E105">
        <v>26</v>
      </c>
      <c r="F105">
        <v>0</v>
      </c>
      <c r="G105">
        <v>0</v>
      </c>
      <c r="H105" t="s">
        <v>1452</v>
      </c>
      <c r="I105">
        <v>7.7750000000000004</v>
      </c>
      <c r="J105" t="s">
        <v>1251</v>
      </c>
      <c r="K105" t="s">
        <v>15</v>
      </c>
    </row>
    <row r="106" spans="1:11" x14ac:dyDescent="0.3">
      <c r="A106">
        <v>996</v>
      </c>
      <c r="B106">
        <v>3</v>
      </c>
      <c r="C106" t="s">
        <v>1453</v>
      </c>
      <c r="D106" t="s">
        <v>17</v>
      </c>
      <c r="E106">
        <v>16</v>
      </c>
      <c r="F106">
        <v>1</v>
      </c>
      <c r="G106">
        <v>1</v>
      </c>
      <c r="H106" t="s">
        <v>1454</v>
      </c>
      <c r="I106">
        <v>8.5167000000000002</v>
      </c>
      <c r="J106" t="s">
        <v>1251</v>
      </c>
      <c r="K106" t="s">
        <v>20</v>
      </c>
    </row>
    <row r="107" spans="1:11" x14ac:dyDescent="0.3">
      <c r="A107">
        <v>997</v>
      </c>
      <c r="B107">
        <v>3</v>
      </c>
      <c r="C107" t="s">
        <v>1455</v>
      </c>
      <c r="D107" t="s">
        <v>13</v>
      </c>
      <c r="E107">
        <v>28</v>
      </c>
      <c r="F107">
        <v>0</v>
      </c>
      <c r="G107">
        <v>0</v>
      </c>
      <c r="H107" t="s">
        <v>731</v>
      </c>
      <c r="I107">
        <v>22.524999999999999</v>
      </c>
      <c r="J107" t="s">
        <v>1251</v>
      </c>
      <c r="K107" t="s">
        <v>15</v>
      </c>
    </row>
    <row r="108" spans="1:11" x14ac:dyDescent="0.3">
      <c r="A108">
        <v>998</v>
      </c>
      <c r="B108">
        <v>3</v>
      </c>
      <c r="C108" t="s">
        <v>1456</v>
      </c>
      <c r="D108" t="s">
        <v>13</v>
      </c>
      <c r="E108">
        <v>21</v>
      </c>
      <c r="F108">
        <v>0</v>
      </c>
      <c r="G108">
        <v>0</v>
      </c>
      <c r="H108" t="s">
        <v>1457</v>
      </c>
      <c r="I108">
        <v>7.8208000000000002</v>
      </c>
      <c r="J108" t="s">
        <v>1251</v>
      </c>
      <c r="K108" t="s">
        <v>27</v>
      </c>
    </row>
    <row r="109" spans="1:11" x14ac:dyDescent="0.3">
      <c r="A109">
        <v>999</v>
      </c>
      <c r="B109">
        <v>3</v>
      </c>
      <c r="C109" t="s">
        <v>1458</v>
      </c>
      <c r="D109" t="s">
        <v>13</v>
      </c>
      <c r="F109">
        <v>0</v>
      </c>
      <c r="G109">
        <v>0</v>
      </c>
      <c r="H109" t="s">
        <v>1459</v>
      </c>
      <c r="I109">
        <v>7.75</v>
      </c>
      <c r="J109" t="s">
        <v>1251</v>
      </c>
      <c r="K109" t="s">
        <v>27</v>
      </c>
    </row>
    <row r="110" spans="1:11" x14ac:dyDescent="0.3">
      <c r="A110">
        <v>1000</v>
      </c>
      <c r="B110">
        <v>3</v>
      </c>
      <c r="C110" t="s">
        <v>1460</v>
      </c>
      <c r="D110" t="s">
        <v>13</v>
      </c>
      <c r="F110">
        <v>0</v>
      </c>
      <c r="G110">
        <v>0</v>
      </c>
      <c r="H110" t="s">
        <v>1461</v>
      </c>
      <c r="I110">
        <v>8.7125000000000004</v>
      </c>
      <c r="J110" t="s">
        <v>1251</v>
      </c>
      <c r="K110" t="s">
        <v>15</v>
      </c>
    </row>
    <row r="111" spans="1:11" x14ac:dyDescent="0.3">
      <c r="A111">
        <v>1001</v>
      </c>
      <c r="B111">
        <v>2</v>
      </c>
      <c r="C111" t="s">
        <v>1462</v>
      </c>
      <c r="D111" t="s">
        <v>13</v>
      </c>
      <c r="E111">
        <v>18.5</v>
      </c>
      <c r="F111">
        <v>0</v>
      </c>
      <c r="G111">
        <v>0</v>
      </c>
      <c r="H111" t="s">
        <v>1463</v>
      </c>
      <c r="I111">
        <v>13</v>
      </c>
      <c r="J111" t="s">
        <v>1464</v>
      </c>
      <c r="K111" t="s">
        <v>15</v>
      </c>
    </row>
    <row r="112" spans="1:11" x14ac:dyDescent="0.3">
      <c r="A112">
        <v>1002</v>
      </c>
      <c r="B112">
        <v>2</v>
      </c>
      <c r="C112" t="s">
        <v>1465</v>
      </c>
      <c r="D112" t="s">
        <v>13</v>
      </c>
      <c r="E112">
        <v>41</v>
      </c>
      <c r="F112">
        <v>0</v>
      </c>
      <c r="G112">
        <v>0</v>
      </c>
      <c r="H112" t="s">
        <v>1466</v>
      </c>
      <c r="I112">
        <v>15.0458</v>
      </c>
      <c r="J112" t="s">
        <v>1251</v>
      </c>
      <c r="K112" t="s">
        <v>20</v>
      </c>
    </row>
    <row r="113" spans="1:11" x14ac:dyDescent="0.3">
      <c r="A113">
        <v>1003</v>
      </c>
      <c r="B113">
        <v>3</v>
      </c>
      <c r="C113" t="s">
        <v>1467</v>
      </c>
      <c r="D113" t="s">
        <v>17</v>
      </c>
      <c r="F113">
        <v>0</v>
      </c>
      <c r="G113">
        <v>0</v>
      </c>
      <c r="H113" t="s">
        <v>1468</v>
      </c>
      <c r="I113">
        <v>7.7792000000000003</v>
      </c>
      <c r="J113" t="s">
        <v>1251</v>
      </c>
      <c r="K113" t="s">
        <v>27</v>
      </c>
    </row>
    <row r="114" spans="1:11" x14ac:dyDescent="0.3">
      <c r="A114">
        <v>1004</v>
      </c>
      <c r="B114">
        <v>1</v>
      </c>
      <c r="C114" t="s">
        <v>1469</v>
      </c>
      <c r="D114" t="s">
        <v>17</v>
      </c>
      <c r="E114">
        <v>36</v>
      </c>
      <c r="F114">
        <v>0</v>
      </c>
      <c r="G114">
        <v>0</v>
      </c>
      <c r="H114" t="s">
        <v>1470</v>
      </c>
      <c r="I114">
        <v>31.679200000000002</v>
      </c>
      <c r="J114" t="s">
        <v>1471</v>
      </c>
      <c r="K114" t="s">
        <v>20</v>
      </c>
    </row>
    <row r="115" spans="1:11" x14ac:dyDescent="0.3">
      <c r="A115">
        <v>1005</v>
      </c>
      <c r="B115">
        <v>3</v>
      </c>
      <c r="C115" t="s">
        <v>1472</v>
      </c>
      <c r="D115" t="s">
        <v>17</v>
      </c>
      <c r="E115">
        <v>18.5</v>
      </c>
      <c r="F115">
        <v>0</v>
      </c>
      <c r="G115">
        <v>0</v>
      </c>
      <c r="H115" t="s">
        <v>1473</v>
      </c>
      <c r="I115">
        <v>7.2832999999999997</v>
      </c>
      <c r="J115" t="s">
        <v>1251</v>
      </c>
      <c r="K115" t="s">
        <v>27</v>
      </c>
    </row>
    <row r="116" spans="1:11" x14ac:dyDescent="0.3">
      <c r="A116">
        <v>1006</v>
      </c>
      <c r="B116">
        <v>1</v>
      </c>
      <c r="C116" t="s">
        <v>1474</v>
      </c>
      <c r="D116" t="s">
        <v>17</v>
      </c>
      <c r="E116">
        <v>63</v>
      </c>
      <c r="F116">
        <v>1</v>
      </c>
      <c r="G116">
        <v>0</v>
      </c>
      <c r="H116" t="s">
        <v>759</v>
      </c>
      <c r="I116">
        <v>221.7792</v>
      </c>
      <c r="J116" t="s">
        <v>1408</v>
      </c>
      <c r="K116" t="s">
        <v>15</v>
      </c>
    </row>
    <row r="117" spans="1:11" x14ac:dyDescent="0.3">
      <c r="A117">
        <v>1007</v>
      </c>
      <c r="B117">
        <v>3</v>
      </c>
      <c r="C117" t="s">
        <v>1475</v>
      </c>
      <c r="D117" t="s">
        <v>13</v>
      </c>
      <c r="E117">
        <v>18</v>
      </c>
      <c r="F117">
        <v>1</v>
      </c>
      <c r="G117">
        <v>0</v>
      </c>
      <c r="H117" t="s">
        <v>1476</v>
      </c>
      <c r="I117">
        <v>14.4542</v>
      </c>
      <c r="J117" t="s">
        <v>1251</v>
      </c>
      <c r="K117" t="s">
        <v>20</v>
      </c>
    </row>
    <row r="118" spans="1:11" x14ac:dyDescent="0.3">
      <c r="A118">
        <v>1008</v>
      </c>
      <c r="B118">
        <v>3</v>
      </c>
      <c r="C118" t="s">
        <v>1477</v>
      </c>
      <c r="D118" t="s">
        <v>13</v>
      </c>
      <c r="F118">
        <v>0</v>
      </c>
      <c r="G118">
        <v>0</v>
      </c>
      <c r="H118" t="s">
        <v>1478</v>
      </c>
      <c r="I118">
        <v>6.4375</v>
      </c>
      <c r="J118" t="s">
        <v>1251</v>
      </c>
      <c r="K118" t="s">
        <v>20</v>
      </c>
    </row>
    <row r="119" spans="1:11" x14ac:dyDescent="0.3">
      <c r="A119">
        <v>1009</v>
      </c>
      <c r="B119">
        <v>3</v>
      </c>
      <c r="C119" t="s">
        <v>1479</v>
      </c>
      <c r="D119" t="s">
        <v>17</v>
      </c>
      <c r="E119">
        <v>1</v>
      </c>
      <c r="F119">
        <v>1</v>
      </c>
      <c r="G119">
        <v>1</v>
      </c>
      <c r="H119" t="s">
        <v>34</v>
      </c>
      <c r="I119">
        <v>16.7</v>
      </c>
      <c r="J119" t="s">
        <v>35</v>
      </c>
      <c r="K119" t="s">
        <v>15</v>
      </c>
    </row>
    <row r="120" spans="1:11" x14ac:dyDescent="0.3">
      <c r="A120">
        <v>1010</v>
      </c>
      <c r="B120">
        <v>1</v>
      </c>
      <c r="C120" t="s">
        <v>1480</v>
      </c>
      <c r="D120" t="s">
        <v>13</v>
      </c>
      <c r="E120">
        <v>36</v>
      </c>
      <c r="F120">
        <v>0</v>
      </c>
      <c r="G120">
        <v>0</v>
      </c>
      <c r="H120" t="s">
        <v>1481</v>
      </c>
      <c r="I120">
        <v>75.241699999999994</v>
      </c>
      <c r="J120" t="s">
        <v>1482</v>
      </c>
      <c r="K120" t="s">
        <v>20</v>
      </c>
    </row>
    <row r="121" spans="1:11" x14ac:dyDescent="0.3">
      <c r="A121">
        <v>1011</v>
      </c>
      <c r="B121">
        <v>2</v>
      </c>
      <c r="C121" t="s">
        <v>1483</v>
      </c>
      <c r="D121" t="s">
        <v>17</v>
      </c>
      <c r="E121">
        <v>29</v>
      </c>
      <c r="F121">
        <v>1</v>
      </c>
      <c r="G121">
        <v>0</v>
      </c>
      <c r="H121" t="s">
        <v>852</v>
      </c>
      <c r="I121">
        <v>26</v>
      </c>
      <c r="J121" t="s">
        <v>1251</v>
      </c>
      <c r="K121" t="s">
        <v>15</v>
      </c>
    </row>
    <row r="122" spans="1:11" x14ac:dyDescent="0.3">
      <c r="A122">
        <v>1012</v>
      </c>
      <c r="B122">
        <v>2</v>
      </c>
      <c r="C122" t="s">
        <v>1484</v>
      </c>
      <c r="D122" t="s">
        <v>17</v>
      </c>
      <c r="E122">
        <v>12</v>
      </c>
      <c r="F122">
        <v>0</v>
      </c>
      <c r="G122">
        <v>0</v>
      </c>
      <c r="H122" t="s">
        <v>254</v>
      </c>
      <c r="I122">
        <v>15.75</v>
      </c>
      <c r="J122" t="s">
        <v>1251</v>
      </c>
      <c r="K122" t="s">
        <v>15</v>
      </c>
    </row>
    <row r="123" spans="1:11" x14ac:dyDescent="0.3">
      <c r="A123">
        <v>1013</v>
      </c>
      <c r="B123">
        <v>3</v>
      </c>
      <c r="C123" t="s">
        <v>1485</v>
      </c>
      <c r="D123" t="s">
        <v>13</v>
      </c>
      <c r="F123">
        <v>1</v>
      </c>
      <c r="G123">
        <v>0</v>
      </c>
      <c r="H123" t="s">
        <v>1486</v>
      </c>
      <c r="I123">
        <v>7.75</v>
      </c>
      <c r="J123" t="s">
        <v>1251</v>
      </c>
      <c r="K123" t="s">
        <v>27</v>
      </c>
    </row>
    <row r="124" spans="1:11" x14ac:dyDescent="0.3">
      <c r="A124">
        <v>1014</v>
      </c>
      <c r="B124">
        <v>1</v>
      </c>
      <c r="C124" t="s">
        <v>1487</v>
      </c>
      <c r="D124" t="s">
        <v>17</v>
      </c>
      <c r="E124">
        <v>35</v>
      </c>
      <c r="F124">
        <v>1</v>
      </c>
      <c r="G124">
        <v>0</v>
      </c>
      <c r="H124" t="s">
        <v>1311</v>
      </c>
      <c r="I124">
        <v>57.75</v>
      </c>
      <c r="J124" t="s">
        <v>1488</v>
      </c>
      <c r="K124" t="s">
        <v>20</v>
      </c>
    </row>
    <row r="125" spans="1:11" x14ac:dyDescent="0.3">
      <c r="A125">
        <v>1015</v>
      </c>
      <c r="B125">
        <v>3</v>
      </c>
      <c r="C125" t="s">
        <v>1489</v>
      </c>
      <c r="D125" t="s">
        <v>13</v>
      </c>
      <c r="E125">
        <v>28</v>
      </c>
      <c r="F125">
        <v>0</v>
      </c>
      <c r="G125">
        <v>0</v>
      </c>
      <c r="H125" t="s">
        <v>1490</v>
      </c>
      <c r="I125">
        <v>7.25</v>
      </c>
      <c r="J125" t="s">
        <v>1251</v>
      </c>
      <c r="K125" t="s">
        <v>15</v>
      </c>
    </row>
    <row r="126" spans="1:11" x14ac:dyDescent="0.3">
      <c r="A126">
        <v>1016</v>
      </c>
      <c r="B126">
        <v>3</v>
      </c>
      <c r="C126" t="s">
        <v>1491</v>
      </c>
      <c r="D126" t="s">
        <v>13</v>
      </c>
      <c r="F126">
        <v>0</v>
      </c>
      <c r="G126">
        <v>0</v>
      </c>
      <c r="H126" t="s">
        <v>1492</v>
      </c>
      <c r="I126">
        <v>7.75</v>
      </c>
      <c r="J126" t="s">
        <v>1251</v>
      </c>
      <c r="K126" t="s">
        <v>27</v>
      </c>
    </row>
    <row r="127" spans="1:11" x14ac:dyDescent="0.3">
      <c r="A127">
        <v>1017</v>
      </c>
      <c r="B127">
        <v>3</v>
      </c>
      <c r="C127" t="s">
        <v>1493</v>
      </c>
      <c r="D127" t="s">
        <v>17</v>
      </c>
      <c r="E127">
        <v>17</v>
      </c>
      <c r="F127">
        <v>0</v>
      </c>
      <c r="G127">
        <v>1</v>
      </c>
      <c r="H127" t="s">
        <v>1494</v>
      </c>
      <c r="I127">
        <v>16.100000000000001</v>
      </c>
      <c r="J127" t="s">
        <v>1251</v>
      </c>
      <c r="K127" t="s">
        <v>15</v>
      </c>
    </row>
    <row r="128" spans="1:11" x14ac:dyDescent="0.3">
      <c r="A128">
        <v>1018</v>
      </c>
      <c r="B128">
        <v>3</v>
      </c>
      <c r="C128" t="s">
        <v>1495</v>
      </c>
      <c r="D128" t="s">
        <v>13</v>
      </c>
      <c r="E128">
        <v>22</v>
      </c>
      <c r="F128">
        <v>0</v>
      </c>
      <c r="G128">
        <v>0</v>
      </c>
      <c r="H128" t="s">
        <v>1496</v>
      </c>
      <c r="I128">
        <v>7.7957999999999998</v>
      </c>
      <c r="J128" t="s">
        <v>1251</v>
      </c>
      <c r="K128" t="s">
        <v>15</v>
      </c>
    </row>
    <row r="129" spans="1:11" x14ac:dyDescent="0.3">
      <c r="A129">
        <v>1019</v>
      </c>
      <c r="B129">
        <v>3</v>
      </c>
      <c r="C129" t="s">
        <v>1497</v>
      </c>
      <c r="D129" t="s">
        <v>17</v>
      </c>
      <c r="F129">
        <v>2</v>
      </c>
      <c r="G129">
        <v>0</v>
      </c>
      <c r="H129" t="s">
        <v>1498</v>
      </c>
      <c r="I129">
        <v>23.25</v>
      </c>
      <c r="J129" t="s">
        <v>1251</v>
      </c>
      <c r="K129" t="s">
        <v>27</v>
      </c>
    </row>
    <row r="130" spans="1:11" x14ac:dyDescent="0.3">
      <c r="A130">
        <v>1020</v>
      </c>
      <c r="B130">
        <v>2</v>
      </c>
      <c r="C130" t="s">
        <v>1499</v>
      </c>
      <c r="D130" t="s">
        <v>13</v>
      </c>
      <c r="E130">
        <v>42</v>
      </c>
      <c r="F130">
        <v>0</v>
      </c>
      <c r="G130">
        <v>0</v>
      </c>
      <c r="H130" t="s">
        <v>1500</v>
      </c>
      <c r="I130">
        <v>13</v>
      </c>
      <c r="J130" t="s">
        <v>1251</v>
      </c>
      <c r="K130" t="s">
        <v>15</v>
      </c>
    </row>
    <row r="131" spans="1:11" x14ac:dyDescent="0.3">
      <c r="A131">
        <v>1021</v>
      </c>
      <c r="B131">
        <v>3</v>
      </c>
      <c r="C131" t="s">
        <v>1501</v>
      </c>
      <c r="D131" t="s">
        <v>13</v>
      </c>
      <c r="E131">
        <v>24</v>
      </c>
      <c r="F131">
        <v>0</v>
      </c>
      <c r="G131">
        <v>0</v>
      </c>
      <c r="H131" t="s">
        <v>1502</v>
      </c>
      <c r="I131">
        <v>8.0500000000000007</v>
      </c>
      <c r="J131" t="s">
        <v>1251</v>
      </c>
      <c r="K131" t="s">
        <v>15</v>
      </c>
    </row>
    <row r="132" spans="1:11" x14ac:dyDescent="0.3">
      <c r="A132">
        <v>1022</v>
      </c>
      <c r="B132">
        <v>3</v>
      </c>
      <c r="C132" t="s">
        <v>1503</v>
      </c>
      <c r="D132" t="s">
        <v>13</v>
      </c>
      <c r="E132">
        <v>32</v>
      </c>
      <c r="F132">
        <v>0</v>
      </c>
      <c r="G132">
        <v>0</v>
      </c>
      <c r="H132" t="s">
        <v>1504</v>
      </c>
      <c r="I132">
        <v>8.0500000000000007</v>
      </c>
      <c r="J132" t="s">
        <v>1251</v>
      </c>
      <c r="K132" t="s">
        <v>15</v>
      </c>
    </row>
    <row r="133" spans="1:11" x14ac:dyDescent="0.3">
      <c r="A133">
        <v>1023</v>
      </c>
      <c r="B133">
        <v>1</v>
      </c>
      <c r="C133" t="s">
        <v>1505</v>
      </c>
      <c r="D133" t="s">
        <v>13</v>
      </c>
      <c r="E133">
        <v>53</v>
      </c>
      <c r="F133">
        <v>0</v>
      </c>
      <c r="G133">
        <v>0</v>
      </c>
      <c r="H133" t="s">
        <v>1506</v>
      </c>
      <c r="I133">
        <v>28.5</v>
      </c>
      <c r="J133" t="s">
        <v>1507</v>
      </c>
      <c r="K133" t="s">
        <v>20</v>
      </c>
    </row>
    <row r="134" spans="1:11" x14ac:dyDescent="0.3">
      <c r="A134">
        <v>1024</v>
      </c>
      <c r="B134">
        <v>3</v>
      </c>
      <c r="C134" t="s">
        <v>1508</v>
      </c>
      <c r="D134" t="s">
        <v>17</v>
      </c>
      <c r="F134">
        <v>0</v>
      </c>
      <c r="G134">
        <v>4</v>
      </c>
      <c r="H134" t="s">
        <v>1509</v>
      </c>
      <c r="I134">
        <v>25.466699999999999</v>
      </c>
      <c r="J134" t="s">
        <v>1251</v>
      </c>
      <c r="K134" t="s">
        <v>15</v>
      </c>
    </row>
    <row r="135" spans="1:11" x14ac:dyDescent="0.3">
      <c r="A135">
        <v>1025</v>
      </c>
      <c r="B135">
        <v>3</v>
      </c>
      <c r="C135" t="s">
        <v>1510</v>
      </c>
      <c r="D135" t="s">
        <v>13</v>
      </c>
      <c r="F135">
        <v>1</v>
      </c>
      <c r="G135">
        <v>0</v>
      </c>
      <c r="H135" t="s">
        <v>1511</v>
      </c>
      <c r="I135">
        <v>6.4375</v>
      </c>
      <c r="J135" t="s">
        <v>1251</v>
      </c>
      <c r="K135" t="s">
        <v>20</v>
      </c>
    </row>
    <row r="136" spans="1:11" x14ac:dyDescent="0.3">
      <c r="A136">
        <v>1026</v>
      </c>
      <c r="B136">
        <v>3</v>
      </c>
      <c r="C136" t="s">
        <v>1512</v>
      </c>
      <c r="D136" t="s">
        <v>13</v>
      </c>
      <c r="E136">
        <v>43</v>
      </c>
      <c r="F136">
        <v>0</v>
      </c>
      <c r="G136">
        <v>0</v>
      </c>
      <c r="H136" t="s">
        <v>1513</v>
      </c>
      <c r="I136">
        <v>7.8958000000000004</v>
      </c>
      <c r="J136" t="s">
        <v>1251</v>
      </c>
      <c r="K136" t="s">
        <v>15</v>
      </c>
    </row>
    <row r="137" spans="1:11" x14ac:dyDescent="0.3">
      <c r="A137">
        <v>1027</v>
      </c>
      <c r="B137">
        <v>3</v>
      </c>
      <c r="C137" t="s">
        <v>1514</v>
      </c>
      <c r="D137" t="s">
        <v>13</v>
      </c>
      <c r="E137">
        <v>24</v>
      </c>
      <c r="F137">
        <v>0</v>
      </c>
      <c r="G137">
        <v>0</v>
      </c>
      <c r="H137" t="s">
        <v>1515</v>
      </c>
      <c r="I137">
        <v>7.8541999999999996</v>
      </c>
      <c r="J137" t="s">
        <v>1251</v>
      </c>
      <c r="K137" t="s">
        <v>15</v>
      </c>
    </row>
    <row r="138" spans="1:11" x14ac:dyDescent="0.3">
      <c r="A138">
        <v>1028</v>
      </c>
      <c r="B138">
        <v>3</v>
      </c>
      <c r="C138" t="s">
        <v>1516</v>
      </c>
      <c r="D138" t="s">
        <v>13</v>
      </c>
      <c r="E138">
        <v>26.5</v>
      </c>
      <c r="F138">
        <v>0</v>
      </c>
      <c r="G138">
        <v>0</v>
      </c>
      <c r="H138" t="s">
        <v>1517</v>
      </c>
      <c r="I138">
        <v>7.2249999999999996</v>
      </c>
      <c r="J138" t="s">
        <v>1251</v>
      </c>
      <c r="K138" t="s">
        <v>20</v>
      </c>
    </row>
    <row r="139" spans="1:11" x14ac:dyDescent="0.3">
      <c r="A139">
        <v>1029</v>
      </c>
      <c r="B139">
        <v>2</v>
      </c>
      <c r="C139" t="s">
        <v>1518</v>
      </c>
      <c r="D139" t="s">
        <v>13</v>
      </c>
      <c r="E139">
        <v>26</v>
      </c>
      <c r="F139">
        <v>0</v>
      </c>
      <c r="G139">
        <v>0</v>
      </c>
      <c r="H139" t="s">
        <v>1519</v>
      </c>
      <c r="I139">
        <v>13</v>
      </c>
      <c r="J139" t="s">
        <v>1251</v>
      </c>
      <c r="K139" t="s">
        <v>15</v>
      </c>
    </row>
    <row r="140" spans="1:11" x14ac:dyDescent="0.3">
      <c r="A140">
        <v>1030</v>
      </c>
      <c r="B140">
        <v>3</v>
      </c>
      <c r="C140" t="s">
        <v>1520</v>
      </c>
      <c r="D140" t="s">
        <v>17</v>
      </c>
      <c r="E140">
        <v>23</v>
      </c>
      <c r="F140">
        <v>0</v>
      </c>
      <c r="G140">
        <v>0</v>
      </c>
      <c r="H140" t="s">
        <v>1521</v>
      </c>
      <c r="I140">
        <v>8.0500000000000007</v>
      </c>
      <c r="J140" t="s">
        <v>1251</v>
      </c>
      <c r="K140" t="s">
        <v>15</v>
      </c>
    </row>
    <row r="141" spans="1:11" x14ac:dyDescent="0.3">
      <c r="A141">
        <v>1031</v>
      </c>
      <c r="B141">
        <v>3</v>
      </c>
      <c r="C141" t="s">
        <v>1522</v>
      </c>
      <c r="D141" t="s">
        <v>13</v>
      </c>
      <c r="E141">
        <v>40</v>
      </c>
      <c r="F141">
        <v>1</v>
      </c>
      <c r="G141">
        <v>6</v>
      </c>
      <c r="H141" t="s">
        <v>105</v>
      </c>
      <c r="I141">
        <v>46.9</v>
      </c>
      <c r="J141" t="s">
        <v>1251</v>
      </c>
      <c r="K141" t="s">
        <v>15</v>
      </c>
    </row>
    <row r="142" spans="1:11" x14ac:dyDescent="0.3">
      <c r="A142">
        <v>1032</v>
      </c>
      <c r="B142">
        <v>3</v>
      </c>
      <c r="C142" t="s">
        <v>1523</v>
      </c>
      <c r="D142" t="s">
        <v>17</v>
      </c>
      <c r="E142">
        <v>10</v>
      </c>
      <c r="F142">
        <v>5</v>
      </c>
      <c r="G142">
        <v>2</v>
      </c>
      <c r="H142" t="s">
        <v>105</v>
      </c>
      <c r="I142">
        <v>46.9</v>
      </c>
      <c r="J142" t="s">
        <v>1251</v>
      </c>
      <c r="K142" t="s">
        <v>15</v>
      </c>
    </row>
    <row r="143" spans="1:11" x14ac:dyDescent="0.3">
      <c r="A143">
        <v>1033</v>
      </c>
      <c r="B143">
        <v>1</v>
      </c>
      <c r="C143" t="s">
        <v>1524</v>
      </c>
      <c r="D143" t="s">
        <v>17</v>
      </c>
      <c r="E143">
        <v>33</v>
      </c>
      <c r="F143">
        <v>0</v>
      </c>
      <c r="G143">
        <v>0</v>
      </c>
      <c r="H143" t="s">
        <v>1525</v>
      </c>
      <c r="I143">
        <v>151.55000000000001</v>
      </c>
      <c r="J143" t="s">
        <v>1251</v>
      </c>
      <c r="K143" t="s">
        <v>15</v>
      </c>
    </row>
    <row r="144" spans="1:11" x14ac:dyDescent="0.3">
      <c r="A144">
        <v>1034</v>
      </c>
      <c r="B144">
        <v>1</v>
      </c>
      <c r="C144" t="s">
        <v>1526</v>
      </c>
      <c r="D144" t="s">
        <v>13</v>
      </c>
      <c r="E144">
        <v>61</v>
      </c>
      <c r="F144">
        <v>1</v>
      </c>
      <c r="G144">
        <v>3</v>
      </c>
      <c r="H144" t="s">
        <v>472</v>
      </c>
      <c r="I144">
        <v>262.375</v>
      </c>
      <c r="J144" t="s">
        <v>473</v>
      </c>
      <c r="K144" t="s">
        <v>20</v>
      </c>
    </row>
    <row r="145" spans="1:11" x14ac:dyDescent="0.3">
      <c r="A145">
        <v>1035</v>
      </c>
      <c r="B145">
        <v>2</v>
      </c>
      <c r="C145" t="s">
        <v>1527</v>
      </c>
      <c r="D145" t="s">
        <v>13</v>
      </c>
      <c r="E145">
        <v>28</v>
      </c>
      <c r="F145">
        <v>0</v>
      </c>
      <c r="G145">
        <v>0</v>
      </c>
      <c r="H145" t="s">
        <v>1528</v>
      </c>
      <c r="I145">
        <v>26</v>
      </c>
      <c r="J145" t="s">
        <v>1251</v>
      </c>
      <c r="K145" t="s">
        <v>15</v>
      </c>
    </row>
    <row r="146" spans="1:11" x14ac:dyDescent="0.3">
      <c r="A146">
        <v>1036</v>
      </c>
      <c r="B146">
        <v>1</v>
      </c>
      <c r="C146" t="s">
        <v>1529</v>
      </c>
      <c r="D146" t="s">
        <v>13</v>
      </c>
      <c r="E146">
        <v>42</v>
      </c>
      <c r="F146">
        <v>0</v>
      </c>
      <c r="G146">
        <v>0</v>
      </c>
      <c r="H146" t="s">
        <v>1530</v>
      </c>
      <c r="I146">
        <v>26.55</v>
      </c>
      <c r="J146" t="s">
        <v>1251</v>
      </c>
      <c r="K146" t="s">
        <v>15</v>
      </c>
    </row>
    <row r="147" spans="1:11" x14ac:dyDescent="0.3">
      <c r="A147">
        <v>1037</v>
      </c>
      <c r="B147">
        <v>3</v>
      </c>
      <c r="C147" t="s">
        <v>1531</v>
      </c>
      <c r="D147" t="s">
        <v>13</v>
      </c>
      <c r="E147">
        <v>31</v>
      </c>
      <c r="F147">
        <v>3</v>
      </c>
      <c r="G147">
        <v>0</v>
      </c>
      <c r="H147" t="s">
        <v>1532</v>
      </c>
      <c r="I147">
        <v>18</v>
      </c>
      <c r="J147" t="s">
        <v>1251</v>
      </c>
      <c r="K147" t="s">
        <v>15</v>
      </c>
    </row>
    <row r="148" spans="1:11" x14ac:dyDescent="0.3">
      <c r="A148">
        <v>1038</v>
      </c>
      <c r="B148">
        <v>1</v>
      </c>
      <c r="C148" t="s">
        <v>1533</v>
      </c>
      <c r="D148" t="s">
        <v>13</v>
      </c>
      <c r="F148">
        <v>0</v>
      </c>
      <c r="G148">
        <v>0</v>
      </c>
      <c r="H148" t="s">
        <v>1534</v>
      </c>
      <c r="I148">
        <v>51.862499999999997</v>
      </c>
      <c r="J148" t="s">
        <v>29</v>
      </c>
      <c r="K148" t="s">
        <v>15</v>
      </c>
    </row>
    <row r="149" spans="1:11" x14ac:dyDescent="0.3">
      <c r="A149">
        <v>1039</v>
      </c>
      <c r="B149">
        <v>3</v>
      </c>
      <c r="C149" t="s">
        <v>1535</v>
      </c>
      <c r="D149" t="s">
        <v>13</v>
      </c>
      <c r="E149">
        <v>22</v>
      </c>
      <c r="F149">
        <v>0</v>
      </c>
      <c r="G149">
        <v>0</v>
      </c>
      <c r="H149" t="s">
        <v>1536</v>
      </c>
      <c r="I149">
        <v>8.0500000000000007</v>
      </c>
      <c r="J149" t="s">
        <v>1251</v>
      </c>
      <c r="K149" t="s">
        <v>15</v>
      </c>
    </row>
    <row r="150" spans="1:11" x14ac:dyDescent="0.3">
      <c r="A150">
        <v>1040</v>
      </c>
      <c r="B150">
        <v>1</v>
      </c>
      <c r="C150" t="s">
        <v>1537</v>
      </c>
      <c r="D150" t="s">
        <v>13</v>
      </c>
      <c r="F150">
        <v>0</v>
      </c>
      <c r="G150">
        <v>0</v>
      </c>
      <c r="H150" t="s">
        <v>1538</v>
      </c>
      <c r="I150">
        <v>26.55</v>
      </c>
      <c r="J150" t="s">
        <v>1251</v>
      </c>
      <c r="K150" t="s">
        <v>15</v>
      </c>
    </row>
    <row r="151" spans="1:11" x14ac:dyDescent="0.3">
      <c r="A151">
        <v>1041</v>
      </c>
      <c r="B151">
        <v>2</v>
      </c>
      <c r="C151" t="s">
        <v>1539</v>
      </c>
      <c r="D151" t="s">
        <v>13</v>
      </c>
      <c r="E151">
        <v>30</v>
      </c>
      <c r="F151">
        <v>1</v>
      </c>
      <c r="G151">
        <v>1</v>
      </c>
      <c r="H151" t="s">
        <v>1540</v>
      </c>
      <c r="I151">
        <v>26</v>
      </c>
      <c r="J151" t="s">
        <v>1251</v>
      </c>
      <c r="K151" t="s">
        <v>15</v>
      </c>
    </row>
    <row r="152" spans="1:11" x14ac:dyDescent="0.3">
      <c r="A152">
        <v>1042</v>
      </c>
      <c r="B152">
        <v>1</v>
      </c>
      <c r="C152" t="s">
        <v>1541</v>
      </c>
      <c r="D152" t="s">
        <v>17</v>
      </c>
      <c r="E152">
        <v>23</v>
      </c>
      <c r="F152">
        <v>0</v>
      </c>
      <c r="G152">
        <v>1</v>
      </c>
      <c r="H152" t="s">
        <v>1542</v>
      </c>
      <c r="I152">
        <v>83.158299999999997</v>
      </c>
      <c r="J152" t="s">
        <v>470</v>
      </c>
      <c r="K152" t="s">
        <v>20</v>
      </c>
    </row>
    <row r="153" spans="1:11" x14ac:dyDescent="0.3">
      <c r="A153">
        <v>1043</v>
      </c>
      <c r="B153">
        <v>3</v>
      </c>
      <c r="C153" t="s">
        <v>1543</v>
      </c>
      <c r="D153" t="s">
        <v>13</v>
      </c>
      <c r="F153">
        <v>0</v>
      </c>
      <c r="G153">
        <v>0</v>
      </c>
      <c r="H153" t="s">
        <v>1544</v>
      </c>
      <c r="I153">
        <v>7.8958000000000004</v>
      </c>
      <c r="J153" t="s">
        <v>1251</v>
      </c>
      <c r="K153" t="s">
        <v>20</v>
      </c>
    </row>
    <row r="154" spans="1:11" x14ac:dyDescent="0.3">
      <c r="A154">
        <v>1044</v>
      </c>
      <c r="B154">
        <v>3</v>
      </c>
      <c r="C154" t="s">
        <v>1545</v>
      </c>
      <c r="D154" t="s">
        <v>13</v>
      </c>
      <c r="E154">
        <v>60.5</v>
      </c>
      <c r="F154">
        <v>0</v>
      </c>
      <c r="G154">
        <v>0</v>
      </c>
      <c r="H154" t="s">
        <v>1546</v>
      </c>
      <c r="J154" t="s">
        <v>1251</v>
      </c>
      <c r="K154" t="s">
        <v>15</v>
      </c>
    </row>
    <row r="155" spans="1:11" x14ac:dyDescent="0.3">
      <c r="A155">
        <v>1045</v>
      </c>
      <c r="B155">
        <v>3</v>
      </c>
      <c r="C155" t="s">
        <v>1547</v>
      </c>
      <c r="D155" t="s">
        <v>17</v>
      </c>
      <c r="E155">
        <v>36</v>
      </c>
      <c r="F155">
        <v>0</v>
      </c>
      <c r="G155">
        <v>2</v>
      </c>
      <c r="H155" t="s">
        <v>1548</v>
      </c>
      <c r="I155">
        <v>12.183299999999999</v>
      </c>
      <c r="J155" t="s">
        <v>1251</v>
      </c>
      <c r="K155" t="s">
        <v>15</v>
      </c>
    </row>
    <row r="156" spans="1:11" x14ac:dyDescent="0.3">
      <c r="A156">
        <v>1046</v>
      </c>
      <c r="B156">
        <v>3</v>
      </c>
      <c r="C156" t="s">
        <v>1549</v>
      </c>
      <c r="D156" t="s">
        <v>13</v>
      </c>
      <c r="E156">
        <v>13</v>
      </c>
      <c r="F156">
        <v>4</v>
      </c>
      <c r="G156">
        <v>2</v>
      </c>
      <c r="H156" t="s">
        <v>1550</v>
      </c>
      <c r="I156">
        <v>31.387499999999999</v>
      </c>
      <c r="J156" t="s">
        <v>1251</v>
      </c>
      <c r="K156" t="s">
        <v>15</v>
      </c>
    </row>
    <row r="157" spans="1:11" x14ac:dyDescent="0.3">
      <c r="A157">
        <v>1047</v>
      </c>
      <c r="B157">
        <v>3</v>
      </c>
      <c r="C157" t="s">
        <v>1551</v>
      </c>
      <c r="D157" t="s">
        <v>13</v>
      </c>
      <c r="E157">
        <v>24</v>
      </c>
      <c r="F157">
        <v>0</v>
      </c>
      <c r="G157">
        <v>0</v>
      </c>
      <c r="H157" t="s">
        <v>1552</v>
      </c>
      <c r="I157">
        <v>7.55</v>
      </c>
      <c r="J157" t="s">
        <v>1251</v>
      </c>
      <c r="K157" t="s">
        <v>15</v>
      </c>
    </row>
    <row r="158" spans="1:11" x14ac:dyDescent="0.3">
      <c r="A158">
        <v>1048</v>
      </c>
      <c r="B158">
        <v>1</v>
      </c>
      <c r="C158" t="s">
        <v>1553</v>
      </c>
      <c r="D158" t="s">
        <v>17</v>
      </c>
      <c r="E158">
        <v>29</v>
      </c>
      <c r="F158">
        <v>0</v>
      </c>
      <c r="G158">
        <v>0</v>
      </c>
      <c r="H158" t="s">
        <v>759</v>
      </c>
      <c r="I158">
        <v>221.7792</v>
      </c>
      <c r="J158" t="s">
        <v>1554</v>
      </c>
      <c r="K158" t="s">
        <v>15</v>
      </c>
    </row>
    <row r="159" spans="1:11" x14ac:dyDescent="0.3">
      <c r="A159">
        <v>1049</v>
      </c>
      <c r="B159">
        <v>3</v>
      </c>
      <c r="C159" t="s">
        <v>1555</v>
      </c>
      <c r="D159" t="s">
        <v>17</v>
      </c>
      <c r="E159">
        <v>23</v>
      </c>
      <c r="F159">
        <v>0</v>
      </c>
      <c r="G159">
        <v>0</v>
      </c>
      <c r="H159" t="s">
        <v>1556</v>
      </c>
      <c r="I159">
        <v>7.8541999999999996</v>
      </c>
      <c r="J159" t="s">
        <v>1251</v>
      </c>
      <c r="K159" t="s">
        <v>15</v>
      </c>
    </row>
    <row r="160" spans="1:11" x14ac:dyDescent="0.3">
      <c r="A160">
        <v>1050</v>
      </c>
      <c r="B160">
        <v>1</v>
      </c>
      <c r="C160" t="s">
        <v>1557</v>
      </c>
      <c r="D160" t="s">
        <v>13</v>
      </c>
      <c r="E160">
        <v>42</v>
      </c>
      <c r="F160">
        <v>0</v>
      </c>
      <c r="G160">
        <v>0</v>
      </c>
      <c r="H160" t="s">
        <v>1558</v>
      </c>
      <c r="I160">
        <v>26.55</v>
      </c>
      <c r="J160" t="s">
        <v>1559</v>
      </c>
      <c r="K160" t="s">
        <v>15</v>
      </c>
    </row>
    <row r="161" spans="1:11" x14ac:dyDescent="0.3">
      <c r="A161">
        <v>1051</v>
      </c>
      <c r="B161">
        <v>3</v>
      </c>
      <c r="C161" t="s">
        <v>1560</v>
      </c>
      <c r="D161" t="s">
        <v>17</v>
      </c>
      <c r="E161">
        <v>26</v>
      </c>
      <c r="F161">
        <v>0</v>
      </c>
      <c r="G161">
        <v>2</v>
      </c>
      <c r="H161" t="s">
        <v>1561</v>
      </c>
      <c r="I161">
        <v>13.775</v>
      </c>
      <c r="J161" t="s">
        <v>1251</v>
      </c>
      <c r="K161" t="s">
        <v>15</v>
      </c>
    </row>
    <row r="162" spans="1:11" x14ac:dyDescent="0.3">
      <c r="A162">
        <v>1052</v>
      </c>
      <c r="B162">
        <v>3</v>
      </c>
      <c r="C162" t="s">
        <v>1562</v>
      </c>
      <c r="D162" t="s">
        <v>17</v>
      </c>
      <c r="F162">
        <v>0</v>
      </c>
      <c r="G162">
        <v>0</v>
      </c>
      <c r="H162" t="s">
        <v>1563</v>
      </c>
      <c r="I162">
        <v>7.7332999999999998</v>
      </c>
      <c r="J162" t="s">
        <v>1251</v>
      </c>
      <c r="K162" t="s">
        <v>27</v>
      </c>
    </row>
    <row r="163" spans="1:11" x14ac:dyDescent="0.3">
      <c r="A163">
        <v>1053</v>
      </c>
      <c r="B163">
        <v>3</v>
      </c>
      <c r="C163" t="s">
        <v>1564</v>
      </c>
      <c r="D163" t="s">
        <v>13</v>
      </c>
      <c r="E163">
        <v>7</v>
      </c>
      <c r="F163">
        <v>1</v>
      </c>
      <c r="G163">
        <v>1</v>
      </c>
      <c r="H163" t="s">
        <v>1565</v>
      </c>
      <c r="I163">
        <v>15.245799999999999</v>
      </c>
      <c r="J163" t="s">
        <v>1251</v>
      </c>
      <c r="K163" t="s">
        <v>20</v>
      </c>
    </row>
    <row r="164" spans="1:11" x14ac:dyDescent="0.3">
      <c r="A164">
        <v>1054</v>
      </c>
      <c r="B164">
        <v>2</v>
      </c>
      <c r="C164" t="s">
        <v>1566</v>
      </c>
      <c r="D164" t="s">
        <v>17</v>
      </c>
      <c r="E164">
        <v>26</v>
      </c>
      <c r="F164">
        <v>0</v>
      </c>
      <c r="G164">
        <v>0</v>
      </c>
      <c r="H164" t="s">
        <v>1567</v>
      </c>
      <c r="I164">
        <v>13.5</v>
      </c>
      <c r="J164" t="s">
        <v>1251</v>
      </c>
      <c r="K164" t="s">
        <v>15</v>
      </c>
    </row>
    <row r="165" spans="1:11" x14ac:dyDescent="0.3">
      <c r="A165">
        <v>1055</v>
      </c>
      <c r="B165">
        <v>3</v>
      </c>
      <c r="C165" t="s">
        <v>1568</v>
      </c>
      <c r="D165" t="s">
        <v>13</v>
      </c>
      <c r="F165">
        <v>0</v>
      </c>
      <c r="G165">
        <v>0</v>
      </c>
      <c r="H165" t="s">
        <v>1569</v>
      </c>
      <c r="I165">
        <v>7</v>
      </c>
      <c r="J165" t="s">
        <v>1251</v>
      </c>
      <c r="K165" t="s">
        <v>15</v>
      </c>
    </row>
    <row r="166" spans="1:11" x14ac:dyDescent="0.3">
      <c r="A166">
        <v>1056</v>
      </c>
      <c r="B166">
        <v>2</v>
      </c>
      <c r="C166" t="s">
        <v>1570</v>
      </c>
      <c r="D166" t="s">
        <v>13</v>
      </c>
      <c r="E166">
        <v>41</v>
      </c>
      <c r="F166">
        <v>0</v>
      </c>
      <c r="G166">
        <v>0</v>
      </c>
      <c r="H166" t="s">
        <v>1571</v>
      </c>
      <c r="I166">
        <v>13</v>
      </c>
      <c r="J166" t="s">
        <v>1251</v>
      </c>
      <c r="K166" t="s">
        <v>15</v>
      </c>
    </row>
    <row r="167" spans="1:11" x14ac:dyDescent="0.3">
      <c r="A167">
        <v>1057</v>
      </c>
      <c r="B167">
        <v>3</v>
      </c>
      <c r="C167" t="s">
        <v>1572</v>
      </c>
      <c r="D167" t="s">
        <v>17</v>
      </c>
      <c r="E167">
        <v>26</v>
      </c>
      <c r="F167">
        <v>1</v>
      </c>
      <c r="G167">
        <v>1</v>
      </c>
      <c r="H167" t="s">
        <v>1573</v>
      </c>
      <c r="I167">
        <v>22.024999999999999</v>
      </c>
      <c r="J167" t="s">
        <v>1251</v>
      </c>
      <c r="K167" t="s">
        <v>15</v>
      </c>
    </row>
    <row r="168" spans="1:11" x14ac:dyDescent="0.3">
      <c r="A168">
        <v>1058</v>
      </c>
      <c r="B168">
        <v>1</v>
      </c>
      <c r="C168" t="s">
        <v>1574</v>
      </c>
      <c r="D168" t="s">
        <v>13</v>
      </c>
      <c r="E168">
        <v>48</v>
      </c>
      <c r="F168">
        <v>0</v>
      </c>
      <c r="G168">
        <v>0</v>
      </c>
      <c r="H168" t="s">
        <v>1575</v>
      </c>
      <c r="I168">
        <v>50.495800000000003</v>
      </c>
      <c r="J168" t="s">
        <v>1576</v>
      </c>
      <c r="K168" t="s">
        <v>20</v>
      </c>
    </row>
    <row r="169" spans="1:11" x14ac:dyDescent="0.3">
      <c r="A169">
        <v>1059</v>
      </c>
      <c r="B169">
        <v>3</v>
      </c>
      <c r="C169" t="s">
        <v>1577</v>
      </c>
      <c r="D169" t="s">
        <v>13</v>
      </c>
      <c r="E169">
        <v>18</v>
      </c>
      <c r="F169">
        <v>2</v>
      </c>
      <c r="G169">
        <v>2</v>
      </c>
      <c r="H169" t="s">
        <v>143</v>
      </c>
      <c r="I169">
        <v>34.375</v>
      </c>
      <c r="J169" t="s">
        <v>1251</v>
      </c>
      <c r="K169" t="s">
        <v>15</v>
      </c>
    </row>
    <row r="170" spans="1:11" x14ac:dyDescent="0.3">
      <c r="A170">
        <v>1060</v>
      </c>
      <c r="B170">
        <v>1</v>
      </c>
      <c r="C170" t="s">
        <v>1578</v>
      </c>
      <c r="D170" t="s">
        <v>17</v>
      </c>
      <c r="F170">
        <v>0</v>
      </c>
      <c r="G170">
        <v>0</v>
      </c>
      <c r="H170" t="s">
        <v>1579</v>
      </c>
      <c r="I170">
        <v>27.720800000000001</v>
      </c>
      <c r="J170" t="s">
        <v>1251</v>
      </c>
      <c r="K170" t="s">
        <v>20</v>
      </c>
    </row>
    <row r="171" spans="1:11" x14ac:dyDescent="0.3">
      <c r="A171">
        <v>1061</v>
      </c>
      <c r="B171">
        <v>3</v>
      </c>
      <c r="C171" t="s">
        <v>1580</v>
      </c>
      <c r="D171" t="s">
        <v>17</v>
      </c>
      <c r="E171">
        <v>22</v>
      </c>
      <c r="F171">
        <v>0</v>
      </c>
      <c r="G171">
        <v>0</v>
      </c>
      <c r="H171" t="s">
        <v>1581</v>
      </c>
      <c r="I171">
        <v>8.9625000000000004</v>
      </c>
      <c r="J171" t="s">
        <v>1251</v>
      </c>
      <c r="K171" t="s">
        <v>15</v>
      </c>
    </row>
    <row r="172" spans="1:11" x14ac:dyDescent="0.3">
      <c r="A172">
        <v>1062</v>
      </c>
      <c r="B172">
        <v>3</v>
      </c>
      <c r="C172" t="s">
        <v>1582</v>
      </c>
      <c r="D172" t="s">
        <v>13</v>
      </c>
      <c r="F172">
        <v>0</v>
      </c>
      <c r="G172">
        <v>0</v>
      </c>
      <c r="H172" t="s">
        <v>1583</v>
      </c>
      <c r="I172">
        <v>7.55</v>
      </c>
      <c r="J172" t="s">
        <v>1251</v>
      </c>
      <c r="K172" t="s">
        <v>15</v>
      </c>
    </row>
    <row r="173" spans="1:11" x14ac:dyDescent="0.3">
      <c r="A173">
        <v>1063</v>
      </c>
      <c r="B173">
        <v>3</v>
      </c>
      <c r="C173" t="s">
        <v>1584</v>
      </c>
      <c r="D173" t="s">
        <v>13</v>
      </c>
      <c r="E173">
        <v>27</v>
      </c>
      <c r="F173">
        <v>0</v>
      </c>
      <c r="G173">
        <v>0</v>
      </c>
      <c r="H173" t="s">
        <v>1585</v>
      </c>
      <c r="I173">
        <v>7.2249999999999996</v>
      </c>
      <c r="J173" t="s">
        <v>1251</v>
      </c>
      <c r="K173" t="s">
        <v>20</v>
      </c>
    </row>
    <row r="174" spans="1:11" x14ac:dyDescent="0.3">
      <c r="A174">
        <v>1064</v>
      </c>
      <c r="B174">
        <v>3</v>
      </c>
      <c r="C174" t="s">
        <v>1586</v>
      </c>
      <c r="D174" t="s">
        <v>13</v>
      </c>
      <c r="E174">
        <v>23</v>
      </c>
      <c r="F174">
        <v>1</v>
      </c>
      <c r="G174">
        <v>0</v>
      </c>
      <c r="H174" t="s">
        <v>1426</v>
      </c>
      <c r="I174">
        <v>13.9</v>
      </c>
      <c r="J174" t="s">
        <v>1251</v>
      </c>
      <c r="K174" t="s">
        <v>15</v>
      </c>
    </row>
    <row r="175" spans="1:11" x14ac:dyDescent="0.3">
      <c r="A175">
        <v>1065</v>
      </c>
      <c r="B175">
        <v>3</v>
      </c>
      <c r="C175" t="s">
        <v>1587</v>
      </c>
      <c r="D175" t="s">
        <v>13</v>
      </c>
      <c r="F175">
        <v>0</v>
      </c>
      <c r="G175">
        <v>0</v>
      </c>
      <c r="H175" t="s">
        <v>1588</v>
      </c>
      <c r="I175">
        <v>7.2291999999999996</v>
      </c>
      <c r="J175" t="s">
        <v>1251</v>
      </c>
      <c r="K175" t="s">
        <v>20</v>
      </c>
    </row>
    <row r="176" spans="1:11" x14ac:dyDescent="0.3">
      <c r="A176">
        <v>1066</v>
      </c>
      <c r="B176">
        <v>3</v>
      </c>
      <c r="C176" t="s">
        <v>1589</v>
      </c>
      <c r="D176" t="s">
        <v>13</v>
      </c>
      <c r="E176">
        <v>40</v>
      </c>
      <c r="F176">
        <v>1</v>
      </c>
      <c r="G176">
        <v>5</v>
      </c>
      <c r="H176" t="s">
        <v>1550</v>
      </c>
      <c r="I176">
        <v>31.387499999999999</v>
      </c>
      <c r="J176" t="s">
        <v>1251</v>
      </c>
      <c r="K176" t="s">
        <v>15</v>
      </c>
    </row>
    <row r="177" spans="1:11" x14ac:dyDescent="0.3">
      <c r="A177">
        <v>1067</v>
      </c>
      <c r="B177">
        <v>2</v>
      </c>
      <c r="C177" t="s">
        <v>1590</v>
      </c>
      <c r="D177" t="s">
        <v>17</v>
      </c>
      <c r="E177">
        <v>15</v>
      </c>
      <c r="F177">
        <v>0</v>
      </c>
      <c r="G177">
        <v>2</v>
      </c>
      <c r="H177" t="s">
        <v>1591</v>
      </c>
      <c r="I177">
        <v>39</v>
      </c>
      <c r="J177" t="s">
        <v>1251</v>
      </c>
      <c r="K177" t="s">
        <v>15</v>
      </c>
    </row>
    <row r="178" spans="1:11" x14ac:dyDescent="0.3">
      <c r="A178">
        <v>1068</v>
      </c>
      <c r="B178">
        <v>2</v>
      </c>
      <c r="C178" t="s">
        <v>1592</v>
      </c>
      <c r="D178" t="s">
        <v>17</v>
      </c>
      <c r="E178">
        <v>20</v>
      </c>
      <c r="F178">
        <v>0</v>
      </c>
      <c r="G178">
        <v>0</v>
      </c>
      <c r="H178" t="s">
        <v>228</v>
      </c>
      <c r="I178">
        <v>36.75</v>
      </c>
      <c r="J178" t="s">
        <v>1251</v>
      </c>
      <c r="K178" t="s">
        <v>15</v>
      </c>
    </row>
    <row r="179" spans="1:11" x14ac:dyDescent="0.3">
      <c r="A179">
        <v>1069</v>
      </c>
      <c r="B179">
        <v>1</v>
      </c>
      <c r="C179" t="s">
        <v>1593</v>
      </c>
      <c r="D179" t="s">
        <v>13</v>
      </c>
      <c r="E179">
        <v>54</v>
      </c>
      <c r="F179">
        <v>1</v>
      </c>
      <c r="G179">
        <v>0</v>
      </c>
      <c r="H179" t="s">
        <v>1445</v>
      </c>
      <c r="I179">
        <v>55.441699999999997</v>
      </c>
      <c r="J179" t="s">
        <v>1446</v>
      </c>
      <c r="K179" t="s">
        <v>20</v>
      </c>
    </row>
    <row r="180" spans="1:11" x14ac:dyDescent="0.3">
      <c r="A180">
        <v>1070</v>
      </c>
      <c r="B180">
        <v>2</v>
      </c>
      <c r="C180" t="s">
        <v>1594</v>
      </c>
      <c r="D180" t="s">
        <v>17</v>
      </c>
      <c r="E180">
        <v>36</v>
      </c>
      <c r="F180">
        <v>0</v>
      </c>
      <c r="G180">
        <v>3</v>
      </c>
      <c r="H180" t="s">
        <v>1595</v>
      </c>
      <c r="I180">
        <v>39</v>
      </c>
      <c r="J180" t="s">
        <v>286</v>
      </c>
      <c r="K180" t="s">
        <v>15</v>
      </c>
    </row>
    <row r="181" spans="1:11" x14ac:dyDescent="0.3">
      <c r="A181">
        <v>1071</v>
      </c>
      <c r="B181">
        <v>1</v>
      </c>
      <c r="C181" t="s">
        <v>1596</v>
      </c>
      <c r="D181" t="s">
        <v>17</v>
      </c>
      <c r="E181">
        <v>64</v>
      </c>
      <c r="F181">
        <v>0</v>
      </c>
      <c r="G181">
        <v>2</v>
      </c>
      <c r="H181" t="s">
        <v>1151</v>
      </c>
      <c r="I181">
        <v>83.158299999999997</v>
      </c>
      <c r="J181" t="s">
        <v>1597</v>
      </c>
      <c r="K181" t="s">
        <v>20</v>
      </c>
    </row>
    <row r="182" spans="1:11" x14ac:dyDescent="0.3">
      <c r="A182">
        <v>1072</v>
      </c>
      <c r="B182">
        <v>2</v>
      </c>
      <c r="C182" t="s">
        <v>1598</v>
      </c>
      <c r="D182" t="s">
        <v>13</v>
      </c>
      <c r="E182">
        <v>30</v>
      </c>
      <c r="F182">
        <v>0</v>
      </c>
      <c r="G182">
        <v>0</v>
      </c>
      <c r="H182" t="s">
        <v>1599</v>
      </c>
      <c r="I182">
        <v>13</v>
      </c>
      <c r="J182" t="s">
        <v>1251</v>
      </c>
      <c r="K182" t="s">
        <v>15</v>
      </c>
    </row>
    <row r="183" spans="1:11" x14ac:dyDescent="0.3">
      <c r="A183">
        <v>1073</v>
      </c>
      <c r="B183">
        <v>1</v>
      </c>
      <c r="C183" t="s">
        <v>1600</v>
      </c>
      <c r="D183" t="s">
        <v>13</v>
      </c>
      <c r="E183">
        <v>37</v>
      </c>
      <c r="F183">
        <v>1</v>
      </c>
      <c r="G183">
        <v>1</v>
      </c>
      <c r="H183" t="s">
        <v>1151</v>
      </c>
      <c r="I183">
        <v>83.158299999999997</v>
      </c>
      <c r="J183" t="s">
        <v>1601</v>
      </c>
      <c r="K183" t="s">
        <v>20</v>
      </c>
    </row>
    <row r="184" spans="1:11" x14ac:dyDescent="0.3">
      <c r="A184">
        <v>1074</v>
      </c>
      <c r="B184">
        <v>1</v>
      </c>
      <c r="C184" t="s">
        <v>1602</v>
      </c>
      <c r="D184" t="s">
        <v>17</v>
      </c>
      <c r="E184">
        <v>18</v>
      </c>
      <c r="F184">
        <v>1</v>
      </c>
      <c r="G184">
        <v>0</v>
      </c>
      <c r="H184" t="s">
        <v>1603</v>
      </c>
      <c r="I184">
        <v>53.1</v>
      </c>
      <c r="J184" t="s">
        <v>1044</v>
      </c>
      <c r="K184" t="s">
        <v>15</v>
      </c>
    </row>
    <row r="185" spans="1:11" x14ac:dyDescent="0.3">
      <c r="A185">
        <v>1075</v>
      </c>
      <c r="B185">
        <v>3</v>
      </c>
      <c r="C185" t="s">
        <v>1604</v>
      </c>
      <c r="D185" t="s">
        <v>13</v>
      </c>
      <c r="F185">
        <v>0</v>
      </c>
      <c r="G185">
        <v>0</v>
      </c>
      <c r="H185" t="s">
        <v>1605</v>
      </c>
      <c r="I185">
        <v>7.75</v>
      </c>
      <c r="J185" t="s">
        <v>1251</v>
      </c>
      <c r="K185" t="s">
        <v>27</v>
      </c>
    </row>
    <row r="186" spans="1:11" x14ac:dyDescent="0.3">
      <c r="A186">
        <v>1076</v>
      </c>
      <c r="B186">
        <v>1</v>
      </c>
      <c r="C186" t="s">
        <v>1606</v>
      </c>
      <c r="D186" t="s">
        <v>17</v>
      </c>
      <c r="E186">
        <v>27</v>
      </c>
      <c r="F186">
        <v>1</v>
      </c>
      <c r="G186">
        <v>1</v>
      </c>
      <c r="H186" t="s">
        <v>187</v>
      </c>
      <c r="I186">
        <v>247.52080000000001</v>
      </c>
      <c r="J186" t="s">
        <v>188</v>
      </c>
      <c r="K186" t="s">
        <v>20</v>
      </c>
    </row>
    <row r="187" spans="1:11" x14ac:dyDescent="0.3">
      <c r="A187">
        <v>1077</v>
      </c>
      <c r="B187">
        <v>2</v>
      </c>
      <c r="C187" t="s">
        <v>1607</v>
      </c>
      <c r="D187" t="s">
        <v>13</v>
      </c>
      <c r="E187">
        <v>40</v>
      </c>
      <c r="F187">
        <v>0</v>
      </c>
      <c r="G187">
        <v>0</v>
      </c>
      <c r="H187" t="s">
        <v>1608</v>
      </c>
      <c r="I187">
        <v>16</v>
      </c>
      <c r="J187" t="s">
        <v>1251</v>
      </c>
      <c r="K187" t="s">
        <v>15</v>
      </c>
    </row>
    <row r="188" spans="1:11" x14ac:dyDescent="0.3">
      <c r="A188">
        <v>1078</v>
      </c>
      <c r="B188">
        <v>2</v>
      </c>
      <c r="C188" t="s">
        <v>1609</v>
      </c>
      <c r="D188" t="s">
        <v>17</v>
      </c>
      <c r="E188">
        <v>21</v>
      </c>
      <c r="F188">
        <v>0</v>
      </c>
      <c r="G188">
        <v>1</v>
      </c>
      <c r="H188" t="s">
        <v>1610</v>
      </c>
      <c r="I188">
        <v>21</v>
      </c>
      <c r="J188" t="s">
        <v>1251</v>
      </c>
      <c r="K188" t="s">
        <v>15</v>
      </c>
    </row>
    <row r="189" spans="1:11" x14ac:dyDescent="0.3">
      <c r="A189">
        <v>1079</v>
      </c>
      <c r="B189">
        <v>3</v>
      </c>
      <c r="C189" t="s">
        <v>1611</v>
      </c>
      <c r="D189" t="s">
        <v>13</v>
      </c>
      <c r="E189">
        <v>17</v>
      </c>
      <c r="F189">
        <v>2</v>
      </c>
      <c r="G189">
        <v>0</v>
      </c>
      <c r="H189" t="s">
        <v>1612</v>
      </c>
      <c r="I189">
        <v>8.0500000000000007</v>
      </c>
      <c r="J189" t="s">
        <v>1251</v>
      </c>
      <c r="K189" t="s">
        <v>15</v>
      </c>
    </row>
    <row r="190" spans="1:11" x14ac:dyDescent="0.3">
      <c r="A190">
        <v>1080</v>
      </c>
      <c r="B190">
        <v>3</v>
      </c>
      <c r="C190" t="s">
        <v>1613</v>
      </c>
      <c r="D190" t="s">
        <v>17</v>
      </c>
      <c r="F190">
        <v>8</v>
      </c>
      <c r="G190">
        <v>2</v>
      </c>
      <c r="H190" t="s">
        <v>251</v>
      </c>
      <c r="I190">
        <v>69.55</v>
      </c>
      <c r="J190" t="s">
        <v>1251</v>
      </c>
      <c r="K190" t="s">
        <v>15</v>
      </c>
    </row>
    <row r="191" spans="1:11" x14ac:dyDescent="0.3">
      <c r="A191">
        <v>1081</v>
      </c>
      <c r="B191">
        <v>2</v>
      </c>
      <c r="C191" t="s">
        <v>1614</v>
      </c>
      <c r="D191" t="s">
        <v>13</v>
      </c>
      <c r="E191">
        <v>40</v>
      </c>
      <c r="F191">
        <v>0</v>
      </c>
      <c r="G191">
        <v>0</v>
      </c>
      <c r="H191" t="s">
        <v>1615</v>
      </c>
      <c r="I191">
        <v>13</v>
      </c>
      <c r="J191" t="s">
        <v>1251</v>
      </c>
      <c r="K191" t="s">
        <v>15</v>
      </c>
    </row>
    <row r="192" spans="1:11" x14ac:dyDescent="0.3">
      <c r="A192">
        <v>1082</v>
      </c>
      <c r="B192">
        <v>2</v>
      </c>
      <c r="C192" t="s">
        <v>1616</v>
      </c>
      <c r="D192" t="s">
        <v>13</v>
      </c>
      <c r="E192">
        <v>34</v>
      </c>
      <c r="F192">
        <v>1</v>
      </c>
      <c r="G192">
        <v>0</v>
      </c>
      <c r="H192" t="s">
        <v>1617</v>
      </c>
      <c r="I192">
        <v>26</v>
      </c>
      <c r="J192" t="s">
        <v>1251</v>
      </c>
      <c r="K192" t="s">
        <v>15</v>
      </c>
    </row>
    <row r="193" spans="1:11" x14ac:dyDescent="0.3">
      <c r="A193">
        <v>1083</v>
      </c>
      <c r="B193">
        <v>1</v>
      </c>
      <c r="C193" t="s">
        <v>1618</v>
      </c>
      <c r="D193" t="s">
        <v>13</v>
      </c>
      <c r="F193">
        <v>0</v>
      </c>
      <c r="G193">
        <v>0</v>
      </c>
      <c r="H193" t="s">
        <v>1619</v>
      </c>
      <c r="I193">
        <v>26</v>
      </c>
      <c r="J193" t="s">
        <v>1251</v>
      </c>
      <c r="K193" t="s">
        <v>15</v>
      </c>
    </row>
    <row r="194" spans="1:11" x14ac:dyDescent="0.3">
      <c r="A194">
        <v>1084</v>
      </c>
      <c r="B194">
        <v>3</v>
      </c>
      <c r="C194" t="s">
        <v>1620</v>
      </c>
      <c r="D194" t="s">
        <v>13</v>
      </c>
      <c r="E194">
        <v>11.5</v>
      </c>
      <c r="F194">
        <v>1</v>
      </c>
      <c r="G194">
        <v>1</v>
      </c>
      <c r="H194" t="s">
        <v>241</v>
      </c>
      <c r="I194">
        <v>14.5</v>
      </c>
      <c r="J194" t="s">
        <v>1251</v>
      </c>
      <c r="K194" t="s">
        <v>15</v>
      </c>
    </row>
    <row r="195" spans="1:11" x14ac:dyDescent="0.3">
      <c r="A195">
        <v>1085</v>
      </c>
      <c r="B195">
        <v>2</v>
      </c>
      <c r="C195" t="s">
        <v>1621</v>
      </c>
      <c r="D195" t="s">
        <v>13</v>
      </c>
      <c r="E195">
        <v>61</v>
      </c>
      <c r="F195">
        <v>0</v>
      </c>
      <c r="G195">
        <v>0</v>
      </c>
      <c r="H195" t="s">
        <v>1622</v>
      </c>
      <c r="I195">
        <v>12.35</v>
      </c>
      <c r="J195" t="s">
        <v>1251</v>
      </c>
      <c r="K195" t="s">
        <v>27</v>
      </c>
    </row>
    <row r="196" spans="1:11" x14ac:dyDescent="0.3">
      <c r="A196">
        <v>1086</v>
      </c>
      <c r="B196">
        <v>2</v>
      </c>
      <c r="C196" t="s">
        <v>1623</v>
      </c>
      <c r="D196" t="s">
        <v>13</v>
      </c>
      <c r="E196">
        <v>8</v>
      </c>
      <c r="F196">
        <v>0</v>
      </c>
      <c r="G196">
        <v>2</v>
      </c>
      <c r="H196" t="s">
        <v>1624</v>
      </c>
      <c r="I196">
        <v>32.5</v>
      </c>
      <c r="J196" t="s">
        <v>1251</v>
      </c>
      <c r="K196" t="s">
        <v>15</v>
      </c>
    </row>
    <row r="197" spans="1:11" x14ac:dyDescent="0.3">
      <c r="A197">
        <v>1087</v>
      </c>
      <c r="B197">
        <v>3</v>
      </c>
      <c r="C197" t="s">
        <v>1625</v>
      </c>
      <c r="D197" t="s">
        <v>13</v>
      </c>
      <c r="E197">
        <v>33</v>
      </c>
      <c r="F197">
        <v>0</v>
      </c>
      <c r="G197">
        <v>0</v>
      </c>
      <c r="H197" t="s">
        <v>1626</v>
      </c>
      <c r="I197">
        <v>7.8541999999999996</v>
      </c>
      <c r="J197" t="s">
        <v>1251</v>
      </c>
      <c r="K197" t="s">
        <v>15</v>
      </c>
    </row>
    <row r="198" spans="1:11" x14ac:dyDescent="0.3">
      <c r="A198">
        <v>1088</v>
      </c>
      <c r="B198">
        <v>1</v>
      </c>
      <c r="C198" t="s">
        <v>1627</v>
      </c>
      <c r="D198" t="s">
        <v>13</v>
      </c>
      <c r="E198">
        <v>6</v>
      </c>
      <c r="F198">
        <v>0</v>
      </c>
      <c r="G198">
        <v>2</v>
      </c>
      <c r="H198" t="s">
        <v>1628</v>
      </c>
      <c r="I198">
        <v>134.5</v>
      </c>
      <c r="J198" t="s">
        <v>484</v>
      </c>
      <c r="K198" t="s">
        <v>20</v>
      </c>
    </row>
    <row r="199" spans="1:11" x14ac:dyDescent="0.3">
      <c r="A199">
        <v>1089</v>
      </c>
      <c r="B199">
        <v>3</v>
      </c>
      <c r="C199" t="s">
        <v>1629</v>
      </c>
      <c r="D199" t="s">
        <v>17</v>
      </c>
      <c r="E199">
        <v>18</v>
      </c>
      <c r="F199">
        <v>0</v>
      </c>
      <c r="G199">
        <v>0</v>
      </c>
      <c r="H199" t="s">
        <v>1630</v>
      </c>
      <c r="I199">
        <v>7.7750000000000004</v>
      </c>
      <c r="J199" t="s">
        <v>1251</v>
      </c>
      <c r="K199" t="s">
        <v>15</v>
      </c>
    </row>
    <row r="200" spans="1:11" x14ac:dyDescent="0.3">
      <c r="A200">
        <v>1090</v>
      </c>
      <c r="B200">
        <v>2</v>
      </c>
      <c r="C200" t="s">
        <v>1631</v>
      </c>
      <c r="D200" t="s">
        <v>13</v>
      </c>
      <c r="E200">
        <v>23</v>
      </c>
      <c r="F200">
        <v>0</v>
      </c>
      <c r="G200">
        <v>0</v>
      </c>
      <c r="H200" t="s">
        <v>1632</v>
      </c>
      <c r="I200">
        <v>10.5</v>
      </c>
      <c r="J200" t="s">
        <v>1251</v>
      </c>
      <c r="K200" t="s">
        <v>15</v>
      </c>
    </row>
    <row r="201" spans="1:11" x14ac:dyDescent="0.3">
      <c r="A201">
        <v>1091</v>
      </c>
      <c r="B201">
        <v>3</v>
      </c>
      <c r="C201" t="s">
        <v>1633</v>
      </c>
      <c r="D201" t="s">
        <v>17</v>
      </c>
      <c r="F201">
        <v>0</v>
      </c>
      <c r="G201">
        <v>0</v>
      </c>
      <c r="H201" t="s">
        <v>1634</v>
      </c>
      <c r="I201">
        <v>8.1125000000000007</v>
      </c>
      <c r="J201" t="s">
        <v>1251</v>
      </c>
      <c r="K201" t="s">
        <v>15</v>
      </c>
    </row>
    <row r="202" spans="1:11" x14ac:dyDescent="0.3">
      <c r="A202">
        <v>1092</v>
      </c>
      <c r="B202">
        <v>3</v>
      </c>
      <c r="C202" t="s">
        <v>1635</v>
      </c>
      <c r="D202" t="s">
        <v>17</v>
      </c>
      <c r="F202">
        <v>0</v>
      </c>
      <c r="G202">
        <v>0</v>
      </c>
      <c r="H202" t="s">
        <v>1636</v>
      </c>
      <c r="I202">
        <v>15.5</v>
      </c>
      <c r="J202" t="s">
        <v>1251</v>
      </c>
      <c r="K202" t="s">
        <v>27</v>
      </c>
    </row>
    <row r="203" spans="1:11" x14ac:dyDescent="0.3">
      <c r="A203">
        <v>1093</v>
      </c>
      <c r="B203">
        <v>3</v>
      </c>
      <c r="C203" t="s">
        <v>1637</v>
      </c>
      <c r="D203" t="s">
        <v>13</v>
      </c>
      <c r="E203">
        <v>0.33</v>
      </c>
      <c r="F203">
        <v>0</v>
      </c>
      <c r="G203">
        <v>2</v>
      </c>
      <c r="H203" t="s">
        <v>1638</v>
      </c>
      <c r="I203">
        <v>14.4</v>
      </c>
      <c r="J203" t="s">
        <v>1251</v>
      </c>
      <c r="K203" t="s">
        <v>15</v>
      </c>
    </row>
    <row r="204" spans="1:11" x14ac:dyDescent="0.3">
      <c r="A204">
        <v>1094</v>
      </c>
      <c r="B204">
        <v>1</v>
      </c>
      <c r="C204" t="s">
        <v>1639</v>
      </c>
      <c r="D204" t="s">
        <v>13</v>
      </c>
      <c r="E204">
        <v>47</v>
      </c>
      <c r="F204">
        <v>1</v>
      </c>
      <c r="G204">
        <v>0</v>
      </c>
      <c r="H204" t="s">
        <v>565</v>
      </c>
      <c r="I204">
        <v>227.52500000000001</v>
      </c>
      <c r="J204" t="s">
        <v>983</v>
      </c>
      <c r="K204" t="s">
        <v>20</v>
      </c>
    </row>
    <row r="205" spans="1:11" x14ac:dyDescent="0.3">
      <c r="A205">
        <v>1095</v>
      </c>
      <c r="B205">
        <v>2</v>
      </c>
      <c r="C205" t="s">
        <v>1640</v>
      </c>
      <c r="D205" t="s">
        <v>17</v>
      </c>
      <c r="E205">
        <v>8</v>
      </c>
      <c r="F205">
        <v>1</v>
      </c>
      <c r="G205">
        <v>1</v>
      </c>
      <c r="H205" t="s">
        <v>1641</v>
      </c>
      <c r="I205">
        <v>26</v>
      </c>
      <c r="J205" t="s">
        <v>1251</v>
      </c>
      <c r="K205" t="s">
        <v>15</v>
      </c>
    </row>
    <row r="206" spans="1:11" x14ac:dyDescent="0.3">
      <c r="A206">
        <v>1096</v>
      </c>
      <c r="B206">
        <v>2</v>
      </c>
      <c r="C206" t="s">
        <v>1642</v>
      </c>
      <c r="D206" t="s">
        <v>13</v>
      </c>
      <c r="E206">
        <v>25</v>
      </c>
      <c r="F206">
        <v>0</v>
      </c>
      <c r="G206">
        <v>0</v>
      </c>
      <c r="H206" t="s">
        <v>1643</v>
      </c>
      <c r="I206">
        <v>10.5</v>
      </c>
      <c r="J206" t="s">
        <v>1251</v>
      </c>
      <c r="K206" t="s">
        <v>15</v>
      </c>
    </row>
    <row r="207" spans="1:11" x14ac:dyDescent="0.3">
      <c r="A207">
        <v>1097</v>
      </c>
      <c r="B207">
        <v>1</v>
      </c>
      <c r="C207" t="s">
        <v>1644</v>
      </c>
      <c r="D207" t="s">
        <v>13</v>
      </c>
      <c r="F207">
        <v>0</v>
      </c>
      <c r="G207">
        <v>0</v>
      </c>
      <c r="H207" t="s">
        <v>1645</v>
      </c>
      <c r="I207">
        <v>25.741700000000002</v>
      </c>
      <c r="J207" t="s">
        <v>1251</v>
      </c>
      <c r="K207" t="s">
        <v>20</v>
      </c>
    </row>
    <row r="208" spans="1:11" x14ac:dyDescent="0.3">
      <c r="A208">
        <v>1098</v>
      </c>
      <c r="B208">
        <v>3</v>
      </c>
      <c r="C208" t="s">
        <v>1646</v>
      </c>
      <c r="D208" t="s">
        <v>17</v>
      </c>
      <c r="E208">
        <v>35</v>
      </c>
      <c r="F208">
        <v>0</v>
      </c>
      <c r="G208">
        <v>0</v>
      </c>
      <c r="H208" t="s">
        <v>1647</v>
      </c>
      <c r="I208">
        <v>7.75</v>
      </c>
      <c r="J208" t="s">
        <v>1251</v>
      </c>
      <c r="K208" t="s">
        <v>27</v>
      </c>
    </row>
    <row r="209" spans="1:11" x14ac:dyDescent="0.3">
      <c r="A209">
        <v>1099</v>
      </c>
      <c r="B209">
        <v>2</v>
      </c>
      <c r="C209" t="s">
        <v>1648</v>
      </c>
      <c r="D209" t="s">
        <v>13</v>
      </c>
      <c r="E209">
        <v>24</v>
      </c>
      <c r="F209">
        <v>0</v>
      </c>
      <c r="G209">
        <v>0</v>
      </c>
      <c r="H209" t="s">
        <v>1649</v>
      </c>
      <c r="I209">
        <v>10.5</v>
      </c>
      <c r="J209" t="s">
        <v>1251</v>
      </c>
      <c r="K209" t="s">
        <v>15</v>
      </c>
    </row>
    <row r="210" spans="1:11" x14ac:dyDescent="0.3">
      <c r="A210">
        <v>1100</v>
      </c>
      <c r="B210">
        <v>1</v>
      </c>
      <c r="C210" t="s">
        <v>1650</v>
      </c>
      <c r="D210" t="s">
        <v>17</v>
      </c>
      <c r="E210">
        <v>33</v>
      </c>
      <c r="F210">
        <v>0</v>
      </c>
      <c r="G210">
        <v>0</v>
      </c>
      <c r="H210" t="s">
        <v>1651</v>
      </c>
      <c r="I210">
        <v>27.720800000000001</v>
      </c>
      <c r="J210" t="s">
        <v>1652</v>
      </c>
      <c r="K210" t="s">
        <v>20</v>
      </c>
    </row>
    <row r="211" spans="1:11" x14ac:dyDescent="0.3">
      <c r="A211">
        <v>1101</v>
      </c>
      <c r="B211">
        <v>3</v>
      </c>
      <c r="C211" t="s">
        <v>1653</v>
      </c>
      <c r="D211" t="s">
        <v>13</v>
      </c>
      <c r="E211">
        <v>25</v>
      </c>
      <c r="F211">
        <v>0</v>
      </c>
      <c r="G211">
        <v>0</v>
      </c>
      <c r="H211" t="s">
        <v>1654</v>
      </c>
      <c r="I211">
        <v>7.8958000000000004</v>
      </c>
      <c r="J211" t="s">
        <v>1251</v>
      </c>
      <c r="K211" t="s">
        <v>15</v>
      </c>
    </row>
    <row r="212" spans="1:11" x14ac:dyDescent="0.3">
      <c r="A212">
        <v>1102</v>
      </c>
      <c r="B212">
        <v>3</v>
      </c>
      <c r="C212" t="s">
        <v>1655</v>
      </c>
      <c r="D212" t="s">
        <v>13</v>
      </c>
      <c r="E212">
        <v>32</v>
      </c>
      <c r="F212">
        <v>0</v>
      </c>
      <c r="G212">
        <v>0</v>
      </c>
      <c r="H212" t="s">
        <v>731</v>
      </c>
      <c r="I212">
        <v>22.524999999999999</v>
      </c>
      <c r="J212" t="s">
        <v>1251</v>
      </c>
      <c r="K212" t="s">
        <v>15</v>
      </c>
    </row>
    <row r="213" spans="1:11" x14ac:dyDescent="0.3">
      <c r="A213">
        <v>1103</v>
      </c>
      <c r="B213">
        <v>3</v>
      </c>
      <c r="C213" t="s">
        <v>1656</v>
      </c>
      <c r="D213" t="s">
        <v>13</v>
      </c>
      <c r="F213">
        <v>0</v>
      </c>
      <c r="G213">
        <v>0</v>
      </c>
      <c r="H213" t="s">
        <v>1657</v>
      </c>
      <c r="I213">
        <v>7.05</v>
      </c>
      <c r="J213" t="s">
        <v>1251</v>
      </c>
      <c r="K213" t="s">
        <v>15</v>
      </c>
    </row>
    <row r="214" spans="1:11" x14ac:dyDescent="0.3">
      <c r="A214">
        <v>1104</v>
      </c>
      <c r="B214">
        <v>2</v>
      </c>
      <c r="C214" t="s">
        <v>1658</v>
      </c>
      <c r="D214" t="s">
        <v>13</v>
      </c>
      <c r="E214">
        <v>17</v>
      </c>
      <c r="F214">
        <v>0</v>
      </c>
      <c r="G214">
        <v>0</v>
      </c>
      <c r="H214" t="s">
        <v>126</v>
      </c>
      <c r="I214">
        <v>73.5</v>
      </c>
      <c r="J214" t="s">
        <v>1251</v>
      </c>
      <c r="K214" t="s">
        <v>15</v>
      </c>
    </row>
    <row r="215" spans="1:11" x14ac:dyDescent="0.3">
      <c r="A215">
        <v>1105</v>
      </c>
      <c r="B215">
        <v>2</v>
      </c>
      <c r="C215" t="s">
        <v>1659</v>
      </c>
      <c r="D215" t="s">
        <v>17</v>
      </c>
      <c r="E215">
        <v>60</v>
      </c>
      <c r="F215">
        <v>1</v>
      </c>
      <c r="G215">
        <v>0</v>
      </c>
      <c r="H215" t="s">
        <v>1276</v>
      </c>
      <c r="I215">
        <v>26</v>
      </c>
      <c r="J215" t="s">
        <v>1251</v>
      </c>
      <c r="K215" t="s">
        <v>15</v>
      </c>
    </row>
    <row r="216" spans="1:11" x14ac:dyDescent="0.3">
      <c r="A216">
        <v>1106</v>
      </c>
      <c r="B216">
        <v>3</v>
      </c>
      <c r="C216" t="s">
        <v>1660</v>
      </c>
      <c r="D216" t="s">
        <v>17</v>
      </c>
      <c r="E216">
        <v>38</v>
      </c>
      <c r="F216">
        <v>4</v>
      </c>
      <c r="G216">
        <v>2</v>
      </c>
      <c r="H216" t="s">
        <v>1661</v>
      </c>
      <c r="I216">
        <v>7.7750000000000004</v>
      </c>
      <c r="J216" t="s">
        <v>1251</v>
      </c>
      <c r="K216" t="s">
        <v>15</v>
      </c>
    </row>
    <row r="217" spans="1:11" x14ac:dyDescent="0.3">
      <c r="A217">
        <v>1107</v>
      </c>
      <c r="B217">
        <v>1</v>
      </c>
      <c r="C217" t="s">
        <v>1662</v>
      </c>
      <c r="D217" t="s">
        <v>13</v>
      </c>
      <c r="E217">
        <v>42</v>
      </c>
      <c r="F217">
        <v>0</v>
      </c>
      <c r="G217">
        <v>0</v>
      </c>
      <c r="H217" t="s">
        <v>1663</v>
      </c>
      <c r="I217">
        <v>42.5</v>
      </c>
      <c r="J217" t="s">
        <v>1664</v>
      </c>
      <c r="K217" t="s">
        <v>15</v>
      </c>
    </row>
    <row r="218" spans="1:11" x14ac:dyDescent="0.3">
      <c r="A218">
        <v>1108</v>
      </c>
      <c r="B218">
        <v>3</v>
      </c>
      <c r="C218" t="s">
        <v>1665</v>
      </c>
      <c r="D218" t="s">
        <v>17</v>
      </c>
      <c r="F218">
        <v>0</v>
      </c>
      <c r="G218">
        <v>0</v>
      </c>
      <c r="H218" t="s">
        <v>1666</v>
      </c>
      <c r="I218">
        <v>7.8792</v>
      </c>
      <c r="J218" t="s">
        <v>1251</v>
      </c>
      <c r="K218" t="s">
        <v>27</v>
      </c>
    </row>
    <row r="219" spans="1:11" x14ac:dyDescent="0.3">
      <c r="A219">
        <v>1109</v>
      </c>
      <c r="B219">
        <v>1</v>
      </c>
      <c r="C219" t="s">
        <v>1667</v>
      </c>
      <c r="D219" t="s">
        <v>13</v>
      </c>
      <c r="E219">
        <v>57</v>
      </c>
      <c r="F219">
        <v>1</v>
      </c>
      <c r="G219">
        <v>1</v>
      </c>
      <c r="H219" t="s">
        <v>1668</v>
      </c>
      <c r="I219">
        <v>164.86670000000001</v>
      </c>
      <c r="J219" t="s">
        <v>1251</v>
      </c>
      <c r="K219" t="s">
        <v>15</v>
      </c>
    </row>
    <row r="220" spans="1:11" x14ac:dyDescent="0.3">
      <c r="A220">
        <v>1110</v>
      </c>
      <c r="B220">
        <v>1</v>
      </c>
      <c r="C220" t="s">
        <v>1669</v>
      </c>
      <c r="D220" t="s">
        <v>17</v>
      </c>
      <c r="E220">
        <v>50</v>
      </c>
      <c r="F220">
        <v>1</v>
      </c>
      <c r="G220">
        <v>1</v>
      </c>
      <c r="H220" t="s">
        <v>1393</v>
      </c>
      <c r="I220">
        <v>211.5</v>
      </c>
      <c r="J220" t="s">
        <v>1670</v>
      </c>
      <c r="K220" t="s">
        <v>20</v>
      </c>
    </row>
    <row r="221" spans="1:11" x14ac:dyDescent="0.3">
      <c r="A221">
        <v>1111</v>
      </c>
      <c r="B221">
        <v>3</v>
      </c>
      <c r="C221" t="s">
        <v>1671</v>
      </c>
      <c r="D221" t="s">
        <v>13</v>
      </c>
      <c r="F221">
        <v>0</v>
      </c>
      <c r="G221">
        <v>0</v>
      </c>
      <c r="H221" t="s">
        <v>1672</v>
      </c>
      <c r="I221">
        <v>8.0500000000000007</v>
      </c>
      <c r="J221" t="s">
        <v>1251</v>
      </c>
      <c r="K221" t="s">
        <v>15</v>
      </c>
    </row>
    <row r="222" spans="1:11" x14ac:dyDescent="0.3">
      <c r="A222">
        <v>1112</v>
      </c>
      <c r="B222">
        <v>2</v>
      </c>
      <c r="C222" t="s">
        <v>1673</v>
      </c>
      <c r="D222" t="s">
        <v>17</v>
      </c>
      <c r="E222">
        <v>30</v>
      </c>
      <c r="F222">
        <v>1</v>
      </c>
      <c r="G222">
        <v>0</v>
      </c>
      <c r="H222" t="s">
        <v>1674</v>
      </c>
      <c r="I222">
        <v>13.8583</v>
      </c>
      <c r="J222" t="s">
        <v>1251</v>
      </c>
      <c r="K222" t="s">
        <v>20</v>
      </c>
    </row>
    <row r="223" spans="1:11" x14ac:dyDescent="0.3">
      <c r="A223">
        <v>1113</v>
      </c>
      <c r="B223">
        <v>3</v>
      </c>
      <c r="C223" t="s">
        <v>1675</v>
      </c>
      <c r="D223" t="s">
        <v>13</v>
      </c>
      <c r="E223">
        <v>21</v>
      </c>
      <c r="F223">
        <v>0</v>
      </c>
      <c r="G223">
        <v>0</v>
      </c>
      <c r="H223" t="s">
        <v>1676</v>
      </c>
      <c r="I223">
        <v>8.0500000000000007</v>
      </c>
      <c r="J223" t="s">
        <v>1251</v>
      </c>
      <c r="K223" t="s">
        <v>15</v>
      </c>
    </row>
    <row r="224" spans="1:11" x14ac:dyDescent="0.3">
      <c r="A224">
        <v>1114</v>
      </c>
      <c r="B224">
        <v>2</v>
      </c>
      <c r="C224" t="s">
        <v>1677</v>
      </c>
      <c r="D224" t="s">
        <v>17</v>
      </c>
      <c r="E224">
        <v>22</v>
      </c>
      <c r="F224">
        <v>0</v>
      </c>
      <c r="G224">
        <v>0</v>
      </c>
      <c r="H224" t="s">
        <v>1678</v>
      </c>
      <c r="I224">
        <v>10.5</v>
      </c>
      <c r="J224" t="s">
        <v>117</v>
      </c>
      <c r="K224" t="s">
        <v>15</v>
      </c>
    </row>
    <row r="225" spans="1:11" x14ac:dyDescent="0.3">
      <c r="A225">
        <v>1115</v>
      </c>
      <c r="B225">
        <v>3</v>
      </c>
      <c r="C225" t="s">
        <v>1679</v>
      </c>
      <c r="D225" t="s">
        <v>13</v>
      </c>
      <c r="E225">
        <v>21</v>
      </c>
      <c r="F225">
        <v>0</v>
      </c>
      <c r="G225">
        <v>0</v>
      </c>
      <c r="H225" t="s">
        <v>1680</v>
      </c>
      <c r="I225">
        <v>7.7957999999999998</v>
      </c>
      <c r="J225" t="s">
        <v>1251</v>
      </c>
      <c r="K225" t="s">
        <v>15</v>
      </c>
    </row>
    <row r="226" spans="1:11" x14ac:dyDescent="0.3">
      <c r="A226">
        <v>1116</v>
      </c>
      <c r="B226">
        <v>1</v>
      </c>
      <c r="C226" t="s">
        <v>1681</v>
      </c>
      <c r="D226" t="s">
        <v>17</v>
      </c>
      <c r="E226">
        <v>53</v>
      </c>
      <c r="F226">
        <v>0</v>
      </c>
      <c r="G226">
        <v>0</v>
      </c>
      <c r="H226" t="s">
        <v>1682</v>
      </c>
      <c r="I226">
        <v>27.445799999999998</v>
      </c>
      <c r="J226" t="s">
        <v>1251</v>
      </c>
      <c r="K226" t="s">
        <v>20</v>
      </c>
    </row>
    <row r="227" spans="1:11" x14ac:dyDescent="0.3">
      <c r="A227">
        <v>1117</v>
      </c>
      <c r="B227">
        <v>3</v>
      </c>
      <c r="C227" t="s">
        <v>1683</v>
      </c>
      <c r="D227" t="s">
        <v>17</v>
      </c>
      <c r="F227">
        <v>0</v>
      </c>
      <c r="G227">
        <v>2</v>
      </c>
      <c r="H227" t="s">
        <v>1684</v>
      </c>
      <c r="I227">
        <v>15.245799999999999</v>
      </c>
      <c r="J227" t="s">
        <v>1251</v>
      </c>
      <c r="K227" t="s">
        <v>20</v>
      </c>
    </row>
    <row r="228" spans="1:11" x14ac:dyDescent="0.3">
      <c r="A228">
        <v>1118</v>
      </c>
      <c r="B228">
        <v>3</v>
      </c>
      <c r="C228" t="s">
        <v>1685</v>
      </c>
      <c r="D228" t="s">
        <v>13</v>
      </c>
      <c r="E228">
        <v>23</v>
      </c>
      <c r="F228">
        <v>0</v>
      </c>
      <c r="G228">
        <v>0</v>
      </c>
      <c r="H228" t="s">
        <v>1686</v>
      </c>
      <c r="I228">
        <v>7.7957999999999998</v>
      </c>
      <c r="J228" t="s">
        <v>1251</v>
      </c>
      <c r="K228" t="s">
        <v>15</v>
      </c>
    </row>
    <row r="229" spans="1:11" x14ac:dyDescent="0.3">
      <c r="A229">
        <v>1119</v>
      </c>
      <c r="B229">
        <v>3</v>
      </c>
      <c r="C229" t="s">
        <v>1687</v>
      </c>
      <c r="D229" t="s">
        <v>17</v>
      </c>
      <c r="F229">
        <v>0</v>
      </c>
      <c r="G229">
        <v>0</v>
      </c>
      <c r="H229" t="s">
        <v>1688</v>
      </c>
      <c r="I229">
        <v>7.75</v>
      </c>
      <c r="J229" t="s">
        <v>1251</v>
      </c>
      <c r="K229" t="s">
        <v>27</v>
      </c>
    </row>
    <row r="230" spans="1:11" x14ac:dyDescent="0.3">
      <c r="A230">
        <v>1120</v>
      </c>
      <c r="B230">
        <v>3</v>
      </c>
      <c r="C230" t="s">
        <v>1689</v>
      </c>
      <c r="D230" t="s">
        <v>13</v>
      </c>
      <c r="E230">
        <v>40.5</v>
      </c>
      <c r="F230">
        <v>0</v>
      </c>
      <c r="G230">
        <v>0</v>
      </c>
      <c r="H230" t="s">
        <v>718</v>
      </c>
      <c r="I230">
        <v>15.1</v>
      </c>
      <c r="J230" t="s">
        <v>1251</v>
      </c>
      <c r="K230" t="s">
        <v>15</v>
      </c>
    </row>
    <row r="231" spans="1:11" x14ac:dyDescent="0.3">
      <c r="A231">
        <v>1121</v>
      </c>
      <c r="B231">
        <v>2</v>
      </c>
      <c r="C231" t="s">
        <v>1690</v>
      </c>
      <c r="D231" t="s">
        <v>13</v>
      </c>
      <c r="E231">
        <v>36</v>
      </c>
      <c r="F231">
        <v>0</v>
      </c>
      <c r="G231">
        <v>0</v>
      </c>
      <c r="H231" t="s">
        <v>1691</v>
      </c>
      <c r="I231">
        <v>13</v>
      </c>
      <c r="J231" t="s">
        <v>1251</v>
      </c>
      <c r="K231" t="s">
        <v>15</v>
      </c>
    </row>
    <row r="232" spans="1:11" x14ac:dyDescent="0.3">
      <c r="A232">
        <v>1122</v>
      </c>
      <c r="B232">
        <v>2</v>
      </c>
      <c r="C232" t="s">
        <v>1692</v>
      </c>
      <c r="D232" t="s">
        <v>13</v>
      </c>
      <c r="E232">
        <v>14</v>
      </c>
      <c r="F232">
        <v>0</v>
      </c>
      <c r="G232">
        <v>0</v>
      </c>
      <c r="H232" t="s">
        <v>1693</v>
      </c>
      <c r="I232">
        <v>65</v>
      </c>
      <c r="J232" t="s">
        <v>1251</v>
      </c>
      <c r="K232" t="s">
        <v>15</v>
      </c>
    </row>
    <row r="233" spans="1:11" x14ac:dyDescent="0.3">
      <c r="A233">
        <v>1123</v>
      </c>
      <c r="B233">
        <v>1</v>
      </c>
      <c r="C233" t="s">
        <v>1694</v>
      </c>
      <c r="D233" t="s">
        <v>17</v>
      </c>
      <c r="E233">
        <v>21</v>
      </c>
      <c r="F233">
        <v>0</v>
      </c>
      <c r="G233">
        <v>0</v>
      </c>
      <c r="H233" t="s">
        <v>1695</v>
      </c>
      <c r="I233">
        <v>26.55</v>
      </c>
      <c r="J233" t="s">
        <v>1251</v>
      </c>
      <c r="K233" t="s">
        <v>15</v>
      </c>
    </row>
    <row r="234" spans="1:11" x14ac:dyDescent="0.3">
      <c r="A234">
        <v>1124</v>
      </c>
      <c r="B234">
        <v>3</v>
      </c>
      <c r="C234" t="s">
        <v>1696</v>
      </c>
      <c r="D234" t="s">
        <v>13</v>
      </c>
      <c r="E234">
        <v>21</v>
      </c>
      <c r="F234">
        <v>1</v>
      </c>
      <c r="G234">
        <v>0</v>
      </c>
      <c r="H234" t="s">
        <v>1697</v>
      </c>
      <c r="I234">
        <v>6.4958</v>
      </c>
      <c r="J234" t="s">
        <v>1251</v>
      </c>
      <c r="K234" t="s">
        <v>15</v>
      </c>
    </row>
    <row r="235" spans="1:11" x14ac:dyDescent="0.3">
      <c r="A235">
        <v>1125</v>
      </c>
      <c r="B235">
        <v>3</v>
      </c>
      <c r="C235" t="s">
        <v>1698</v>
      </c>
      <c r="D235" t="s">
        <v>13</v>
      </c>
      <c r="F235">
        <v>0</v>
      </c>
      <c r="G235">
        <v>0</v>
      </c>
      <c r="H235" t="s">
        <v>1699</v>
      </c>
      <c r="I235">
        <v>7.8792</v>
      </c>
      <c r="J235" t="s">
        <v>1251</v>
      </c>
      <c r="K235" t="s">
        <v>27</v>
      </c>
    </row>
    <row r="236" spans="1:11" x14ac:dyDescent="0.3">
      <c r="A236">
        <v>1126</v>
      </c>
      <c r="B236">
        <v>1</v>
      </c>
      <c r="C236" t="s">
        <v>1700</v>
      </c>
      <c r="D236" t="s">
        <v>13</v>
      </c>
      <c r="E236">
        <v>39</v>
      </c>
      <c r="F236">
        <v>1</v>
      </c>
      <c r="G236">
        <v>0</v>
      </c>
      <c r="H236" t="s">
        <v>18</v>
      </c>
      <c r="I236">
        <v>71.283299999999997</v>
      </c>
      <c r="J236" t="s">
        <v>19</v>
      </c>
      <c r="K236" t="s">
        <v>20</v>
      </c>
    </row>
    <row r="237" spans="1:11" x14ac:dyDescent="0.3">
      <c r="A237">
        <v>1127</v>
      </c>
      <c r="B237">
        <v>3</v>
      </c>
      <c r="C237" t="s">
        <v>1701</v>
      </c>
      <c r="D237" t="s">
        <v>13</v>
      </c>
      <c r="E237">
        <v>20</v>
      </c>
      <c r="F237">
        <v>0</v>
      </c>
      <c r="G237">
        <v>0</v>
      </c>
      <c r="H237" t="s">
        <v>1702</v>
      </c>
      <c r="I237">
        <v>7.8541999999999996</v>
      </c>
      <c r="J237" t="s">
        <v>1251</v>
      </c>
      <c r="K237" t="s">
        <v>15</v>
      </c>
    </row>
    <row r="238" spans="1:11" x14ac:dyDescent="0.3">
      <c r="A238">
        <v>1128</v>
      </c>
      <c r="B238">
        <v>1</v>
      </c>
      <c r="C238" t="s">
        <v>1703</v>
      </c>
      <c r="D238" t="s">
        <v>13</v>
      </c>
      <c r="E238">
        <v>64</v>
      </c>
      <c r="F238">
        <v>1</v>
      </c>
      <c r="G238">
        <v>0</v>
      </c>
      <c r="H238" t="s">
        <v>1704</v>
      </c>
      <c r="I238">
        <v>75.25</v>
      </c>
      <c r="J238" t="s">
        <v>545</v>
      </c>
      <c r="K238" t="s">
        <v>20</v>
      </c>
    </row>
    <row r="239" spans="1:11" x14ac:dyDescent="0.3">
      <c r="A239">
        <v>1129</v>
      </c>
      <c r="B239">
        <v>3</v>
      </c>
      <c r="C239" t="s">
        <v>1705</v>
      </c>
      <c r="D239" t="s">
        <v>13</v>
      </c>
      <c r="E239">
        <v>20</v>
      </c>
      <c r="F239">
        <v>0</v>
      </c>
      <c r="G239">
        <v>0</v>
      </c>
      <c r="H239" t="s">
        <v>1706</v>
      </c>
      <c r="I239">
        <v>7.2249999999999996</v>
      </c>
      <c r="J239" t="s">
        <v>1251</v>
      </c>
      <c r="K239" t="s">
        <v>20</v>
      </c>
    </row>
    <row r="240" spans="1:11" x14ac:dyDescent="0.3">
      <c r="A240">
        <v>1130</v>
      </c>
      <c r="B240">
        <v>2</v>
      </c>
      <c r="C240" t="s">
        <v>1707</v>
      </c>
      <c r="D240" t="s">
        <v>17</v>
      </c>
      <c r="E240">
        <v>18</v>
      </c>
      <c r="F240">
        <v>1</v>
      </c>
      <c r="G240">
        <v>1</v>
      </c>
      <c r="H240" t="s">
        <v>1708</v>
      </c>
      <c r="I240">
        <v>13</v>
      </c>
      <c r="J240" t="s">
        <v>1251</v>
      </c>
      <c r="K240" t="s">
        <v>15</v>
      </c>
    </row>
    <row r="241" spans="1:11" x14ac:dyDescent="0.3">
      <c r="A241">
        <v>1131</v>
      </c>
      <c r="B241">
        <v>1</v>
      </c>
      <c r="C241" t="s">
        <v>1709</v>
      </c>
      <c r="D241" t="s">
        <v>17</v>
      </c>
      <c r="E241">
        <v>48</v>
      </c>
      <c r="F241">
        <v>1</v>
      </c>
      <c r="G241">
        <v>0</v>
      </c>
      <c r="H241" t="s">
        <v>772</v>
      </c>
      <c r="I241">
        <v>106.425</v>
      </c>
      <c r="J241" t="s">
        <v>783</v>
      </c>
      <c r="K241" t="s">
        <v>20</v>
      </c>
    </row>
    <row r="242" spans="1:11" x14ac:dyDescent="0.3">
      <c r="A242">
        <v>1132</v>
      </c>
      <c r="B242">
        <v>1</v>
      </c>
      <c r="C242" t="s">
        <v>1710</v>
      </c>
      <c r="D242" t="s">
        <v>17</v>
      </c>
      <c r="E242">
        <v>55</v>
      </c>
      <c r="F242">
        <v>0</v>
      </c>
      <c r="G242">
        <v>0</v>
      </c>
      <c r="H242" t="s">
        <v>1711</v>
      </c>
      <c r="I242">
        <v>27.720800000000001</v>
      </c>
      <c r="J242" t="s">
        <v>1251</v>
      </c>
      <c r="K242" t="s">
        <v>20</v>
      </c>
    </row>
    <row r="243" spans="1:11" x14ac:dyDescent="0.3">
      <c r="A243">
        <v>1133</v>
      </c>
      <c r="B243">
        <v>2</v>
      </c>
      <c r="C243" t="s">
        <v>1712</v>
      </c>
      <c r="D243" t="s">
        <v>17</v>
      </c>
      <c r="E243">
        <v>45</v>
      </c>
      <c r="F243">
        <v>0</v>
      </c>
      <c r="G243">
        <v>2</v>
      </c>
      <c r="H243" t="s">
        <v>1713</v>
      </c>
      <c r="I243">
        <v>30</v>
      </c>
      <c r="J243" t="s">
        <v>1251</v>
      </c>
      <c r="K243" t="s">
        <v>15</v>
      </c>
    </row>
    <row r="244" spans="1:11" x14ac:dyDescent="0.3">
      <c r="A244">
        <v>1134</v>
      </c>
      <c r="B244">
        <v>1</v>
      </c>
      <c r="C244" t="s">
        <v>1714</v>
      </c>
      <c r="D244" t="s">
        <v>13</v>
      </c>
      <c r="E244">
        <v>45</v>
      </c>
      <c r="F244">
        <v>1</v>
      </c>
      <c r="G244">
        <v>1</v>
      </c>
      <c r="H244" t="s">
        <v>1628</v>
      </c>
      <c r="I244">
        <v>134.5</v>
      </c>
      <c r="J244" t="s">
        <v>484</v>
      </c>
      <c r="K244" t="s">
        <v>20</v>
      </c>
    </row>
    <row r="245" spans="1:11" x14ac:dyDescent="0.3">
      <c r="A245">
        <v>1135</v>
      </c>
      <c r="B245">
        <v>3</v>
      </c>
      <c r="C245" t="s">
        <v>1715</v>
      </c>
      <c r="D245" t="s">
        <v>13</v>
      </c>
      <c r="F245">
        <v>0</v>
      </c>
      <c r="G245">
        <v>0</v>
      </c>
      <c r="H245" t="s">
        <v>1716</v>
      </c>
      <c r="I245">
        <v>7.8875000000000002</v>
      </c>
      <c r="J245" t="s">
        <v>1251</v>
      </c>
      <c r="K245" t="s">
        <v>15</v>
      </c>
    </row>
    <row r="246" spans="1:11" x14ac:dyDescent="0.3">
      <c r="A246">
        <v>1136</v>
      </c>
      <c r="B246">
        <v>3</v>
      </c>
      <c r="C246" t="s">
        <v>1717</v>
      </c>
      <c r="D246" t="s">
        <v>13</v>
      </c>
      <c r="F246">
        <v>1</v>
      </c>
      <c r="G246">
        <v>2</v>
      </c>
      <c r="H246" t="s">
        <v>1088</v>
      </c>
      <c r="I246">
        <v>23.45</v>
      </c>
      <c r="J246" t="s">
        <v>1251</v>
      </c>
      <c r="K246" t="s">
        <v>15</v>
      </c>
    </row>
    <row r="247" spans="1:11" x14ac:dyDescent="0.3">
      <c r="A247">
        <v>1137</v>
      </c>
      <c r="B247">
        <v>1</v>
      </c>
      <c r="C247" t="s">
        <v>1718</v>
      </c>
      <c r="D247" t="s">
        <v>13</v>
      </c>
      <c r="E247">
        <v>41</v>
      </c>
      <c r="F247">
        <v>1</v>
      </c>
      <c r="G247">
        <v>0</v>
      </c>
      <c r="H247" t="s">
        <v>1719</v>
      </c>
      <c r="I247">
        <v>51.862499999999997</v>
      </c>
      <c r="J247" t="s">
        <v>662</v>
      </c>
      <c r="K247" t="s">
        <v>15</v>
      </c>
    </row>
    <row r="248" spans="1:11" x14ac:dyDescent="0.3">
      <c r="A248">
        <v>1138</v>
      </c>
      <c r="B248">
        <v>2</v>
      </c>
      <c r="C248" t="s">
        <v>1720</v>
      </c>
      <c r="D248" t="s">
        <v>17</v>
      </c>
      <c r="E248">
        <v>22</v>
      </c>
      <c r="F248">
        <v>0</v>
      </c>
      <c r="G248">
        <v>0</v>
      </c>
      <c r="H248" t="s">
        <v>1374</v>
      </c>
      <c r="I248">
        <v>21</v>
      </c>
      <c r="J248" t="s">
        <v>1251</v>
      </c>
      <c r="K248" t="s">
        <v>15</v>
      </c>
    </row>
    <row r="249" spans="1:11" x14ac:dyDescent="0.3">
      <c r="A249">
        <v>1139</v>
      </c>
      <c r="B249">
        <v>2</v>
      </c>
      <c r="C249" t="s">
        <v>1721</v>
      </c>
      <c r="D249" t="s">
        <v>13</v>
      </c>
      <c r="E249">
        <v>42</v>
      </c>
      <c r="F249">
        <v>1</v>
      </c>
      <c r="G249">
        <v>1</v>
      </c>
      <c r="H249" t="s">
        <v>1624</v>
      </c>
      <c r="I249">
        <v>32.5</v>
      </c>
      <c r="J249" t="s">
        <v>1251</v>
      </c>
      <c r="K249" t="s">
        <v>15</v>
      </c>
    </row>
    <row r="250" spans="1:11" x14ac:dyDescent="0.3">
      <c r="A250">
        <v>1140</v>
      </c>
      <c r="B250">
        <v>2</v>
      </c>
      <c r="C250" t="s">
        <v>1722</v>
      </c>
      <c r="D250" t="s">
        <v>17</v>
      </c>
      <c r="E250">
        <v>29</v>
      </c>
      <c r="F250">
        <v>1</v>
      </c>
      <c r="G250">
        <v>0</v>
      </c>
      <c r="H250" t="s">
        <v>1723</v>
      </c>
      <c r="I250">
        <v>26</v>
      </c>
      <c r="J250" t="s">
        <v>1251</v>
      </c>
      <c r="K250" t="s">
        <v>15</v>
      </c>
    </row>
    <row r="251" spans="1:11" x14ac:dyDescent="0.3">
      <c r="A251">
        <v>1141</v>
      </c>
      <c r="B251">
        <v>3</v>
      </c>
      <c r="C251" t="s">
        <v>1724</v>
      </c>
      <c r="D251" t="s">
        <v>17</v>
      </c>
      <c r="F251">
        <v>1</v>
      </c>
      <c r="G251">
        <v>0</v>
      </c>
      <c r="H251" t="s">
        <v>1416</v>
      </c>
      <c r="I251">
        <v>14.4542</v>
      </c>
      <c r="J251" t="s">
        <v>1251</v>
      </c>
      <c r="K251" t="s">
        <v>20</v>
      </c>
    </row>
    <row r="252" spans="1:11" x14ac:dyDescent="0.3">
      <c r="A252">
        <v>1142</v>
      </c>
      <c r="B252">
        <v>2</v>
      </c>
      <c r="C252" t="s">
        <v>1725</v>
      </c>
      <c r="D252" t="s">
        <v>17</v>
      </c>
      <c r="E252">
        <v>0.92</v>
      </c>
      <c r="F252">
        <v>1</v>
      </c>
      <c r="G252">
        <v>2</v>
      </c>
      <c r="H252" t="s">
        <v>103</v>
      </c>
      <c r="I252">
        <v>27.75</v>
      </c>
      <c r="J252" t="s">
        <v>1251</v>
      </c>
      <c r="K252" t="s">
        <v>15</v>
      </c>
    </row>
    <row r="253" spans="1:11" x14ac:dyDescent="0.3">
      <c r="A253">
        <v>1143</v>
      </c>
      <c r="B253">
        <v>3</v>
      </c>
      <c r="C253" t="s">
        <v>1726</v>
      </c>
      <c r="D253" t="s">
        <v>13</v>
      </c>
      <c r="E253">
        <v>20</v>
      </c>
      <c r="F253">
        <v>0</v>
      </c>
      <c r="G253">
        <v>0</v>
      </c>
      <c r="H253" t="s">
        <v>1727</v>
      </c>
      <c r="I253">
        <v>7.9249999999999998</v>
      </c>
      <c r="J253" t="s">
        <v>1251</v>
      </c>
      <c r="K253" t="s">
        <v>15</v>
      </c>
    </row>
    <row r="254" spans="1:11" x14ac:dyDescent="0.3">
      <c r="A254">
        <v>1144</v>
      </c>
      <c r="B254">
        <v>1</v>
      </c>
      <c r="C254" t="s">
        <v>1728</v>
      </c>
      <c r="D254" t="s">
        <v>13</v>
      </c>
      <c r="E254">
        <v>27</v>
      </c>
      <c r="F254">
        <v>1</v>
      </c>
      <c r="G254">
        <v>0</v>
      </c>
      <c r="H254" t="s">
        <v>1729</v>
      </c>
      <c r="I254">
        <v>136.7792</v>
      </c>
      <c r="J254" t="s">
        <v>1730</v>
      </c>
      <c r="K254" t="s">
        <v>20</v>
      </c>
    </row>
    <row r="255" spans="1:11" x14ac:dyDescent="0.3">
      <c r="A255">
        <v>1145</v>
      </c>
      <c r="B255">
        <v>3</v>
      </c>
      <c r="C255" t="s">
        <v>1731</v>
      </c>
      <c r="D255" t="s">
        <v>13</v>
      </c>
      <c r="E255">
        <v>24</v>
      </c>
      <c r="F255">
        <v>0</v>
      </c>
      <c r="G255">
        <v>0</v>
      </c>
      <c r="H255" t="s">
        <v>1732</v>
      </c>
      <c r="I255">
        <v>9.3249999999999993</v>
      </c>
      <c r="J255" t="s">
        <v>1251</v>
      </c>
      <c r="K255" t="s">
        <v>15</v>
      </c>
    </row>
    <row r="256" spans="1:11" x14ac:dyDescent="0.3">
      <c r="A256">
        <v>1146</v>
      </c>
      <c r="B256">
        <v>3</v>
      </c>
      <c r="C256" t="s">
        <v>1733</v>
      </c>
      <c r="D256" t="s">
        <v>13</v>
      </c>
      <c r="E256">
        <v>32.5</v>
      </c>
      <c r="F256">
        <v>0</v>
      </c>
      <c r="G256">
        <v>0</v>
      </c>
      <c r="H256" t="s">
        <v>1734</v>
      </c>
      <c r="I256">
        <v>9.5</v>
      </c>
      <c r="J256" t="s">
        <v>1251</v>
      </c>
      <c r="K256" t="s">
        <v>15</v>
      </c>
    </row>
    <row r="257" spans="1:11" x14ac:dyDescent="0.3">
      <c r="A257">
        <v>1147</v>
      </c>
      <c r="B257">
        <v>3</v>
      </c>
      <c r="C257" t="s">
        <v>1735</v>
      </c>
      <c r="D257" t="s">
        <v>13</v>
      </c>
      <c r="F257">
        <v>0</v>
      </c>
      <c r="G257">
        <v>0</v>
      </c>
      <c r="H257" t="s">
        <v>1736</v>
      </c>
      <c r="I257">
        <v>7.55</v>
      </c>
      <c r="J257" t="s">
        <v>1251</v>
      </c>
      <c r="K257" t="s">
        <v>15</v>
      </c>
    </row>
    <row r="258" spans="1:11" x14ac:dyDescent="0.3">
      <c r="A258">
        <v>1148</v>
      </c>
      <c r="B258">
        <v>3</v>
      </c>
      <c r="C258" t="s">
        <v>1737</v>
      </c>
      <c r="D258" t="s">
        <v>13</v>
      </c>
      <c r="F258">
        <v>0</v>
      </c>
      <c r="G258">
        <v>0</v>
      </c>
      <c r="H258" t="s">
        <v>1738</v>
      </c>
      <c r="I258">
        <v>7.75</v>
      </c>
      <c r="J258" t="s">
        <v>1251</v>
      </c>
      <c r="K258" t="s">
        <v>27</v>
      </c>
    </row>
    <row r="259" spans="1:11" x14ac:dyDescent="0.3">
      <c r="A259">
        <v>1149</v>
      </c>
      <c r="B259">
        <v>3</v>
      </c>
      <c r="C259" t="s">
        <v>1739</v>
      </c>
      <c r="D259" t="s">
        <v>13</v>
      </c>
      <c r="E259">
        <v>28</v>
      </c>
      <c r="F259">
        <v>0</v>
      </c>
      <c r="G259">
        <v>0</v>
      </c>
      <c r="H259" t="s">
        <v>1740</v>
      </c>
      <c r="I259">
        <v>8.0500000000000007</v>
      </c>
      <c r="J259" t="s">
        <v>1251</v>
      </c>
      <c r="K259" t="s">
        <v>15</v>
      </c>
    </row>
    <row r="260" spans="1:11" x14ac:dyDescent="0.3">
      <c r="A260">
        <v>1150</v>
      </c>
      <c r="B260">
        <v>2</v>
      </c>
      <c r="C260" t="s">
        <v>1741</v>
      </c>
      <c r="D260" t="s">
        <v>17</v>
      </c>
      <c r="E260">
        <v>19</v>
      </c>
      <c r="F260">
        <v>0</v>
      </c>
      <c r="G260">
        <v>0</v>
      </c>
      <c r="H260" t="s">
        <v>1742</v>
      </c>
      <c r="I260">
        <v>13</v>
      </c>
      <c r="J260" t="s">
        <v>1251</v>
      </c>
      <c r="K260" t="s">
        <v>15</v>
      </c>
    </row>
    <row r="261" spans="1:11" x14ac:dyDescent="0.3">
      <c r="A261">
        <v>1151</v>
      </c>
      <c r="B261">
        <v>3</v>
      </c>
      <c r="C261" t="s">
        <v>1743</v>
      </c>
      <c r="D261" t="s">
        <v>13</v>
      </c>
      <c r="E261">
        <v>21</v>
      </c>
      <c r="F261">
        <v>0</v>
      </c>
      <c r="G261">
        <v>0</v>
      </c>
      <c r="H261" t="s">
        <v>1744</v>
      </c>
      <c r="I261">
        <v>7.7750000000000004</v>
      </c>
      <c r="J261" t="s">
        <v>1251</v>
      </c>
      <c r="K261" t="s">
        <v>15</v>
      </c>
    </row>
    <row r="262" spans="1:11" x14ac:dyDescent="0.3">
      <c r="A262">
        <v>1152</v>
      </c>
      <c r="B262">
        <v>3</v>
      </c>
      <c r="C262" t="s">
        <v>1745</v>
      </c>
      <c r="D262" t="s">
        <v>13</v>
      </c>
      <c r="E262">
        <v>36.5</v>
      </c>
      <c r="F262">
        <v>1</v>
      </c>
      <c r="G262">
        <v>0</v>
      </c>
      <c r="H262" t="s">
        <v>1746</v>
      </c>
      <c r="I262">
        <v>17.399999999999999</v>
      </c>
      <c r="J262" t="s">
        <v>1251</v>
      </c>
      <c r="K262" t="s">
        <v>15</v>
      </c>
    </row>
    <row r="263" spans="1:11" x14ac:dyDescent="0.3">
      <c r="A263">
        <v>1153</v>
      </c>
      <c r="B263">
        <v>3</v>
      </c>
      <c r="C263" t="s">
        <v>1747</v>
      </c>
      <c r="D263" t="s">
        <v>13</v>
      </c>
      <c r="E263">
        <v>21</v>
      </c>
      <c r="F263">
        <v>0</v>
      </c>
      <c r="G263">
        <v>0</v>
      </c>
      <c r="H263" t="s">
        <v>1748</v>
      </c>
      <c r="I263">
        <v>7.8541999999999996</v>
      </c>
      <c r="J263" t="s">
        <v>1251</v>
      </c>
      <c r="K263" t="s">
        <v>15</v>
      </c>
    </row>
    <row r="264" spans="1:11" x14ac:dyDescent="0.3">
      <c r="A264">
        <v>1154</v>
      </c>
      <c r="B264">
        <v>2</v>
      </c>
      <c r="C264" t="s">
        <v>1749</v>
      </c>
      <c r="D264" t="s">
        <v>17</v>
      </c>
      <c r="E264">
        <v>29</v>
      </c>
      <c r="F264">
        <v>0</v>
      </c>
      <c r="G264">
        <v>2</v>
      </c>
      <c r="H264" t="s">
        <v>1424</v>
      </c>
      <c r="I264">
        <v>23</v>
      </c>
      <c r="J264" t="s">
        <v>1251</v>
      </c>
      <c r="K264" t="s">
        <v>15</v>
      </c>
    </row>
    <row r="265" spans="1:11" x14ac:dyDescent="0.3">
      <c r="A265">
        <v>1155</v>
      </c>
      <c r="B265">
        <v>3</v>
      </c>
      <c r="C265" t="s">
        <v>1750</v>
      </c>
      <c r="D265" t="s">
        <v>17</v>
      </c>
      <c r="E265">
        <v>1</v>
      </c>
      <c r="F265">
        <v>1</v>
      </c>
      <c r="G265">
        <v>1</v>
      </c>
      <c r="H265" t="s">
        <v>1548</v>
      </c>
      <c r="I265">
        <v>12.183299999999999</v>
      </c>
      <c r="J265" t="s">
        <v>1251</v>
      </c>
      <c r="K265" t="s">
        <v>15</v>
      </c>
    </row>
    <row r="266" spans="1:11" x14ac:dyDescent="0.3">
      <c r="A266">
        <v>1156</v>
      </c>
      <c r="B266">
        <v>2</v>
      </c>
      <c r="C266" t="s">
        <v>1751</v>
      </c>
      <c r="D266" t="s">
        <v>13</v>
      </c>
      <c r="E266">
        <v>30</v>
      </c>
      <c r="F266">
        <v>0</v>
      </c>
      <c r="G266">
        <v>0</v>
      </c>
      <c r="H266" t="s">
        <v>1752</v>
      </c>
      <c r="I266">
        <v>12.737500000000001</v>
      </c>
      <c r="J266" t="s">
        <v>1251</v>
      </c>
      <c r="K266" t="s">
        <v>20</v>
      </c>
    </row>
    <row r="267" spans="1:11" x14ac:dyDescent="0.3">
      <c r="A267">
        <v>1157</v>
      </c>
      <c r="B267">
        <v>3</v>
      </c>
      <c r="C267" t="s">
        <v>1753</v>
      </c>
      <c r="D267" t="s">
        <v>13</v>
      </c>
      <c r="F267">
        <v>0</v>
      </c>
      <c r="G267">
        <v>0</v>
      </c>
      <c r="H267" t="s">
        <v>1754</v>
      </c>
      <c r="I267">
        <v>7.8958000000000004</v>
      </c>
      <c r="J267" t="s">
        <v>1251</v>
      </c>
      <c r="K267" t="s">
        <v>15</v>
      </c>
    </row>
    <row r="268" spans="1:11" x14ac:dyDescent="0.3">
      <c r="A268">
        <v>1158</v>
      </c>
      <c r="B268">
        <v>1</v>
      </c>
      <c r="C268" t="s">
        <v>1755</v>
      </c>
      <c r="D268" t="s">
        <v>13</v>
      </c>
      <c r="F268">
        <v>0</v>
      </c>
      <c r="G268">
        <v>0</v>
      </c>
      <c r="H268" t="s">
        <v>1756</v>
      </c>
      <c r="I268">
        <v>0</v>
      </c>
      <c r="J268" t="s">
        <v>1251</v>
      </c>
      <c r="K268" t="s">
        <v>15</v>
      </c>
    </row>
    <row r="269" spans="1:11" x14ac:dyDescent="0.3">
      <c r="A269">
        <v>1159</v>
      </c>
      <c r="B269">
        <v>3</v>
      </c>
      <c r="C269" t="s">
        <v>1757</v>
      </c>
      <c r="D269" t="s">
        <v>13</v>
      </c>
      <c r="F269">
        <v>0</v>
      </c>
      <c r="G269">
        <v>0</v>
      </c>
      <c r="H269" t="s">
        <v>1758</v>
      </c>
      <c r="I269">
        <v>7.55</v>
      </c>
      <c r="J269" t="s">
        <v>1251</v>
      </c>
      <c r="K269" t="s">
        <v>15</v>
      </c>
    </row>
    <row r="270" spans="1:11" x14ac:dyDescent="0.3">
      <c r="A270">
        <v>1160</v>
      </c>
      <c r="B270">
        <v>3</v>
      </c>
      <c r="C270" t="s">
        <v>1759</v>
      </c>
      <c r="D270" t="s">
        <v>17</v>
      </c>
      <c r="F270">
        <v>0</v>
      </c>
      <c r="G270">
        <v>0</v>
      </c>
      <c r="H270" t="s">
        <v>1760</v>
      </c>
      <c r="I270">
        <v>8.0500000000000007</v>
      </c>
      <c r="J270" t="s">
        <v>1251</v>
      </c>
      <c r="K270" t="s">
        <v>15</v>
      </c>
    </row>
    <row r="271" spans="1:11" x14ac:dyDescent="0.3">
      <c r="A271">
        <v>1161</v>
      </c>
      <c r="B271">
        <v>3</v>
      </c>
      <c r="C271" t="s">
        <v>1761</v>
      </c>
      <c r="D271" t="s">
        <v>13</v>
      </c>
      <c r="E271">
        <v>17</v>
      </c>
      <c r="F271">
        <v>0</v>
      </c>
      <c r="G271">
        <v>0</v>
      </c>
      <c r="H271" t="s">
        <v>1762</v>
      </c>
      <c r="I271">
        <v>8.6624999999999996</v>
      </c>
      <c r="J271" t="s">
        <v>1251</v>
      </c>
      <c r="K271" t="s">
        <v>15</v>
      </c>
    </row>
    <row r="272" spans="1:11" x14ac:dyDescent="0.3">
      <c r="A272">
        <v>1162</v>
      </c>
      <c r="B272">
        <v>1</v>
      </c>
      <c r="C272" t="s">
        <v>1763</v>
      </c>
      <c r="D272" t="s">
        <v>13</v>
      </c>
      <c r="E272">
        <v>46</v>
      </c>
      <c r="F272">
        <v>0</v>
      </c>
      <c r="G272">
        <v>0</v>
      </c>
      <c r="H272" t="s">
        <v>1481</v>
      </c>
      <c r="I272">
        <v>75.241699999999994</v>
      </c>
      <c r="J272" t="s">
        <v>1482</v>
      </c>
      <c r="K272" t="s">
        <v>20</v>
      </c>
    </row>
    <row r="273" spans="1:11" x14ac:dyDescent="0.3">
      <c r="A273">
        <v>1163</v>
      </c>
      <c r="B273">
        <v>3</v>
      </c>
      <c r="C273" t="s">
        <v>1764</v>
      </c>
      <c r="D273" t="s">
        <v>13</v>
      </c>
      <c r="F273">
        <v>0</v>
      </c>
      <c r="G273">
        <v>0</v>
      </c>
      <c r="H273" t="s">
        <v>1765</v>
      </c>
      <c r="I273">
        <v>7.75</v>
      </c>
      <c r="J273" t="s">
        <v>1251</v>
      </c>
      <c r="K273" t="s">
        <v>27</v>
      </c>
    </row>
    <row r="274" spans="1:11" x14ac:dyDescent="0.3">
      <c r="A274">
        <v>1164</v>
      </c>
      <c r="B274">
        <v>1</v>
      </c>
      <c r="C274" t="s">
        <v>1766</v>
      </c>
      <c r="D274" t="s">
        <v>17</v>
      </c>
      <c r="E274">
        <v>26</v>
      </c>
      <c r="F274">
        <v>1</v>
      </c>
      <c r="G274">
        <v>0</v>
      </c>
      <c r="H274" t="s">
        <v>1729</v>
      </c>
      <c r="I274">
        <v>136.7792</v>
      </c>
      <c r="J274" t="s">
        <v>1730</v>
      </c>
      <c r="K274" t="s">
        <v>20</v>
      </c>
    </row>
    <row r="275" spans="1:11" x14ac:dyDescent="0.3">
      <c r="A275">
        <v>1165</v>
      </c>
      <c r="B275">
        <v>3</v>
      </c>
      <c r="C275" t="s">
        <v>1767</v>
      </c>
      <c r="D275" t="s">
        <v>17</v>
      </c>
      <c r="F275">
        <v>1</v>
      </c>
      <c r="G275">
        <v>0</v>
      </c>
      <c r="H275" t="s">
        <v>1768</v>
      </c>
      <c r="I275">
        <v>15.5</v>
      </c>
      <c r="J275" t="s">
        <v>1251</v>
      </c>
      <c r="K275" t="s">
        <v>27</v>
      </c>
    </row>
    <row r="276" spans="1:11" x14ac:dyDescent="0.3">
      <c r="A276">
        <v>1166</v>
      </c>
      <c r="B276">
        <v>3</v>
      </c>
      <c r="C276" t="s">
        <v>1769</v>
      </c>
      <c r="D276" t="s">
        <v>13</v>
      </c>
      <c r="F276">
        <v>0</v>
      </c>
      <c r="G276">
        <v>0</v>
      </c>
      <c r="H276" t="s">
        <v>1770</v>
      </c>
      <c r="I276">
        <v>7.2249999999999996</v>
      </c>
      <c r="J276" t="s">
        <v>1251</v>
      </c>
      <c r="K276" t="s">
        <v>20</v>
      </c>
    </row>
    <row r="277" spans="1:11" x14ac:dyDescent="0.3">
      <c r="A277">
        <v>1167</v>
      </c>
      <c r="B277">
        <v>2</v>
      </c>
      <c r="C277" t="s">
        <v>1771</v>
      </c>
      <c r="D277" t="s">
        <v>17</v>
      </c>
      <c r="E277">
        <v>20</v>
      </c>
      <c r="F277">
        <v>1</v>
      </c>
      <c r="G277">
        <v>0</v>
      </c>
      <c r="H277" t="s">
        <v>1772</v>
      </c>
      <c r="I277">
        <v>26</v>
      </c>
      <c r="J277" t="s">
        <v>1251</v>
      </c>
      <c r="K277" t="s">
        <v>15</v>
      </c>
    </row>
    <row r="278" spans="1:11" x14ac:dyDescent="0.3">
      <c r="A278">
        <v>1168</v>
      </c>
      <c r="B278">
        <v>2</v>
      </c>
      <c r="C278" t="s">
        <v>1773</v>
      </c>
      <c r="D278" t="s">
        <v>13</v>
      </c>
      <c r="E278">
        <v>28</v>
      </c>
      <c r="F278">
        <v>0</v>
      </c>
      <c r="G278">
        <v>0</v>
      </c>
      <c r="H278" t="s">
        <v>1774</v>
      </c>
      <c r="I278">
        <v>10.5</v>
      </c>
      <c r="J278" t="s">
        <v>1251</v>
      </c>
      <c r="K278" t="s">
        <v>15</v>
      </c>
    </row>
    <row r="279" spans="1:11" x14ac:dyDescent="0.3">
      <c r="A279">
        <v>1169</v>
      </c>
      <c r="B279">
        <v>2</v>
      </c>
      <c r="C279" t="s">
        <v>1775</v>
      </c>
      <c r="D279" t="s">
        <v>13</v>
      </c>
      <c r="E279">
        <v>40</v>
      </c>
      <c r="F279">
        <v>1</v>
      </c>
      <c r="G279">
        <v>0</v>
      </c>
      <c r="H279" t="s">
        <v>1776</v>
      </c>
      <c r="I279">
        <v>26</v>
      </c>
      <c r="J279" t="s">
        <v>1251</v>
      </c>
      <c r="K279" t="s">
        <v>15</v>
      </c>
    </row>
    <row r="280" spans="1:11" x14ac:dyDescent="0.3">
      <c r="A280">
        <v>1170</v>
      </c>
      <c r="B280">
        <v>2</v>
      </c>
      <c r="C280" t="s">
        <v>1777</v>
      </c>
      <c r="D280" t="s">
        <v>13</v>
      </c>
      <c r="E280">
        <v>30</v>
      </c>
      <c r="F280">
        <v>1</v>
      </c>
      <c r="G280">
        <v>0</v>
      </c>
      <c r="H280" t="s">
        <v>1778</v>
      </c>
      <c r="I280">
        <v>21</v>
      </c>
      <c r="J280" t="s">
        <v>1251</v>
      </c>
      <c r="K280" t="s">
        <v>15</v>
      </c>
    </row>
    <row r="281" spans="1:11" x14ac:dyDescent="0.3">
      <c r="A281">
        <v>1171</v>
      </c>
      <c r="B281">
        <v>2</v>
      </c>
      <c r="C281" t="s">
        <v>1779</v>
      </c>
      <c r="D281" t="s">
        <v>13</v>
      </c>
      <c r="E281">
        <v>22</v>
      </c>
      <c r="F281">
        <v>0</v>
      </c>
      <c r="G281">
        <v>0</v>
      </c>
      <c r="H281" t="s">
        <v>1780</v>
      </c>
      <c r="I281">
        <v>10.5</v>
      </c>
      <c r="J281" t="s">
        <v>1251</v>
      </c>
      <c r="K281" t="s">
        <v>15</v>
      </c>
    </row>
    <row r="282" spans="1:11" x14ac:dyDescent="0.3">
      <c r="A282">
        <v>1172</v>
      </c>
      <c r="B282">
        <v>3</v>
      </c>
      <c r="C282" t="s">
        <v>1781</v>
      </c>
      <c r="D282" t="s">
        <v>17</v>
      </c>
      <c r="E282">
        <v>23</v>
      </c>
      <c r="F282">
        <v>0</v>
      </c>
      <c r="G282">
        <v>0</v>
      </c>
      <c r="H282" t="s">
        <v>1782</v>
      </c>
      <c r="I282">
        <v>8.6624999999999996</v>
      </c>
      <c r="J282" t="s">
        <v>1251</v>
      </c>
      <c r="K282" t="s">
        <v>15</v>
      </c>
    </row>
    <row r="283" spans="1:11" x14ac:dyDescent="0.3">
      <c r="A283">
        <v>1173</v>
      </c>
      <c r="B283">
        <v>3</v>
      </c>
      <c r="C283" t="s">
        <v>1783</v>
      </c>
      <c r="D283" t="s">
        <v>13</v>
      </c>
      <c r="E283">
        <v>0.75</v>
      </c>
      <c r="F283">
        <v>1</v>
      </c>
      <c r="G283">
        <v>1</v>
      </c>
      <c r="H283" t="s">
        <v>1561</v>
      </c>
      <c r="I283">
        <v>13.775</v>
      </c>
      <c r="J283" t="s">
        <v>1251</v>
      </c>
      <c r="K283" t="s">
        <v>15</v>
      </c>
    </row>
    <row r="284" spans="1:11" x14ac:dyDescent="0.3">
      <c r="A284">
        <v>1174</v>
      </c>
      <c r="B284">
        <v>3</v>
      </c>
      <c r="C284" t="s">
        <v>1784</v>
      </c>
      <c r="D284" t="s">
        <v>17</v>
      </c>
      <c r="F284">
        <v>0</v>
      </c>
      <c r="G284">
        <v>0</v>
      </c>
      <c r="H284" t="s">
        <v>1785</v>
      </c>
      <c r="I284">
        <v>7.75</v>
      </c>
      <c r="J284" t="s">
        <v>1251</v>
      </c>
      <c r="K284" t="s">
        <v>27</v>
      </c>
    </row>
    <row r="285" spans="1:11" x14ac:dyDescent="0.3">
      <c r="A285">
        <v>1175</v>
      </c>
      <c r="B285">
        <v>3</v>
      </c>
      <c r="C285" t="s">
        <v>1786</v>
      </c>
      <c r="D285" t="s">
        <v>17</v>
      </c>
      <c r="E285">
        <v>9</v>
      </c>
      <c r="F285">
        <v>1</v>
      </c>
      <c r="G285">
        <v>1</v>
      </c>
      <c r="H285" t="s">
        <v>1565</v>
      </c>
      <c r="I285">
        <v>15.245799999999999</v>
      </c>
      <c r="J285" t="s">
        <v>1251</v>
      </c>
      <c r="K285" t="s">
        <v>20</v>
      </c>
    </row>
    <row r="286" spans="1:11" x14ac:dyDescent="0.3">
      <c r="A286">
        <v>1176</v>
      </c>
      <c r="B286">
        <v>3</v>
      </c>
      <c r="C286" t="s">
        <v>1787</v>
      </c>
      <c r="D286" t="s">
        <v>17</v>
      </c>
      <c r="E286">
        <v>2</v>
      </c>
      <c r="F286">
        <v>1</v>
      </c>
      <c r="G286">
        <v>1</v>
      </c>
      <c r="H286" t="s">
        <v>1788</v>
      </c>
      <c r="I286">
        <v>20.212499999999999</v>
      </c>
      <c r="J286" t="s">
        <v>1251</v>
      </c>
      <c r="K286" t="s">
        <v>15</v>
      </c>
    </row>
    <row r="287" spans="1:11" x14ac:dyDescent="0.3">
      <c r="A287">
        <v>1177</v>
      </c>
      <c r="B287">
        <v>3</v>
      </c>
      <c r="C287" t="s">
        <v>1789</v>
      </c>
      <c r="D287" t="s">
        <v>13</v>
      </c>
      <c r="E287">
        <v>36</v>
      </c>
      <c r="F287">
        <v>0</v>
      </c>
      <c r="G287">
        <v>0</v>
      </c>
      <c r="H287" t="s">
        <v>1790</v>
      </c>
      <c r="I287">
        <v>7.25</v>
      </c>
      <c r="J287" t="s">
        <v>1251</v>
      </c>
      <c r="K287" t="s">
        <v>15</v>
      </c>
    </row>
    <row r="288" spans="1:11" x14ac:dyDescent="0.3">
      <c r="A288">
        <v>1178</v>
      </c>
      <c r="B288">
        <v>3</v>
      </c>
      <c r="C288" t="s">
        <v>1791</v>
      </c>
      <c r="D288" t="s">
        <v>13</v>
      </c>
      <c r="F288">
        <v>0</v>
      </c>
      <c r="G288">
        <v>0</v>
      </c>
      <c r="H288" t="s">
        <v>1792</v>
      </c>
      <c r="I288">
        <v>7.25</v>
      </c>
      <c r="J288" t="s">
        <v>1251</v>
      </c>
      <c r="K288" t="s">
        <v>15</v>
      </c>
    </row>
    <row r="289" spans="1:11" x14ac:dyDescent="0.3">
      <c r="A289">
        <v>1179</v>
      </c>
      <c r="B289">
        <v>1</v>
      </c>
      <c r="C289" t="s">
        <v>1793</v>
      </c>
      <c r="D289" t="s">
        <v>13</v>
      </c>
      <c r="E289">
        <v>24</v>
      </c>
      <c r="F289">
        <v>1</v>
      </c>
      <c r="G289">
        <v>0</v>
      </c>
      <c r="H289" t="s">
        <v>1273</v>
      </c>
      <c r="I289">
        <v>82.2667</v>
      </c>
      <c r="J289" t="s">
        <v>1274</v>
      </c>
      <c r="K289" t="s">
        <v>15</v>
      </c>
    </row>
    <row r="290" spans="1:11" x14ac:dyDescent="0.3">
      <c r="A290">
        <v>1180</v>
      </c>
      <c r="B290">
        <v>3</v>
      </c>
      <c r="C290" t="s">
        <v>1794</v>
      </c>
      <c r="D290" t="s">
        <v>13</v>
      </c>
      <c r="F290">
        <v>0</v>
      </c>
      <c r="G290">
        <v>0</v>
      </c>
      <c r="H290" t="s">
        <v>1795</v>
      </c>
      <c r="I290">
        <v>7.2291999999999996</v>
      </c>
      <c r="J290" t="s">
        <v>1796</v>
      </c>
      <c r="K290" t="s">
        <v>20</v>
      </c>
    </row>
    <row r="291" spans="1:11" x14ac:dyDescent="0.3">
      <c r="A291">
        <v>1181</v>
      </c>
      <c r="B291">
        <v>3</v>
      </c>
      <c r="C291" t="s">
        <v>1797</v>
      </c>
      <c r="D291" t="s">
        <v>13</v>
      </c>
      <c r="F291">
        <v>0</v>
      </c>
      <c r="G291">
        <v>0</v>
      </c>
      <c r="H291" t="s">
        <v>1798</v>
      </c>
      <c r="I291">
        <v>8.0500000000000007</v>
      </c>
      <c r="J291" t="s">
        <v>1251</v>
      </c>
      <c r="K291" t="s">
        <v>15</v>
      </c>
    </row>
    <row r="292" spans="1:11" x14ac:dyDescent="0.3">
      <c r="A292">
        <v>1182</v>
      </c>
      <c r="B292">
        <v>1</v>
      </c>
      <c r="C292" t="s">
        <v>1799</v>
      </c>
      <c r="D292" t="s">
        <v>13</v>
      </c>
      <c r="F292">
        <v>0</v>
      </c>
      <c r="G292">
        <v>0</v>
      </c>
      <c r="H292" t="s">
        <v>1800</v>
      </c>
      <c r="I292">
        <v>39.6</v>
      </c>
      <c r="J292" t="s">
        <v>1251</v>
      </c>
      <c r="K292" t="s">
        <v>15</v>
      </c>
    </row>
    <row r="293" spans="1:11" x14ac:dyDescent="0.3">
      <c r="A293">
        <v>1183</v>
      </c>
      <c r="B293">
        <v>3</v>
      </c>
      <c r="C293" t="s">
        <v>1801</v>
      </c>
      <c r="D293" t="s">
        <v>17</v>
      </c>
      <c r="E293">
        <v>30</v>
      </c>
      <c r="F293">
        <v>0</v>
      </c>
      <c r="G293">
        <v>0</v>
      </c>
      <c r="H293" t="s">
        <v>1802</v>
      </c>
      <c r="I293">
        <v>6.95</v>
      </c>
      <c r="J293" t="s">
        <v>1251</v>
      </c>
      <c r="K293" t="s">
        <v>27</v>
      </c>
    </row>
    <row r="294" spans="1:11" x14ac:dyDescent="0.3">
      <c r="A294">
        <v>1184</v>
      </c>
      <c r="B294">
        <v>3</v>
      </c>
      <c r="C294" t="s">
        <v>1803</v>
      </c>
      <c r="D294" t="s">
        <v>13</v>
      </c>
      <c r="F294">
        <v>0</v>
      </c>
      <c r="G294">
        <v>0</v>
      </c>
      <c r="H294" t="s">
        <v>1804</v>
      </c>
      <c r="I294">
        <v>7.2291999999999996</v>
      </c>
      <c r="J294" t="s">
        <v>1251</v>
      </c>
      <c r="K294" t="s">
        <v>20</v>
      </c>
    </row>
    <row r="295" spans="1:11" x14ac:dyDescent="0.3">
      <c r="A295">
        <v>1185</v>
      </c>
      <c r="B295">
        <v>1</v>
      </c>
      <c r="C295" t="s">
        <v>1805</v>
      </c>
      <c r="D295" t="s">
        <v>13</v>
      </c>
      <c r="E295">
        <v>53</v>
      </c>
      <c r="F295">
        <v>1</v>
      </c>
      <c r="G295">
        <v>1</v>
      </c>
      <c r="H295" t="s">
        <v>1806</v>
      </c>
      <c r="I295">
        <v>81.8583</v>
      </c>
      <c r="J295" t="s">
        <v>644</v>
      </c>
      <c r="K295" t="s">
        <v>15</v>
      </c>
    </row>
    <row r="296" spans="1:11" x14ac:dyDescent="0.3">
      <c r="A296">
        <v>1186</v>
      </c>
      <c r="B296">
        <v>3</v>
      </c>
      <c r="C296" t="s">
        <v>1807</v>
      </c>
      <c r="D296" t="s">
        <v>13</v>
      </c>
      <c r="E296">
        <v>36</v>
      </c>
      <c r="F296">
        <v>0</v>
      </c>
      <c r="G296">
        <v>0</v>
      </c>
      <c r="H296" t="s">
        <v>1808</v>
      </c>
      <c r="I296">
        <v>9.5</v>
      </c>
      <c r="J296" t="s">
        <v>1251</v>
      </c>
      <c r="K296" t="s">
        <v>15</v>
      </c>
    </row>
    <row r="297" spans="1:11" x14ac:dyDescent="0.3">
      <c r="A297">
        <v>1187</v>
      </c>
      <c r="B297">
        <v>3</v>
      </c>
      <c r="C297" t="s">
        <v>1809</v>
      </c>
      <c r="D297" t="s">
        <v>13</v>
      </c>
      <c r="E297">
        <v>26</v>
      </c>
      <c r="F297">
        <v>0</v>
      </c>
      <c r="G297">
        <v>0</v>
      </c>
      <c r="H297" t="s">
        <v>1810</v>
      </c>
      <c r="I297">
        <v>7.8958000000000004</v>
      </c>
      <c r="J297" t="s">
        <v>1251</v>
      </c>
      <c r="K297" t="s">
        <v>15</v>
      </c>
    </row>
    <row r="298" spans="1:11" x14ac:dyDescent="0.3">
      <c r="A298">
        <v>1188</v>
      </c>
      <c r="B298">
        <v>2</v>
      </c>
      <c r="C298" t="s">
        <v>1811</v>
      </c>
      <c r="D298" t="s">
        <v>17</v>
      </c>
      <c r="E298">
        <v>1</v>
      </c>
      <c r="F298">
        <v>1</v>
      </c>
      <c r="G298">
        <v>2</v>
      </c>
      <c r="H298" t="s">
        <v>80</v>
      </c>
      <c r="I298">
        <v>41.5792</v>
      </c>
      <c r="J298" t="s">
        <v>1251</v>
      </c>
      <c r="K298" t="s">
        <v>20</v>
      </c>
    </row>
    <row r="299" spans="1:11" x14ac:dyDescent="0.3">
      <c r="A299">
        <v>1189</v>
      </c>
      <c r="B299">
        <v>3</v>
      </c>
      <c r="C299" t="s">
        <v>1812</v>
      </c>
      <c r="D299" t="s">
        <v>13</v>
      </c>
      <c r="F299">
        <v>2</v>
      </c>
      <c r="G299">
        <v>0</v>
      </c>
      <c r="H299" t="s">
        <v>1304</v>
      </c>
      <c r="I299">
        <v>21.679200000000002</v>
      </c>
      <c r="J299" t="s">
        <v>1251</v>
      </c>
      <c r="K299" t="s">
        <v>20</v>
      </c>
    </row>
    <row r="300" spans="1:11" x14ac:dyDescent="0.3">
      <c r="A300">
        <v>1190</v>
      </c>
      <c r="B300">
        <v>1</v>
      </c>
      <c r="C300" t="s">
        <v>1813</v>
      </c>
      <c r="D300" t="s">
        <v>13</v>
      </c>
      <c r="E300">
        <v>30</v>
      </c>
      <c r="F300">
        <v>0</v>
      </c>
      <c r="G300">
        <v>0</v>
      </c>
      <c r="H300" t="s">
        <v>1814</v>
      </c>
      <c r="I300">
        <v>45.5</v>
      </c>
      <c r="J300" t="s">
        <v>1251</v>
      </c>
      <c r="K300" t="s">
        <v>15</v>
      </c>
    </row>
    <row r="301" spans="1:11" x14ac:dyDescent="0.3">
      <c r="A301">
        <v>1191</v>
      </c>
      <c r="B301">
        <v>3</v>
      </c>
      <c r="C301" t="s">
        <v>1815</v>
      </c>
      <c r="D301" t="s">
        <v>13</v>
      </c>
      <c r="E301">
        <v>29</v>
      </c>
      <c r="F301">
        <v>0</v>
      </c>
      <c r="G301">
        <v>0</v>
      </c>
      <c r="H301" t="s">
        <v>1816</v>
      </c>
      <c r="I301">
        <v>7.8541999999999996</v>
      </c>
      <c r="J301" t="s">
        <v>1251</v>
      </c>
      <c r="K301" t="s">
        <v>15</v>
      </c>
    </row>
    <row r="302" spans="1:11" x14ac:dyDescent="0.3">
      <c r="A302">
        <v>1192</v>
      </c>
      <c r="B302">
        <v>3</v>
      </c>
      <c r="C302" t="s">
        <v>1817</v>
      </c>
      <c r="D302" t="s">
        <v>13</v>
      </c>
      <c r="E302">
        <v>32</v>
      </c>
      <c r="F302">
        <v>0</v>
      </c>
      <c r="G302">
        <v>0</v>
      </c>
      <c r="H302" t="s">
        <v>1818</v>
      </c>
      <c r="I302">
        <v>7.7750000000000004</v>
      </c>
      <c r="J302" t="s">
        <v>1251</v>
      </c>
      <c r="K302" t="s">
        <v>15</v>
      </c>
    </row>
    <row r="303" spans="1:11" x14ac:dyDescent="0.3">
      <c r="A303">
        <v>1193</v>
      </c>
      <c r="B303">
        <v>2</v>
      </c>
      <c r="C303" t="s">
        <v>1819</v>
      </c>
      <c r="D303" t="s">
        <v>13</v>
      </c>
      <c r="F303">
        <v>0</v>
      </c>
      <c r="G303">
        <v>0</v>
      </c>
      <c r="H303" t="s">
        <v>1820</v>
      </c>
      <c r="I303">
        <v>15.0458</v>
      </c>
      <c r="J303" t="s">
        <v>442</v>
      </c>
      <c r="K303" t="s">
        <v>20</v>
      </c>
    </row>
    <row r="304" spans="1:11" x14ac:dyDescent="0.3">
      <c r="A304">
        <v>1194</v>
      </c>
      <c r="B304">
        <v>2</v>
      </c>
      <c r="C304" t="s">
        <v>1821</v>
      </c>
      <c r="D304" t="s">
        <v>13</v>
      </c>
      <c r="E304">
        <v>43</v>
      </c>
      <c r="F304">
        <v>0</v>
      </c>
      <c r="G304">
        <v>1</v>
      </c>
      <c r="H304" t="s">
        <v>1610</v>
      </c>
      <c r="I304">
        <v>21</v>
      </c>
      <c r="J304" t="s">
        <v>1251</v>
      </c>
      <c r="K304" t="s">
        <v>15</v>
      </c>
    </row>
    <row r="305" spans="1:11" x14ac:dyDescent="0.3">
      <c r="A305">
        <v>1195</v>
      </c>
      <c r="B305">
        <v>3</v>
      </c>
      <c r="C305" t="s">
        <v>1822</v>
      </c>
      <c r="D305" t="s">
        <v>13</v>
      </c>
      <c r="E305">
        <v>24</v>
      </c>
      <c r="F305">
        <v>0</v>
      </c>
      <c r="G305">
        <v>0</v>
      </c>
      <c r="H305" t="s">
        <v>1823</v>
      </c>
      <c r="I305">
        <v>8.6624999999999996</v>
      </c>
      <c r="J305" t="s">
        <v>1251</v>
      </c>
      <c r="K305" t="s">
        <v>15</v>
      </c>
    </row>
    <row r="306" spans="1:11" x14ac:dyDescent="0.3">
      <c r="A306">
        <v>1196</v>
      </c>
      <c r="B306">
        <v>3</v>
      </c>
      <c r="C306" t="s">
        <v>1824</v>
      </c>
      <c r="D306" t="s">
        <v>17</v>
      </c>
      <c r="F306">
        <v>0</v>
      </c>
      <c r="G306">
        <v>0</v>
      </c>
      <c r="H306" t="s">
        <v>1825</v>
      </c>
      <c r="I306">
        <v>7.75</v>
      </c>
      <c r="J306" t="s">
        <v>1251</v>
      </c>
      <c r="K306" t="s">
        <v>27</v>
      </c>
    </row>
    <row r="307" spans="1:11" x14ac:dyDescent="0.3">
      <c r="A307">
        <v>1197</v>
      </c>
      <c r="B307">
        <v>1</v>
      </c>
      <c r="C307" t="s">
        <v>1826</v>
      </c>
      <c r="D307" t="s">
        <v>17</v>
      </c>
      <c r="E307">
        <v>64</v>
      </c>
      <c r="F307">
        <v>1</v>
      </c>
      <c r="G307">
        <v>1</v>
      </c>
      <c r="H307" t="s">
        <v>1827</v>
      </c>
      <c r="I307">
        <v>26.55</v>
      </c>
      <c r="J307" t="s">
        <v>1828</v>
      </c>
      <c r="K307" t="s">
        <v>15</v>
      </c>
    </row>
    <row r="308" spans="1:11" x14ac:dyDescent="0.3">
      <c r="A308">
        <v>1198</v>
      </c>
      <c r="B308">
        <v>1</v>
      </c>
      <c r="C308" t="s">
        <v>1829</v>
      </c>
      <c r="D308" t="s">
        <v>13</v>
      </c>
      <c r="E308">
        <v>30</v>
      </c>
      <c r="F308">
        <v>1</v>
      </c>
      <c r="G308">
        <v>2</v>
      </c>
      <c r="H308" t="s">
        <v>1525</v>
      </c>
      <c r="I308">
        <v>151.55000000000001</v>
      </c>
      <c r="J308" t="s">
        <v>449</v>
      </c>
      <c r="K308" t="s">
        <v>15</v>
      </c>
    </row>
    <row r="309" spans="1:11" x14ac:dyDescent="0.3">
      <c r="A309">
        <v>1199</v>
      </c>
      <c r="B309">
        <v>3</v>
      </c>
      <c r="C309" t="s">
        <v>1830</v>
      </c>
      <c r="D309" t="s">
        <v>13</v>
      </c>
      <c r="E309">
        <v>0.83</v>
      </c>
      <c r="F309">
        <v>0</v>
      </c>
      <c r="G309">
        <v>1</v>
      </c>
      <c r="H309" t="s">
        <v>1831</v>
      </c>
      <c r="I309">
        <v>9.35</v>
      </c>
      <c r="J309" t="s">
        <v>1251</v>
      </c>
      <c r="K309" t="s">
        <v>15</v>
      </c>
    </row>
    <row r="310" spans="1:11" x14ac:dyDescent="0.3">
      <c r="A310">
        <v>1200</v>
      </c>
      <c r="B310">
        <v>1</v>
      </c>
      <c r="C310" t="s">
        <v>1832</v>
      </c>
      <c r="D310" t="s">
        <v>13</v>
      </c>
      <c r="E310">
        <v>55</v>
      </c>
      <c r="F310">
        <v>1</v>
      </c>
      <c r="G310">
        <v>1</v>
      </c>
      <c r="H310" t="s">
        <v>1833</v>
      </c>
      <c r="I310">
        <v>93.5</v>
      </c>
      <c r="J310" t="s">
        <v>1135</v>
      </c>
      <c r="K310" t="s">
        <v>15</v>
      </c>
    </row>
    <row r="311" spans="1:11" x14ac:dyDescent="0.3">
      <c r="A311">
        <v>1201</v>
      </c>
      <c r="B311">
        <v>3</v>
      </c>
      <c r="C311" t="s">
        <v>1834</v>
      </c>
      <c r="D311" t="s">
        <v>17</v>
      </c>
      <c r="E311">
        <v>45</v>
      </c>
      <c r="F311">
        <v>1</v>
      </c>
      <c r="G311">
        <v>0</v>
      </c>
      <c r="H311" t="s">
        <v>1835</v>
      </c>
      <c r="I311">
        <v>14.1083</v>
      </c>
      <c r="J311" t="s">
        <v>1251</v>
      </c>
      <c r="K311" t="s">
        <v>15</v>
      </c>
    </row>
    <row r="312" spans="1:11" x14ac:dyDescent="0.3">
      <c r="A312">
        <v>1202</v>
      </c>
      <c r="B312">
        <v>3</v>
      </c>
      <c r="C312" t="s">
        <v>1836</v>
      </c>
      <c r="D312" t="s">
        <v>13</v>
      </c>
      <c r="E312">
        <v>18</v>
      </c>
      <c r="F312">
        <v>0</v>
      </c>
      <c r="G312">
        <v>0</v>
      </c>
      <c r="H312" t="s">
        <v>1837</v>
      </c>
      <c r="I312">
        <v>8.6624999999999996</v>
      </c>
      <c r="J312" t="s">
        <v>1251</v>
      </c>
      <c r="K312" t="s">
        <v>15</v>
      </c>
    </row>
    <row r="313" spans="1:11" x14ac:dyDescent="0.3">
      <c r="A313">
        <v>1203</v>
      </c>
      <c r="B313">
        <v>3</v>
      </c>
      <c r="C313" t="s">
        <v>1838</v>
      </c>
      <c r="D313" t="s">
        <v>13</v>
      </c>
      <c r="E313">
        <v>22</v>
      </c>
      <c r="F313">
        <v>0</v>
      </c>
      <c r="G313">
        <v>0</v>
      </c>
      <c r="H313" t="s">
        <v>1839</v>
      </c>
      <c r="I313">
        <v>7.2249999999999996</v>
      </c>
      <c r="J313" t="s">
        <v>1251</v>
      </c>
      <c r="K313" t="s">
        <v>20</v>
      </c>
    </row>
    <row r="314" spans="1:11" x14ac:dyDescent="0.3">
      <c r="A314">
        <v>1204</v>
      </c>
      <c r="B314">
        <v>3</v>
      </c>
      <c r="C314" t="s">
        <v>1840</v>
      </c>
      <c r="D314" t="s">
        <v>13</v>
      </c>
      <c r="F314">
        <v>0</v>
      </c>
      <c r="G314">
        <v>0</v>
      </c>
      <c r="H314" t="s">
        <v>1841</v>
      </c>
      <c r="I314">
        <v>7.5750000000000002</v>
      </c>
      <c r="J314" t="s">
        <v>1251</v>
      </c>
      <c r="K314" t="s">
        <v>15</v>
      </c>
    </row>
    <row r="315" spans="1:11" x14ac:dyDescent="0.3">
      <c r="A315">
        <v>1205</v>
      </c>
      <c r="B315">
        <v>3</v>
      </c>
      <c r="C315" t="s">
        <v>1842</v>
      </c>
      <c r="D315" t="s">
        <v>17</v>
      </c>
      <c r="E315">
        <v>37</v>
      </c>
      <c r="F315">
        <v>0</v>
      </c>
      <c r="G315">
        <v>0</v>
      </c>
      <c r="H315" t="s">
        <v>1843</v>
      </c>
      <c r="I315">
        <v>7.75</v>
      </c>
      <c r="J315" t="s">
        <v>1251</v>
      </c>
      <c r="K315" t="s">
        <v>27</v>
      </c>
    </row>
    <row r="316" spans="1:11" x14ac:dyDescent="0.3">
      <c r="A316">
        <v>1206</v>
      </c>
      <c r="B316">
        <v>1</v>
      </c>
      <c r="C316" t="s">
        <v>1844</v>
      </c>
      <c r="D316" t="s">
        <v>17</v>
      </c>
      <c r="E316">
        <v>55</v>
      </c>
      <c r="F316">
        <v>0</v>
      </c>
      <c r="G316">
        <v>0</v>
      </c>
      <c r="H316" t="s">
        <v>409</v>
      </c>
      <c r="I316">
        <v>135.63329999999999</v>
      </c>
      <c r="J316" t="s">
        <v>492</v>
      </c>
      <c r="K316" t="s">
        <v>20</v>
      </c>
    </row>
    <row r="317" spans="1:11" x14ac:dyDescent="0.3">
      <c r="A317">
        <v>1207</v>
      </c>
      <c r="B317">
        <v>3</v>
      </c>
      <c r="C317" t="s">
        <v>1845</v>
      </c>
      <c r="D317" t="s">
        <v>17</v>
      </c>
      <c r="E317">
        <v>17</v>
      </c>
      <c r="F317">
        <v>0</v>
      </c>
      <c r="G317">
        <v>0</v>
      </c>
      <c r="H317" t="s">
        <v>1846</v>
      </c>
      <c r="I317">
        <v>7.7332999999999998</v>
      </c>
      <c r="J317" t="s">
        <v>1251</v>
      </c>
      <c r="K317" t="s">
        <v>27</v>
      </c>
    </row>
    <row r="318" spans="1:11" x14ac:dyDescent="0.3">
      <c r="A318">
        <v>1208</v>
      </c>
      <c r="B318">
        <v>1</v>
      </c>
      <c r="C318" t="s">
        <v>1847</v>
      </c>
      <c r="D318" t="s">
        <v>13</v>
      </c>
      <c r="E318">
        <v>57</v>
      </c>
      <c r="F318">
        <v>1</v>
      </c>
      <c r="G318">
        <v>0</v>
      </c>
      <c r="H318" t="s">
        <v>63</v>
      </c>
      <c r="I318">
        <v>146.52080000000001</v>
      </c>
      <c r="J318" t="s">
        <v>64</v>
      </c>
      <c r="K318" t="s">
        <v>20</v>
      </c>
    </row>
    <row r="319" spans="1:11" x14ac:dyDescent="0.3">
      <c r="A319">
        <v>1209</v>
      </c>
      <c r="B319">
        <v>2</v>
      </c>
      <c r="C319" t="s">
        <v>1848</v>
      </c>
      <c r="D319" t="s">
        <v>13</v>
      </c>
      <c r="E319">
        <v>19</v>
      </c>
      <c r="F319">
        <v>0</v>
      </c>
      <c r="G319">
        <v>0</v>
      </c>
      <c r="H319" t="s">
        <v>1849</v>
      </c>
      <c r="I319">
        <v>10.5</v>
      </c>
      <c r="J319" t="s">
        <v>1251</v>
      </c>
      <c r="K319" t="s">
        <v>15</v>
      </c>
    </row>
    <row r="320" spans="1:11" x14ac:dyDescent="0.3">
      <c r="A320">
        <v>1210</v>
      </c>
      <c r="B320">
        <v>3</v>
      </c>
      <c r="C320" t="s">
        <v>1850</v>
      </c>
      <c r="D320" t="s">
        <v>13</v>
      </c>
      <c r="E320">
        <v>27</v>
      </c>
      <c r="F320">
        <v>0</v>
      </c>
      <c r="G320">
        <v>0</v>
      </c>
      <c r="H320" t="s">
        <v>1851</v>
      </c>
      <c r="I320">
        <v>7.8541999999999996</v>
      </c>
      <c r="J320" t="s">
        <v>1251</v>
      </c>
      <c r="K320" t="s">
        <v>15</v>
      </c>
    </row>
    <row r="321" spans="1:11" x14ac:dyDescent="0.3">
      <c r="A321">
        <v>1211</v>
      </c>
      <c r="B321">
        <v>2</v>
      </c>
      <c r="C321" t="s">
        <v>1852</v>
      </c>
      <c r="D321" t="s">
        <v>13</v>
      </c>
      <c r="E321">
        <v>22</v>
      </c>
      <c r="F321">
        <v>2</v>
      </c>
      <c r="G321">
        <v>0</v>
      </c>
      <c r="H321" t="s">
        <v>1307</v>
      </c>
      <c r="I321">
        <v>31.5</v>
      </c>
      <c r="J321" t="s">
        <v>1251</v>
      </c>
      <c r="K321" t="s">
        <v>15</v>
      </c>
    </row>
    <row r="322" spans="1:11" x14ac:dyDescent="0.3">
      <c r="A322">
        <v>1212</v>
      </c>
      <c r="B322">
        <v>3</v>
      </c>
      <c r="C322" t="s">
        <v>1853</v>
      </c>
      <c r="D322" t="s">
        <v>13</v>
      </c>
      <c r="E322">
        <v>26</v>
      </c>
      <c r="F322">
        <v>0</v>
      </c>
      <c r="G322">
        <v>0</v>
      </c>
      <c r="H322" t="s">
        <v>1854</v>
      </c>
      <c r="I322">
        <v>7.7750000000000004</v>
      </c>
      <c r="J322" t="s">
        <v>1251</v>
      </c>
      <c r="K322" t="s">
        <v>15</v>
      </c>
    </row>
    <row r="323" spans="1:11" x14ac:dyDescent="0.3">
      <c r="A323">
        <v>1213</v>
      </c>
      <c r="B323">
        <v>3</v>
      </c>
      <c r="C323" t="s">
        <v>1855</v>
      </c>
      <c r="D323" t="s">
        <v>13</v>
      </c>
      <c r="E323">
        <v>25</v>
      </c>
      <c r="F323">
        <v>0</v>
      </c>
      <c r="G323">
        <v>0</v>
      </c>
      <c r="H323" t="s">
        <v>1856</v>
      </c>
      <c r="I323">
        <v>7.2291999999999996</v>
      </c>
      <c r="J323" t="s">
        <v>1857</v>
      </c>
      <c r="K323" t="s">
        <v>20</v>
      </c>
    </row>
    <row r="324" spans="1:11" x14ac:dyDescent="0.3">
      <c r="A324">
        <v>1214</v>
      </c>
      <c r="B324">
        <v>2</v>
      </c>
      <c r="C324" t="s">
        <v>1858</v>
      </c>
      <c r="D324" t="s">
        <v>13</v>
      </c>
      <c r="E324">
        <v>26</v>
      </c>
      <c r="F324">
        <v>0</v>
      </c>
      <c r="G324">
        <v>0</v>
      </c>
      <c r="H324" t="s">
        <v>1859</v>
      </c>
      <c r="I324">
        <v>13</v>
      </c>
      <c r="J324" t="s">
        <v>232</v>
      </c>
      <c r="K324" t="s">
        <v>15</v>
      </c>
    </row>
    <row r="325" spans="1:11" x14ac:dyDescent="0.3">
      <c r="A325">
        <v>1215</v>
      </c>
      <c r="B325">
        <v>1</v>
      </c>
      <c r="C325" t="s">
        <v>1860</v>
      </c>
      <c r="D325" t="s">
        <v>13</v>
      </c>
      <c r="E325">
        <v>33</v>
      </c>
      <c r="F325">
        <v>0</v>
      </c>
      <c r="G325">
        <v>0</v>
      </c>
      <c r="H325" t="s">
        <v>1861</v>
      </c>
      <c r="I325">
        <v>26.55</v>
      </c>
      <c r="J325" t="s">
        <v>1251</v>
      </c>
      <c r="K325" t="s">
        <v>15</v>
      </c>
    </row>
    <row r="326" spans="1:11" x14ac:dyDescent="0.3">
      <c r="A326">
        <v>1216</v>
      </c>
      <c r="B326">
        <v>1</v>
      </c>
      <c r="C326" t="s">
        <v>1862</v>
      </c>
      <c r="D326" t="s">
        <v>17</v>
      </c>
      <c r="E326">
        <v>39</v>
      </c>
      <c r="F326">
        <v>0</v>
      </c>
      <c r="G326">
        <v>0</v>
      </c>
      <c r="H326" t="s">
        <v>1863</v>
      </c>
      <c r="I326">
        <v>211.33750000000001</v>
      </c>
      <c r="J326" t="s">
        <v>1251</v>
      </c>
      <c r="K326" t="s">
        <v>15</v>
      </c>
    </row>
    <row r="327" spans="1:11" x14ac:dyDescent="0.3">
      <c r="A327">
        <v>1217</v>
      </c>
      <c r="B327">
        <v>3</v>
      </c>
      <c r="C327" t="s">
        <v>1864</v>
      </c>
      <c r="D327" t="s">
        <v>13</v>
      </c>
      <c r="E327">
        <v>23</v>
      </c>
      <c r="F327">
        <v>0</v>
      </c>
      <c r="G327">
        <v>0</v>
      </c>
      <c r="H327" t="s">
        <v>1865</v>
      </c>
      <c r="I327">
        <v>7.05</v>
      </c>
      <c r="J327" t="s">
        <v>1251</v>
      </c>
      <c r="K327" t="s">
        <v>15</v>
      </c>
    </row>
    <row r="328" spans="1:11" x14ac:dyDescent="0.3">
      <c r="A328">
        <v>1218</v>
      </c>
      <c r="B328">
        <v>2</v>
      </c>
      <c r="C328" t="s">
        <v>1866</v>
      </c>
      <c r="D328" t="s">
        <v>17</v>
      </c>
      <c r="E328">
        <v>12</v>
      </c>
      <c r="F328">
        <v>2</v>
      </c>
      <c r="G328">
        <v>1</v>
      </c>
      <c r="H328" t="s">
        <v>1595</v>
      </c>
      <c r="I328">
        <v>39</v>
      </c>
      <c r="J328" t="s">
        <v>286</v>
      </c>
      <c r="K328" t="s">
        <v>15</v>
      </c>
    </row>
    <row r="329" spans="1:11" x14ac:dyDescent="0.3">
      <c r="A329">
        <v>1219</v>
      </c>
      <c r="B329">
        <v>1</v>
      </c>
      <c r="C329" t="s">
        <v>1867</v>
      </c>
      <c r="D329" t="s">
        <v>13</v>
      </c>
      <c r="E329">
        <v>46</v>
      </c>
      <c r="F329">
        <v>0</v>
      </c>
      <c r="G329">
        <v>0</v>
      </c>
      <c r="H329" t="s">
        <v>388</v>
      </c>
      <c r="I329">
        <v>79.2</v>
      </c>
      <c r="J329" t="s">
        <v>1251</v>
      </c>
      <c r="K329" t="s">
        <v>20</v>
      </c>
    </row>
    <row r="330" spans="1:11" x14ac:dyDescent="0.3">
      <c r="A330">
        <v>1220</v>
      </c>
      <c r="B330">
        <v>2</v>
      </c>
      <c r="C330" t="s">
        <v>1868</v>
      </c>
      <c r="D330" t="s">
        <v>13</v>
      </c>
      <c r="E330">
        <v>29</v>
      </c>
      <c r="F330">
        <v>1</v>
      </c>
      <c r="G330">
        <v>0</v>
      </c>
      <c r="H330" t="s">
        <v>1869</v>
      </c>
      <c r="I330">
        <v>26</v>
      </c>
      <c r="J330" t="s">
        <v>1251</v>
      </c>
      <c r="K330" t="s">
        <v>15</v>
      </c>
    </row>
    <row r="331" spans="1:11" x14ac:dyDescent="0.3">
      <c r="A331">
        <v>1221</v>
      </c>
      <c r="B331">
        <v>2</v>
      </c>
      <c r="C331" t="s">
        <v>1870</v>
      </c>
      <c r="D331" t="s">
        <v>13</v>
      </c>
      <c r="E331">
        <v>21</v>
      </c>
      <c r="F331">
        <v>0</v>
      </c>
      <c r="G331">
        <v>0</v>
      </c>
      <c r="H331" t="s">
        <v>1871</v>
      </c>
      <c r="I331">
        <v>13</v>
      </c>
      <c r="J331" t="s">
        <v>1251</v>
      </c>
      <c r="K331" t="s">
        <v>15</v>
      </c>
    </row>
    <row r="332" spans="1:11" x14ac:dyDescent="0.3">
      <c r="A332">
        <v>1222</v>
      </c>
      <c r="B332">
        <v>2</v>
      </c>
      <c r="C332" t="s">
        <v>1872</v>
      </c>
      <c r="D332" t="s">
        <v>17</v>
      </c>
      <c r="E332">
        <v>48</v>
      </c>
      <c r="F332">
        <v>0</v>
      </c>
      <c r="G332">
        <v>2</v>
      </c>
      <c r="H332" t="s">
        <v>228</v>
      </c>
      <c r="I332">
        <v>36.75</v>
      </c>
      <c r="J332" t="s">
        <v>1251</v>
      </c>
      <c r="K332" t="s">
        <v>15</v>
      </c>
    </row>
    <row r="333" spans="1:11" x14ac:dyDescent="0.3">
      <c r="A333">
        <v>1223</v>
      </c>
      <c r="B333">
        <v>1</v>
      </c>
      <c r="C333" t="s">
        <v>1873</v>
      </c>
      <c r="D333" t="s">
        <v>13</v>
      </c>
      <c r="E333">
        <v>39</v>
      </c>
      <c r="F333">
        <v>0</v>
      </c>
      <c r="G333">
        <v>0</v>
      </c>
      <c r="H333" t="s">
        <v>1874</v>
      </c>
      <c r="I333">
        <v>29.7</v>
      </c>
      <c r="J333" t="s">
        <v>1875</v>
      </c>
      <c r="K333" t="s">
        <v>20</v>
      </c>
    </row>
    <row r="334" spans="1:11" x14ac:dyDescent="0.3">
      <c r="A334">
        <v>1224</v>
      </c>
      <c r="B334">
        <v>3</v>
      </c>
      <c r="C334" t="s">
        <v>1876</v>
      </c>
      <c r="D334" t="s">
        <v>13</v>
      </c>
      <c r="F334">
        <v>0</v>
      </c>
      <c r="G334">
        <v>0</v>
      </c>
      <c r="H334" t="s">
        <v>1877</v>
      </c>
      <c r="I334">
        <v>7.2249999999999996</v>
      </c>
      <c r="J334" t="s">
        <v>1251</v>
      </c>
      <c r="K334" t="s">
        <v>20</v>
      </c>
    </row>
    <row r="335" spans="1:11" x14ac:dyDescent="0.3">
      <c r="A335">
        <v>1225</v>
      </c>
      <c r="B335">
        <v>3</v>
      </c>
      <c r="C335" t="s">
        <v>1878</v>
      </c>
      <c r="D335" t="s">
        <v>17</v>
      </c>
      <c r="E335">
        <v>19</v>
      </c>
      <c r="F335">
        <v>1</v>
      </c>
      <c r="G335">
        <v>1</v>
      </c>
      <c r="H335" t="s">
        <v>1879</v>
      </c>
      <c r="I335">
        <v>15.7417</v>
      </c>
      <c r="J335" t="s">
        <v>1251</v>
      </c>
      <c r="K335" t="s">
        <v>20</v>
      </c>
    </row>
    <row r="336" spans="1:11" x14ac:dyDescent="0.3">
      <c r="A336">
        <v>1226</v>
      </c>
      <c r="B336">
        <v>3</v>
      </c>
      <c r="C336" t="s">
        <v>1880</v>
      </c>
      <c r="D336" t="s">
        <v>13</v>
      </c>
      <c r="E336">
        <v>27</v>
      </c>
      <c r="F336">
        <v>0</v>
      </c>
      <c r="G336">
        <v>0</v>
      </c>
      <c r="H336" t="s">
        <v>1881</v>
      </c>
      <c r="I336">
        <v>7.8958000000000004</v>
      </c>
      <c r="J336" t="s">
        <v>1251</v>
      </c>
      <c r="K336" t="s">
        <v>15</v>
      </c>
    </row>
    <row r="337" spans="1:11" x14ac:dyDescent="0.3">
      <c r="A337">
        <v>1227</v>
      </c>
      <c r="B337">
        <v>1</v>
      </c>
      <c r="C337" t="s">
        <v>1882</v>
      </c>
      <c r="D337" t="s">
        <v>13</v>
      </c>
      <c r="E337">
        <v>30</v>
      </c>
      <c r="F337">
        <v>0</v>
      </c>
      <c r="G337">
        <v>0</v>
      </c>
      <c r="H337" t="s">
        <v>1883</v>
      </c>
      <c r="I337">
        <v>26</v>
      </c>
      <c r="J337" t="s">
        <v>451</v>
      </c>
      <c r="K337" t="s">
        <v>15</v>
      </c>
    </row>
    <row r="338" spans="1:11" x14ac:dyDescent="0.3">
      <c r="A338">
        <v>1228</v>
      </c>
      <c r="B338">
        <v>2</v>
      </c>
      <c r="C338" t="s">
        <v>1884</v>
      </c>
      <c r="D338" t="s">
        <v>13</v>
      </c>
      <c r="E338">
        <v>32</v>
      </c>
      <c r="F338">
        <v>0</v>
      </c>
      <c r="G338">
        <v>0</v>
      </c>
      <c r="H338" t="s">
        <v>1885</v>
      </c>
      <c r="I338">
        <v>13</v>
      </c>
      <c r="J338" t="s">
        <v>1251</v>
      </c>
      <c r="K338" t="s">
        <v>15</v>
      </c>
    </row>
    <row r="339" spans="1:11" x14ac:dyDescent="0.3">
      <c r="A339">
        <v>1229</v>
      </c>
      <c r="B339">
        <v>3</v>
      </c>
      <c r="C339" t="s">
        <v>1886</v>
      </c>
      <c r="D339" t="s">
        <v>13</v>
      </c>
      <c r="E339">
        <v>39</v>
      </c>
      <c r="F339">
        <v>0</v>
      </c>
      <c r="G339">
        <v>2</v>
      </c>
      <c r="H339" t="s">
        <v>1887</v>
      </c>
      <c r="I339">
        <v>7.2291999999999996</v>
      </c>
      <c r="J339" t="s">
        <v>1251</v>
      </c>
      <c r="K339" t="s">
        <v>20</v>
      </c>
    </row>
    <row r="340" spans="1:11" x14ac:dyDescent="0.3">
      <c r="A340">
        <v>1230</v>
      </c>
      <c r="B340">
        <v>2</v>
      </c>
      <c r="C340" t="s">
        <v>1888</v>
      </c>
      <c r="D340" t="s">
        <v>13</v>
      </c>
      <c r="E340">
        <v>25</v>
      </c>
      <c r="F340">
        <v>0</v>
      </c>
      <c r="G340">
        <v>0</v>
      </c>
      <c r="H340" t="s">
        <v>1307</v>
      </c>
      <c r="I340">
        <v>31.5</v>
      </c>
      <c r="J340" t="s">
        <v>1251</v>
      </c>
      <c r="K340" t="s">
        <v>15</v>
      </c>
    </row>
    <row r="341" spans="1:11" x14ac:dyDescent="0.3">
      <c r="A341">
        <v>1231</v>
      </c>
      <c r="B341">
        <v>3</v>
      </c>
      <c r="C341" t="s">
        <v>1889</v>
      </c>
      <c r="D341" t="s">
        <v>13</v>
      </c>
      <c r="F341">
        <v>0</v>
      </c>
      <c r="G341">
        <v>0</v>
      </c>
      <c r="H341" t="s">
        <v>1890</v>
      </c>
      <c r="I341">
        <v>7.2291999999999996</v>
      </c>
      <c r="J341" t="s">
        <v>1251</v>
      </c>
      <c r="K341" t="s">
        <v>20</v>
      </c>
    </row>
    <row r="342" spans="1:11" x14ac:dyDescent="0.3">
      <c r="A342">
        <v>1232</v>
      </c>
      <c r="B342">
        <v>2</v>
      </c>
      <c r="C342" t="s">
        <v>1891</v>
      </c>
      <c r="D342" t="s">
        <v>13</v>
      </c>
      <c r="E342">
        <v>18</v>
      </c>
      <c r="F342">
        <v>0</v>
      </c>
      <c r="G342">
        <v>0</v>
      </c>
      <c r="H342" t="s">
        <v>1892</v>
      </c>
      <c r="I342">
        <v>10.5</v>
      </c>
      <c r="J342" t="s">
        <v>1251</v>
      </c>
      <c r="K342" t="s">
        <v>15</v>
      </c>
    </row>
    <row r="343" spans="1:11" x14ac:dyDescent="0.3">
      <c r="A343">
        <v>1233</v>
      </c>
      <c r="B343">
        <v>3</v>
      </c>
      <c r="C343" t="s">
        <v>1893</v>
      </c>
      <c r="D343" t="s">
        <v>13</v>
      </c>
      <c r="E343">
        <v>32</v>
      </c>
      <c r="F343">
        <v>0</v>
      </c>
      <c r="G343">
        <v>0</v>
      </c>
      <c r="H343" t="s">
        <v>1894</v>
      </c>
      <c r="I343">
        <v>7.5792000000000002</v>
      </c>
      <c r="J343" t="s">
        <v>1251</v>
      </c>
      <c r="K343" t="s">
        <v>15</v>
      </c>
    </row>
    <row r="344" spans="1:11" x14ac:dyDescent="0.3">
      <c r="A344">
        <v>1234</v>
      </c>
      <c r="B344">
        <v>3</v>
      </c>
      <c r="C344" t="s">
        <v>1895</v>
      </c>
      <c r="D344" t="s">
        <v>13</v>
      </c>
      <c r="F344">
        <v>1</v>
      </c>
      <c r="G344">
        <v>9</v>
      </c>
      <c r="H344" t="s">
        <v>251</v>
      </c>
      <c r="I344">
        <v>69.55</v>
      </c>
      <c r="J344" t="s">
        <v>1251</v>
      </c>
      <c r="K344" t="s">
        <v>15</v>
      </c>
    </row>
    <row r="345" spans="1:11" x14ac:dyDescent="0.3">
      <c r="A345">
        <v>1235</v>
      </c>
      <c r="B345">
        <v>1</v>
      </c>
      <c r="C345" t="s">
        <v>1896</v>
      </c>
      <c r="D345" t="s">
        <v>17</v>
      </c>
      <c r="E345">
        <v>58</v>
      </c>
      <c r="F345">
        <v>0</v>
      </c>
      <c r="G345">
        <v>1</v>
      </c>
      <c r="H345" t="s">
        <v>392</v>
      </c>
      <c r="I345">
        <v>512.32920000000001</v>
      </c>
      <c r="J345" t="s">
        <v>957</v>
      </c>
      <c r="K345" t="s">
        <v>20</v>
      </c>
    </row>
    <row r="346" spans="1:11" x14ac:dyDescent="0.3">
      <c r="A346">
        <v>1236</v>
      </c>
      <c r="B346">
        <v>3</v>
      </c>
      <c r="C346" t="s">
        <v>1897</v>
      </c>
      <c r="D346" t="s">
        <v>13</v>
      </c>
      <c r="F346">
        <v>1</v>
      </c>
      <c r="G346">
        <v>1</v>
      </c>
      <c r="H346" t="s">
        <v>241</v>
      </c>
      <c r="I346">
        <v>14.5</v>
      </c>
      <c r="J346" t="s">
        <v>1251</v>
      </c>
      <c r="K346" t="s">
        <v>15</v>
      </c>
    </row>
    <row r="347" spans="1:11" x14ac:dyDescent="0.3">
      <c r="A347">
        <v>1237</v>
      </c>
      <c r="B347">
        <v>3</v>
      </c>
      <c r="C347" t="s">
        <v>1898</v>
      </c>
      <c r="D347" t="s">
        <v>17</v>
      </c>
      <c r="E347">
        <v>16</v>
      </c>
      <c r="F347">
        <v>0</v>
      </c>
      <c r="G347">
        <v>0</v>
      </c>
      <c r="H347" t="s">
        <v>1899</v>
      </c>
      <c r="I347">
        <v>7.65</v>
      </c>
      <c r="J347" t="s">
        <v>1251</v>
      </c>
      <c r="K347" t="s">
        <v>15</v>
      </c>
    </row>
    <row r="348" spans="1:11" x14ac:dyDescent="0.3">
      <c r="A348">
        <v>1238</v>
      </c>
      <c r="B348">
        <v>2</v>
      </c>
      <c r="C348" t="s">
        <v>1900</v>
      </c>
      <c r="D348" t="s">
        <v>13</v>
      </c>
      <c r="E348">
        <v>26</v>
      </c>
      <c r="F348">
        <v>0</v>
      </c>
      <c r="G348">
        <v>0</v>
      </c>
      <c r="H348" t="s">
        <v>1901</v>
      </c>
      <c r="I348">
        <v>13</v>
      </c>
      <c r="J348" t="s">
        <v>1251</v>
      </c>
      <c r="K348" t="s">
        <v>15</v>
      </c>
    </row>
    <row r="349" spans="1:11" x14ac:dyDescent="0.3">
      <c r="A349">
        <v>1239</v>
      </c>
      <c r="B349">
        <v>3</v>
      </c>
      <c r="C349" t="s">
        <v>1902</v>
      </c>
      <c r="D349" t="s">
        <v>17</v>
      </c>
      <c r="E349">
        <v>38</v>
      </c>
      <c r="F349">
        <v>0</v>
      </c>
      <c r="G349">
        <v>0</v>
      </c>
      <c r="H349" t="s">
        <v>1903</v>
      </c>
      <c r="I349">
        <v>7.2291999999999996</v>
      </c>
      <c r="J349" t="s">
        <v>1251</v>
      </c>
      <c r="K349" t="s">
        <v>20</v>
      </c>
    </row>
    <row r="350" spans="1:11" x14ac:dyDescent="0.3">
      <c r="A350">
        <v>1240</v>
      </c>
      <c r="B350">
        <v>2</v>
      </c>
      <c r="C350" t="s">
        <v>1904</v>
      </c>
      <c r="D350" t="s">
        <v>13</v>
      </c>
      <c r="E350">
        <v>24</v>
      </c>
      <c r="F350">
        <v>0</v>
      </c>
      <c r="G350">
        <v>0</v>
      </c>
      <c r="H350" t="s">
        <v>1905</v>
      </c>
      <c r="I350">
        <v>13.5</v>
      </c>
      <c r="J350" t="s">
        <v>1251</v>
      </c>
      <c r="K350" t="s">
        <v>15</v>
      </c>
    </row>
    <row r="351" spans="1:11" x14ac:dyDescent="0.3">
      <c r="A351">
        <v>1241</v>
      </c>
      <c r="B351">
        <v>2</v>
      </c>
      <c r="C351" t="s">
        <v>1906</v>
      </c>
      <c r="D351" t="s">
        <v>17</v>
      </c>
      <c r="E351">
        <v>31</v>
      </c>
      <c r="F351">
        <v>0</v>
      </c>
      <c r="G351">
        <v>0</v>
      </c>
      <c r="H351" t="s">
        <v>322</v>
      </c>
      <c r="I351">
        <v>21</v>
      </c>
      <c r="J351" t="s">
        <v>1251</v>
      </c>
      <c r="K351" t="s">
        <v>15</v>
      </c>
    </row>
    <row r="352" spans="1:11" x14ac:dyDescent="0.3">
      <c r="A352">
        <v>1242</v>
      </c>
      <c r="B352">
        <v>1</v>
      </c>
      <c r="C352" t="s">
        <v>1907</v>
      </c>
      <c r="D352" t="s">
        <v>17</v>
      </c>
      <c r="E352">
        <v>45</v>
      </c>
      <c r="F352">
        <v>0</v>
      </c>
      <c r="G352">
        <v>1</v>
      </c>
      <c r="H352" t="s">
        <v>161</v>
      </c>
      <c r="I352">
        <v>63.3583</v>
      </c>
      <c r="J352" t="s">
        <v>162</v>
      </c>
      <c r="K352" t="s">
        <v>20</v>
      </c>
    </row>
    <row r="353" spans="1:11" x14ac:dyDescent="0.3">
      <c r="A353">
        <v>1243</v>
      </c>
      <c r="B353">
        <v>2</v>
      </c>
      <c r="C353" t="s">
        <v>1908</v>
      </c>
      <c r="D353" t="s">
        <v>13</v>
      </c>
      <c r="E353">
        <v>25</v>
      </c>
      <c r="F353">
        <v>0</v>
      </c>
      <c r="G353">
        <v>0</v>
      </c>
      <c r="H353" t="s">
        <v>1909</v>
      </c>
      <c r="I353">
        <v>10.5</v>
      </c>
      <c r="J353" t="s">
        <v>1251</v>
      </c>
      <c r="K353" t="s">
        <v>15</v>
      </c>
    </row>
    <row r="354" spans="1:11" x14ac:dyDescent="0.3">
      <c r="A354">
        <v>1244</v>
      </c>
      <c r="B354">
        <v>2</v>
      </c>
      <c r="C354" t="s">
        <v>1910</v>
      </c>
      <c r="D354" t="s">
        <v>13</v>
      </c>
      <c r="E354">
        <v>18</v>
      </c>
      <c r="F354">
        <v>0</v>
      </c>
      <c r="G354">
        <v>0</v>
      </c>
      <c r="H354" t="s">
        <v>126</v>
      </c>
      <c r="I354">
        <v>73.5</v>
      </c>
      <c r="J354" t="s">
        <v>1251</v>
      </c>
      <c r="K354" t="s">
        <v>15</v>
      </c>
    </row>
    <row r="355" spans="1:11" x14ac:dyDescent="0.3">
      <c r="A355">
        <v>1245</v>
      </c>
      <c r="B355">
        <v>2</v>
      </c>
      <c r="C355" t="s">
        <v>1911</v>
      </c>
      <c r="D355" t="s">
        <v>13</v>
      </c>
      <c r="E355">
        <v>49</v>
      </c>
      <c r="F355">
        <v>1</v>
      </c>
      <c r="G355">
        <v>2</v>
      </c>
      <c r="H355" t="s">
        <v>1693</v>
      </c>
      <c r="I355">
        <v>65</v>
      </c>
      <c r="J355" t="s">
        <v>1251</v>
      </c>
      <c r="K355" t="s">
        <v>15</v>
      </c>
    </row>
    <row r="356" spans="1:11" x14ac:dyDescent="0.3">
      <c r="A356">
        <v>1246</v>
      </c>
      <c r="B356">
        <v>3</v>
      </c>
      <c r="C356" t="s">
        <v>1912</v>
      </c>
      <c r="D356" t="s">
        <v>17</v>
      </c>
      <c r="E356">
        <v>0.17</v>
      </c>
      <c r="F356">
        <v>1</v>
      </c>
      <c r="G356">
        <v>2</v>
      </c>
      <c r="H356" t="s">
        <v>154</v>
      </c>
      <c r="I356">
        <v>20.574999999999999</v>
      </c>
      <c r="J356" t="s">
        <v>1251</v>
      </c>
      <c r="K356" t="s">
        <v>15</v>
      </c>
    </row>
    <row r="357" spans="1:11" x14ac:dyDescent="0.3">
      <c r="A357">
        <v>1247</v>
      </c>
      <c r="B357">
        <v>1</v>
      </c>
      <c r="C357" t="s">
        <v>1913</v>
      </c>
      <c r="D357" t="s">
        <v>13</v>
      </c>
      <c r="E357">
        <v>50</v>
      </c>
      <c r="F357">
        <v>0</v>
      </c>
      <c r="G357">
        <v>0</v>
      </c>
      <c r="H357" t="s">
        <v>1914</v>
      </c>
      <c r="I357">
        <v>26</v>
      </c>
      <c r="J357" t="s">
        <v>1915</v>
      </c>
      <c r="K357" t="s">
        <v>15</v>
      </c>
    </row>
    <row r="358" spans="1:11" x14ac:dyDescent="0.3">
      <c r="A358">
        <v>1248</v>
      </c>
      <c r="B358">
        <v>1</v>
      </c>
      <c r="C358" t="s">
        <v>1916</v>
      </c>
      <c r="D358" t="s">
        <v>17</v>
      </c>
      <c r="E358">
        <v>59</v>
      </c>
      <c r="F358">
        <v>2</v>
      </c>
      <c r="G358">
        <v>0</v>
      </c>
      <c r="H358" t="s">
        <v>1917</v>
      </c>
      <c r="I358">
        <v>51.479199999999999</v>
      </c>
      <c r="J358" t="s">
        <v>818</v>
      </c>
      <c r="K358" t="s">
        <v>15</v>
      </c>
    </row>
    <row r="359" spans="1:11" x14ac:dyDescent="0.3">
      <c r="A359">
        <v>1249</v>
      </c>
      <c r="B359">
        <v>3</v>
      </c>
      <c r="C359" t="s">
        <v>1918</v>
      </c>
      <c r="D359" t="s">
        <v>13</v>
      </c>
      <c r="F359">
        <v>0</v>
      </c>
      <c r="G359">
        <v>0</v>
      </c>
      <c r="H359" t="s">
        <v>1919</v>
      </c>
      <c r="I359">
        <v>7.8792</v>
      </c>
      <c r="J359" t="s">
        <v>1251</v>
      </c>
      <c r="K359" t="s">
        <v>15</v>
      </c>
    </row>
    <row r="360" spans="1:11" x14ac:dyDescent="0.3">
      <c r="A360">
        <v>1250</v>
      </c>
      <c r="B360">
        <v>3</v>
      </c>
      <c r="C360" t="s">
        <v>1920</v>
      </c>
      <c r="D360" t="s">
        <v>13</v>
      </c>
      <c r="F360">
        <v>0</v>
      </c>
      <c r="G360">
        <v>0</v>
      </c>
      <c r="H360" t="s">
        <v>1921</v>
      </c>
      <c r="I360">
        <v>7.75</v>
      </c>
      <c r="J360" t="s">
        <v>1251</v>
      </c>
      <c r="K360" t="s">
        <v>27</v>
      </c>
    </row>
    <row r="361" spans="1:11" x14ac:dyDescent="0.3">
      <c r="A361">
        <v>1251</v>
      </c>
      <c r="B361">
        <v>3</v>
      </c>
      <c r="C361" t="s">
        <v>1922</v>
      </c>
      <c r="D361" t="s">
        <v>17</v>
      </c>
      <c r="E361">
        <v>30</v>
      </c>
      <c r="F361">
        <v>1</v>
      </c>
      <c r="G361">
        <v>0</v>
      </c>
      <c r="H361" t="s">
        <v>1923</v>
      </c>
      <c r="I361">
        <v>15.55</v>
      </c>
      <c r="J361" t="s">
        <v>1251</v>
      </c>
      <c r="K361" t="s">
        <v>15</v>
      </c>
    </row>
    <row r="362" spans="1:11" x14ac:dyDescent="0.3">
      <c r="A362">
        <v>1252</v>
      </c>
      <c r="B362">
        <v>3</v>
      </c>
      <c r="C362" t="s">
        <v>1924</v>
      </c>
      <c r="D362" t="s">
        <v>13</v>
      </c>
      <c r="E362">
        <v>14.5</v>
      </c>
      <c r="F362">
        <v>8</v>
      </c>
      <c r="G362">
        <v>2</v>
      </c>
      <c r="H362" t="s">
        <v>251</v>
      </c>
      <c r="I362">
        <v>69.55</v>
      </c>
      <c r="J362" t="s">
        <v>1251</v>
      </c>
      <c r="K362" t="s">
        <v>15</v>
      </c>
    </row>
    <row r="363" spans="1:11" x14ac:dyDescent="0.3">
      <c r="A363">
        <v>1253</v>
      </c>
      <c r="B363">
        <v>2</v>
      </c>
      <c r="C363" t="s">
        <v>1925</v>
      </c>
      <c r="D363" t="s">
        <v>17</v>
      </c>
      <c r="E363">
        <v>24</v>
      </c>
      <c r="F363">
        <v>1</v>
      </c>
      <c r="G363">
        <v>1</v>
      </c>
      <c r="H363" t="s">
        <v>1130</v>
      </c>
      <c r="I363">
        <v>37.004199999999997</v>
      </c>
      <c r="J363" t="s">
        <v>1251</v>
      </c>
      <c r="K363" t="s">
        <v>20</v>
      </c>
    </row>
    <row r="364" spans="1:11" x14ac:dyDescent="0.3">
      <c r="A364">
        <v>1254</v>
      </c>
      <c r="B364">
        <v>2</v>
      </c>
      <c r="C364" t="s">
        <v>1926</v>
      </c>
      <c r="D364" t="s">
        <v>17</v>
      </c>
      <c r="E364">
        <v>31</v>
      </c>
      <c r="F364">
        <v>0</v>
      </c>
      <c r="G364">
        <v>0</v>
      </c>
      <c r="H364" t="s">
        <v>1778</v>
      </c>
      <c r="I364">
        <v>21</v>
      </c>
      <c r="J364" t="s">
        <v>1251</v>
      </c>
      <c r="K364" t="s">
        <v>15</v>
      </c>
    </row>
    <row r="365" spans="1:11" x14ac:dyDescent="0.3">
      <c r="A365">
        <v>1255</v>
      </c>
      <c r="B365">
        <v>3</v>
      </c>
      <c r="C365" t="s">
        <v>1927</v>
      </c>
      <c r="D365" t="s">
        <v>13</v>
      </c>
      <c r="E365">
        <v>27</v>
      </c>
      <c r="F365">
        <v>0</v>
      </c>
      <c r="G365">
        <v>0</v>
      </c>
      <c r="H365" t="s">
        <v>1928</v>
      </c>
      <c r="I365">
        <v>8.6624999999999996</v>
      </c>
      <c r="J365" t="s">
        <v>1251</v>
      </c>
      <c r="K365" t="s">
        <v>15</v>
      </c>
    </row>
    <row r="366" spans="1:11" x14ac:dyDescent="0.3">
      <c r="A366">
        <v>1256</v>
      </c>
      <c r="B366">
        <v>1</v>
      </c>
      <c r="C366" t="s">
        <v>1929</v>
      </c>
      <c r="D366" t="s">
        <v>17</v>
      </c>
      <c r="E366">
        <v>25</v>
      </c>
      <c r="F366">
        <v>1</v>
      </c>
      <c r="G366">
        <v>0</v>
      </c>
      <c r="H366" t="s">
        <v>1930</v>
      </c>
      <c r="I366">
        <v>55.441699999999997</v>
      </c>
      <c r="J366" t="s">
        <v>552</v>
      </c>
      <c r="K366" t="s">
        <v>20</v>
      </c>
    </row>
    <row r="367" spans="1:11" x14ac:dyDescent="0.3">
      <c r="A367">
        <v>1257</v>
      </c>
      <c r="B367">
        <v>3</v>
      </c>
      <c r="C367" t="s">
        <v>1931</v>
      </c>
      <c r="D367" t="s">
        <v>17</v>
      </c>
      <c r="F367">
        <v>1</v>
      </c>
      <c r="G367">
        <v>9</v>
      </c>
      <c r="H367" t="s">
        <v>251</v>
      </c>
      <c r="I367">
        <v>69.55</v>
      </c>
      <c r="J367" t="s">
        <v>1251</v>
      </c>
      <c r="K367" t="s">
        <v>15</v>
      </c>
    </row>
    <row r="368" spans="1:11" x14ac:dyDescent="0.3">
      <c r="A368">
        <v>1258</v>
      </c>
      <c r="B368">
        <v>3</v>
      </c>
      <c r="C368" t="s">
        <v>1932</v>
      </c>
      <c r="D368" t="s">
        <v>13</v>
      </c>
      <c r="F368">
        <v>1</v>
      </c>
      <c r="G368">
        <v>0</v>
      </c>
      <c r="H368" t="s">
        <v>1933</v>
      </c>
      <c r="I368">
        <v>14.458299999999999</v>
      </c>
      <c r="J368" t="s">
        <v>1251</v>
      </c>
      <c r="K368" t="s">
        <v>20</v>
      </c>
    </row>
    <row r="369" spans="1:11" x14ac:dyDescent="0.3">
      <c r="A369">
        <v>1259</v>
      </c>
      <c r="B369">
        <v>3</v>
      </c>
      <c r="C369" t="s">
        <v>1934</v>
      </c>
      <c r="D369" t="s">
        <v>17</v>
      </c>
      <c r="E369">
        <v>22</v>
      </c>
      <c r="F369">
        <v>0</v>
      </c>
      <c r="G369">
        <v>0</v>
      </c>
      <c r="H369" t="s">
        <v>1935</v>
      </c>
      <c r="I369">
        <v>39.6875</v>
      </c>
      <c r="J369" t="s">
        <v>1251</v>
      </c>
      <c r="K369" t="s">
        <v>15</v>
      </c>
    </row>
    <row r="370" spans="1:11" x14ac:dyDescent="0.3">
      <c r="A370">
        <v>1260</v>
      </c>
      <c r="B370">
        <v>1</v>
      </c>
      <c r="C370" t="s">
        <v>1936</v>
      </c>
      <c r="D370" t="s">
        <v>17</v>
      </c>
      <c r="E370">
        <v>45</v>
      </c>
      <c r="F370">
        <v>0</v>
      </c>
      <c r="G370">
        <v>1</v>
      </c>
      <c r="H370" t="s">
        <v>1937</v>
      </c>
      <c r="I370">
        <v>59.4</v>
      </c>
      <c r="J370" t="s">
        <v>1251</v>
      </c>
      <c r="K370" t="s">
        <v>20</v>
      </c>
    </row>
    <row r="371" spans="1:11" x14ac:dyDescent="0.3">
      <c r="A371">
        <v>1261</v>
      </c>
      <c r="B371">
        <v>2</v>
      </c>
      <c r="C371" t="s">
        <v>1938</v>
      </c>
      <c r="D371" t="s">
        <v>13</v>
      </c>
      <c r="E371">
        <v>29</v>
      </c>
      <c r="F371">
        <v>0</v>
      </c>
      <c r="G371">
        <v>0</v>
      </c>
      <c r="H371" t="s">
        <v>1939</v>
      </c>
      <c r="I371">
        <v>13.8583</v>
      </c>
      <c r="J371" t="s">
        <v>1251</v>
      </c>
      <c r="K371" t="s">
        <v>20</v>
      </c>
    </row>
    <row r="372" spans="1:11" x14ac:dyDescent="0.3">
      <c r="A372">
        <v>1262</v>
      </c>
      <c r="B372">
        <v>2</v>
      </c>
      <c r="C372" t="s">
        <v>1940</v>
      </c>
      <c r="D372" t="s">
        <v>13</v>
      </c>
      <c r="E372">
        <v>21</v>
      </c>
      <c r="F372">
        <v>1</v>
      </c>
      <c r="G372">
        <v>0</v>
      </c>
      <c r="H372" t="s">
        <v>1941</v>
      </c>
      <c r="I372">
        <v>11.5</v>
      </c>
      <c r="J372" t="s">
        <v>1251</v>
      </c>
      <c r="K372" t="s">
        <v>15</v>
      </c>
    </row>
    <row r="373" spans="1:11" x14ac:dyDescent="0.3">
      <c r="A373">
        <v>1263</v>
      </c>
      <c r="B373">
        <v>1</v>
      </c>
      <c r="C373" t="s">
        <v>1942</v>
      </c>
      <c r="D373" t="s">
        <v>17</v>
      </c>
      <c r="E373">
        <v>31</v>
      </c>
      <c r="F373">
        <v>0</v>
      </c>
      <c r="G373">
        <v>0</v>
      </c>
      <c r="H373" t="s">
        <v>1628</v>
      </c>
      <c r="I373">
        <v>134.5</v>
      </c>
      <c r="J373" t="s">
        <v>1943</v>
      </c>
      <c r="K373" t="s">
        <v>20</v>
      </c>
    </row>
    <row r="374" spans="1:11" x14ac:dyDescent="0.3">
      <c r="A374">
        <v>1264</v>
      </c>
      <c r="B374">
        <v>1</v>
      </c>
      <c r="C374" t="s">
        <v>1944</v>
      </c>
      <c r="D374" t="s">
        <v>13</v>
      </c>
      <c r="E374">
        <v>49</v>
      </c>
      <c r="F374">
        <v>0</v>
      </c>
      <c r="G374">
        <v>0</v>
      </c>
      <c r="H374" t="s">
        <v>1945</v>
      </c>
      <c r="I374">
        <v>0</v>
      </c>
      <c r="J374" t="s">
        <v>1946</v>
      </c>
      <c r="K374" t="s">
        <v>15</v>
      </c>
    </row>
    <row r="375" spans="1:11" x14ac:dyDescent="0.3">
      <c r="A375">
        <v>1265</v>
      </c>
      <c r="B375">
        <v>2</v>
      </c>
      <c r="C375" t="s">
        <v>1947</v>
      </c>
      <c r="D375" t="s">
        <v>13</v>
      </c>
      <c r="E375">
        <v>44</v>
      </c>
      <c r="F375">
        <v>0</v>
      </c>
      <c r="G375">
        <v>0</v>
      </c>
      <c r="H375" t="s">
        <v>1948</v>
      </c>
      <c r="I375">
        <v>13</v>
      </c>
      <c r="J375" t="s">
        <v>1251</v>
      </c>
      <c r="K375" t="s">
        <v>15</v>
      </c>
    </row>
    <row r="376" spans="1:11" x14ac:dyDescent="0.3">
      <c r="A376">
        <v>1266</v>
      </c>
      <c r="B376">
        <v>1</v>
      </c>
      <c r="C376" t="s">
        <v>1949</v>
      </c>
      <c r="D376" t="s">
        <v>17</v>
      </c>
      <c r="E376">
        <v>54</v>
      </c>
      <c r="F376">
        <v>1</v>
      </c>
      <c r="G376">
        <v>1</v>
      </c>
      <c r="H376" t="s">
        <v>1806</v>
      </c>
      <c r="I376">
        <v>81.8583</v>
      </c>
      <c r="J376" t="s">
        <v>644</v>
      </c>
      <c r="K376" t="s">
        <v>15</v>
      </c>
    </row>
    <row r="377" spans="1:11" x14ac:dyDescent="0.3">
      <c r="A377">
        <v>1267</v>
      </c>
      <c r="B377">
        <v>1</v>
      </c>
      <c r="C377" t="s">
        <v>1950</v>
      </c>
      <c r="D377" t="s">
        <v>17</v>
      </c>
      <c r="E377">
        <v>45</v>
      </c>
      <c r="F377">
        <v>0</v>
      </c>
      <c r="G377">
        <v>0</v>
      </c>
      <c r="H377" t="s">
        <v>472</v>
      </c>
      <c r="I377">
        <v>262.375</v>
      </c>
      <c r="J377" t="s">
        <v>1251</v>
      </c>
      <c r="K377" t="s">
        <v>20</v>
      </c>
    </row>
    <row r="378" spans="1:11" x14ac:dyDescent="0.3">
      <c r="A378">
        <v>1268</v>
      </c>
      <c r="B378">
        <v>3</v>
      </c>
      <c r="C378" t="s">
        <v>1951</v>
      </c>
      <c r="D378" t="s">
        <v>17</v>
      </c>
      <c r="E378">
        <v>22</v>
      </c>
      <c r="F378">
        <v>2</v>
      </c>
      <c r="G378">
        <v>0</v>
      </c>
      <c r="H378" t="s">
        <v>1952</v>
      </c>
      <c r="I378">
        <v>8.6624999999999996</v>
      </c>
      <c r="J378" t="s">
        <v>1251</v>
      </c>
      <c r="K378" t="s">
        <v>15</v>
      </c>
    </row>
    <row r="379" spans="1:11" x14ac:dyDescent="0.3">
      <c r="A379">
        <v>1269</v>
      </c>
      <c r="B379">
        <v>2</v>
      </c>
      <c r="C379" t="s">
        <v>1953</v>
      </c>
      <c r="D379" t="s">
        <v>13</v>
      </c>
      <c r="E379">
        <v>21</v>
      </c>
      <c r="F379">
        <v>0</v>
      </c>
      <c r="G379">
        <v>0</v>
      </c>
      <c r="H379" t="s">
        <v>1954</v>
      </c>
      <c r="I379">
        <v>11.5</v>
      </c>
      <c r="J379" t="s">
        <v>1251</v>
      </c>
      <c r="K379" t="s">
        <v>15</v>
      </c>
    </row>
    <row r="380" spans="1:11" x14ac:dyDescent="0.3">
      <c r="A380">
        <v>1270</v>
      </c>
      <c r="B380">
        <v>1</v>
      </c>
      <c r="C380" t="s">
        <v>1955</v>
      </c>
      <c r="D380" t="s">
        <v>13</v>
      </c>
      <c r="E380">
        <v>55</v>
      </c>
      <c r="F380">
        <v>0</v>
      </c>
      <c r="G380">
        <v>0</v>
      </c>
      <c r="H380" t="s">
        <v>1956</v>
      </c>
      <c r="I380">
        <v>50</v>
      </c>
      <c r="J380" t="s">
        <v>1957</v>
      </c>
      <c r="K380" t="s">
        <v>15</v>
      </c>
    </row>
    <row r="381" spans="1:11" x14ac:dyDescent="0.3">
      <c r="A381">
        <v>1271</v>
      </c>
      <c r="B381">
        <v>3</v>
      </c>
      <c r="C381" t="s">
        <v>1958</v>
      </c>
      <c r="D381" t="s">
        <v>13</v>
      </c>
      <c r="E381">
        <v>5</v>
      </c>
      <c r="F381">
        <v>4</v>
      </c>
      <c r="G381">
        <v>2</v>
      </c>
      <c r="H381" t="s">
        <v>1550</v>
      </c>
      <c r="I381">
        <v>31.387499999999999</v>
      </c>
      <c r="J381" t="s">
        <v>1251</v>
      </c>
      <c r="K381" t="s">
        <v>15</v>
      </c>
    </row>
    <row r="382" spans="1:11" x14ac:dyDescent="0.3">
      <c r="A382">
        <v>1272</v>
      </c>
      <c r="B382">
        <v>3</v>
      </c>
      <c r="C382" t="s">
        <v>1959</v>
      </c>
      <c r="D382" t="s">
        <v>13</v>
      </c>
      <c r="F382">
        <v>0</v>
      </c>
      <c r="G382">
        <v>0</v>
      </c>
      <c r="H382" t="s">
        <v>1960</v>
      </c>
      <c r="I382">
        <v>7.75</v>
      </c>
      <c r="J382" t="s">
        <v>1251</v>
      </c>
      <c r="K382" t="s">
        <v>27</v>
      </c>
    </row>
    <row r="383" spans="1:11" x14ac:dyDescent="0.3">
      <c r="A383">
        <v>1273</v>
      </c>
      <c r="B383">
        <v>3</v>
      </c>
      <c r="C383" t="s">
        <v>1961</v>
      </c>
      <c r="D383" t="s">
        <v>13</v>
      </c>
      <c r="E383">
        <v>26</v>
      </c>
      <c r="F383">
        <v>0</v>
      </c>
      <c r="G383">
        <v>0</v>
      </c>
      <c r="H383" t="s">
        <v>1962</v>
      </c>
      <c r="I383">
        <v>7.8792</v>
      </c>
      <c r="J383" t="s">
        <v>1251</v>
      </c>
      <c r="K383" t="s">
        <v>27</v>
      </c>
    </row>
    <row r="384" spans="1:11" x14ac:dyDescent="0.3">
      <c r="A384">
        <v>1274</v>
      </c>
      <c r="B384">
        <v>3</v>
      </c>
      <c r="C384" t="s">
        <v>1963</v>
      </c>
      <c r="D384" t="s">
        <v>17</v>
      </c>
      <c r="F384">
        <v>0</v>
      </c>
      <c r="G384">
        <v>0</v>
      </c>
      <c r="H384" t="s">
        <v>1964</v>
      </c>
      <c r="I384">
        <v>14.5</v>
      </c>
      <c r="J384" t="s">
        <v>1251</v>
      </c>
      <c r="K384" t="s">
        <v>15</v>
      </c>
    </row>
    <row r="385" spans="1:11" x14ac:dyDescent="0.3">
      <c r="A385">
        <v>1275</v>
      </c>
      <c r="B385">
        <v>3</v>
      </c>
      <c r="C385" t="s">
        <v>1965</v>
      </c>
      <c r="D385" t="s">
        <v>17</v>
      </c>
      <c r="E385">
        <v>19</v>
      </c>
      <c r="F385">
        <v>1</v>
      </c>
      <c r="G385">
        <v>0</v>
      </c>
      <c r="H385" t="s">
        <v>1966</v>
      </c>
      <c r="I385">
        <v>16.100000000000001</v>
      </c>
      <c r="J385" t="s">
        <v>1251</v>
      </c>
      <c r="K385" t="s">
        <v>15</v>
      </c>
    </row>
    <row r="386" spans="1:11" x14ac:dyDescent="0.3">
      <c r="A386">
        <v>1276</v>
      </c>
      <c r="B386">
        <v>2</v>
      </c>
      <c r="C386" t="s">
        <v>1967</v>
      </c>
      <c r="D386" t="s">
        <v>13</v>
      </c>
      <c r="F386">
        <v>0</v>
      </c>
      <c r="G386">
        <v>0</v>
      </c>
      <c r="H386" t="s">
        <v>1968</v>
      </c>
      <c r="I386">
        <v>12.875</v>
      </c>
      <c r="J386" t="s">
        <v>1251</v>
      </c>
      <c r="K386" t="s">
        <v>15</v>
      </c>
    </row>
    <row r="387" spans="1:11" x14ac:dyDescent="0.3">
      <c r="A387">
        <v>1277</v>
      </c>
      <c r="B387">
        <v>2</v>
      </c>
      <c r="C387" t="s">
        <v>1969</v>
      </c>
      <c r="D387" t="s">
        <v>17</v>
      </c>
      <c r="E387">
        <v>24</v>
      </c>
      <c r="F387">
        <v>1</v>
      </c>
      <c r="G387">
        <v>2</v>
      </c>
      <c r="H387" t="s">
        <v>1693</v>
      </c>
      <c r="I387">
        <v>65</v>
      </c>
      <c r="J387" t="s">
        <v>1251</v>
      </c>
      <c r="K387" t="s">
        <v>15</v>
      </c>
    </row>
    <row r="388" spans="1:11" x14ac:dyDescent="0.3">
      <c r="A388">
        <v>1278</v>
      </c>
      <c r="B388">
        <v>3</v>
      </c>
      <c r="C388" t="s">
        <v>1970</v>
      </c>
      <c r="D388" t="s">
        <v>13</v>
      </c>
      <c r="E388">
        <v>24</v>
      </c>
      <c r="F388">
        <v>0</v>
      </c>
      <c r="G388">
        <v>0</v>
      </c>
      <c r="H388" t="s">
        <v>1971</v>
      </c>
      <c r="I388">
        <v>7.7750000000000004</v>
      </c>
      <c r="J388" t="s">
        <v>1251</v>
      </c>
      <c r="K388" t="s">
        <v>15</v>
      </c>
    </row>
    <row r="389" spans="1:11" x14ac:dyDescent="0.3">
      <c r="A389">
        <v>1279</v>
      </c>
      <c r="B389">
        <v>2</v>
      </c>
      <c r="C389" t="s">
        <v>1972</v>
      </c>
      <c r="D389" t="s">
        <v>13</v>
      </c>
      <c r="E389">
        <v>57</v>
      </c>
      <c r="F389">
        <v>0</v>
      </c>
      <c r="G389">
        <v>0</v>
      </c>
      <c r="H389" t="s">
        <v>1973</v>
      </c>
      <c r="I389">
        <v>13</v>
      </c>
      <c r="J389" t="s">
        <v>1251</v>
      </c>
      <c r="K389" t="s">
        <v>15</v>
      </c>
    </row>
    <row r="390" spans="1:11" x14ac:dyDescent="0.3">
      <c r="A390">
        <v>1280</v>
      </c>
      <c r="B390">
        <v>3</v>
      </c>
      <c r="C390" t="s">
        <v>1974</v>
      </c>
      <c r="D390" t="s">
        <v>13</v>
      </c>
      <c r="E390">
        <v>21</v>
      </c>
      <c r="F390">
        <v>0</v>
      </c>
      <c r="G390">
        <v>0</v>
      </c>
      <c r="H390" t="s">
        <v>1975</v>
      </c>
      <c r="I390">
        <v>7.75</v>
      </c>
      <c r="J390" t="s">
        <v>1251</v>
      </c>
      <c r="K390" t="s">
        <v>27</v>
      </c>
    </row>
    <row r="391" spans="1:11" x14ac:dyDescent="0.3">
      <c r="A391">
        <v>1281</v>
      </c>
      <c r="B391">
        <v>3</v>
      </c>
      <c r="C391" t="s">
        <v>1976</v>
      </c>
      <c r="D391" t="s">
        <v>13</v>
      </c>
      <c r="E391">
        <v>6</v>
      </c>
      <c r="F391">
        <v>3</v>
      </c>
      <c r="G391">
        <v>1</v>
      </c>
      <c r="H391" t="s">
        <v>1977</v>
      </c>
      <c r="I391">
        <v>21.074999999999999</v>
      </c>
      <c r="J391" t="s">
        <v>1251</v>
      </c>
      <c r="K391" t="s">
        <v>15</v>
      </c>
    </row>
    <row r="392" spans="1:11" x14ac:dyDescent="0.3">
      <c r="A392">
        <v>1282</v>
      </c>
      <c r="B392">
        <v>1</v>
      </c>
      <c r="C392" t="s">
        <v>1978</v>
      </c>
      <c r="D392" t="s">
        <v>13</v>
      </c>
      <c r="E392">
        <v>23</v>
      </c>
      <c r="F392">
        <v>0</v>
      </c>
      <c r="G392">
        <v>0</v>
      </c>
      <c r="H392" t="s">
        <v>1833</v>
      </c>
      <c r="I392">
        <v>93.5</v>
      </c>
      <c r="J392" t="s">
        <v>1979</v>
      </c>
      <c r="K392" t="s">
        <v>15</v>
      </c>
    </row>
    <row r="393" spans="1:11" x14ac:dyDescent="0.3">
      <c r="A393">
        <v>1283</v>
      </c>
      <c r="B393">
        <v>1</v>
      </c>
      <c r="C393" t="s">
        <v>1980</v>
      </c>
      <c r="D393" t="s">
        <v>17</v>
      </c>
      <c r="E393">
        <v>51</v>
      </c>
      <c r="F393">
        <v>0</v>
      </c>
      <c r="G393">
        <v>1</v>
      </c>
      <c r="H393" t="s">
        <v>1174</v>
      </c>
      <c r="I393">
        <v>39.4</v>
      </c>
      <c r="J393" t="s">
        <v>1175</v>
      </c>
      <c r="K393" t="s">
        <v>15</v>
      </c>
    </row>
    <row r="394" spans="1:11" x14ac:dyDescent="0.3">
      <c r="A394">
        <v>1284</v>
      </c>
      <c r="B394">
        <v>3</v>
      </c>
      <c r="C394" t="s">
        <v>1981</v>
      </c>
      <c r="D394" t="s">
        <v>13</v>
      </c>
      <c r="E394">
        <v>13</v>
      </c>
      <c r="F394">
        <v>0</v>
      </c>
      <c r="G394">
        <v>2</v>
      </c>
      <c r="H394" t="s">
        <v>424</v>
      </c>
      <c r="I394">
        <v>20.25</v>
      </c>
      <c r="J394" t="s">
        <v>1251</v>
      </c>
      <c r="K394" t="s">
        <v>15</v>
      </c>
    </row>
    <row r="395" spans="1:11" x14ac:dyDescent="0.3">
      <c r="A395">
        <v>1285</v>
      </c>
      <c r="B395">
        <v>2</v>
      </c>
      <c r="C395" t="s">
        <v>1982</v>
      </c>
      <c r="D395" t="s">
        <v>13</v>
      </c>
      <c r="E395">
        <v>47</v>
      </c>
      <c r="F395">
        <v>0</v>
      </c>
      <c r="G395">
        <v>0</v>
      </c>
      <c r="H395" t="s">
        <v>1983</v>
      </c>
      <c r="I395">
        <v>10.5</v>
      </c>
      <c r="J395" t="s">
        <v>1251</v>
      </c>
      <c r="K395" t="s">
        <v>15</v>
      </c>
    </row>
    <row r="396" spans="1:11" x14ac:dyDescent="0.3">
      <c r="A396">
        <v>1286</v>
      </c>
      <c r="B396">
        <v>3</v>
      </c>
      <c r="C396" t="s">
        <v>1984</v>
      </c>
      <c r="D396" t="s">
        <v>13</v>
      </c>
      <c r="E396">
        <v>29</v>
      </c>
      <c r="F396">
        <v>3</v>
      </c>
      <c r="G396">
        <v>1</v>
      </c>
      <c r="H396" t="s">
        <v>1573</v>
      </c>
      <c r="I396">
        <v>22.024999999999999</v>
      </c>
      <c r="J396" t="s">
        <v>1251</v>
      </c>
      <c r="K396" t="s">
        <v>15</v>
      </c>
    </row>
    <row r="397" spans="1:11" x14ac:dyDescent="0.3">
      <c r="A397">
        <v>1287</v>
      </c>
      <c r="B397">
        <v>1</v>
      </c>
      <c r="C397" t="s">
        <v>1985</v>
      </c>
      <c r="D397" t="s">
        <v>17</v>
      </c>
      <c r="E397">
        <v>18</v>
      </c>
      <c r="F397">
        <v>1</v>
      </c>
      <c r="G397">
        <v>0</v>
      </c>
      <c r="H397" t="s">
        <v>1344</v>
      </c>
      <c r="I397">
        <v>60</v>
      </c>
      <c r="J397" t="s">
        <v>1345</v>
      </c>
      <c r="K397" t="s">
        <v>15</v>
      </c>
    </row>
    <row r="398" spans="1:11" x14ac:dyDescent="0.3">
      <c r="A398">
        <v>1288</v>
      </c>
      <c r="B398">
        <v>3</v>
      </c>
      <c r="C398" t="s">
        <v>1986</v>
      </c>
      <c r="D398" t="s">
        <v>13</v>
      </c>
      <c r="E398">
        <v>24</v>
      </c>
      <c r="F398">
        <v>0</v>
      </c>
      <c r="G398">
        <v>0</v>
      </c>
      <c r="H398" t="s">
        <v>1987</v>
      </c>
      <c r="I398">
        <v>7.25</v>
      </c>
      <c r="J398" t="s">
        <v>1251</v>
      </c>
      <c r="K398" t="s">
        <v>27</v>
      </c>
    </row>
    <row r="399" spans="1:11" x14ac:dyDescent="0.3">
      <c r="A399">
        <v>1289</v>
      </c>
      <c r="B399">
        <v>1</v>
      </c>
      <c r="C399" t="s">
        <v>1988</v>
      </c>
      <c r="D399" t="s">
        <v>17</v>
      </c>
      <c r="E399">
        <v>48</v>
      </c>
      <c r="F399">
        <v>1</v>
      </c>
      <c r="G399">
        <v>1</v>
      </c>
      <c r="H399" t="s">
        <v>1989</v>
      </c>
      <c r="I399">
        <v>79.2</v>
      </c>
      <c r="J399" t="s">
        <v>841</v>
      </c>
      <c r="K399" t="s">
        <v>20</v>
      </c>
    </row>
    <row r="400" spans="1:11" x14ac:dyDescent="0.3">
      <c r="A400">
        <v>1290</v>
      </c>
      <c r="B400">
        <v>3</v>
      </c>
      <c r="C400" t="s">
        <v>1990</v>
      </c>
      <c r="D400" t="s">
        <v>13</v>
      </c>
      <c r="E400">
        <v>22</v>
      </c>
      <c r="F400">
        <v>0</v>
      </c>
      <c r="G400">
        <v>0</v>
      </c>
      <c r="H400" t="s">
        <v>1991</v>
      </c>
      <c r="I400">
        <v>7.7750000000000004</v>
      </c>
      <c r="J400" t="s">
        <v>1251</v>
      </c>
      <c r="K400" t="s">
        <v>15</v>
      </c>
    </row>
    <row r="401" spans="1:11" x14ac:dyDescent="0.3">
      <c r="A401">
        <v>1291</v>
      </c>
      <c r="B401">
        <v>3</v>
      </c>
      <c r="C401" t="s">
        <v>1992</v>
      </c>
      <c r="D401" t="s">
        <v>13</v>
      </c>
      <c r="E401">
        <v>31</v>
      </c>
      <c r="F401">
        <v>0</v>
      </c>
      <c r="G401">
        <v>0</v>
      </c>
      <c r="H401" t="s">
        <v>1993</v>
      </c>
      <c r="I401">
        <v>7.7332999999999998</v>
      </c>
      <c r="J401" t="s">
        <v>1251</v>
      </c>
      <c r="K401" t="s">
        <v>27</v>
      </c>
    </row>
    <row r="402" spans="1:11" x14ac:dyDescent="0.3">
      <c r="A402">
        <v>1292</v>
      </c>
      <c r="B402">
        <v>1</v>
      </c>
      <c r="C402" t="s">
        <v>1994</v>
      </c>
      <c r="D402" t="s">
        <v>17</v>
      </c>
      <c r="E402">
        <v>30</v>
      </c>
      <c r="F402">
        <v>0</v>
      </c>
      <c r="G402">
        <v>0</v>
      </c>
      <c r="H402" t="s">
        <v>1668</v>
      </c>
      <c r="I402">
        <v>164.86670000000001</v>
      </c>
      <c r="J402" t="s">
        <v>482</v>
      </c>
      <c r="K402" t="s">
        <v>15</v>
      </c>
    </row>
    <row r="403" spans="1:11" x14ac:dyDescent="0.3">
      <c r="A403">
        <v>1293</v>
      </c>
      <c r="B403">
        <v>2</v>
      </c>
      <c r="C403" t="s">
        <v>1995</v>
      </c>
      <c r="D403" t="s">
        <v>13</v>
      </c>
      <c r="E403">
        <v>38</v>
      </c>
      <c r="F403">
        <v>1</v>
      </c>
      <c r="G403">
        <v>0</v>
      </c>
      <c r="H403" t="s">
        <v>1996</v>
      </c>
      <c r="I403">
        <v>21</v>
      </c>
      <c r="J403" t="s">
        <v>1251</v>
      </c>
      <c r="K403" t="s">
        <v>15</v>
      </c>
    </row>
    <row r="404" spans="1:11" x14ac:dyDescent="0.3">
      <c r="A404">
        <v>1294</v>
      </c>
      <c r="B404">
        <v>1</v>
      </c>
      <c r="C404" t="s">
        <v>1997</v>
      </c>
      <c r="D404" t="s">
        <v>17</v>
      </c>
      <c r="E404">
        <v>22</v>
      </c>
      <c r="F404">
        <v>0</v>
      </c>
      <c r="G404">
        <v>1</v>
      </c>
      <c r="H404" t="s">
        <v>1937</v>
      </c>
      <c r="I404">
        <v>59.4</v>
      </c>
      <c r="J404" t="s">
        <v>1251</v>
      </c>
      <c r="K404" t="s">
        <v>20</v>
      </c>
    </row>
    <row r="405" spans="1:11" x14ac:dyDescent="0.3">
      <c r="A405">
        <v>1295</v>
      </c>
      <c r="B405">
        <v>1</v>
      </c>
      <c r="C405" t="s">
        <v>1998</v>
      </c>
      <c r="D405" t="s">
        <v>13</v>
      </c>
      <c r="E405">
        <v>17</v>
      </c>
      <c r="F405">
        <v>0</v>
      </c>
      <c r="G405">
        <v>0</v>
      </c>
      <c r="H405" t="s">
        <v>1999</v>
      </c>
      <c r="I405">
        <v>47.1</v>
      </c>
      <c r="J405" t="s">
        <v>1251</v>
      </c>
      <c r="K405" t="s">
        <v>15</v>
      </c>
    </row>
    <row r="406" spans="1:11" x14ac:dyDescent="0.3">
      <c r="A406">
        <v>1296</v>
      </c>
      <c r="B406">
        <v>1</v>
      </c>
      <c r="C406" t="s">
        <v>2000</v>
      </c>
      <c r="D406" t="s">
        <v>13</v>
      </c>
      <c r="E406">
        <v>43</v>
      </c>
      <c r="F406">
        <v>1</v>
      </c>
      <c r="G406">
        <v>0</v>
      </c>
      <c r="H406" t="s">
        <v>2001</v>
      </c>
      <c r="I406">
        <v>27.720800000000001</v>
      </c>
      <c r="J406" t="s">
        <v>2002</v>
      </c>
      <c r="K406" t="s">
        <v>20</v>
      </c>
    </row>
    <row r="407" spans="1:11" x14ac:dyDescent="0.3">
      <c r="A407">
        <v>1297</v>
      </c>
      <c r="B407">
        <v>2</v>
      </c>
      <c r="C407" t="s">
        <v>2003</v>
      </c>
      <c r="D407" t="s">
        <v>13</v>
      </c>
      <c r="E407">
        <v>20</v>
      </c>
      <c r="F407">
        <v>0</v>
      </c>
      <c r="G407">
        <v>0</v>
      </c>
      <c r="H407" t="s">
        <v>2004</v>
      </c>
      <c r="I407">
        <v>13.862500000000001</v>
      </c>
      <c r="J407" t="s">
        <v>2005</v>
      </c>
      <c r="K407" t="s">
        <v>20</v>
      </c>
    </row>
    <row r="408" spans="1:11" x14ac:dyDescent="0.3">
      <c r="A408">
        <v>1298</v>
      </c>
      <c r="B408">
        <v>2</v>
      </c>
      <c r="C408" t="s">
        <v>2006</v>
      </c>
      <c r="D408" t="s">
        <v>13</v>
      </c>
      <c r="E408">
        <v>23</v>
      </c>
      <c r="F408">
        <v>1</v>
      </c>
      <c r="G408">
        <v>0</v>
      </c>
      <c r="H408" t="s">
        <v>2007</v>
      </c>
      <c r="I408">
        <v>10.5</v>
      </c>
      <c r="J408" t="s">
        <v>1251</v>
      </c>
      <c r="K408" t="s">
        <v>15</v>
      </c>
    </row>
    <row r="409" spans="1:11" x14ac:dyDescent="0.3">
      <c r="A409">
        <v>1299</v>
      </c>
      <c r="B409">
        <v>1</v>
      </c>
      <c r="C409" t="s">
        <v>2008</v>
      </c>
      <c r="D409" t="s">
        <v>13</v>
      </c>
      <c r="E409">
        <v>50</v>
      </c>
      <c r="F409">
        <v>1</v>
      </c>
      <c r="G409">
        <v>1</v>
      </c>
      <c r="H409" t="s">
        <v>1393</v>
      </c>
      <c r="I409">
        <v>211.5</v>
      </c>
      <c r="J409" t="s">
        <v>1670</v>
      </c>
      <c r="K409" t="s">
        <v>20</v>
      </c>
    </row>
    <row r="410" spans="1:11" x14ac:dyDescent="0.3">
      <c r="A410">
        <v>1300</v>
      </c>
      <c r="B410">
        <v>3</v>
      </c>
      <c r="C410" t="s">
        <v>2009</v>
      </c>
      <c r="D410" t="s">
        <v>17</v>
      </c>
      <c r="F410">
        <v>0</v>
      </c>
      <c r="G410">
        <v>0</v>
      </c>
      <c r="H410" t="s">
        <v>2010</v>
      </c>
      <c r="I410">
        <v>7.7207999999999997</v>
      </c>
      <c r="J410" t="s">
        <v>1251</v>
      </c>
      <c r="K410" t="s">
        <v>27</v>
      </c>
    </row>
    <row r="411" spans="1:11" x14ac:dyDescent="0.3">
      <c r="A411">
        <v>1301</v>
      </c>
      <c r="B411">
        <v>3</v>
      </c>
      <c r="C411" t="s">
        <v>2011</v>
      </c>
      <c r="D411" t="s">
        <v>17</v>
      </c>
      <c r="E411">
        <v>3</v>
      </c>
      <c r="F411">
        <v>1</v>
      </c>
      <c r="G411">
        <v>1</v>
      </c>
      <c r="H411" t="s">
        <v>1561</v>
      </c>
      <c r="I411">
        <v>13.775</v>
      </c>
      <c r="J411" t="s">
        <v>1251</v>
      </c>
      <c r="K411" t="s">
        <v>15</v>
      </c>
    </row>
    <row r="412" spans="1:11" x14ac:dyDescent="0.3">
      <c r="A412">
        <v>1302</v>
      </c>
      <c r="B412">
        <v>3</v>
      </c>
      <c r="C412" t="s">
        <v>2012</v>
      </c>
      <c r="D412" t="s">
        <v>17</v>
      </c>
      <c r="F412">
        <v>0</v>
      </c>
      <c r="G412">
        <v>0</v>
      </c>
      <c r="H412" t="s">
        <v>2013</v>
      </c>
      <c r="I412">
        <v>7.75</v>
      </c>
      <c r="J412" t="s">
        <v>1251</v>
      </c>
      <c r="K412" t="s">
        <v>27</v>
      </c>
    </row>
    <row r="413" spans="1:11" x14ac:dyDescent="0.3">
      <c r="A413">
        <v>1303</v>
      </c>
      <c r="B413">
        <v>1</v>
      </c>
      <c r="C413" t="s">
        <v>2014</v>
      </c>
      <c r="D413" t="s">
        <v>17</v>
      </c>
      <c r="E413">
        <v>37</v>
      </c>
      <c r="F413">
        <v>1</v>
      </c>
      <c r="G413">
        <v>0</v>
      </c>
      <c r="H413" t="s">
        <v>2015</v>
      </c>
      <c r="I413">
        <v>90</v>
      </c>
      <c r="J413" t="s">
        <v>373</v>
      </c>
      <c r="K413" t="s">
        <v>27</v>
      </c>
    </row>
    <row r="414" spans="1:11" x14ac:dyDescent="0.3">
      <c r="A414">
        <v>1304</v>
      </c>
      <c r="B414">
        <v>3</v>
      </c>
      <c r="C414" t="s">
        <v>2016</v>
      </c>
      <c r="D414" t="s">
        <v>17</v>
      </c>
      <c r="E414">
        <v>28</v>
      </c>
      <c r="F414">
        <v>0</v>
      </c>
      <c r="G414">
        <v>0</v>
      </c>
      <c r="H414" t="s">
        <v>2017</v>
      </c>
      <c r="I414">
        <v>7.7750000000000004</v>
      </c>
      <c r="J414" t="s">
        <v>1251</v>
      </c>
      <c r="K414" t="s">
        <v>15</v>
      </c>
    </row>
    <row r="415" spans="1:11" x14ac:dyDescent="0.3">
      <c r="A415">
        <v>1305</v>
      </c>
      <c r="B415">
        <v>3</v>
      </c>
      <c r="C415" t="s">
        <v>2018</v>
      </c>
      <c r="D415" t="s">
        <v>13</v>
      </c>
      <c r="F415">
        <v>0</v>
      </c>
      <c r="G415">
        <v>0</v>
      </c>
      <c r="H415" t="s">
        <v>2019</v>
      </c>
      <c r="I415">
        <v>8.0500000000000007</v>
      </c>
      <c r="J415" t="s">
        <v>1251</v>
      </c>
      <c r="K415" t="s">
        <v>15</v>
      </c>
    </row>
    <row r="416" spans="1:11" x14ac:dyDescent="0.3">
      <c r="A416">
        <v>1306</v>
      </c>
      <c r="B416">
        <v>1</v>
      </c>
      <c r="C416" t="s">
        <v>2020</v>
      </c>
      <c r="D416" t="s">
        <v>17</v>
      </c>
      <c r="E416">
        <v>39</v>
      </c>
      <c r="F416">
        <v>0</v>
      </c>
      <c r="G416">
        <v>0</v>
      </c>
      <c r="H416" t="s">
        <v>462</v>
      </c>
      <c r="I416">
        <v>108.9</v>
      </c>
      <c r="J416" t="s">
        <v>2021</v>
      </c>
      <c r="K416" t="s">
        <v>20</v>
      </c>
    </row>
    <row r="417" spans="1:11" x14ac:dyDescent="0.3">
      <c r="A417">
        <v>1307</v>
      </c>
      <c r="B417">
        <v>3</v>
      </c>
      <c r="C417" t="s">
        <v>2022</v>
      </c>
      <c r="D417" t="s">
        <v>13</v>
      </c>
      <c r="E417">
        <v>38.5</v>
      </c>
      <c r="F417">
        <v>0</v>
      </c>
      <c r="G417">
        <v>0</v>
      </c>
      <c r="H417" t="s">
        <v>2023</v>
      </c>
      <c r="I417">
        <v>7.25</v>
      </c>
      <c r="J417" t="s">
        <v>1251</v>
      </c>
      <c r="K417" t="s">
        <v>15</v>
      </c>
    </row>
    <row r="418" spans="1:11" x14ac:dyDescent="0.3">
      <c r="A418">
        <v>1308</v>
      </c>
      <c r="B418">
        <v>3</v>
      </c>
      <c r="C418" t="s">
        <v>2024</v>
      </c>
      <c r="D418" t="s">
        <v>13</v>
      </c>
      <c r="F418">
        <v>0</v>
      </c>
      <c r="G418">
        <v>0</v>
      </c>
      <c r="H418" t="s">
        <v>2025</v>
      </c>
      <c r="I418">
        <v>8.0500000000000007</v>
      </c>
      <c r="J418" t="s">
        <v>1251</v>
      </c>
      <c r="K418" t="s">
        <v>15</v>
      </c>
    </row>
    <row r="419" spans="1:11" x14ac:dyDescent="0.3">
      <c r="A419">
        <v>1309</v>
      </c>
      <c r="B419">
        <v>3</v>
      </c>
      <c r="C419" t="s">
        <v>2026</v>
      </c>
      <c r="D419" t="s">
        <v>13</v>
      </c>
      <c r="F419">
        <v>1</v>
      </c>
      <c r="G419">
        <v>1</v>
      </c>
      <c r="H419" t="s">
        <v>2027</v>
      </c>
      <c r="I419">
        <v>22.3583</v>
      </c>
      <c r="J419" t="s">
        <v>1251</v>
      </c>
      <c r="K419" t="s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2 B G Y V /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2 B G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g R m F f L c r a 1 U g E A A I k C A A A T A B w A R m 9 y b X V s Y X M v U 2 V j d G l v b j E u b S C i G A A o o B Q A A A A A A A A A A A A A A A A A A A A A A A A A A A B t U j 1 v w j A Q 3 S P l P 1 j p E i Q r E q j t U J Q B B V B Z K F X S i X R w n C t Y + A P Z F w R C / P e a h h a q 4 M V 3 7 z 2 / u 7 P t g K M w m u T t 3 h + G Q R i 4 N b N Q E w S H J C U S M A y I X 7 l p L A e P Z G 6 X j A 1 v F G i M p 0 J C k h m N P n F x l L 2 U H w 6 s K x W U b x r G V u y g / B W 7 m w g F M i 1 4 e a 6 S c L e L e n Q 5 B i m U Q L B p R C N K M i M b p V 3 a 7 1 M y 0 d z U Q q / S / u B p Q M l 7 Y x B y P E h I r 2 E y N x o + e 7 R t 9 y F a W K M 8 V 5 N X Y L X v K f K 9 F 6 z y w g t z w e N 2 M k q W F 3 w k Z c 6 Z Z N a l a J t b y 2 z N 9 M o 7 F o c t X O 0 K y 7 T 7 M l a 1 H Z 9 J F 9 + p T 4 / H a M G c A + 9 h Z 7 U f c a b x + T E 5 H z h R 4 k k u P d 3 F 5 0 y B R 9 H n / l n 2 + A P m s O 9 g o 9 W f T j e q A t s q R Z V v 7 1 R j l q + 7 c C H 4 B r B j P f W f 4 o 5 3 x i q h O + K J q p j d Q P 2 P O P X C Q O i 7 V z n 8 B l B L A Q I t A B Q A A g A I A N g R m F f 0 d A 9 2 p A A A A P Y A A A A S A A A A A A A A A A A A A A A A A A A A A A B D b 2 5 m a W c v U G F j a 2 F n Z S 5 4 b W x Q S w E C L Q A U A A I A C A D Y E Z h X D 8 r p q 6 Q A A A D p A A A A E w A A A A A A A A A A A A A A A A D w A A A A W 0 N v b n R l b n R f V H l w Z X N d L n h t b F B L A Q I t A B Q A A g A I A N g R m F f L c r a 1 U g E A A I k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N A A A A A A A A v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j V j M G M y N y 0 0 M T N j L T R k Y z I t O D M 4 O C 1 m O D E w Y T V j Z T E 4 Y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R U M D Y 6 N T U 6 M T c u M z M y O T E w M F o i I C 8 + P E V u d H J 5 I F R 5 c G U 9 I k Z p b G x D b 2 x 1 b W 5 U e X B l c y I g V m F s d W U 9 I n N B d 0 1 H Q m d V R E F 3 W U Z C Z 1 k 9 I i A v P j x F b n R y e S B U e X B l P S J G a W x s Q 2 9 s d W 1 u T m F t Z X M i I F Z h b H V l P S J z W y Z x d W 9 0 O 1 B h c 3 N l b m d l c k l k J n F 1 b 3 Q 7 L C Z x d W 9 0 O 1 B j b G F z c y Z x d W 9 0 O y w m c X V v d D t O Y W 1 l J n F 1 b 3 Q 7 L C Z x d W 9 0 O 1 N l e C Z x d W 9 0 O y w m c X V v d D t B Z 2 U m c X V v d D s s J n F 1 b 3 Q 7 U 2 l i U 3 A m c X V v d D s s J n F 1 b 3 Q 7 U G F y Y 2 g m c X V v d D s s J n F 1 b 3 Q 7 V G l j a 2 V 0 J n F 1 b 3 Q 7 L C Z x d W 9 0 O 0 Z h c m U m c X V v d D s s J n F 1 b 3 Q 7 Q 2 F i a W 4 m c X V v d D s s J n F 1 b 3 Q 7 R W 1 i Y X J r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B d X R v U m V t b 3 Z l Z E N v b H V t b n M x L n t Q Y X N z Z W 5 n Z X J J Z C w w f S Z x d W 9 0 O y w m c X V v d D t T Z W N 0 a W 9 u M S 9 0 Z X N 0 L 0 F 1 d G 9 S Z W 1 v d m V k Q 2 9 s d W 1 u c z E u e 1 B j b G F z c y w x f S Z x d W 9 0 O y w m c X V v d D t T Z W N 0 a W 9 u M S 9 0 Z X N 0 L 0 F 1 d G 9 S Z W 1 v d m V k Q 2 9 s d W 1 u c z E u e 0 5 h b W U s M n 0 m c X V v d D s s J n F 1 b 3 Q 7 U 2 V j d G l v b j E v d G V z d C 9 B d X R v U m V t b 3 Z l Z E N v b H V t b n M x L n t T Z X g s M 3 0 m c X V v d D s s J n F 1 b 3 Q 7 U 2 V j d G l v b j E v d G V z d C 9 B d X R v U m V t b 3 Z l Z E N v b H V t b n M x L n t B Z 2 U s N H 0 m c X V v d D s s J n F 1 b 3 Q 7 U 2 V j d G l v b j E v d G V z d C 9 B d X R v U m V t b 3 Z l Z E N v b H V t b n M x L n t T a W J T c C w 1 f S Z x d W 9 0 O y w m c X V v d D t T Z W N 0 a W 9 u M S 9 0 Z X N 0 L 0 F 1 d G 9 S Z W 1 v d m V k Q 2 9 s d W 1 u c z E u e 1 B h c m N o L D Z 9 J n F 1 b 3 Q 7 L C Z x d W 9 0 O 1 N l Y 3 R p b 2 4 x L 3 R l c 3 Q v Q X V 0 b 1 J l b W 9 2 Z W R D b 2 x 1 b W 5 z M S 5 7 V G l j a 2 V 0 L D d 9 J n F 1 b 3 Q 7 L C Z x d W 9 0 O 1 N l Y 3 R p b 2 4 x L 3 R l c 3 Q v Q X V 0 b 1 J l b W 9 2 Z W R D b 2 x 1 b W 5 z M S 5 7 R m F y Z S w 4 f S Z x d W 9 0 O y w m c X V v d D t T Z W N 0 a W 9 u M S 9 0 Z X N 0 L 0 F 1 d G 9 S Z W 1 v d m V k Q 2 9 s d W 1 u c z E u e 0 N h Y m l u L D l 9 J n F 1 b 3 Q 7 L C Z x d W 9 0 O 1 N l Y 3 R p b 2 4 x L 3 R l c 3 Q v Q X V 0 b 1 J l b W 9 2 Z W R D b 2 x 1 b W 5 z M S 5 7 R W 1 i Y X J r Z W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0 Z X N 0 L 0 F 1 d G 9 S Z W 1 v d m V k Q 2 9 s d W 1 u c z E u e 1 B h c 3 N l b m d l c k l k L D B 9 J n F 1 b 3 Q 7 L C Z x d W 9 0 O 1 N l Y 3 R p b 2 4 x L 3 R l c 3 Q v Q X V 0 b 1 J l b W 9 2 Z W R D b 2 x 1 b W 5 z M S 5 7 U G N s Y X N z L D F 9 J n F 1 b 3 Q 7 L C Z x d W 9 0 O 1 N l Y 3 R p b 2 4 x L 3 R l c 3 Q v Q X V 0 b 1 J l b W 9 2 Z W R D b 2 x 1 b W 5 z M S 5 7 T m F t Z S w y f S Z x d W 9 0 O y w m c X V v d D t T Z W N 0 a W 9 u M S 9 0 Z X N 0 L 0 F 1 d G 9 S Z W 1 v d m V k Q 2 9 s d W 1 u c z E u e 1 N l e C w z f S Z x d W 9 0 O y w m c X V v d D t T Z W N 0 a W 9 u M S 9 0 Z X N 0 L 0 F 1 d G 9 S Z W 1 v d m V k Q 2 9 s d W 1 u c z E u e 0 F n Z S w 0 f S Z x d W 9 0 O y w m c X V v d D t T Z W N 0 a W 9 u M S 9 0 Z X N 0 L 0 F 1 d G 9 S Z W 1 v d m V k Q 2 9 s d W 1 u c z E u e 1 N p Y l N w L D V 9 J n F 1 b 3 Q 7 L C Z x d W 9 0 O 1 N l Y 3 R p b 2 4 x L 3 R l c 3 Q v Q X V 0 b 1 J l b W 9 2 Z W R D b 2 x 1 b W 5 z M S 5 7 U G F y Y 2 g s N n 0 m c X V v d D s s J n F 1 b 3 Q 7 U 2 V j d G l v b j E v d G V z d C 9 B d X R v U m V t b 3 Z l Z E N v b H V t b n M x L n t U a W N r Z X Q s N 3 0 m c X V v d D s s J n F 1 b 3 Q 7 U 2 V j d G l v b j E v d G V z d C 9 B d X R v U m V t b 3 Z l Z E N v b H V t b n M x L n t G Y X J l L D h 9 J n F 1 b 3 Q 7 L C Z x d W 9 0 O 1 N l Y 3 R p b 2 4 x L 3 R l c 3 Q v Q X V 0 b 1 J l b W 9 2 Z W R D b 2 x 1 b W 5 z M S 5 7 Q 2 F i a W 4 s O X 0 m c X V v d D s s J n F 1 b 3 Q 7 U 2 V j d G l v b j E v d G V z d C 9 B d X R v U m V t b 3 Z l Z E N v b H V t b n M x L n t F b W J h c m t l Z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j 5 4 Q 3 4 B M 1 E o J u d v i u 6 i d w A A A A A A g A A A A A A E G Y A A A A B A A A g A A A A 1 c z 8 I v 8 U e Y P o u x a K n O + o C p C Q j 8 8 K A A b Z L s p Q R G 9 w v 1 k A A A A A D o A A A A A C A A A g A A A A 7 S z x m S 7 3 9 U W l J J 7 n E z R p J S 6 s F 0 l Z A j A 5 q T Q x 1 x I o m h 5 Q A A A A Z 6 r 7 Z F G d 1 E Z U V F X a 0 c j q + 7 Y q 0 R i c G E J u U I 8 h M L R 2 X o F a E 7 G g R B p Y l g Y q l z M 1 V i / 4 F j f 6 X M e 3 + + c 1 i A R 3 u 6 N g m 9 w C Z G T F d E y 0 K x S N Q X C z c R V A A A A A U 7 t n r F G o A a W k d / o L M g f 3 N N + d w Z U H t G i C 9 W y P 0 H Y i e 5 a z U 5 n E k Q 8 S T 8 j W L Z l s b / Q a E q j W 2 I I b n L c N o E T 3 K S b 9 a Q = = < / D a t a M a s h u p > 
</file>

<file path=customXml/itemProps1.xml><?xml version="1.0" encoding="utf-8"?>
<ds:datastoreItem xmlns:ds="http://schemas.openxmlformats.org/officeDocument/2006/customXml" ds:itemID="{274A0038-01B5-4A8D-8604-533F3387B3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train</vt:lpstr>
      <vt:lpstr>test</vt:lpstr>
      <vt:lpstr>Bage</vt:lpstr>
      <vt:lpstr>BageUnknown</vt:lpstr>
      <vt:lpstr>Bchild</vt:lpstr>
      <vt:lpstr>Bclass1</vt:lpstr>
      <vt:lpstr>Bclass2</vt:lpstr>
      <vt:lpstr>Bfare</vt:lpstr>
      <vt:lpstr>Bmale</vt:lpstr>
      <vt:lpstr>Bsenior</vt:lpstr>
      <vt:lpstr>Bteen</vt:lpstr>
      <vt:lpstr>intercept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Bradley</dc:creator>
  <cp:lastModifiedBy>Adam Bradley</cp:lastModifiedBy>
  <dcterms:created xsi:type="dcterms:W3CDTF">2023-12-22T23:48:20Z</dcterms:created>
  <dcterms:modified xsi:type="dcterms:W3CDTF">2024-01-08T17:49:58Z</dcterms:modified>
</cp:coreProperties>
</file>