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w Chin\Documents\GitHub\AnnConnorfig\data\rawdata\"/>
    </mc:Choice>
  </mc:AlternateContent>
  <xr:revisionPtr revIDLastSave="0" documentId="13_ncr:1_{EF3A13D1-7024-49F1-8498-767496D5FDF8}" xr6:coauthVersionLast="47" xr6:coauthVersionMax="47" xr10:uidLastSave="{00000000-0000-0000-0000-000000000000}"/>
  <bookViews>
    <workbookView xWindow="29280" yWindow="480" windowWidth="20250" windowHeight="14805" activeTab="1" xr2:uid="{AA2EEC83-B311-40D6-9EEF-181CC8389E18}"/>
  </bookViews>
  <sheets>
    <sheet name="Raw" sheetId="1" r:id="rId1"/>
    <sheet name="5-year blocks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2" l="1"/>
  <c r="C4" i="2"/>
  <c r="C6" i="2"/>
  <c r="C7" i="2"/>
  <c r="C8" i="2"/>
  <c r="C9" i="2"/>
  <c r="B5" i="2"/>
  <c r="B10" i="2" s="1"/>
  <c r="F43" i="1"/>
  <c r="C10" i="2" l="1"/>
</calcChain>
</file>

<file path=xl/sharedStrings.xml><?xml version="1.0" encoding="utf-8"?>
<sst xmlns="http://schemas.openxmlformats.org/spreadsheetml/2006/main" count="260" uniqueCount="137">
  <si>
    <t xml:space="preserve">USA Fishery Disaster Determinations 1992-2019 </t>
  </si>
  <si>
    <t>Source:</t>
  </si>
  <si>
    <t>https://www.fisheries.noaa.gov/national/funding-and-financial-services/fishery-disaster-determinations</t>
  </si>
  <si>
    <t>Accessed</t>
  </si>
  <si>
    <t>Apr 20,2021</t>
  </si>
  <si>
    <t>Description</t>
  </si>
  <si>
    <t>Year/s</t>
  </si>
  <si>
    <t>Region</t>
  </si>
  <si>
    <t>State/s</t>
  </si>
  <si>
    <t>Stock/s</t>
  </si>
  <si>
    <t>Funding (USD)</t>
  </si>
  <si>
    <t>Proposed causes</t>
  </si>
  <si>
    <t>West Coast Salmon</t>
  </si>
  <si>
    <t>1992-1994</t>
  </si>
  <si>
    <t>West Coast</t>
  </si>
  <si>
    <t>CA,OR,WA</t>
  </si>
  <si>
    <t>West Coast Salmon (CA,OR,WA)</t>
  </si>
  <si>
    <r>
      <rPr>
        <b/>
        <sz val="11"/>
        <color rgb="FFFF0000"/>
        <rFont val="Calibri"/>
        <family val="2"/>
        <scheme val="minor"/>
      </rPr>
      <t>El Niño</t>
    </r>
    <r>
      <rPr>
        <b/>
        <sz val="11"/>
        <color theme="1"/>
        <rFont val="Calibri"/>
        <family val="2"/>
        <scheme val="minor"/>
      </rPr>
      <t>,</t>
    </r>
    <r>
      <rPr>
        <sz val="11"/>
        <color theme="1"/>
        <rFont val="Calibri"/>
        <family val="2"/>
        <scheme val="minor"/>
      </rPr>
      <t xml:space="preserve"> Drought, Flooding, </t>
    </r>
    <r>
      <rPr>
        <b/>
        <sz val="11"/>
        <color rgb="FFFF0000"/>
        <rFont val="Calibri"/>
        <family val="2"/>
        <scheme val="minor"/>
      </rPr>
      <t>Poor Ocean Conditions</t>
    </r>
  </si>
  <si>
    <t>West Coast Salmon (continuation)</t>
  </si>
  <si>
    <r>
      <t xml:space="preserve">Drought, less than normal snow pack, flooding, 
</t>
    </r>
    <r>
      <rPr>
        <b/>
        <sz val="11"/>
        <color rgb="FFFF0000"/>
        <rFont val="Calibri"/>
        <family val="2"/>
        <scheme val="minor"/>
      </rPr>
      <t>poor ocean upwelling compounded by continuing 
effects of El Niño and years of drought</t>
    </r>
    <r>
      <rPr>
        <sz val="11"/>
        <color rgb="FFFF0000"/>
        <rFont val="Calibri"/>
        <family val="2"/>
        <scheme val="minor"/>
      </rPr>
      <t>.</t>
    </r>
  </si>
  <si>
    <t>Alaska Salmon</t>
  </si>
  <si>
    <t>Alaska</t>
  </si>
  <si>
    <t>AK</t>
  </si>
  <si>
    <t>Bristol Bay and Kuskokwim River</t>
  </si>
  <si>
    <r>
      <t xml:space="preserve">Extremely low salmon returns due to unknown causes,
</t>
    </r>
    <r>
      <rPr>
        <sz val="11"/>
        <color rgb="FFFF0000"/>
        <rFont val="Calibri"/>
        <family val="2"/>
        <scheme val="minor"/>
      </rPr>
      <t xml:space="preserve"> </t>
    </r>
    <r>
      <rPr>
        <b/>
        <sz val="11"/>
        <color rgb="FFFF0000"/>
        <rFont val="Calibri"/>
        <family val="2"/>
        <scheme val="minor"/>
      </rPr>
      <t>possibly El Niño</t>
    </r>
  </si>
  <si>
    <t>Environmental fluctuations including flooding, man-made causes, hydropower, agriculture, logging and urban development</t>
  </si>
  <si>
    <t>Bristol Bay, Kuskokwim and Yukon Rivers</t>
  </si>
  <si>
    <r>
      <t xml:space="preserve">Extremely low salmon returns </t>
    </r>
    <r>
      <rPr>
        <b/>
        <sz val="11"/>
        <color rgb="FFFF0000"/>
        <rFont val="Calibri"/>
        <family val="2"/>
        <scheme val="minor"/>
      </rPr>
      <t>possibly due to El Niño</t>
    </r>
  </si>
  <si>
    <t>Alaska Salmon (continuation)</t>
  </si>
  <si>
    <t>1997-2000</t>
  </si>
  <si>
    <t>Norton Sound (New), Yukon and 
Kuskokwim Rivers</t>
  </si>
  <si>
    <r>
      <t xml:space="preserve">Natural Disaster of Unknown Causes, </t>
    </r>
    <r>
      <rPr>
        <b/>
        <sz val="11"/>
        <color rgb="FFFF0000"/>
        <rFont val="Calibri"/>
        <family val="2"/>
        <scheme val="minor"/>
      </rPr>
      <t>possible contributor
is unusual marine weather and oceanographic patterns</t>
    </r>
    <r>
      <rPr>
        <sz val="11"/>
        <color theme="1"/>
        <rFont val="Calibri"/>
        <family val="2"/>
        <scheme val="minor"/>
      </rPr>
      <t xml:space="preserve"> during the
middle-to-late 1990s are well documented</t>
    </r>
  </si>
  <si>
    <t>Fraser River Sockeye Salmon</t>
  </si>
  <si>
    <t>1999-2001</t>
  </si>
  <si>
    <t>WA</t>
  </si>
  <si>
    <t>N/A</t>
  </si>
  <si>
    <r>
      <t xml:space="preserve">Natural Disaster of </t>
    </r>
    <r>
      <rPr>
        <b/>
        <sz val="11"/>
        <color rgb="FF0070C0"/>
        <rFont val="Calibri"/>
        <family val="2"/>
        <scheme val="minor"/>
      </rPr>
      <t>Unknown Causes</t>
    </r>
  </si>
  <si>
    <t>2005-2006</t>
  </si>
  <si>
    <t>CA,OR</t>
  </si>
  <si>
    <t>Klamath River Basin</t>
  </si>
  <si>
    <r>
      <t xml:space="preserve">Drought, </t>
    </r>
    <r>
      <rPr>
        <b/>
        <sz val="11"/>
        <color rgb="FFFF0000"/>
        <rFont val="Calibri"/>
        <family val="2"/>
        <scheme val="minor"/>
      </rPr>
      <t>poor ocean conditions</t>
    </r>
  </si>
  <si>
    <t>Poor Ocean Conditions</t>
  </si>
  <si>
    <t>Fraser River Sockeye Salmon (continuation)</t>
  </si>
  <si>
    <t>West Coast Salmon (CA, OR)</t>
  </si>
  <si>
    <t>Yukon River Chinook Salmon</t>
  </si>
  <si>
    <r>
      <rPr>
        <b/>
        <sz val="11"/>
        <rFont val="Calibri"/>
        <family val="2"/>
        <scheme val="minor"/>
      </rPr>
      <t>Natural Disaster of</t>
    </r>
    <r>
      <rPr>
        <b/>
        <sz val="11"/>
        <color rgb="FF0070C0"/>
        <rFont val="Calibri"/>
        <family val="2"/>
        <scheme val="minor"/>
      </rPr>
      <t xml:space="preserve"> Unknown Causes</t>
    </r>
  </si>
  <si>
    <t>Norton Sound and Port Clarence Districts 
Chinook and Chum Salmon</t>
  </si>
  <si>
    <t>CA</t>
  </si>
  <si>
    <t>West Coast Salmon (CA)</t>
  </si>
  <si>
    <t>OR</t>
  </si>
  <si>
    <t>West Coast Salmon (OR)</t>
  </si>
  <si>
    <t>Alaska Chinook Salmon (continuation)</t>
  </si>
  <si>
    <t>2011-2012</t>
  </si>
  <si>
    <t>Yukon River, Kuskokwim River, and Cook Inlet</t>
  </si>
  <si>
    <r>
      <t xml:space="preserve">Natural Disaster of </t>
    </r>
    <r>
      <rPr>
        <b/>
        <sz val="11"/>
        <color rgb="FF0070C0"/>
        <rFont val="Calibri"/>
        <family val="2"/>
        <scheme val="minor"/>
      </rPr>
      <t>Unknown Causes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rgb="FFFF0000"/>
        <rFont val="Calibri"/>
        <family val="2"/>
        <scheme val="minor"/>
      </rPr>
      <t>possible contributor
is unfavourable ocean conditions</t>
    </r>
  </si>
  <si>
    <t>2010-2012</t>
  </si>
  <si>
    <t>Nelson Lagoon Sockeye</t>
  </si>
  <si>
    <t>Fraser River Sockeye Salmon (Nooksack, Tulalip, Suquamish, Makah, Lower Elwha, Jamestown S'Klallam, Port Gamble S'Klallam, Lummi Nation Tribes and WA)</t>
  </si>
  <si>
    <r>
      <t xml:space="preserve">Natural Disaster of </t>
    </r>
    <r>
      <rPr>
        <b/>
        <sz val="11"/>
        <color theme="4" tint="-0.249977111117893"/>
        <rFont val="Calibri"/>
        <family val="2"/>
        <scheme val="minor"/>
      </rPr>
      <t>Unknown Causes</t>
    </r>
  </si>
  <si>
    <t>Fraser River Sockeye Salmon, 2014 (Elwha, Makah, Swinomish Tribes)</t>
  </si>
  <si>
    <t>Warm ocean conditions</t>
  </si>
  <si>
    <t>Washington Coastal Salmon</t>
  </si>
  <si>
    <t>Willapa Bay, Grays Harbor and Queets River</t>
  </si>
  <si>
    <t>Washington South Puget Sound (Nisqually, Squaxin Island, Port Gamble S'Klallam, and Jamestown S'Klallam Tribes)</t>
  </si>
  <si>
    <t>South Puget Sound Coho, Chinook, 
and Chum Salmon</t>
  </si>
  <si>
    <t>Washington State Coho and Pink Salmon Fisheries (tribal)</t>
  </si>
  <si>
    <t>Washington State Coho and Pink Salmon Fisheries</t>
  </si>
  <si>
    <t>California Klamath River Chinook Salmon Fishery (Yurok Tribe)</t>
  </si>
  <si>
    <t>Klamath River Chinook</t>
  </si>
  <si>
    <t>Washington Ocean Salmon Troll Fishery</t>
  </si>
  <si>
    <t>Gulf of Alaska Pink Salmon</t>
  </si>
  <si>
    <t>Pink Salmon Fisheries in Prince William Sound,
 Kodiak Management Area, Chignik Management 
Area, Lower Cook Inlet Management Area, 
Southeast Alaska, South Alaska Peninsula, and 
Yakutat Area</t>
  </si>
  <si>
    <r>
      <t xml:space="preserve">Natural Disaster of </t>
    </r>
    <r>
      <rPr>
        <b/>
        <sz val="11"/>
        <color theme="4" tint="-0.249977111117893"/>
        <rFont val="Calibri"/>
        <family val="2"/>
        <scheme val="minor"/>
      </rPr>
      <t>Unknown Causes</t>
    </r>
    <r>
      <rPr>
        <sz val="11"/>
        <color rgb="FF000000"/>
        <rFont val="Calibri"/>
        <family val="2"/>
        <scheme val="minor"/>
      </rPr>
      <t xml:space="preserve">, possible contributor is </t>
    </r>
    <r>
      <rPr>
        <b/>
        <sz val="11"/>
        <color rgb="FFFF0000"/>
        <rFont val="Calibri"/>
        <family val="2"/>
        <scheme val="minor"/>
      </rPr>
      <t>unfavorable ocean conditions</t>
    </r>
  </si>
  <si>
    <t>Oregon and California Klamath River Fall Chinook Salmon Fishery</t>
  </si>
  <si>
    <t>2016-2017</t>
  </si>
  <si>
    <r>
      <t xml:space="preserve">Natural causes, including </t>
    </r>
    <r>
      <rPr>
        <b/>
        <sz val="11"/>
        <color rgb="FFFF0000"/>
        <rFont val="Calibri"/>
        <family val="2"/>
        <scheme val="minor"/>
      </rPr>
      <t>anomolous oceanographic conditions</t>
    </r>
  </si>
  <si>
    <t>Washington State Coho Salmon Fisheries (Tribal)</t>
  </si>
  <si>
    <t>Washington State Coho Salmon Fisheries</t>
  </si>
  <si>
    <r>
      <t xml:space="preserve">Natural causes, including </t>
    </r>
    <r>
      <rPr>
        <b/>
        <sz val="11"/>
        <color rgb="FFFF0000"/>
        <rFont val="Calibri"/>
        <family val="2"/>
        <scheme val="minor"/>
      </rPr>
      <t>changing ocean conditions</t>
    </r>
  </si>
  <si>
    <t>Washington Ocean Troll Coho and Chinook Salmon Fisheries</t>
  </si>
  <si>
    <t>Washington State Coho and Chinook Salmon Fisheries</t>
  </si>
  <si>
    <r>
      <t xml:space="preserve">Natural causes, including </t>
    </r>
    <r>
      <rPr>
        <b/>
        <sz val="11"/>
        <color rgb="FFFF0000"/>
        <rFont val="Calibri"/>
        <family val="2"/>
        <scheme val="minor"/>
      </rPr>
      <t>unusually warm ocean conditions</t>
    </r>
  </si>
  <si>
    <t>Alaska Sockeye Salmon Fishery</t>
  </si>
  <si>
    <t>Alaska sockeye salmon fishery, Chignik Management Area</t>
  </si>
  <si>
    <r>
      <t xml:space="preserve">Natural causes, including </t>
    </r>
    <r>
      <rPr>
        <b/>
        <sz val="11"/>
        <color rgb="FFFF0000"/>
        <rFont val="Calibri"/>
        <family val="2"/>
        <scheme val="minor"/>
      </rPr>
      <t>unfavourable ocean conditions</t>
    </r>
  </si>
  <si>
    <t> Klamath River Fall  Chinook Commercial Fishery(Yurok Tribe)</t>
  </si>
  <si>
    <t>Yurok Tribe Klamath River Fall Chinook Commercial Fishery</t>
  </si>
  <si>
    <r>
      <t xml:space="preserve">Natural causes, including </t>
    </r>
    <r>
      <rPr>
        <b/>
        <sz val="11"/>
        <color rgb="FFFF0000"/>
        <rFont val="Calibri"/>
        <family val="2"/>
        <scheme val="minor"/>
      </rPr>
      <t>unfavorable ocean conditions</t>
    </r>
  </si>
  <si>
    <t>Washington Puget Sound Coho Salmon Fishery (Port Gamble S'Klallam Tribe)*Pending</t>
  </si>
  <si>
    <t>Port Gamble S'Klallam Tribe Puget Sound coho salmon fishery</t>
  </si>
  <si>
    <t>Washington Chehalis River Spring Chinook Salmon Fishery (Confederate Tribes of the Chehalis Reservation)*Pending</t>
  </si>
  <si>
    <t>Chehalis River spring chinook salmon Chehalis Reservation fishery</t>
  </si>
  <si>
    <t>Washington Fraser River &amp; Skagit River Salmon Fisheries (Swinomish, Tulalip, Upper Skagit Tribes) *Pending</t>
  </si>
  <si>
    <t>Fraser River &amp; Skagit River Salmon</t>
  </si>
  <si>
    <t>Washington Fraser River Sockeye, Chum, Coho, and Pink Salmon Fishery (Lummi Nation) *Pending</t>
  </si>
  <si>
    <t>2015-2019</t>
  </si>
  <si>
    <t>Fraser River Sockeye, Chum, Coho, and Pink Salmon</t>
  </si>
  <si>
    <r>
      <t xml:space="preserve">Many factors including </t>
    </r>
    <r>
      <rPr>
        <b/>
        <sz val="11"/>
        <color rgb="FFFF0000"/>
        <rFont val="Calibri"/>
        <family val="2"/>
        <scheme val="minor"/>
      </rPr>
      <t>very low
marine survival due to unusually warm ocean conditions</t>
    </r>
  </si>
  <si>
    <t>Washington Green River Chinook, Chum, Coho, and Pink Salmon Fishery (Muckleshoot Indian Tribe)*Pending</t>
  </si>
  <si>
    <t>Green River Chinook, Chum, Coho, and Pink Salmon Fishery</t>
  </si>
  <si>
    <r>
      <t xml:space="preserve">Many factors including </t>
    </r>
    <r>
      <rPr>
        <b/>
        <sz val="11"/>
        <color rgb="FFFF0000"/>
        <rFont val="Calibri"/>
        <family val="2"/>
        <scheme val="minor"/>
      </rPr>
      <t xml:space="preserve">unfavourable ocean conditions </t>
    </r>
  </si>
  <si>
    <t>Washington Puget Sound Fall Chum Salmon Fishery (Squaxin Island Tribe)</t>
  </si>
  <si>
    <t>Puget Sound Fall Chum Salmon Fishery</t>
  </si>
  <si>
    <t>Washington Fraser River Sockeye and Puget Sound Chum, and Coho Salmon Fishery (Port Gamble S'Klallam Tribe) *Pending</t>
  </si>
  <si>
    <t>2014 and 2019</t>
  </si>
  <si>
    <t>Fraser River and Puget Sound Salmon</t>
  </si>
  <si>
    <t>Klamath River Fall Chinook Salmon Fishery (Yurok Tribe) *Pending*</t>
  </si>
  <si>
    <t>Klamath River Fall Chinook Salmon Fishery</t>
  </si>
  <si>
    <t>Total funding</t>
  </si>
  <si>
    <t>Category</t>
  </si>
  <si>
    <t>Value</t>
  </si>
  <si>
    <t>Total disaster requests since 1992</t>
  </si>
  <si>
    <t>Total Disaster requests related to salmon since 1992</t>
  </si>
  <si>
    <t>39 (38% of total requests)</t>
  </si>
  <si>
    <t>Total relief funding approved</t>
  </si>
  <si>
    <t>Disaster requests related to salmon with proposed causes provided</t>
  </si>
  <si>
    <t>Disaster requets related to salmon, with proposed causes related 
to marine conditions</t>
  </si>
  <si>
    <t>22 (95% of requests with proposed causes)</t>
  </si>
  <si>
    <t>Total requests</t>
  </si>
  <si>
    <t>Causes</t>
  </si>
  <si>
    <t>No. requests</t>
  </si>
  <si>
    <t>Disasters with marine/oceanographic conditions as a proposed cause</t>
  </si>
  <si>
    <t>Disasters with proposed causes</t>
  </si>
  <si>
    <t>Disasters with no cause provided</t>
  </si>
  <si>
    <t>Disasters with unknown cause only provided</t>
  </si>
  <si>
    <t>2006-2010</t>
  </si>
  <si>
    <t>2011-2015</t>
  </si>
  <si>
    <t>2016-2020</t>
  </si>
  <si>
    <t>1996-2000</t>
  </si>
  <si>
    <t>2001-2005</t>
  </si>
  <si>
    <t>1990-1994</t>
  </si>
  <si>
    <t>Funding approved</t>
  </si>
  <si>
    <t>Total</t>
  </si>
  <si>
    <t>Number of disasters*</t>
  </si>
  <si>
    <t>* I grouped disasters based on the year the request was submitted</t>
  </si>
  <si>
    <t>USA Fishery Disaster Determinations 1992-2019 Summary Tables</t>
  </si>
  <si>
    <t>Fisheries Disasters involving salmon in the 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</si>
</sst>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;[Red]\-&quot;$&quot;#,##0"/>
  </numFmts>
  <fonts count="1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1"/>
      <color rgb="FF000000"/>
      <name val="Calibri"/>
    </font>
    <font>
      <sz val="11"/>
      <color rgb="FF000000"/>
      <name val="Calibri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34998626667073579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51">
    <xf numFmtId="0" fontId="0" fillId="0" borderId="0" xfId="0"/>
    <xf numFmtId="0" fontId="0" fillId="0" borderId="0" xfId="0" applyAlignment="1">
      <alignment horizontal="left"/>
    </xf>
    <xf numFmtId="0" fontId="2" fillId="0" borderId="0" xfId="0" applyFont="1"/>
    <xf numFmtId="0" fontId="0" fillId="0" borderId="0" xfId="0" applyAlignment="1">
      <alignment wrapText="1"/>
    </xf>
    <xf numFmtId="3" fontId="0" fillId="0" borderId="0" xfId="0" applyNumberFormat="1" applyAlignment="1">
      <alignment horizontal="left"/>
    </xf>
    <xf numFmtId="0" fontId="2" fillId="0" borderId="0" xfId="0" applyFont="1" applyAlignment="1">
      <alignment horizontal="left"/>
    </xf>
    <xf numFmtId="0" fontId="4" fillId="0" borderId="0" xfId="0" applyFont="1" applyAlignment="1">
      <alignment vertical="center" wrapText="1"/>
    </xf>
    <xf numFmtId="0" fontId="7" fillId="0" borderId="0" xfId="0" applyFont="1"/>
    <xf numFmtId="0" fontId="0" fillId="2" borderId="0" xfId="0" applyFill="1"/>
    <xf numFmtId="0" fontId="2" fillId="3" borderId="0" xfId="0" applyFont="1" applyFill="1"/>
    <xf numFmtId="0" fontId="2" fillId="3" borderId="0" xfId="0" applyFont="1" applyFill="1" applyAlignment="1">
      <alignment horizontal="left"/>
    </xf>
    <xf numFmtId="0" fontId="5" fillId="0" borderId="0" xfId="0" applyFont="1" applyAlignment="1">
      <alignment vertical="center" wrapText="1"/>
    </xf>
    <xf numFmtId="0" fontId="0" fillId="0" borderId="0" xfId="0" applyAlignment="1"/>
    <xf numFmtId="0" fontId="0" fillId="0" borderId="0" xfId="0" applyFont="1" applyAlignment="1">
      <alignment horizontal="left"/>
    </xf>
    <xf numFmtId="3" fontId="0" fillId="0" borderId="0" xfId="0" applyNumberFormat="1" applyFont="1" applyAlignment="1">
      <alignment horizontal="left"/>
    </xf>
    <xf numFmtId="0" fontId="0" fillId="0" borderId="0" xfId="0" applyFont="1"/>
    <xf numFmtId="0" fontId="0" fillId="0" borderId="0" xfId="0" applyFont="1" applyAlignment="1">
      <alignment wrapText="1"/>
    </xf>
    <xf numFmtId="0" fontId="0" fillId="0" borderId="0" xfId="0" applyFont="1" applyAlignment="1">
      <alignment horizontal="left" wrapText="1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Alignment="1">
      <alignment horizontal="left" wrapText="1"/>
    </xf>
    <xf numFmtId="0" fontId="3" fillId="0" borderId="0" xfId="0" applyFont="1"/>
    <xf numFmtId="3" fontId="4" fillId="0" borderId="0" xfId="0" applyNumberFormat="1" applyFont="1" applyAlignment="1">
      <alignment horizontal="left"/>
    </xf>
    <xf numFmtId="0" fontId="5" fillId="0" borderId="0" xfId="0" applyFont="1" applyAlignment="1">
      <alignment horizontal="left"/>
    </xf>
    <xf numFmtId="0" fontId="5" fillId="0" borderId="0" xfId="0" applyFont="1" applyAlignment="1">
      <alignment wrapText="1"/>
    </xf>
    <xf numFmtId="0" fontId="5" fillId="0" borderId="0" xfId="0" applyFont="1"/>
    <xf numFmtId="0" fontId="8" fillId="0" borderId="0" xfId="0" applyFont="1"/>
    <xf numFmtId="0" fontId="6" fillId="0" borderId="0" xfId="0" applyFont="1"/>
    <xf numFmtId="0" fontId="12" fillId="2" borderId="0" xfId="1" applyFill="1"/>
    <xf numFmtId="0" fontId="11" fillId="5" borderId="1" xfId="0" applyFont="1" applyFill="1" applyBorder="1" applyAlignment="1">
      <alignment vertical="center"/>
    </xf>
    <xf numFmtId="0" fontId="11" fillId="0" borderId="1" xfId="0" applyFont="1" applyBorder="1" applyAlignment="1">
      <alignment vertical="center" wrapText="1"/>
    </xf>
    <xf numFmtId="0" fontId="11" fillId="0" borderId="1" xfId="0" applyFont="1" applyBorder="1" applyAlignment="1">
      <alignment horizontal="left" vertical="center"/>
    </xf>
    <xf numFmtId="0" fontId="11" fillId="0" borderId="1" xfId="0" applyFont="1" applyBorder="1" applyAlignment="1">
      <alignment vertical="center"/>
    </xf>
    <xf numFmtId="0" fontId="10" fillId="4" borderId="1" xfId="0" applyFont="1" applyFill="1" applyBorder="1" applyAlignment="1">
      <alignment vertical="center"/>
    </xf>
    <xf numFmtId="0" fontId="11" fillId="5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11" fillId="0" borderId="2" xfId="0" applyFont="1" applyBorder="1" applyAlignment="1">
      <alignment vertical="center"/>
    </xf>
    <xf numFmtId="164" fontId="11" fillId="0" borderId="3" xfId="0" applyNumberFormat="1" applyFont="1" applyBorder="1" applyAlignment="1">
      <alignment horizontal="left" vertical="center"/>
    </xf>
    <xf numFmtId="9" fontId="11" fillId="0" borderId="4" xfId="0" applyNumberFormat="1" applyFont="1" applyBorder="1" applyAlignment="1">
      <alignment horizontal="left" vertical="center" wrapText="1" indent="2"/>
    </xf>
    <xf numFmtId="3" fontId="0" fillId="0" borderId="0" xfId="0" applyNumberFormat="1"/>
    <xf numFmtId="3" fontId="2" fillId="0" borderId="0" xfId="0" applyNumberFormat="1" applyFont="1"/>
    <xf numFmtId="0" fontId="2" fillId="6" borderId="5" xfId="0" applyFont="1" applyFill="1" applyBorder="1"/>
    <xf numFmtId="0" fontId="2" fillId="6" borderId="5" xfId="0" applyFont="1" applyFill="1" applyBorder="1" applyAlignment="1">
      <alignment horizontal="left"/>
    </xf>
    <xf numFmtId="0" fontId="5" fillId="0" borderId="5" xfId="0" applyFont="1" applyBorder="1" applyAlignment="1">
      <alignment wrapText="1"/>
    </xf>
    <xf numFmtId="0" fontId="0" fillId="0" borderId="5" xfId="0" applyFont="1" applyBorder="1" applyAlignment="1">
      <alignment horizontal="left"/>
    </xf>
    <xf numFmtId="0" fontId="0" fillId="0" borderId="5" xfId="0" applyBorder="1"/>
    <xf numFmtId="0" fontId="0" fillId="0" borderId="5" xfId="0" applyFont="1" applyBorder="1"/>
    <xf numFmtId="0" fontId="0" fillId="0" borderId="5" xfId="0" applyBorder="1" applyAlignment="1">
      <alignment horizontal="left"/>
    </xf>
    <xf numFmtId="0" fontId="2" fillId="0" borderId="5" xfId="0" applyFont="1" applyBorder="1" applyAlignment="1">
      <alignment horizontal="left"/>
    </xf>
    <xf numFmtId="0" fontId="10" fillId="0" borderId="0" xfId="0" applyFont="1" applyBorder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CA">
                <a:solidFill>
                  <a:sysClr val="windowText" lastClr="000000"/>
                </a:solidFill>
              </a:rPr>
              <a:t>USA Fisheries</a:t>
            </a:r>
            <a:r>
              <a:rPr lang="en-CA" baseline="0">
                <a:solidFill>
                  <a:sysClr val="windowText" lastClr="000000"/>
                </a:solidFill>
              </a:rPr>
              <a:t> Disaster Requests</a:t>
            </a:r>
            <a:endParaRPr lang="en-CA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157205897323543"/>
          <c:y val="3.7234487717949689E-2"/>
          <c:w val="0.78694002204193281"/>
          <c:h val="0.812885105085479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'5-year blocks'!$B$3</c:f>
              <c:strCache>
                <c:ptCount val="1"/>
                <c:pt idx="0">
                  <c:v>Number of disasters*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'5-year blocks'!$A$4:$A$9</c:f>
              <c:strCache>
                <c:ptCount val="6"/>
                <c:pt idx="0">
                  <c:v>1990-1994</c:v>
                </c:pt>
                <c:pt idx="1">
                  <c:v>1996-2000</c:v>
                </c:pt>
                <c:pt idx="2">
                  <c:v>2001-2005</c:v>
                </c:pt>
                <c:pt idx="3">
                  <c:v>2006-2010</c:v>
                </c:pt>
                <c:pt idx="4">
                  <c:v>2011-2015</c:v>
                </c:pt>
                <c:pt idx="5">
                  <c:v>2016-2020</c:v>
                </c:pt>
              </c:strCache>
            </c:strRef>
          </c:cat>
          <c:val>
            <c:numRef>
              <c:f>'5-year blocks'!$B$4:$B$9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2</c:v>
                </c:pt>
                <c:pt idx="3">
                  <c:v>9</c:v>
                </c:pt>
                <c:pt idx="4">
                  <c:v>7</c:v>
                </c:pt>
                <c:pt idx="5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D-48C0-ABB7-6C982EAC46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987724639"/>
        <c:axId val="987726303"/>
      </c:barChart>
      <c:catAx>
        <c:axId val="9877246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7726303"/>
        <c:crosses val="autoZero"/>
        <c:auto val="1"/>
        <c:lblAlgn val="ctr"/>
        <c:lblOffset val="100"/>
        <c:noMultiLvlLbl val="0"/>
      </c:catAx>
      <c:valAx>
        <c:axId val="98772630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Number of disasters involving </a:t>
                </a:r>
                <a:r>
                  <a:rPr lang="en-US" sz="1100" baseline="0">
                    <a:solidFill>
                      <a:sysClr val="windowText" lastClr="000000"/>
                    </a:solidFill>
                  </a:rPr>
                  <a:t>salmon</a:t>
                </a:r>
                <a:endParaRPr lang="en-US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7724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535304</xdr:colOff>
      <xdr:row>6</xdr:row>
      <xdr:rowOff>31432</xdr:rowOff>
    </xdr:from>
    <xdr:to>
      <xdr:col>16</xdr:col>
      <xdr:colOff>95249</xdr:colOff>
      <xdr:row>26</xdr:row>
      <xdr:rowOff>154305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E37220-96DD-4A44-8406-7E334F433C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fisheries.noaa.gov/national/funding-and-financial-services/fishery-disaster-determinations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0C97D-9107-4EEF-BA44-937D7D10A3F8}">
  <dimension ref="A1:I60"/>
  <sheetViews>
    <sheetView zoomScale="90" zoomScaleNormal="90" workbookViewId="0">
      <pane ySplit="3" topLeftCell="A4" activePane="bottomLeft" state="frozen"/>
      <selection pane="bottomLeft" activeCell="E9" sqref="E9"/>
    </sheetView>
  </sheetViews>
  <sheetFormatPr defaultRowHeight="14.4" x14ac:dyDescent="0.3"/>
  <cols>
    <col min="1" max="1" width="41.33203125" customWidth="1"/>
    <col min="2" max="2" width="14.109375" style="1" customWidth="1"/>
    <col min="3" max="3" width="10.6640625" customWidth="1"/>
    <col min="4" max="4" width="10.44140625" customWidth="1"/>
    <col min="5" max="5" width="59.109375" customWidth="1"/>
    <col min="6" max="6" width="22.88671875" style="1" customWidth="1"/>
    <col min="7" max="7" width="63.88671875" customWidth="1"/>
    <col min="8" max="8" width="27.33203125" customWidth="1"/>
    <col min="9" max="9" width="24.33203125" customWidth="1"/>
  </cols>
  <sheetData>
    <row r="1" spans="1:7" x14ac:dyDescent="0.3">
      <c r="A1" s="27" t="s">
        <v>0</v>
      </c>
      <c r="E1" s="27"/>
      <c r="F1" s="8" t="s">
        <v>1</v>
      </c>
      <c r="G1" s="29" t="s">
        <v>2</v>
      </c>
    </row>
    <row r="2" spans="1:7" x14ac:dyDescent="0.3">
      <c r="F2" t="s">
        <v>3</v>
      </c>
      <c r="G2" t="s">
        <v>4</v>
      </c>
    </row>
    <row r="3" spans="1:7" s="8" customFormat="1" x14ac:dyDescent="0.3">
      <c r="A3" s="9" t="s">
        <v>5</v>
      </c>
      <c r="B3" s="10" t="s">
        <v>6</v>
      </c>
      <c r="C3" s="9" t="s">
        <v>7</v>
      </c>
      <c r="D3" s="9" t="s">
        <v>8</v>
      </c>
      <c r="E3" s="9" t="s">
        <v>9</v>
      </c>
      <c r="F3" s="10" t="s">
        <v>10</v>
      </c>
      <c r="G3" s="9" t="s">
        <v>11</v>
      </c>
    </row>
    <row r="4" spans="1:7" x14ac:dyDescent="0.3">
      <c r="A4" s="13" t="s">
        <v>12</v>
      </c>
      <c r="B4" s="1" t="s">
        <v>13</v>
      </c>
      <c r="C4" s="13" t="s">
        <v>14</v>
      </c>
      <c r="D4" s="13" t="s">
        <v>15</v>
      </c>
      <c r="E4" s="13" t="s">
        <v>16</v>
      </c>
      <c r="F4" s="14">
        <v>15700000</v>
      </c>
      <c r="G4" s="15" t="s">
        <v>17</v>
      </c>
    </row>
    <row r="5" spans="1:7" ht="42" customHeight="1" x14ac:dyDescent="0.3">
      <c r="A5" s="13" t="s">
        <v>18</v>
      </c>
      <c r="B5" s="1">
        <v>1995</v>
      </c>
      <c r="C5" s="13" t="s">
        <v>14</v>
      </c>
      <c r="D5" s="13" t="s">
        <v>15</v>
      </c>
      <c r="E5" s="13" t="s">
        <v>16</v>
      </c>
      <c r="F5" s="14">
        <v>13000000</v>
      </c>
      <c r="G5" s="18" t="s">
        <v>19</v>
      </c>
    </row>
    <row r="6" spans="1:7" ht="28.95" customHeight="1" x14ac:dyDescent="0.3">
      <c r="A6" s="13" t="s">
        <v>20</v>
      </c>
      <c r="B6" s="1">
        <v>1997</v>
      </c>
      <c r="C6" s="13" t="s">
        <v>21</v>
      </c>
      <c r="D6" s="13" t="s">
        <v>22</v>
      </c>
      <c r="E6" s="19" t="s">
        <v>23</v>
      </c>
      <c r="F6" s="14">
        <v>7000000</v>
      </c>
      <c r="G6" s="18" t="s">
        <v>24</v>
      </c>
    </row>
    <row r="7" spans="1:7" ht="28.8" x14ac:dyDescent="0.3">
      <c r="A7" s="13" t="s">
        <v>12</v>
      </c>
      <c r="B7" s="1">
        <v>1998</v>
      </c>
      <c r="C7" s="13" t="s">
        <v>14</v>
      </c>
      <c r="D7" s="13" t="s">
        <v>15</v>
      </c>
      <c r="E7" s="13" t="s">
        <v>16</v>
      </c>
      <c r="F7" s="14">
        <v>11000000</v>
      </c>
      <c r="G7" s="18" t="s">
        <v>25</v>
      </c>
    </row>
    <row r="8" spans="1:7" x14ac:dyDescent="0.3">
      <c r="A8" s="13" t="s">
        <v>20</v>
      </c>
      <c r="B8" s="1">
        <v>1998</v>
      </c>
      <c r="C8" s="13" t="s">
        <v>21</v>
      </c>
      <c r="D8" s="13" t="s">
        <v>22</v>
      </c>
      <c r="E8" s="19" t="s">
        <v>26</v>
      </c>
      <c r="F8" s="14">
        <v>50000000</v>
      </c>
      <c r="G8" s="20" t="s">
        <v>27</v>
      </c>
    </row>
    <row r="9" spans="1:7" ht="43.2" customHeight="1" x14ac:dyDescent="0.3">
      <c r="A9" s="13" t="s">
        <v>28</v>
      </c>
      <c r="B9" s="1" t="s">
        <v>29</v>
      </c>
      <c r="C9" s="13" t="s">
        <v>21</v>
      </c>
      <c r="D9" s="13" t="s">
        <v>22</v>
      </c>
      <c r="E9" s="21" t="s">
        <v>30</v>
      </c>
      <c r="F9" s="14">
        <v>22500000</v>
      </c>
      <c r="G9" s="16" t="s">
        <v>31</v>
      </c>
    </row>
    <row r="10" spans="1:7" x14ac:dyDescent="0.3">
      <c r="A10" s="13" t="s">
        <v>32</v>
      </c>
      <c r="B10" s="1" t="s">
        <v>33</v>
      </c>
      <c r="C10" s="13" t="s">
        <v>14</v>
      </c>
      <c r="D10" s="13" t="s">
        <v>34</v>
      </c>
      <c r="E10" s="13" t="s">
        <v>32</v>
      </c>
      <c r="F10" s="13" t="s">
        <v>35</v>
      </c>
      <c r="G10" s="18" t="s">
        <v>36</v>
      </c>
    </row>
    <row r="11" spans="1:7" x14ac:dyDescent="0.3">
      <c r="A11" s="13" t="s">
        <v>12</v>
      </c>
      <c r="B11" s="1" t="s">
        <v>37</v>
      </c>
      <c r="C11" s="13" t="s">
        <v>14</v>
      </c>
      <c r="D11" s="13" t="s">
        <v>38</v>
      </c>
      <c r="E11" s="15" t="s">
        <v>39</v>
      </c>
      <c r="F11" s="14">
        <v>60400000</v>
      </c>
      <c r="G11" s="18" t="s">
        <v>40</v>
      </c>
    </row>
    <row r="12" spans="1:7" x14ac:dyDescent="0.3">
      <c r="A12" s="13" t="s">
        <v>12</v>
      </c>
      <c r="B12" s="1">
        <v>2008</v>
      </c>
      <c r="C12" s="13" t="s">
        <v>14</v>
      </c>
      <c r="D12" s="13" t="s">
        <v>15</v>
      </c>
      <c r="E12" s="13" t="s">
        <v>16</v>
      </c>
      <c r="F12" s="14">
        <v>170000000</v>
      </c>
      <c r="G12" s="22" t="s">
        <v>41</v>
      </c>
    </row>
    <row r="13" spans="1:7" ht="19.2" customHeight="1" x14ac:dyDescent="0.3">
      <c r="A13" s="6" t="s">
        <v>42</v>
      </c>
      <c r="B13" s="1">
        <v>2007</v>
      </c>
      <c r="C13" s="13" t="s">
        <v>14</v>
      </c>
      <c r="D13" s="13" t="s">
        <v>34</v>
      </c>
      <c r="E13" s="20" t="s">
        <v>32</v>
      </c>
      <c r="F13" s="14">
        <v>2000000</v>
      </c>
      <c r="G13" s="15" t="s">
        <v>36</v>
      </c>
    </row>
    <row r="14" spans="1:7" x14ac:dyDescent="0.3">
      <c r="A14" s="13" t="s">
        <v>18</v>
      </c>
      <c r="B14" s="1">
        <v>2009</v>
      </c>
      <c r="C14" s="13" t="s">
        <v>14</v>
      </c>
      <c r="D14" s="13" t="s">
        <v>38</v>
      </c>
      <c r="E14" s="13" t="s">
        <v>43</v>
      </c>
      <c r="F14" s="13" t="s">
        <v>35</v>
      </c>
      <c r="G14" s="22" t="s">
        <v>41</v>
      </c>
    </row>
    <row r="15" spans="1:7" x14ac:dyDescent="0.3">
      <c r="A15" s="13" t="s">
        <v>20</v>
      </c>
      <c r="B15" s="1">
        <v>2009</v>
      </c>
      <c r="C15" s="13" t="s">
        <v>21</v>
      </c>
      <c r="D15" s="13" t="s">
        <v>22</v>
      </c>
      <c r="E15" s="13" t="s">
        <v>44</v>
      </c>
      <c r="F15" s="14">
        <v>5000000</v>
      </c>
      <c r="G15" s="7" t="s">
        <v>45</v>
      </c>
    </row>
    <row r="16" spans="1:7" x14ac:dyDescent="0.3">
      <c r="A16" s="6" t="s">
        <v>42</v>
      </c>
      <c r="B16" s="1">
        <v>2009</v>
      </c>
      <c r="C16" s="13" t="s">
        <v>14</v>
      </c>
      <c r="D16" s="13" t="s">
        <v>34</v>
      </c>
      <c r="E16" s="20" t="s">
        <v>32</v>
      </c>
      <c r="F16" s="13" t="s">
        <v>35</v>
      </c>
      <c r="G16" s="20" t="s">
        <v>36</v>
      </c>
    </row>
    <row r="17" spans="1:7" ht="28.95" customHeight="1" x14ac:dyDescent="0.3">
      <c r="A17" s="13" t="s">
        <v>28</v>
      </c>
      <c r="B17" s="1">
        <v>2009</v>
      </c>
      <c r="C17" s="13" t="s">
        <v>21</v>
      </c>
      <c r="D17" s="13" t="s">
        <v>22</v>
      </c>
      <c r="E17" s="17" t="s">
        <v>46</v>
      </c>
      <c r="F17" s="13" t="s">
        <v>35</v>
      </c>
      <c r="G17" s="20" t="s">
        <v>35</v>
      </c>
    </row>
    <row r="18" spans="1:7" x14ac:dyDescent="0.3">
      <c r="A18" s="13" t="s">
        <v>18</v>
      </c>
      <c r="B18" s="1">
        <v>2010</v>
      </c>
      <c r="C18" s="13" t="s">
        <v>14</v>
      </c>
      <c r="D18" s="13" t="s">
        <v>47</v>
      </c>
      <c r="E18" s="13" t="s">
        <v>48</v>
      </c>
      <c r="F18" s="13" t="s">
        <v>35</v>
      </c>
      <c r="G18" s="20" t="s">
        <v>36</v>
      </c>
    </row>
    <row r="19" spans="1:7" x14ac:dyDescent="0.3">
      <c r="A19" s="13" t="s">
        <v>18</v>
      </c>
      <c r="B19" s="1">
        <v>2010</v>
      </c>
      <c r="C19" s="13" t="s">
        <v>14</v>
      </c>
      <c r="D19" s="13" t="s">
        <v>49</v>
      </c>
      <c r="E19" s="13" t="s">
        <v>50</v>
      </c>
      <c r="F19" s="13" t="s">
        <v>35</v>
      </c>
      <c r="G19" s="20" t="s">
        <v>36</v>
      </c>
    </row>
    <row r="20" spans="1:7" x14ac:dyDescent="0.3">
      <c r="A20" s="13" t="s">
        <v>20</v>
      </c>
      <c r="B20" s="1" t="s">
        <v>52</v>
      </c>
      <c r="C20" s="13" t="s">
        <v>21</v>
      </c>
      <c r="D20" s="13" t="s">
        <v>22</v>
      </c>
      <c r="E20" s="13" t="s">
        <v>56</v>
      </c>
      <c r="F20" s="13" t="s">
        <v>35</v>
      </c>
      <c r="G20" s="20" t="s">
        <v>35</v>
      </c>
    </row>
    <row r="21" spans="1:7" ht="28.8" x14ac:dyDescent="0.3">
      <c r="A21" s="13" t="s">
        <v>51</v>
      </c>
      <c r="B21" s="1" t="s">
        <v>55</v>
      </c>
      <c r="C21" s="13" t="s">
        <v>21</v>
      </c>
      <c r="D21" s="13" t="s">
        <v>22</v>
      </c>
      <c r="E21" s="20" t="s">
        <v>53</v>
      </c>
      <c r="F21" s="14">
        <v>20797524</v>
      </c>
      <c r="G21" s="16" t="s">
        <v>54</v>
      </c>
    </row>
    <row r="22" spans="1:7" ht="63" customHeight="1" x14ac:dyDescent="0.3">
      <c r="A22" s="17" t="s">
        <v>57</v>
      </c>
      <c r="B22" s="1">
        <v>2013</v>
      </c>
      <c r="C22" s="13" t="s">
        <v>14</v>
      </c>
      <c r="D22" s="13" t="s">
        <v>34</v>
      </c>
      <c r="E22" s="20" t="s">
        <v>32</v>
      </c>
      <c r="F22" s="14">
        <v>1932000</v>
      </c>
      <c r="G22" s="20" t="s">
        <v>58</v>
      </c>
    </row>
    <row r="23" spans="1:7" ht="28.5" customHeight="1" x14ac:dyDescent="0.3">
      <c r="A23" s="6" t="s">
        <v>59</v>
      </c>
      <c r="B23" s="1">
        <v>2014</v>
      </c>
      <c r="C23" s="13" t="s">
        <v>14</v>
      </c>
      <c r="D23" s="13" t="s">
        <v>34</v>
      </c>
      <c r="E23" s="20" t="s">
        <v>32</v>
      </c>
      <c r="F23" s="14">
        <v>2827909</v>
      </c>
      <c r="G23" s="22" t="s">
        <v>60</v>
      </c>
    </row>
    <row r="24" spans="1:7" ht="13.95" customHeight="1" x14ac:dyDescent="0.3">
      <c r="A24" s="6" t="s">
        <v>61</v>
      </c>
      <c r="B24" s="1">
        <v>2015</v>
      </c>
      <c r="C24" s="13" t="s">
        <v>14</v>
      </c>
      <c r="D24" s="13" t="s">
        <v>34</v>
      </c>
      <c r="E24" s="20" t="s">
        <v>62</v>
      </c>
      <c r="F24" s="14">
        <v>14606939</v>
      </c>
      <c r="G24" s="22" t="s">
        <v>60</v>
      </c>
    </row>
    <row r="25" spans="1:7" ht="50.4" customHeight="1" x14ac:dyDescent="0.3">
      <c r="A25" s="6" t="s">
        <v>63</v>
      </c>
      <c r="B25" s="1">
        <v>2015</v>
      </c>
      <c r="C25" s="13" t="s">
        <v>14</v>
      </c>
      <c r="D25" s="13" t="s">
        <v>34</v>
      </c>
      <c r="E25" s="18" t="s">
        <v>64</v>
      </c>
      <c r="F25" s="14">
        <v>13542624</v>
      </c>
      <c r="G25" s="22" t="s">
        <v>60</v>
      </c>
    </row>
    <row r="26" spans="1:7" ht="28.8" x14ac:dyDescent="0.3">
      <c r="A26" s="11" t="s">
        <v>65</v>
      </c>
      <c r="B26" s="1">
        <v>2015</v>
      </c>
      <c r="C26" s="13" t="s">
        <v>14</v>
      </c>
      <c r="D26" s="13" t="s">
        <v>34</v>
      </c>
      <c r="E26" s="20" t="s">
        <v>66</v>
      </c>
      <c r="F26" s="23">
        <v>3856000</v>
      </c>
      <c r="G26" s="20" t="s">
        <v>58</v>
      </c>
    </row>
    <row r="27" spans="1:7" ht="38.25" customHeight="1" x14ac:dyDescent="0.3">
      <c r="A27" s="11" t="s">
        <v>67</v>
      </c>
      <c r="B27" s="1">
        <v>2016</v>
      </c>
      <c r="C27" s="13" t="s">
        <v>14</v>
      </c>
      <c r="D27" s="13" t="s">
        <v>47</v>
      </c>
      <c r="E27" s="6" t="s">
        <v>68</v>
      </c>
      <c r="F27" s="14">
        <v>3864904</v>
      </c>
      <c r="G27" s="22" t="s">
        <v>60</v>
      </c>
    </row>
    <row r="28" spans="1:7" ht="13.95" customHeight="1" x14ac:dyDescent="0.3">
      <c r="A28" s="11" t="s">
        <v>69</v>
      </c>
      <c r="B28" s="1">
        <v>2016</v>
      </c>
      <c r="C28" s="13" t="s">
        <v>14</v>
      </c>
      <c r="D28" s="13" t="s">
        <v>34</v>
      </c>
      <c r="E28" s="20" t="s">
        <v>69</v>
      </c>
      <c r="F28" s="14">
        <v>834401</v>
      </c>
      <c r="G28" s="22" t="s">
        <v>60</v>
      </c>
    </row>
    <row r="29" spans="1:7" ht="72" x14ac:dyDescent="0.3">
      <c r="A29" s="25" t="s">
        <v>70</v>
      </c>
      <c r="B29" s="24">
        <v>2016</v>
      </c>
      <c r="C29" s="24" t="s">
        <v>21</v>
      </c>
      <c r="D29" s="24" t="s">
        <v>22</v>
      </c>
      <c r="E29" s="25" t="s">
        <v>71</v>
      </c>
      <c r="F29" s="23">
        <v>56361332</v>
      </c>
      <c r="G29" s="20" t="s">
        <v>72</v>
      </c>
    </row>
    <row r="30" spans="1:7" ht="28.8" x14ac:dyDescent="0.3">
      <c r="A30" s="11" t="s">
        <v>73</v>
      </c>
      <c r="B30" s="24" t="s">
        <v>74</v>
      </c>
      <c r="C30" s="24" t="s">
        <v>14</v>
      </c>
      <c r="D30" s="24" t="s">
        <v>38</v>
      </c>
      <c r="E30" s="26" t="s">
        <v>73</v>
      </c>
      <c r="F30" s="23">
        <v>8886000</v>
      </c>
      <c r="G30" s="20" t="s">
        <v>75</v>
      </c>
    </row>
    <row r="31" spans="1:7" ht="30.75" customHeight="1" x14ac:dyDescent="0.3">
      <c r="A31" s="11" t="s">
        <v>76</v>
      </c>
      <c r="B31" s="24">
        <v>2016</v>
      </c>
      <c r="C31" s="24" t="s">
        <v>14</v>
      </c>
      <c r="D31" s="24" t="s">
        <v>34</v>
      </c>
      <c r="E31" s="26" t="s">
        <v>77</v>
      </c>
      <c r="F31" s="14">
        <v>970000</v>
      </c>
      <c r="G31" s="20" t="s">
        <v>78</v>
      </c>
    </row>
    <row r="32" spans="1:7" ht="28.8" x14ac:dyDescent="0.3">
      <c r="A32" s="11" t="s">
        <v>79</v>
      </c>
      <c r="B32" s="24">
        <v>2016</v>
      </c>
      <c r="C32" s="24" t="s">
        <v>14</v>
      </c>
      <c r="D32" s="24" t="s">
        <v>34</v>
      </c>
      <c r="E32" s="26" t="s">
        <v>80</v>
      </c>
      <c r="F32" s="14">
        <v>1654000</v>
      </c>
      <c r="G32" s="20" t="s">
        <v>81</v>
      </c>
    </row>
    <row r="33" spans="1:9" x14ac:dyDescent="0.3">
      <c r="A33" s="11" t="s">
        <v>82</v>
      </c>
      <c r="B33" s="24">
        <v>2018</v>
      </c>
      <c r="C33" s="24" t="s">
        <v>21</v>
      </c>
      <c r="D33" s="24" t="s">
        <v>22</v>
      </c>
      <c r="E33" s="26" t="s">
        <v>83</v>
      </c>
      <c r="F33" s="23">
        <v>10327039</v>
      </c>
      <c r="G33" s="20" t="s">
        <v>84</v>
      </c>
    </row>
    <row r="34" spans="1:9" ht="28.8" x14ac:dyDescent="0.3">
      <c r="A34" s="11" t="s">
        <v>85</v>
      </c>
      <c r="B34" s="24">
        <v>2018</v>
      </c>
      <c r="C34" s="24" t="s">
        <v>14</v>
      </c>
      <c r="D34" s="24" t="s">
        <v>47</v>
      </c>
      <c r="E34" s="26" t="s">
        <v>86</v>
      </c>
      <c r="F34" s="23">
        <v>2226068</v>
      </c>
      <c r="G34" s="15" t="s">
        <v>87</v>
      </c>
    </row>
    <row r="35" spans="1:9" ht="28.8" x14ac:dyDescent="0.3">
      <c r="A35" s="11" t="s">
        <v>88</v>
      </c>
      <c r="B35" s="24">
        <v>2018</v>
      </c>
      <c r="C35" s="24" t="s">
        <v>14</v>
      </c>
      <c r="D35" s="24" t="s">
        <v>34</v>
      </c>
      <c r="E35" s="26" t="s">
        <v>89</v>
      </c>
      <c r="F35" s="13" t="s">
        <v>35</v>
      </c>
      <c r="G35" s="20" t="s">
        <v>35</v>
      </c>
    </row>
    <row r="36" spans="1:9" ht="43.2" x14ac:dyDescent="0.3">
      <c r="A36" s="11" t="s">
        <v>90</v>
      </c>
      <c r="B36" s="24">
        <v>2019</v>
      </c>
      <c r="C36" s="24" t="s">
        <v>14</v>
      </c>
      <c r="D36" s="24" t="s">
        <v>34</v>
      </c>
      <c r="E36" s="26" t="s">
        <v>91</v>
      </c>
      <c r="F36" s="13" t="s">
        <v>35</v>
      </c>
      <c r="G36" s="20" t="s">
        <v>35</v>
      </c>
    </row>
    <row r="37" spans="1:9" ht="43.2" x14ac:dyDescent="0.3">
      <c r="A37" s="11" t="s">
        <v>92</v>
      </c>
      <c r="B37" s="24">
        <v>2019</v>
      </c>
      <c r="C37" s="24" t="s">
        <v>14</v>
      </c>
      <c r="D37" s="24" t="s">
        <v>34</v>
      </c>
      <c r="E37" s="26" t="s">
        <v>93</v>
      </c>
      <c r="F37" s="13" t="s">
        <v>35</v>
      </c>
      <c r="G37" s="20" t="s">
        <v>35</v>
      </c>
    </row>
    <row r="38" spans="1:9" ht="43.2" x14ac:dyDescent="0.3">
      <c r="A38" s="11" t="s">
        <v>94</v>
      </c>
      <c r="B38" s="24" t="s">
        <v>95</v>
      </c>
      <c r="C38" s="24" t="s">
        <v>14</v>
      </c>
      <c r="D38" s="24" t="s">
        <v>34</v>
      </c>
      <c r="E38" s="26" t="s">
        <v>96</v>
      </c>
      <c r="F38" s="13" t="s">
        <v>35</v>
      </c>
      <c r="G38" s="16" t="s">
        <v>97</v>
      </c>
    </row>
    <row r="39" spans="1:9" ht="43.2" x14ac:dyDescent="0.3">
      <c r="A39" s="11" t="s">
        <v>98</v>
      </c>
      <c r="B39" s="24">
        <v>2019</v>
      </c>
      <c r="C39" s="24" t="s">
        <v>14</v>
      </c>
      <c r="D39" s="24" t="s">
        <v>34</v>
      </c>
      <c r="E39" s="11" t="s">
        <v>99</v>
      </c>
      <c r="F39" s="13" t="s">
        <v>35</v>
      </c>
      <c r="G39" s="16" t="s">
        <v>100</v>
      </c>
    </row>
    <row r="40" spans="1:9" ht="28.8" x14ac:dyDescent="0.3">
      <c r="A40" s="11" t="s">
        <v>101</v>
      </c>
      <c r="B40" s="24">
        <v>2019</v>
      </c>
      <c r="C40" s="24" t="s">
        <v>14</v>
      </c>
      <c r="D40" s="24" t="s">
        <v>34</v>
      </c>
      <c r="E40" s="11" t="s">
        <v>102</v>
      </c>
      <c r="F40" s="13" t="s">
        <v>35</v>
      </c>
      <c r="G40" s="13" t="s">
        <v>35</v>
      </c>
    </row>
    <row r="41" spans="1:9" ht="43.2" x14ac:dyDescent="0.3">
      <c r="A41" s="11" t="s">
        <v>103</v>
      </c>
      <c r="B41" s="24" t="s">
        <v>104</v>
      </c>
      <c r="C41" s="24" t="s">
        <v>14</v>
      </c>
      <c r="D41" s="24" t="s">
        <v>34</v>
      </c>
      <c r="E41" s="26" t="s">
        <v>105</v>
      </c>
      <c r="F41" s="13" t="s">
        <v>35</v>
      </c>
      <c r="G41" s="13" t="s">
        <v>35</v>
      </c>
    </row>
    <row r="42" spans="1:9" ht="28.8" x14ac:dyDescent="0.3">
      <c r="A42" s="11" t="s">
        <v>106</v>
      </c>
      <c r="B42" s="24">
        <v>2019</v>
      </c>
      <c r="C42" s="24" t="s">
        <v>14</v>
      </c>
      <c r="D42" s="24" t="s">
        <v>47</v>
      </c>
      <c r="E42" s="26" t="s">
        <v>107</v>
      </c>
      <c r="F42" s="13" t="s">
        <v>35</v>
      </c>
      <c r="G42" s="13" t="s">
        <v>35</v>
      </c>
    </row>
    <row r="43" spans="1:9" x14ac:dyDescent="0.3">
      <c r="A43" s="11"/>
      <c r="E43" s="28" t="s">
        <v>108</v>
      </c>
      <c r="F43" s="4">
        <f>SUM(F4:F42)</f>
        <v>499286740</v>
      </c>
    </row>
    <row r="45" spans="1:9" x14ac:dyDescent="0.3">
      <c r="I45" s="2"/>
    </row>
    <row r="46" spans="1:9" x14ac:dyDescent="0.3">
      <c r="A46" s="2"/>
      <c r="B46" s="5"/>
      <c r="H46" s="3"/>
      <c r="I46" s="1"/>
    </row>
    <row r="47" spans="1:9" ht="36.75" customHeight="1" x14ac:dyDescent="0.3">
      <c r="A47" s="25"/>
      <c r="B47" s="13"/>
      <c r="C47" s="12"/>
      <c r="D47" s="12"/>
      <c r="E47" s="50" t="s">
        <v>135</v>
      </c>
      <c r="F47" s="50"/>
      <c r="G47" s="3"/>
    </row>
    <row r="48" spans="1:9" x14ac:dyDescent="0.3">
      <c r="B48" s="13"/>
      <c r="E48" s="34" t="s">
        <v>109</v>
      </c>
      <c r="F48" s="34" t="s">
        <v>110</v>
      </c>
      <c r="I48" s="3"/>
    </row>
    <row r="49" spans="1:9" x14ac:dyDescent="0.3">
      <c r="B49" s="13"/>
      <c r="E49" s="30" t="s">
        <v>111</v>
      </c>
      <c r="F49" s="35">
        <v>102</v>
      </c>
      <c r="I49" s="3"/>
    </row>
    <row r="50" spans="1:9" x14ac:dyDescent="0.3">
      <c r="B50" s="13"/>
      <c r="E50" s="31" t="s">
        <v>112</v>
      </c>
      <c r="F50" s="32" t="s">
        <v>113</v>
      </c>
    </row>
    <row r="51" spans="1:9" x14ac:dyDescent="0.3">
      <c r="A51" s="1"/>
      <c r="E51" s="33" t="s">
        <v>114</v>
      </c>
      <c r="F51" s="38">
        <v>499286740</v>
      </c>
    </row>
    <row r="52" spans="1:9" x14ac:dyDescent="0.3">
      <c r="E52" s="37" t="s">
        <v>115</v>
      </c>
      <c r="F52" s="36">
        <v>23</v>
      </c>
    </row>
    <row r="53" spans="1:9" ht="43.5" customHeight="1" x14ac:dyDescent="0.3">
      <c r="E53" s="31" t="s">
        <v>116</v>
      </c>
      <c r="F53" s="39" t="s">
        <v>117</v>
      </c>
    </row>
    <row r="54" spans="1:9" x14ac:dyDescent="0.3">
      <c r="E54" s="2"/>
      <c r="F54" s="5"/>
    </row>
    <row r="55" spans="1:9" x14ac:dyDescent="0.3">
      <c r="E55" s="42" t="s">
        <v>119</v>
      </c>
      <c r="F55" s="43" t="s">
        <v>120</v>
      </c>
    </row>
    <row r="56" spans="1:9" x14ac:dyDescent="0.3">
      <c r="E56" s="44" t="s">
        <v>121</v>
      </c>
      <c r="F56" s="45">
        <v>22</v>
      </c>
    </row>
    <row r="57" spans="1:9" x14ac:dyDescent="0.3">
      <c r="E57" s="46" t="s">
        <v>122</v>
      </c>
      <c r="F57" s="45">
        <v>23</v>
      </c>
    </row>
    <row r="58" spans="1:9" x14ac:dyDescent="0.3">
      <c r="E58" s="46" t="s">
        <v>123</v>
      </c>
      <c r="F58" s="45">
        <v>8</v>
      </c>
    </row>
    <row r="59" spans="1:9" x14ac:dyDescent="0.3">
      <c r="E59" s="47" t="s">
        <v>124</v>
      </c>
      <c r="F59" s="48">
        <v>8</v>
      </c>
    </row>
    <row r="60" spans="1:9" x14ac:dyDescent="0.3">
      <c r="E60" s="49" t="s">
        <v>118</v>
      </c>
      <c r="F60" s="49">
        <v>102</v>
      </c>
    </row>
  </sheetData>
  <mergeCells count="1">
    <mergeCell ref="E47:F47"/>
  </mergeCells>
  <phoneticPr fontId="13" type="noConversion"/>
  <hyperlinks>
    <hyperlink ref="G1" r:id="rId1" xr:uid="{981341DD-804A-4C23-9C74-F9F14EE025A7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C6B2E-411D-46EC-A44C-282E7537E9F7}">
  <dimension ref="A1:C12"/>
  <sheetViews>
    <sheetView tabSelected="1" workbookViewId="0">
      <selection activeCell="R24" sqref="R24"/>
    </sheetView>
  </sheetViews>
  <sheetFormatPr defaultRowHeight="14.4" x14ac:dyDescent="0.3"/>
  <cols>
    <col min="1" max="1" width="11.21875" customWidth="1"/>
    <col min="2" max="2" width="19.88671875" customWidth="1"/>
    <col min="3" max="3" width="10.88671875" bestFit="1" customWidth="1"/>
  </cols>
  <sheetData>
    <row r="1" spans="1:3" x14ac:dyDescent="0.3">
      <c r="A1" s="2" t="s">
        <v>136</v>
      </c>
    </row>
    <row r="2" spans="1:3" x14ac:dyDescent="0.3">
      <c r="A2" s="2"/>
    </row>
    <row r="3" spans="1:3" x14ac:dyDescent="0.3">
      <c r="B3" t="s">
        <v>133</v>
      </c>
      <c r="C3" t="s">
        <v>131</v>
      </c>
    </row>
    <row r="4" spans="1:3" x14ac:dyDescent="0.3">
      <c r="A4" t="s">
        <v>130</v>
      </c>
      <c r="B4">
        <v>1</v>
      </c>
      <c r="C4" s="40">
        <f>SUM(Raw!F4)</f>
        <v>15700000</v>
      </c>
    </row>
    <row r="5" spans="1:3" x14ac:dyDescent="0.3">
      <c r="A5" t="s">
        <v>128</v>
      </c>
      <c r="B5">
        <f>COUNT(Raw!B5:B8)</f>
        <v>4</v>
      </c>
      <c r="C5" s="40">
        <f>SUM(Raw!F5:F9)</f>
        <v>103500000</v>
      </c>
    </row>
    <row r="6" spans="1:3" x14ac:dyDescent="0.3">
      <c r="A6" t="s">
        <v>129</v>
      </c>
      <c r="B6">
        <v>2</v>
      </c>
      <c r="C6" s="40">
        <f>SUM(Raw!F10)</f>
        <v>0</v>
      </c>
    </row>
    <row r="7" spans="1:3" x14ac:dyDescent="0.3">
      <c r="A7" t="s">
        <v>125</v>
      </c>
      <c r="B7">
        <v>9</v>
      </c>
      <c r="C7" s="40">
        <f>SUM(Raw!F10:F17)</f>
        <v>237400000</v>
      </c>
    </row>
    <row r="8" spans="1:3" x14ac:dyDescent="0.3">
      <c r="A8" t="s">
        <v>126</v>
      </c>
      <c r="B8">
        <v>7</v>
      </c>
      <c r="C8" s="40">
        <f>SUM(Raw!F21:F26)</f>
        <v>57562996</v>
      </c>
    </row>
    <row r="9" spans="1:3" x14ac:dyDescent="0.3">
      <c r="A9" t="s">
        <v>127</v>
      </c>
      <c r="B9">
        <v>16</v>
      </c>
      <c r="C9" s="40">
        <f>SUM(Raw!F27:F42)</f>
        <v>85123744</v>
      </c>
    </row>
    <row r="10" spans="1:3" x14ac:dyDescent="0.3">
      <c r="A10" s="2" t="s">
        <v>132</v>
      </c>
      <c r="B10" s="2">
        <f>SUM(B4:B9)</f>
        <v>39</v>
      </c>
      <c r="C10" s="41">
        <f>SUM(C4:C9)</f>
        <v>499286740</v>
      </c>
    </row>
    <row r="12" spans="1:3" x14ac:dyDescent="0.3">
      <c r="B12" t="s">
        <v>134</v>
      </c>
    </row>
  </sheetData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AFB28F16C1C7F488EC4B96ABAF28731" ma:contentTypeVersion="13" ma:contentTypeDescription="Create a new document." ma:contentTypeScope="" ma:versionID="891ebb2256c4e3055f0b05686f40a6a3">
  <xsd:schema xmlns:xsd="http://www.w3.org/2001/XMLSchema" xmlns:xs="http://www.w3.org/2001/XMLSchema" xmlns:p="http://schemas.microsoft.com/office/2006/metadata/properties" xmlns:ns2="21a4f469-50d4-4781-9687-f434003e01c4" xmlns:ns3="985ef58e-4f23-4b93-b2e1-b74917c4e5e9" targetNamespace="http://schemas.microsoft.com/office/2006/metadata/properties" ma:root="true" ma:fieldsID="3eb2c825b4c4f9b57b59b429a2e73a95" ns2:_="" ns3:_="">
    <xsd:import namespace="21a4f469-50d4-4781-9687-f434003e01c4"/>
    <xsd:import namespace="985ef58e-4f23-4b93-b2e1-b74917c4e5e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Location" minOccurs="0"/>
                <xsd:element ref="ns2:MediaServiceEventHashCode" minOccurs="0"/>
                <xsd:element ref="ns2:MediaServiceGenerationTime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2:Modified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a4f469-50d4-4781-9687-f434003e01c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4" nillable="true" ma:displayName="MediaServiceLocation" ma:description="" ma:internalName="MediaServiceLocation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odifiedDetails" ma:index="20" nillable="true" ma:displayName="Modified Details" ma:format="DateTime" ma:internalName="ModifiedDetails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85ef58e-4f23-4b93-b2e1-b74917c4e5e9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odifiedDetails xmlns="21a4f469-50d4-4781-9687-f434003e01c4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FD59AAD-3C36-4551-96D7-9575448853E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1a4f469-50d4-4781-9687-f434003e01c4"/>
    <ds:schemaRef ds:uri="985ef58e-4f23-4b93-b2e1-b74917c4e5e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592CB11-237C-4ED7-AC19-98EB1B1D90EB}">
  <ds:schemaRefs>
    <ds:schemaRef ds:uri="http://schemas.microsoft.com/office/2006/metadata/properties"/>
    <ds:schemaRef ds:uri="http://schemas.microsoft.com/office/infopath/2007/PartnerControls"/>
    <ds:schemaRef ds:uri="21a4f469-50d4-4781-9687-f434003e01c4"/>
  </ds:schemaRefs>
</ds:datastoreItem>
</file>

<file path=customXml/itemProps3.xml><?xml version="1.0" encoding="utf-8"?>
<ds:datastoreItem xmlns:ds="http://schemas.openxmlformats.org/officeDocument/2006/customXml" ds:itemID="{2ED46E3A-D9F9-4766-9290-4451FFD9236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5-year blocks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Aidan Schubert</dc:creator>
  <cp:keywords/>
  <dc:description/>
  <cp:lastModifiedBy>Andrew Chin</cp:lastModifiedBy>
  <cp:revision/>
  <dcterms:created xsi:type="dcterms:W3CDTF">2021-04-20T16:41:41Z</dcterms:created>
  <dcterms:modified xsi:type="dcterms:W3CDTF">2021-06-09T22:40:45Z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0x0101000AFB28F16C1C7F488EC4B96ABAF28731</vt:lpwstr>
  </property>
</Properties>
</file>