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man\OneDrive\Documents\GitHub\ElecKart-Capstone\Adstk\"/>
    </mc:Choice>
  </mc:AlternateContent>
  <bookViews>
    <workbookView xWindow="0" yWindow="-432" windowWidth="28800" windowHeight="16440"/>
  </bookViews>
  <sheets>
    <sheet name="Sheet1" sheetId="1" r:id="rId1"/>
  </sheets>
  <definedNames>
    <definedName name="Adstock">Sheet1!$I$10</definedName>
    <definedName name="solver_adj" localSheetId="0" hidden="1">Sheet1!$I$10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Sheet1!$I$10</definedName>
    <definedName name="solver_lhs2" localSheetId="0" hidden="1">Sheet1!$I$10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Sheet1!$I$13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H15" i="1"/>
  <c r="H13" i="1"/>
  <c r="H12" i="1"/>
  <c r="H11" i="1"/>
  <c r="H14" i="1"/>
  <c r="I12" i="1"/>
  <c r="I11" i="1"/>
  <c r="I13" i="1"/>
  <c r="I14" i="1"/>
  <c r="I15" i="1"/>
</calcChain>
</file>

<file path=xl/sharedStrings.xml><?xml version="1.0" encoding="utf-8"?>
<sst xmlns="http://schemas.openxmlformats.org/spreadsheetml/2006/main" count="17" uniqueCount="17">
  <si>
    <t>Adstock Rate</t>
  </si>
  <si>
    <t>Adstock Rate - Deriving with Analytical Method</t>
  </si>
  <si>
    <t>R-Squared</t>
  </si>
  <si>
    <t>Correlation</t>
  </si>
  <si>
    <t>SSE</t>
  </si>
  <si>
    <t>α</t>
  </si>
  <si>
    <t>β</t>
  </si>
  <si>
    <t>Model Results Before Adstock</t>
  </si>
  <si>
    <t>Model Results After Adstock</t>
  </si>
  <si>
    <t>Instructions</t>
  </si>
  <si>
    <t>Sales</t>
  </si>
  <si>
    <t>Advertising 
Before Adstock</t>
  </si>
  <si>
    <t>Advertising 
After Adstock</t>
  </si>
  <si>
    <t>1. Insert Sales and Advertising</t>
  </si>
  <si>
    <t>2. Open Solver by going to the Data menu and selecting Solver</t>
  </si>
  <si>
    <t>3. Click Solve</t>
  </si>
  <si>
    <t xml:space="preserve">     If Solver isn't available then load the Add-in.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</si>
</sst>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2" xfId="0" applyBorder="1"/>
    <xf numFmtId="0" fontId="2" fillId="0" borderId="1" xfId="0" applyFont="1" applyBorder="1" applyAlignment="1">
      <alignment horizontal="right"/>
    </xf>
    <xf numFmtId="164" fontId="0" fillId="0" borderId="0" xfId="0" applyNumberFormat="1"/>
    <xf numFmtId="0" fontId="6" fillId="0" borderId="0" xfId="0" applyFont="1"/>
    <xf numFmtId="165" fontId="0" fillId="0" borderId="0" xfId="1" applyNumberFormat="1" applyFont="1"/>
    <xf numFmtId="165" fontId="0" fillId="0" borderId="2" xfId="1" applyNumberFormat="1" applyFont="1" applyBorder="1"/>
    <xf numFmtId="10" fontId="0" fillId="0" borderId="0" xfId="18" applyNumberFormat="1" applyFont="1"/>
    <xf numFmtId="0" fontId="3" fillId="0" borderId="0" xfId="0" applyFont="1" applyAlignment="1"/>
    <xf numFmtId="0" fontId="2" fillId="0" borderId="2" xfId="0" applyFont="1" applyBorder="1"/>
    <xf numFmtId="0" fontId="0" fillId="0" borderId="0" xfId="0" applyBorder="1"/>
    <xf numFmtId="3" fontId="0" fillId="0" borderId="0" xfId="0" applyNumberFormat="1" applyBorder="1"/>
    <xf numFmtId="166" fontId="0" fillId="0" borderId="0" xfId="0" applyNumberFormat="1"/>
    <xf numFmtId="164" fontId="0" fillId="0" borderId="0" xfId="0" applyNumberFormat="1" applyBorder="1"/>
    <xf numFmtId="164" fontId="0" fillId="0" borderId="2" xfId="0" applyNumberFormat="1" applyBorder="1"/>
    <xf numFmtId="0" fontId="3" fillId="0" borderId="0" xfId="0" applyFont="1" applyAlignment="1">
      <alignment horizontal="center"/>
    </xf>
    <xf numFmtId="167" fontId="0" fillId="0" borderId="0" xfId="1" applyNumberFormat="1" applyFont="1"/>
    <xf numFmtId="167" fontId="0" fillId="0" borderId="2" xfId="1" applyNumberFormat="1" applyFont="1" applyBorder="1"/>
  </cellXfs>
  <cellStyles count="19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Sales vs. Advertising</a:t>
            </a:r>
            <a:br>
              <a:rPr lang="en-US" sz="1400"/>
            </a:br>
            <a:r>
              <a:rPr lang="en-US" sz="1400"/>
              <a:t>Before Adstock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Advertising 
Before Adstock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938356663750365E-2"/>
                  <c:y val="-0.4233765632237147"/>
                </c:manualLayout>
              </c:layout>
              <c:numFmt formatCode="General" sourceLinked="0"/>
            </c:trendlineLbl>
          </c:trendline>
          <c:xVal>
            <c:numRef>
              <c:f>Sheet1!$D$10:$D$62</c:f>
              <c:numCache>
                <c:formatCode>_(* #,##0.000_);_(* \(#,##0.000\);_(* "-"??_);_(@_)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1.8006644518272401</c:v>
                </c:pt>
                <c:pt idx="27">
                  <c:v>6.3023255813953503</c:v>
                </c:pt>
                <c:pt idx="28">
                  <c:v>6.3023255813953503</c:v>
                </c:pt>
                <c:pt idx="29">
                  <c:v>6.3023255813953503</c:v>
                </c:pt>
                <c:pt idx="30">
                  <c:v>6.3023255813953503</c:v>
                </c:pt>
                <c:pt idx="31">
                  <c:v>0.90033222591362105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2.64119601328904</c:v>
                </c:pt>
                <c:pt idx="36">
                  <c:v>3.6976744186046502</c:v>
                </c:pt>
                <c:pt idx="37">
                  <c:v>3.6976744186046502</c:v>
                </c:pt>
                <c:pt idx="38">
                  <c:v>3.6976744186046502</c:v>
                </c:pt>
                <c:pt idx="39">
                  <c:v>2.64119601328904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1.16279069767442</c:v>
                </c:pt>
                <c:pt idx="45">
                  <c:v>1.16279069767442</c:v>
                </c:pt>
                <c:pt idx="46">
                  <c:v>1.16279069767442</c:v>
                </c:pt>
                <c:pt idx="47">
                  <c:v>1.16279069767442</c:v>
                </c:pt>
                <c:pt idx="48">
                  <c:v>0.49833887043189401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xVal>
          <c:yVal>
            <c:numRef>
              <c:f>Sheet1!$B$10:$B$62</c:f>
              <c:numCache>
                <c:formatCode>_(* #,##0_);_(* \(#,##0\);_(* "-"??_);_(@_)</c:formatCode>
                <c:ptCount val="53"/>
                <c:pt idx="0">
                  <c:v>670871</c:v>
                </c:pt>
                <c:pt idx="1">
                  <c:v>35524493.799757197</c:v>
                </c:pt>
                <c:pt idx="2">
                  <c:v>50173056.763377599</c:v>
                </c:pt>
                <c:pt idx="3">
                  <c:v>46849335.5</c:v>
                </c:pt>
                <c:pt idx="4">
                  <c:v>39246117.666666701</c:v>
                </c:pt>
                <c:pt idx="5">
                  <c:v>21362</c:v>
                </c:pt>
                <c:pt idx="6">
                  <c:v>8831</c:v>
                </c:pt>
                <c:pt idx="7">
                  <c:v>17987</c:v>
                </c:pt>
                <c:pt idx="8">
                  <c:v>72788</c:v>
                </c:pt>
                <c:pt idx="9">
                  <c:v>70691095.505258307</c:v>
                </c:pt>
                <c:pt idx="10">
                  <c:v>98352774</c:v>
                </c:pt>
                <c:pt idx="11">
                  <c:v>96408086.002355799</c:v>
                </c:pt>
                <c:pt idx="12">
                  <c:v>97663276</c:v>
                </c:pt>
                <c:pt idx="13">
                  <c:v>72524082</c:v>
                </c:pt>
                <c:pt idx="14">
                  <c:v>44150510</c:v>
                </c:pt>
                <c:pt idx="15">
                  <c:v>293596201.61830997</c:v>
                </c:pt>
                <c:pt idx="16">
                  <c:v>52892090.5747298</c:v>
                </c:pt>
                <c:pt idx="17">
                  <c:v>91911501.289891794</c:v>
                </c:pt>
                <c:pt idx="18">
                  <c:v>93892472.856410205</c:v>
                </c:pt>
                <c:pt idx="19">
                  <c:v>120030001.802091</c:v>
                </c:pt>
                <c:pt idx="20">
                  <c:v>50012647.884178102</c:v>
                </c:pt>
                <c:pt idx="21">
                  <c:v>47577865.501085497</c:v>
                </c:pt>
                <c:pt idx="22">
                  <c:v>66395702.3479366</c:v>
                </c:pt>
                <c:pt idx="23">
                  <c:v>108721179.288166</c:v>
                </c:pt>
                <c:pt idx="24">
                  <c:v>69263878.211128697</c:v>
                </c:pt>
                <c:pt idx="25">
                  <c:v>154607585.13455799</c:v>
                </c:pt>
                <c:pt idx="26">
                  <c:v>71141134.375562206</c:v>
                </c:pt>
                <c:pt idx="27">
                  <c:v>69654386.250011593</c:v>
                </c:pt>
                <c:pt idx="28">
                  <c:v>62962474.3363479</c:v>
                </c:pt>
                <c:pt idx="29">
                  <c:v>147178533.49257001</c:v>
                </c:pt>
                <c:pt idx="30">
                  <c:v>73797653.626741901</c:v>
                </c:pt>
                <c:pt idx="31">
                  <c:v>76441431.750093207</c:v>
                </c:pt>
                <c:pt idx="32">
                  <c:v>69958251.0533389</c:v>
                </c:pt>
                <c:pt idx="33">
                  <c:v>84762834.4825771</c:v>
                </c:pt>
                <c:pt idx="34">
                  <c:v>89314294.005092502</c:v>
                </c:pt>
                <c:pt idx="35">
                  <c:v>73083886.2580349</c:v>
                </c:pt>
                <c:pt idx="36">
                  <c:v>148786414.81105599</c:v>
                </c:pt>
                <c:pt idx="37">
                  <c:v>77341625.250562906</c:v>
                </c:pt>
                <c:pt idx="38">
                  <c:v>70677952.576839298</c:v>
                </c:pt>
                <c:pt idx="39">
                  <c:v>73150391.764784604</c:v>
                </c:pt>
                <c:pt idx="40">
                  <c:v>81245286.779888093</c:v>
                </c:pt>
                <c:pt idx="41">
                  <c:v>69788970.620464206</c:v>
                </c:pt>
                <c:pt idx="42">
                  <c:v>52650999.250466801</c:v>
                </c:pt>
                <c:pt idx="43">
                  <c:v>114397752.080015</c:v>
                </c:pt>
                <c:pt idx="44">
                  <c:v>74672993</c:v>
                </c:pt>
                <c:pt idx="45">
                  <c:v>76415745</c:v>
                </c:pt>
                <c:pt idx="46">
                  <c:v>78010767.250264004</c:v>
                </c:pt>
                <c:pt idx="47">
                  <c:v>150047690.329537</c:v>
                </c:pt>
                <c:pt idx="48">
                  <c:v>67177029.917036995</c:v>
                </c:pt>
                <c:pt idx="49">
                  <c:v>68384497.821494594</c:v>
                </c:pt>
                <c:pt idx="50">
                  <c:v>70872725</c:v>
                </c:pt>
                <c:pt idx="51">
                  <c:v>75167242.251447394</c:v>
                </c:pt>
                <c:pt idx="52">
                  <c:v>51431435.632278897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E-47E2-B060-5F266649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71872"/>
        <c:axId val="242639616"/>
      </c:scatterChart>
      <c:valAx>
        <c:axId val="23987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Exposures</a:t>
                </a:r>
              </a:p>
            </c:rich>
          </c:tx>
          <c:overlay val="0"/>
        </c:title>
        <c:numFmt formatCode="_(* #,##0_);_(* \(#,##0\);_(* &quot;-&quot;_);_(@_)" sourceLinked="0"/>
        <c:majorTickMark val="none"/>
        <c:minorTickMark val="none"/>
        <c:tickLblPos val="none"/>
        <c:crossAx val="242639616"/>
        <c:crosses val="autoZero"/>
        <c:crossBetween val="midCat"/>
      </c:valAx>
      <c:valAx>
        <c:axId val="242639616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one"/>
        <c:crossAx val="239871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Sales vs. Advertising</a:t>
            </a:r>
            <a:br>
              <a:rPr lang="en-US" sz="1400"/>
            </a:br>
            <a:r>
              <a:rPr lang="en-US" sz="1400"/>
              <a:t>After Adstock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Advertising 
After Adstock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2613340867113832"/>
                  <c:y val="-0.38843940095723328"/>
                </c:manualLayout>
              </c:layout>
              <c:numFmt formatCode="General" sourceLinked="0"/>
            </c:trendlineLbl>
          </c:trendline>
          <c:xVal>
            <c:numRef>
              <c:f>Sheet1!$E$10:$E$62</c:f>
              <c:numCache>
                <c:formatCode>_(* #,##0.000_);_(* \(#,##0.000\);_(* "-"??_);_(@_)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1.8006644518272401</c:v>
                </c:pt>
                <c:pt idx="27">
                  <c:v>7.8569541638145717</c:v>
                </c:pt>
                <c:pt idx="28">
                  <c:v>13.085735728371333</c:v>
                </c:pt>
                <c:pt idx="29">
                  <c:v>17.600076678034583</c:v>
                </c:pt>
                <c:pt idx="30">
                  <c:v>21.497595432297942</c:v>
                </c:pt>
                <c:pt idx="31">
                  <c:v>19.46057884955372</c:v>
                </c:pt>
                <c:pt idx="32">
                  <c:v>16.80156015699577</c:v>
                </c:pt>
                <c:pt idx="33">
                  <c:v>14.505859558007</c:v>
                </c:pt>
                <c:pt idx="34">
                  <c:v>12.523834664783148</c:v>
                </c:pt>
                <c:pt idx="35">
                  <c:v>13.453822047866035</c:v>
                </c:pt>
                <c:pt idx="36">
                  <c:v>15.313217934871689</c:v>
                </c:pt>
                <c:pt idx="37">
                  <c:v>16.918553114915031</c:v>
                </c:pt>
                <c:pt idx="38">
                  <c:v>18.304541466451575</c:v>
                </c:pt>
                <c:pt idx="39">
                  <c:v>18.44467529170025</c:v>
                </c:pt>
                <c:pt idx="40">
                  <c:v>15.924465756416181</c:v>
                </c:pt>
                <c:pt idx="41">
                  <c:v>13.748607964997984</c:v>
                </c:pt>
                <c:pt idx="42">
                  <c:v>11.870051018763101</c:v>
                </c:pt>
                <c:pt idx="43">
                  <c:v>10.248172872973441</c:v>
                </c:pt>
                <c:pt idx="44">
                  <c:v>10.010692620617688</c:v>
                </c:pt>
                <c:pt idx="45">
                  <c:v>9.8056607571309939</c:v>
                </c:pt>
                <c:pt idx="46">
                  <c:v>9.6286436593815292</c:v>
                </c:pt>
                <c:pt idx="47">
                  <c:v>9.4758134974604911</c:v>
                </c:pt>
                <c:pt idx="48">
                  <c:v>8.6794136341820973</c:v>
                </c:pt>
                <c:pt idx="49">
                  <c:v>7.4934919166345333</c:v>
                </c:pt>
                <c:pt idx="50">
                  <c:v>6.4696099841955057</c:v>
                </c:pt>
                <c:pt idx="51">
                  <c:v>5.5856273434669177</c:v>
                </c:pt>
                <c:pt idx="52">
                  <c:v>4.8224286929662439</c:v>
                </c:pt>
              </c:numCache>
            </c:numRef>
          </c:xVal>
          <c:yVal>
            <c:numRef>
              <c:f>Sheet1!$B$10:$B$62</c:f>
              <c:numCache>
                <c:formatCode>_(* #,##0_);_(* \(#,##0\);_(* "-"??_);_(@_)</c:formatCode>
                <c:ptCount val="53"/>
                <c:pt idx="0">
                  <c:v>670871</c:v>
                </c:pt>
                <c:pt idx="1">
                  <c:v>35524493.799757197</c:v>
                </c:pt>
                <c:pt idx="2">
                  <c:v>50173056.763377599</c:v>
                </c:pt>
                <c:pt idx="3">
                  <c:v>46849335.5</c:v>
                </c:pt>
                <c:pt idx="4">
                  <c:v>39246117.666666701</c:v>
                </c:pt>
                <c:pt idx="5">
                  <c:v>21362</c:v>
                </c:pt>
                <c:pt idx="6">
                  <c:v>8831</c:v>
                </c:pt>
                <c:pt idx="7">
                  <c:v>17987</c:v>
                </c:pt>
                <c:pt idx="8">
                  <c:v>72788</c:v>
                </c:pt>
                <c:pt idx="9">
                  <c:v>70691095.505258307</c:v>
                </c:pt>
                <c:pt idx="10">
                  <c:v>98352774</c:v>
                </c:pt>
                <c:pt idx="11">
                  <c:v>96408086.002355799</c:v>
                </c:pt>
                <c:pt idx="12">
                  <c:v>97663276</c:v>
                </c:pt>
                <c:pt idx="13">
                  <c:v>72524082</c:v>
                </c:pt>
                <c:pt idx="14">
                  <c:v>44150510</c:v>
                </c:pt>
                <c:pt idx="15">
                  <c:v>293596201.61830997</c:v>
                </c:pt>
                <c:pt idx="16">
                  <c:v>52892090.5747298</c:v>
                </c:pt>
                <c:pt idx="17">
                  <c:v>91911501.289891794</c:v>
                </c:pt>
                <c:pt idx="18">
                  <c:v>93892472.856410205</c:v>
                </c:pt>
                <c:pt idx="19">
                  <c:v>120030001.802091</c:v>
                </c:pt>
                <c:pt idx="20">
                  <c:v>50012647.884178102</c:v>
                </c:pt>
                <c:pt idx="21">
                  <c:v>47577865.501085497</c:v>
                </c:pt>
                <c:pt idx="22">
                  <c:v>66395702.3479366</c:v>
                </c:pt>
                <c:pt idx="23">
                  <c:v>108721179.288166</c:v>
                </c:pt>
                <c:pt idx="24">
                  <c:v>69263878.211128697</c:v>
                </c:pt>
                <c:pt idx="25">
                  <c:v>154607585.13455799</c:v>
                </c:pt>
                <c:pt idx="26">
                  <c:v>71141134.375562206</c:v>
                </c:pt>
                <c:pt idx="27">
                  <c:v>69654386.250011593</c:v>
                </c:pt>
                <c:pt idx="28">
                  <c:v>62962474.3363479</c:v>
                </c:pt>
                <c:pt idx="29">
                  <c:v>147178533.49257001</c:v>
                </c:pt>
                <c:pt idx="30">
                  <c:v>73797653.626741901</c:v>
                </c:pt>
                <c:pt idx="31">
                  <c:v>76441431.750093207</c:v>
                </c:pt>
                <c:pt idx="32">
                  <c:v>69958251.0533389</c:v>
                </c:pt>
                <c:pt idx="33">
                  <c:v>84762834.4825771</c:v>
                </c:pt>
                <c:pt idx="34">
                  <c:v>89314294.005092502</c:v>
                </c:pt>
                <c:pt idx="35">
                  <c:v>73083886.2580349</c:v>
                </c:pt>
                <c:pt idx="36">
                  <c:v>148786414.81105599</c:v>
                </c:pt>
                <c:pt idx="37">
                  <c:v>77341625.250562906</c:v>
                </c:pt>
                <c:pt idx="38">
                  <c:v>70677952.576839298</c:v>
                </c:pt>
                <c:pt idx="39">
                  <c:v>73150391.764784604</c:v>
                </c:pt>
                <c:pt idx="40">
                  <c:v>81245286.779888093</c:v>
                </c:pt>
                <c:pt idx="41">
                  <c:v>69788970.620464206</c:v>
                </c:pt>
                <c:pt idx="42">
                  <c:v>52650999.250466801</c:v>
                </c:pt>
                <c:pt idx="43">
                  <c:v>114397752.080015</c:v>
                </c:pt>
                <c:pt idx="44">
                  <c:v>74672993</c:v>
                </c:pt>
                <c:pt idx="45">
                  <c:v>76415745</c:v>
                </c:pt>
                <c:pt idx="46">
                  <c:v>78010767.250264004</c:v>
                </c:pt>
                <c:pt idx="47">
                  <c:v>150047690.329537</c:v>
                </c:pt>
                <c:pt idx="48">
                  <c:v>67177029.917036995</c:v>
                </c:pt>
                <c:pt idx="49">
                  <c:v>68384497.821494594</c:v>
                </c:pt>
                <c:pt idx="50">
                  <c:v>70872725</c:v>
                </c:pt>
                <c:pt idx="51">
                  <c:v>75167242.251447394</c:v>
                </c:pt>
                <c:pt idx="52">
                  <c:v>51431435.632278897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4-47D4-A6B4-9CDC403C1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59712"/>
        <c:axId val="242668672"/>
      </c:scatterChart>
      <c:valAx>
        <c:axId val="24265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Exposures</a:t>
                </a:r>
              </a:p>
            </c:rich>
          </c:tx>
          <c:overlay val="0"/>
        </c:title>
        <c:numFmt formatCode="_(* #,##0_);_(* \(#,##0\);_(* &quot;-&quot;_);_(@_)" sourceLinked="0"/>
        <c:majorTickMark val="none"/>
        <c:minorTickMark val="none"/>
        <c:tickLblPos val="none"/>
        <c:crossAx val="242668672"/>
        <c:crosses val="autoZero"/>
        <c:crossBetween val="midCat"/>
      </c:valAx>
      <c:valAx>
        <c:axId val="242668672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one"/>
        <c:crossAx val="24265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Sheet1!$D$9</c:f>
              <c:strCache>
                <c:ptCount val="1"/>
                <c:pt idx="0">
                  <c:v>Advertising 
Before Adstock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cat>
            <c:numRef>
              <c:f>Sheet1!$A$10:$A$62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Sheet1!$D$10:$D$62</c:f>
              <c:numCache>
                <c:formatCode>_(* #,##0.000_);_(* \(#,##0.000\);_(* "-"??_);_(@_)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1.8006644518272401</c:v>
                </c:pt>
                <c:pt idx="27">
                  <c:v>6.3023255813953503</c:v>
                </c:pt>
                <c:pt idx="28">
                  <c:v>6.3023255813953503</c:v>
                </c:pt>
                <c:pt idx="29">
                  <c:v>6.3023255813953503</c:v>
                </c:pt>
                <c:pt idx="30">
                  <c:v>6.3023255813953503</c:v>
                </c:pt>
                <c:pt idx="31">
                  <c:v>0.90033222591362105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2.64119601328904</c:v>
                </c:pt>
                <c:pt idx="36">
                  <c:v>3.6976744186046502</c:v>
                </c:pt>
                <c:pt idx="37">
                  <c:v>3.6976744186046502</c:v>
                </c:pt>
                <c:pt idx="38">
                  <c:v>3.6976744186046502</c:v>
                </c:pt>
                <c:pt idx="39">
                  <c:v>2.64119601328904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1.16279069767442</c:v>
                </c:pt>
                <c:pt idx="45">
                  <c:v>1.16279069767442</c:v>
                </c:pt>
                <c:pt idx="46">
                  <c:v>1.16279069767442</c:v>
                </c:pt>
                <c:pt idx="47">
                  <c:v>1.16279069767442</c:v>
                </c:pt>
                <c:pt idx="48">
                  <c:v>0.49833887043189401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5-49B4-9ED8-B69643C9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69161984"/>
        <c:axId val="253025280"/>
      </c:barChart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Sales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Sheet1!$A$10:$A$62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Sheet1!$B$10:$B$62</c:f>
              <c:numCache>
                <c:formatCode>_(* #,##0_);_(* \(#,##0\);_(* "-"??_);_(@_)</c:formatCode>
                <c:ptCount val="53"/>
                <c:pt idx="0">
                  <c:v>670871</c:v>
                </c:pt>
                <c:pt idx="1">
                  <c:v>35524493.799757197</c:v>
                </c:pt>
                <c:pt idx="2">
                  <c:v>50173056.763377599</c:v>
                </c:pt>
                <c:pt idx="3">
                  <c:v>46849335.5</c:v>
                </c:pt>
                <c:pt idx="4">
                  <c:v>39246117.666666701</c:v>
                </c:pt>
                <c:pt idx="5">
                  <c:v>21362</c:v>
                </c:pt>
                <c:pt idx="6">
                  <c:v>8831</c:v>
                </c:pt>
                <c:pt idx="7">
                  <c:v>17987</c:v>
                </c:pt>
                <c:pt idx="8">
                  <c:v>72788</c:v>
                </c:pt>
                <c:pt idx="9">
                  <c:v>70691095.505258307</c:v>
                </c:pt>
                <c:pt idx="10">
                  <c:v>98352774</c:v>
                </c:pt>
                <c:pt idx="11">
                  <c:v>96408086.002355799</c:v>
                </c:pt>
                <c:pt idx="12">
                  <c:v>97663276</c:v>
                </c:pt>
                <c:pt idx="13">
                  <c:v>72524082</c:v>
                </c:pt>
                <c:pt idx="14">
                  <c:v>44150510</c:v>
                </c:pt>
                <c:pt idx="15">
                  <c:v>293596201.61830997</c:v>
                </c:pt>
                <c:pt idx="16">
                  <c:v>52892090.5747298</c:v>
                </c:pt>
                <c:pt idx="17">
                  <c:v>91911501.289891794</c:v>
                </c:pt>
                <c:pt idx="18">
                  <c:v>93892472.856410205</c:v>
                </c:pt>
                <c:pt idx="19">
                  <c:v>120030001.802091</c:v>
                </c:pt>
                <c:pt idx="20">
                  <c:v>50012647.884178102</c:v>
                </c:pt>
                <c:pt idx="21">
                  <c:v>47577865.501085497</c:v>
                </c:pt>
                <c:pt idx="22">
                  <c:v>66395702.3479366</c:v>
                </c:pt>
                <c:pt idx="23">
                  <c:v>108721179.288166</c:v>
                </c:pt>
                <c:pt idx="24">
                  <c:v>69263878.211128697</c:v>
                </c:pt>
                <c:pt idx="25">
                  <c:v>154607585.13455799</c:v>
                </c:pt>
                <c:pt idx="26">
                  <c:v>71141134.375562206</c:v>
                </c:pt>
                <c:pt idx="27">
                  <c:v>69654386.250011593</c:v>
                </c:pt>
                <c:pt idx="28">
                  <c:v>62962474.3363479</c:v>
                </c:pt>
                <c:pt idx="29">
                  <c:v>147178533.49257001</c:v>
                </c:pt>
                <c:pt idx="30">
                  <c:v>73797653.626741901</c:v>
                </c:pt>
                <c:pt idx="31">
                  <c:v>76441431.750093207</c:v>
                </c:pt>
                <c:pt idx="32">
                  <c:v>69958251.0533389</c:v>
                </c:pt>
                <c:pt idx="33">
                  <c:v>84762834.4825771</c:v>
                </c:pt>
                <c:pt idx="34">
                  <c:v>89314294.005092502</c:v>
                </c:pt>
                <c:pt idx="35">
                  <c:v>73083886.2580349</c:v>
                </c:pt>
                <c:pt idx="36">
                  <c:v>148786414.81105599</c:v>
                </c:pt>
                <c:pt idx="37">
                  <c:v>77341625.250562906</c:v>
                </c:pt>
                <c:pt idx="38">
                  <c:v>70677952.576839298</c:v>
                </c:pt>
                <c:pt idx="39">
                  <c:v>73150391.764784604</c:v>
                </c:pt>
                <c:pt idx="40">
                  <c:v>81245286.779888093</c:v>
                </c:pt>
                <c:pt idx="41">
                  <c:v>69788970.620464206</c:v>
                </c:pt>
                <c:pt idx="42">
                  <c:v>52650999.250466801</c:v>
                </c:pt>
                <c:pt idx="43">
                  <c:v>114397752.080015</c:v>
                </c:pt>
                <c:pt idx="44">
                  <c:v>74672993</c:v>
                </c:pt>
                <c:pt idx="45">
                  <c:v>76415745</c:v>
                </c:pt>
                <c:pt idx="46">
                  <c:v>78010767.250264004</c:v>
                </c:pt>
                <c:pt idx="47">
                  <c:v>150047690.329537</c:v>
                </c:pt>
                <c:pt idx="48">
                  <c:v>67177029.917036995</c:v>
                </c:pt>
                <c:pt idx="49">
                  <c:v>68384497.821494594</c:v>
                </c:pt>
                <c:pt idx="50">
                  <c:v>70872725</c:v>
                </c:pt>
                <c:pt idx="51">
                  <c:v>75167242.251447394</c:v>
                </c:pt>
                <c:pt idx="52">
                  <c:v>51431435.632278897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5-49B4-9ED8-B69643C9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91584"/>
        <c:axId val="218133248"/>
      </c:lineChart>
      <c:lineChart>
        <c:grouping val="standard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Advertising 
After Adstock</c:v>
                </c:pt>
              </c:strCache>
            </c:strRef>
          </c:tx>
          <c:spPr>
            <a:ln w="25400"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Sheet1!$A$10:$A$62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Sheet1!$E$10:$E$62</c:f>
              <c:numCache>
                <c:formatCode>_(* #,##0.000_);_(* \(#,##0.000\);_(* "-"??_);_(@_)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1.8006644518272401</c:v>
                </c:pt>
                <c:pt idx="27">
                  <c:v>7.8569541638145717</c:v>
                </c:pt>
                <c:pt idx="28">
                  <c:v>13.085735728371333</c:v>
                </c:pt>
                <c:pt idx="29">
                  <c:v>17.600076678034583</c:v>
                </c:pt>
                <c:pt idx="30">
                  <c:v>21.497595432297942</c:v>
                </c:pt>
                <c:pt idx="31">
                  <c:v>19.46057884955372</c:v>
                </c:pt>
                <c:pt idx="32">
                  <c:v>16.80156015699577</c:v>
                </c:pt>
                <c:pt idx="33">
                  <c:v>14.505859558007</c:v>
                </c:pt>
                <c:pt idx="34">
                  <c:v>12.523834664783148</c:v>
                </c:pt>
                <c:pt idx="35">
                  <c:v>13.453822047866035</c:v>
                </c:pt>
                <c:pt idx="36">
                  <c:v>15.313217934871689</c:v>
                </c:pt>
                <c:pt idx="37">
                  <c:v>16.918553114915031</c:v>
                </c:pt>
                <c:pt idx="38">
                  <c:v>18.304541466451575</c:v>
                </c:pt>
                <c:pt idx="39">
                  <c:v>18.44467529170025</c:v>
                </c:pt>
                <c:pt idx="40">
                  <c:v>15.924465756416181</c:v>
                </c:pt>
                <c:pt idx="41">
                  <c:v>13.748607964997984</c:v>
                </c:pt>
                <c:pt idx="42">
                  <c:v>11.870051018763101</c:v>
                </c:pt>
                <c:pt idx="43">
                  <c:v>10.248172872973441</c:v>
                </c:pt>
                <c:pt idx="44">
                  <c:v>10.010692620617688</c:v>
                </c:pt>
                <c:pt idx="45">
                  <c:v>9.8056607571309939</c:v>
                </c:pt>
                <c:pt idx="46">
                  <c:v>9.6286436593815292</c:v>
                </c:pt>
                <c:pt idx="47">
                  <c:v>9.4758134974604911</c:v>
                </c:pt>
                <c:pt idx="48">
                  <c:v>8.6794136341820973</c:v>
                </c:pt>
                <c:pt idx="49">
                  <c:v>7.4934919166345333</c:v>
                </c:pt>
                <c:pt idx="50">
                  <c:v>6.4696099841955057</c:v>
                </c:pt>
                <c:pt idx="51">
                  <c:v>5.5856273434669177</c:v>
                </c:pt>
                <c:pt idx="52">
                  <c:v>4.8224286929662439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5-49B4-9ED8-B69643C9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161984"/>
        <c:axId val="253025280"/>
      </c:lineChart>
      <c:catAx>
        <c:axId val="17789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(Usually in Weeks)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133248"/>
        <c:crosses val="autoZero"/>
        <c:auto val="1"/>
        <c:lblAlgn val="ctr"/>
        <c:lblOffset val="100"/>
        <c:noMultiLvlLbl val="0"/>
      </c:catAx>
      <c:valAx>
        <c:axId val="218133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one"/>
        <c:crossAx val="177891584"/>
        <c:crosses val="autoZero"/>
        <c:crossBetween val="between"/>
      </c:valAx>
      <c:valAx>
        <c:axId val="2530252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Advertising </a:t>
                </a:r>
                <a:r>
                  <a:rPr lang="en-US" baseline="0"/>
                  <a:t>Before &amp; After</a:t>
                </a:r>
                <a:endParaRPr lang="en-US"/>
              </a:p>
            </c:rich>
          </c:tx>
          <c:overlay val="0"/>
        </c:title>
        <c:numFmt formatCode="_(* #,##0.000_);_(* \(#,##0.000\);_(* &quot;-&quot;??_);_(@_)" sourceLinked="1"/>
        <c:majorTickMark val="none"/>
        <c:minorTickMark val="none"/>
        <c:tickLblPos val="none"/>
        <c:crossAx val="269161984"/>
        <c:crosses val="max"/>
        <c:crossBetween val="between"/>
      </c:valAx>
      <c:catAx>
        <c:axId val="26916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302528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26</xdr:row>
      <xdr:rowOff>123825</xdr:rowOff>
    </xdr:from>
    <xdr:to>
      <xdr:col>15</xdr:col>
      <xdr:colOff>243840</xdr:colOff>
      <xdr:row>43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247650</xdr:colOff>
      <xdr:row>26</xdr:row>
      <xdr:rowOff>123825</xdr:rowOff>
    </xdr:from>
    <xdr:to>
      <xdr:col>20</xdr:col>
      <xdr:colOff>491490</xdr:colOff>
      <xdr:row>43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8</xdr:row>
      <xdr:rowOff>9524</xdr:rowOff>
    </xdr:from>
    <xdr:to>
      <xdr:col>20</xdr:col>
      <xdr:colOff>487680</xdr:colOff>
      <xdr:row>26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tabSelected="1" workbookViewId="0">
      <selection activeCell="G4" sqref="G4"/>
    </sheetView>
  </sheetViews>
  <sheetFormatPr defaultColWidth="8.88671875" defaultRowHeight="14.4" x14ac:dyDescent="0.3"/>
  <cols>
    <col min="1" max="1" width="9.109375" customWidth="1"/>
    <col min="2" max="2" width="14.6640625" customWidth="1"/>
    <col min="3" max="3" width="2.6640625" customWidth="1"/>
    <col min="4" max="5" width="14.6640625" customWidth="1"/>
    <col min="6" max="6" width="2.6640625" customWidth="1"/>
    <col min="7" max="7" width="12.44140625" bestFit="1" customWidth="1"/>
    <col min="8" max="8" width="13.109375" hidden="1" customWidth="1"/>
    <col min="9" max="9" width="14.6640625" customWidth="1"/>
    <col min="10" max="10" width="1.6640625" customWidth="1"/>
    <col min="11" max="21" width="9.109375" customWidth="1"/>
  </cols>
  <sheetData>
    <row r="1" spans="1:21" ht="25.8" x14ac:dyDescent="0.5">
      <c r="A1" s="16" t="s">
        <v>1</v>
      </c>
      <c r="B1" s="16"/>
      <c r="C1" s="16"/>
      <c r="D1" s="16"/>
      <c r="E1" s="16"/>
      <c r="F1" s="16"/>
      <c r="G1" s="16"/>
      <c r="H1" s="16"/>
      <c r="I1" s="16"/>
      <c r="L1" s="9"/>
      <c r="M1" s="9"/>
      <c r="N1" s="9"/>
      <c r="O1" s="9"/>
      <c r="P1" s="9"/>
      <c r="Q1" s="9"/>
      <c r="R1" s="9"/>
      <c r="S1" s="9"/>
      <c r="T1" s="9"/>
      <c r="U1" s="9"/>
    </row>
    <row r="3" spans="1:21" x14ac:dyDescent="0.3">
      <c r="A3" s="10" t="s">
        <v>9</v>
      </c>
      <c r="B3" s="2"/>
      <c r="C3" s="2"/>
      <c r="D3" s="2"/>
      <c r="E3" s="2"/>
    </row>
    <row r="4" spans="1:21" x14ac:dyDescent="0.3">
      <c r="A4" t="s">
        <v>13</v>
      </c>
    </row>
    <row r="5" spans="1:21" x14ac:dyDescent="0.3">
      <c r="A5" t="s">
        <v>14</v>
      </c>
    </row>
    <row r="6" spans="1:21" x14ac:dyDescent="0.3">
      <c r="A6" t="s">
        <v>16</v>
      </c>
    </row>
    <row r="7" spans="1:21" x14ac:dyDescent="0.3">
      <c r="A7" s="2" t="s">
        <v>15</v>
      </c>
      <c r="B7" s="2"/>
      <c r="C7" s="2"/>
      <c r="D7" s="2"/>
      <c r="E7" s="2"/>
    </row>
    <row r="9" spans="1:21" ht="29.4" thickBot="1" x14ac:dyDescent="0.35">
      <c r="A9" s="3"/>
      <c r="B9" s="3" t="s">
        <v>10</v>
      </c>
      <c r="D9" s="1" t="s">
        <v>11</v>
      </c>
      <c r="E9" s="1" t="s">
        <v>12</v>
      </c>
      <c r="G9" s="1"/>
      <c r="H9" s="1" t="s">
        <v>7</v>
      </c>
      <c r="I9" s="1" t="s">
        <v>8</v>
      </c>
    </row>
    <row r="10" spans="1:21" x14ac:dyDescent="0.3">
      <c r="A10">
        <v>1</v>
      </c>
      <c r="B10" s="6">
        <v>670871</v>
      </c>
      <c r="D10" s="17">
        <v>0</v>
      </c>
      <c r="E10" s="17">
        <f t="shared" ref="E10:E41" si="0">IF(A10=1,D10,D10+Adstock*E9)</f>
        <v>0</v>
      </c>
      <c r="G10" t="s">
        <v>0</v>
      </c>
      <c r="H10" s="8">
        <v>0</v>
      </c>
      <c r="I10" s="8">
        <v>0.86336384374204111</v>
      </c>
    </row>
    <row r="11" spans="1:21" x14ac:dyDescent="0.3">
      <c r="A11">
        <v>2</v>
      </c>
      <c r="B11" s="6">
        <v>35524493.799757197</v>
      </c>
      <c r="D11" s="17">
        <v>0</v>
      </c>
      <c r="E11" s="17">
        <f t="shared" si="0"/>
        <v>0</v>
      </c>
      <c r="G11" s="5" t="s">
        <v>5</v>
      </c>
      <c r="H11" s="13">
        <f>INDEX(LINEST($B10:$B62,D10:D62,1,1),1,2)</f>
        <v>72512329.040992692</v>
      </c>
      <c r="I11" s="13">
        <f>INDEX(LINEST($B10:$B62,E10:E62,1,1),1,2)</f>
        <v>69414337.477890953</v>
      </c>
    </row>
    <row r="12" spans="1:21" x14ac:dyDescent="0.3">
      <c r="A12">
        <v>3</v>
      </c>
      <c r="B12" s="6">
        <v>50173056.763377599</v>
      </c>
      <c r="D12" s="17">
        <v>0</v>
      </c>
      <c r="E12" s="17">
        <f t="shared" si="0"/>
        <v>0</v>
      </c>
      <c r="G12" s="5" t="s">
        <v>6</v>
      </c>
      <c r="H12" s="4">
        <f>INDEX(LINEST($B10:$B62,D10:D62,1,1),1,1)</f>
        <v>3573095.5990912975</v>
      </c>
      <c r="I12" s="4">
        <f>INDEX(LINEST($B10:$B62,E10:E62,1,1),1,1)</f>
        <v>1028672.1580041387</v>
      </c>
    </row>
    <row r="13" spans="1:21" x14ac:dyDescent="0.3">
      <c r="A13">
        <v>4</v>
      </c>
      <c r="B13" s="6">
        <v>46849335.5</v>
      </c>
      <c r="D13" s="17">
        <v>0</v>
      </c>
      <c r="E13" s="17">
        <f t="shared" si="0"/>
        <v>0</v>
      </c>
      <c r="G13" s="11" t="s">
        <v>4</v>
      </c>
      <c r="H13" s="12">
        <f>INDEX(LINEST($B10:$B62,D10:D62,1,1),5,2)</f>
        <v>1.1198558134230526E+17</v>
      </c>
      <c r="I13" s="12">
        <f>INDEX(LINEST($B10:$B62,E10:E62,1,1),5,2)</f>
        <v>1.1146037362317827E+17</v>
      </c>
    </row>
    <row r="14" spans="1:21" x14ac:dyDescent="0.3">
      <c r="A14">
        <v>5</v>
      </c>
      <c r="B14" s="6">
        <v>39246117.666666701</v>
      </c>
      <c r="D14" s="17">
        <v>0</v>
      </c>
      <c r="E14" s="17">
        <f t="shared" si="0"/>
        <v>0</v>
      </c>
      <c r="G14" s="11" t="s">
        <v>3</v>
      </c>
      <c r="H14" s="14">
        <f>CORREL($B10:$B62,D10:D62)</f>
        <v>0.14081494963481847</v>
      </c>
      <c r="I14" s="14">
        <f>CORREL($B10:$B62,E10:E62)</f>
        <v>0.1562875937802721</v>
      </c>
    </row>
    <row r="15" spans="1:21" x14ac:dyDescent="0.3">
      <c r="A15">
        <v>6</v>
      </c>
      <c r="B15" s="6">
        <v>21362</v>
      </c>
      <c r="D15" s="17">
        <v>0</v>
      </c>
      <c r="E15" s="17">
        <f t="shared" si="0"/>
        <v>0</v>
      </c>
      <c r="G15" s="2" t="s">
        <v>2</v>
      </c>
      <c r="H15" s="15">
        <f>RSQ($B10:$B62,D10:D62)</f>
        <v>1.9828850040656456E-2</v>
      </c>
      <c r="I15" s="15">
        <f>RSQ($B10:$B62,E10:E62)</f>
        <v>2.4425811969627346E-2</v>
      </c>
    </row>
    <row r="16" spans="1:21" x14ac:dyDescent="0.3">
      <c r="A16">
        <v>7</v>
      </c>
      <c r="B16" s="6">
        <v>8831</v>
      </c>
      <c r="D16" s="17">
        <v>0</v>
      </c>
      <c r="E16" s="17">
        <f t="shared" si="0"/>
        <v>0</v>
      </c>
    </row>
    <row r="17" spans="1:5" x14ac:dyDescent="0.3">
      <c r="A17">
        <v>8</v>
      </c>
      <c r="B17" s="6">
        <v>17987</v>
      </c>
      <c r="D17" s="17">
        <v>0</v>
      </c>
      <c r="E17" s="17">
        <f t="shared" si="0"/>
        <v>0</v>
      </c>
    </row>
    <row r="18" spans="1:5" x14ac:dyDescent="0.3">
      <c r="A18">
        <v>9</v>
      </c>
      <c r="B18" s="6">
        <v>72788</v>
      </c>
      <c r="D18" s="17">
        <v>0</v>
      </c>
      <c r="E18" s="17">
        <f t="shared" si="0"/>
        <v>0</v>
      </c>
    </row>
    <row r="19" spans="1:5" x14ac:dyDescent="0.3">
      <c r="A19">
        <v>10</v>
      </c>
      <c r="B19" s="6">
        <v>70691095.505258307</v>
      </c>
      <c r="D19" s="17">
        <v>0</v>
      </c>
      <c r="E19" s="17">
        <f t="shared" si="0"/>
        <v>0</v>
      </c>
    </row>
    <row r="20" spans="1:5" x14ac:dyDescent="0.3">
      <c r="A20">
        <v>11</v>
      </c>
      <c r="B20" s="6">
        <v>98352774</v>
      </c>
      <c r="D20" s="17">
        <v>0</v>
      </c>
      <c r="E20" s="17">
        <f t="shared" si="0"/>
        <v>0</v>
      </c>
    </row>
    <row r="21" spans="1:5" x14ac:dyDescent="0.3">
      <c r="A21">
        <v>12</v>
      </c>
      <c r="B21" s="6">
        <v>96408086.002355799</v>
      </c>
      <c r="D21" s="17">
        <v>0</v>
      </c>
      <c r="E21" s="17">
        <f t="shared" si="0"/>
        <v>0</v>
      </c>
    </row>
    <row r="22" spans="1:5" x14ac:dyDescent="0.3">
      <c r="A22">
        <v>13</v>
      </c>
      <c r="B22" s="6">
        <v>97663276</v>
      </c>
      <c r="D22" s="17">
        <v>0</v>
      </c>
      <c r="E22" s="17">
        <f t="shared" si="0"/>
        <v>0</v>
      </c>
    </row>
    <row r="23" spans="1:5" x14ac:dyDescent="0.3">
      <c r="A23">
        <v>14</v>
      </c>
      <c r="B23" s="6">
        <v>72524082</v>
      </c>
      <c r="D23" s="17">
        <v>0</v>
      </c>
      <c r="E23" s="17">
        <f t="shared" si="0"/>
        <v>0</v>
      </c>
    </row>
    <row r="24" spans="1:5" x14ac:dyDescent="0.3">
      <c r="A24">
        <v>15</v>
      </c>
      <c r="B24" s="6">
        <v>44150510</v>
      </c>
      <c r="D24" s="17">
        <v>0</v>
      </c>
      <c r="E24" s="17">
        <f t="shared" si="0"/>
        <v>0</v>
      </c>
    </row>
    <row r="25" spans="1:5" x14ac:dyDescent="0.3">
      <c r="A25">
        <v>16</v>
      </c>
      <c r="B25" s="6">
        <v>293596201.61830997</v>
      </c>
      <c r="D25" s="17">
        <v>0</v>
      </c>
      <c r="E25" s="17">
        <f t="shared" si="0"/>
        <v>0</v>
      </c>
    </row>
    <row r="26" spans="1:5" x14ac:dyDescent="0.3">
      <c r="A26">
        <v>17</v>
      </c>
      <c r="B26" s="6">
        <v>52892090.5747298</v>
      </c>
      <c r="D26" s="17">
        <v>0</v>
      </c>
      <c r="E26" s="17">
        <f t="shared" si="0"/>
        <v>0</v>
      </c>
    </row>
    <row r="27" spans="1:5" x14ac:dyDescent="0.3">
      <c r="A27">
        <v>18</v>
      </c>
      <c r="B27" s="6">
        <v>91911501.289891794</v>
      </c>
      <c r="D27" s="17">
        <v>0</v>
      </c>
      <c r="E27" s="17">
        <f t="shared" si="0"/>
        <v>0</v>
      </c>
    </row>
    <row r="28" spans="1:5" x14ac:dyDescent="0.3">
      <c r="A28">
        <v>19</v>
      </c>
      <c r="B28" s="6">
        <v>93892472.856410205</v>
      </c>
      <c r="D28" s="17">
        <v>0</v>
      </c>
      <c r="E28" s="17">
        <f t="shared" si="0"/>
        <v>0</v>
      </c>
    </row>
    <row r="29" spans="1:5" x14ac:dyDescent="0.3">
      <c r="A29">
        <v>20</v>
      </c>
      <c r="B29" s="6">
        <v>120030001.802091</v>
      </c>
      <c r="D29" s="17">
        <v>0</v>
      </c>
      <c r="E29" s="17">
        <f t="shared" si="0"/>
        <v>0</v>
      </c>
    </row>
    <row r="30" spans="1:5" x14ac:dyDescent="0.3">
      <c r="A30">
        <v>21</v>
      </c>
      <c r="B30" s="6">
        <v>50012647.884178102</v>
      </c>
      <c r="D30" s="17">
        <v>0</v>
      </c>
      <c r="E30" s="17">
        <f t="shared" si="0"/>
        <v>0</v>
      </c>
    </row>
    <row r="31" spans="1:5" x14ac:dyDescent="0.3">
      <c r="A31">
        <v>22</v>
      </c>
      <c r="B31" s="6">
        <v>47577865.501085497</v>
      </c>
      <c r="D31" s="17">
        <v>0</v>
      </c>
      <c r="E31" s="17">
        <f t="shared" si="0"/>
        <v>0</v>
      </c>
    </row>
    <row r="32" spans="1:5" x14ac:dyDescent="0.3">
      <c r="A32">
        <v>23</v>
      </c>
      <c r="B32" s="6">
        <v>66395702.3479366</v>
      </c>
      <c r="D32" s="17">
        <v>0</v>
      </c>
      <c r="E32" s="17">
        <f t="shared" si="0"/>
        <v>0</v>
      </c>
    </row>
    <row r="33" spans="1:5" x14ac:dyDescent="0.3">
      <c r="A33">
        <v>24</v>
      </c>
      <c r="B33" s="6">
        <v>108721179.288166</v>
      </c>
      <c r="D33" s="17">
        <v>0</v>
      </c>
      <c r="E33" s="17">
        <f t="shared" si="0"/>
        <v>0</v>
      </c>
    </row>
    <row r="34" spans="1:5" x14ac:dyDescent="0.3">
      <c r="A34">
        <v>25</v>
      </c>
      <c r="B34" s="6">
        <v>69263878.211128697</v>
      </c>
      <c r="D34" s="17">
        <v>0</v>
      </c>
      <c r="E34" s="17">
        <f t="shared" si="0"/>
        <v>0</v>
      </c>
    </row>
    <row r="35" spans="1:5" x14ac:dyDescent="0.3">
      <c r="A35">
        <v>26</v>
      </c>
      <c r="B35" s="6">
        <v>154607585.13455799</v>
      </c>
      <c r="D35" s="17">
        <v>0</v>
      </c>
      <c r="E35" s="17">
        <f t="shared" si="0"/>
        <v>0</v>
      </c>
    </row>
    <row r="36" spans="1:5" x14ac:dyDescent="0.3">
      <c r="A36">
        <v>27</v>
      </c>
      <c r="B36" s="6">
        <v>71141134.375562206</v>
      </c>
      <c r="D36" s="17">
        <v>1.8006644518272401</v>
      </c>
      <c r="E36" s="17">
        <f t="shared" si="0"/>
        <v>1.8006644518272401</v>
      </c>
    </row>
    <row r="37" spans="1:5" x14ac:dyDescent="0.3">
      <c r="A37">
        <v>28</v>
      </c>
      <c r="B37" s="6">
        <v>69654386.250011593</v>
      </c>
      <c r="D37" s="17">
        <v>6.3023255813953503</v>
      </c>
      <c r="E37" s="17">
        <f t="shared" si="0"/>
        <v>7.8569541638145717</v>
      </c>
    </row>
    <row r="38" spans="1:5" x14ac:dyDescent="0.3">
      <c r="A38">
        <v>29</v>
      </c>
      <c r="B38" s="6">
        <v>62962474.3363479</v>
      </c>
      <c r="D38" s="17">
        <v>6.3023255813953503</v>
      </c>
      <c r="E38" s="17">
        <f t="shared" si="0"/>
        <v>13.085735728371333</v>
      </c>
    </row>
    <row r="39" spans="1:5" x14ac:dyDescent="0.3">
      <c r="A39">
        <v>30</v>
      </c>
      <c r="B39" s="6">
        <v>147178533.49257001</v>
      </c>
      <c r="D39" s="17">
        <v>6.3023255813953503</v>
      </c>
      <c r="E39" s="17">
        <f t="shared" si="0"/>
        <v>17.600076678034583</v>
      </c>
    </row>
    <row r="40" spans="1:5" x14ac:dyDescent="0.3">
      <c r="A40">
        <v>31</v>
      </c>
      <c r="B40" s="6">
        <v>73797653.626741901</v>
      </c>
      <c r="D40" s="17">
        <v>6.3023255813953503</v>
      </c>
      <c r="E40" s="17">
        <f t="shared" si="0"/>
        <v>21.497595432297942</v>
      </c>
    </row>
    <row r="41" spans="1:5" x14ac:dyDescent="0.3">
      <c r="A41">
        <v>32</v>
      </c>
      <c r="B41" s="6">
        <v>76441431.750093207</v>
      </c>
      <c r="D41" s="17">
        <v>0.90033222591362105</v>
      </c>
      <c r="E41" s="17">
        <f t="shared" si="0"/>
        <v>19.46057884955372</v>
      </c>
    </row>
    <row r="42" spans="1:5" x14ac:dyDescent="0.3">
      <c r="A42">
        <v>33</v>
      </c>
      <c r="B42" s="6">
        <v>69958251.0533389</v>
      </c>
      <c r="D42" s="17">
        <v>0</v>
      </c>
      <c r="E42" s="17">
        <f t="shared" ref="E42:E62" si="1">IF(A42=1,D42,D42+Adstock*E41)</f>
        <v>16.80156015699577</v>
      </c>
    </row>
    <row r="43" spans="1:5" x14ac:dyDescent="0.3">
      <c r="A43">
        <v>34</v>
      </c>
      <c r="B43" s="6">
        <v>84762834.4825771</v>
      </c>
      <c r="D43" s="17">
        <v>0</v>
      </c>
      <c r="E43" s="17">
        <f t="shared" si="1"/>
        <v>14.505859558007</v>
      </c>
    </row>
    <row r="44" spans="1:5" x14ac:dyDescent="0.3">
      <c r="A44">
        <v>35</v>
      </c>
      <c r="B44" s="6">
        <v>89314294.005092502</v>
      </c>
      <c r="D44" s="17">
        <v>0</v>
      </c>
      <c r="E44" s="17">
        <f t="shared" si="1"/>
        <v>12.523834664783148</v>
      </c>
    </row>
    <row r="45" spans="1:5" x14ac:dyDescent="0.3">
      <c r="A45">
        <v>36</v>
      </c>
      <c r="B45" s="6">
        <v>73083886.2580349</v>
      </c>
      <c r="D45" s="17">
        <v>2.64119601328904</v>
      </c>
      <c r="E45" s="17">
        <f t="shared" si="1"/>
        <v>13.453822047866035</v>
      </c>
    </row>
    <row r="46" spans="1:5" x14ac:dyDescent="0.3">
      <c r="A46">
        <v>37</v>
      </c>
      <c r="B46" s="6">
        <v>148786414.81105599</v>
      </c>
      <c r="D46" s="17">
        <v>3.6976744186046502</v>
      </c>
      <c r="E46" s="17">
        <f t="shared" si="1"/>
        <v>15.313217934871689</v>
      </c>
    </row>
    <row r="47" spans="1:5" x14ac:dyDescent="0.3">
      <c r="A47">
        <v>38</v>
      </c>
      <c r="B47" s="6">
        <v>77341625.250562906</v>
      </c>
      <c r="D47" s="17">
        <v>3.6976744186046502</v>
      </c>
      <c r="E47" s="17">
        <f t="shared" si="1"/>
        <v>16.918553114915031</v>
      </c>
    </row>
    <row r="48" spans="1:5" x14ac:dyDescent="0.3">
      <c r="A48">
        <v>39</v>
      </c>
      <c r="B48" s="6">
        <v>70677952.576839298</v>
      </c>
      <c r="D48" s="17">
        <v>3.6976744186046502</v>
      </c>
      <c r="E48" s="17">
        <f t="shared" si="1"/>
        <v>18.304541466451575</v>
      </c>
    </row>
    <row r="49" spans="1:21" x14ac:dyDescent="0.3">
      <c r="A49">
        <v>40</v>
      </c>
      <c r="B49" s="6">
        <v>73150391.764784604</v>
      </c>
      <c r="D49" s="17">
        <v>2.64119601328904</v>
      </c>
      <c r="E49" s="17">
        <f t="shared" si="1"/>
        <v>18.44467529170025</v>
      </c>
    </row>
    <row r="50" spans="1:21" x14ac:dyDescent="0.3">
      <c r="A50">
        <v>41</v>
      </c>
      <c r="B50" s="6">
        <v>81245286.779888093</v>
      </c>
      <c r="D50" s="17">
        <v>0</v>
      </c>
      <c r="E50" s="17">
        <f t="shared" si="1"/>
        <v>15.924465756416181</v>
      </c>
    </row>
    <row r="51" spans="1:21" x14ac:dyDescent="0.3">
      <c r="A51">
        <v>42</v>
      </c>
      <c r="B51" s="6">
        <v>69788970.620464206</v>
      </c>
      <c r="D51" s="17">
        <v>0</v>
      </c>
      <c r="E51" s="17">
        <f t="shared" si="1"/>
        <v>13.748607964997984</v>
      </c>
    </row>
    <row r="52" spans="1:21" x14ac:dyDescent="0.3">
      <c r="A52">
        <v>43</v>
      </c>
      <c r="B52" s="6">
        <v>52650999.250466801</v>
      </c>
      <c r="D52" s="17">
        <v>0</v>
      </c>
      <c r="E52" s="17">
        <f t="shared" si="1"/>
        <v>11.870051018763101</v>
      </c>
    </row>
    <row r="53" spans="1:21" x14ac:dyDescent="0.3">
      <c r="A53">
        <v>44</v>
      </c>
      <c r="B53" s="6">
        <v>114397752.080015</v>
      </c>
      <c r="D53" s="17">
        <v>0</v>
      </c>
      <c r="E53" s="17">
        <f t="shared" si="1"/>
        <v>10.248172872973441</v>
      </c>
      <c r="T53" s="4"/>
      <c r="U53" s="4"/>
    </row>
    <row r="54" spans="1:21" x14ac:dyDescent="0.3">
      <c r="A54">
        <v>45</v>
      </c>
      <c r="B54" s="6">
        <v>74672993</v>
      </c>
      <c r="D54" s="17">
        <v>1.16279069767442</v>
      </c>
      <c r="E54" s="17">
        <f t="shared" si="1"/>
        <v>10.010692620617688</v>
      </c>
    </row>
    <row r="55" spans="1:21" x14ac:dyDescent="0.3">
      <c r="A55">
        <v>46</v>
      </c>
      <c r="B55" s="6">
        <v>76415745</v>
      </c>
      <c r="D55" s="17">
        <v>1.16279069767442</v>
      </c>
      <c r="E55" s="17">
        <f t="shared" si="1"/>
        <v>9.8056607571309939</v>
      </c>
    </row>
    <row r="56" spans="1:21" x14ac:dyDescent="0.3">
      <c r="A56">
        <v>47</v>
      </c>
      <c r="B56" s="6">
        <v>78010767.250264004</v>
      </c>
      <c r="D56" s="17">
        <v>1.16279069767442</v>
      </c>
      <c r="E56" s="17">
        <f t="shared" si="1"/>
        <v>9.6286436593815292</v>
      </c>
    </row>
    <row r="57" spans="1:21" x14ac:dyDescent="0.3">
      <c r="A57">
        <v>48</v>
      </c>
      <c r="B57" s="6">
        <v>150047690.329537</v>
      </c>
      <c r="D57" s="17">
        <v>1.16279069767442</v>
      </c>
      <c r="E57" s="17">
        <f t="shared" si="1"/>
        <v>9.4758134974604911</v>
      </c>
    </row>
    <row r="58" spans="1:21" x14ac:dyDescent="0.3">
      <c r="A58">
        <v>49</v>
      </c>
      <c r="B58" s="6">
        <v>67177029.917036995</v>
      </c>
      <c r="D58" s="17">
        <v>0.49833887043189401</v>
      </c>
      <c r="E58" s="17">
        <f t="shared" si="1"/>
        <v>8.6794136341820973</v>
      </c>
    </row>
    <row r="59" spans="1:21" x14ac:dyDescent="0.3">
      <c r="A59">
        <v>50</v>
      </c>
      <c r="B59" s="6">
        <v>68384497.821494594</v>
      </c>
      <c r="D59" s="17">
        <v>0</v>
      </c>
      <c r="E59" s="17">
        <f t="shared" si="1"/>
        <v>7.4934919166345333</v>
      </c>
    </row>
    <row r="60" spans="1:21" x14ac:dyDescent="0.3">
      <c r="A60">
        <v>51</v>
      </c>
      <c r="B60" s="6">
        <v>70872725</v>
      </c>
      <c r="D60" s="17">
        <v>0</v>
      </c>
      <c r="E60" s="17">
        <f t="shared" si="1"/>
        <v>6.4696099841955057</v>
      </c>
    </row>
    <row r="61" spans="1:21" x14ac:dyDescent="0.3">
      <c r="A61">
        <v>52</v>
      </c>
      <c r="B61" s="6">
        <v>75167242.251447394</v>
      </c>
      <c r="D61" s="17">
        <v>0</v>
      </c>
      <c r="E61" s="17">
        <f t="shared" si="1"/>
        <v>5.5856273434669177</v>
      </c>
    </row>
    <row r="62" spans="1:21" x14ac:dyDescent="0.3">
      <c r="A62">
        <v>53</v>
      </c>
      <c r="B62" s="7">
        <v>51431435.632278897</v>
      </c>
      <c r="D62" s="18">
        <v>0</v>
      </c>
      <c r="E62" s="17">
        <f t="shared" si="1"/>
        <v>4.8224286929662439</v>
      </c>
    </row>
  </sheetData>
  <mergeCells count="1">
    <mergeCell ref="A1:I1"/>
  </mergeCells>
  <dataValidations count="1">
    <dataValidation type="decimal" allowBlank="1" showInputMessage="1" showErrorMessage="1" errorTitle="Invalid Adstock" error="The value you entered is outside of the acceptable range for adstock._x000a__x000a_Adstock values are between 0% - 100%." sqref="I10">
      <formula1>0</formula1>
      <formula2>1</formula2>
    </dataValidation>
  </dataValidations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Adstock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Mohanna</dc:creator>
  <cp:lastModifiedBy>armando halder</cp:lastModifiedBy>
  <cp:lastPrinted>2017-05-20T05:39:34Z</cp:lastPrinted>
  <dcterms:created xsi:type="dcterms:W3CDTF">2013-10-30T18:29:08Z</dcterms:created>
  <dcterms:modified xsi:type="dcterms:W3CDTF">2017-05-20T05:40:03Z</dcterms:modified>
</cp:coreProperties>
</file>