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atchisonau.sharepoint.com/sites/Atchison/Shared Documents/Atchison/RESEARCH/ASSET ALLOCATION MANAGEMENT/KevYePythonModel/Stress Testing APRA Reporting 2025/"/>
    </mc:Choice>
  </mc:AlternateContent>
  <xr:revisionPtr revIDLastSave="140" documentId="11_6AD9A17300210720BA1F066BD91C23240C0189E4" xr6:coauthVersionLast="47" xr6:coauthVersionMax="47" xr10:uidLastSave="{42A7AEAE-F33B-4F44-BA48-E03340751949}"/>
  <bookViews>
    <workbookView xWindow="-28920" yWindow="-120" windowWidth="29040" windowHeight="15720" activeTab="1" xr2:uid="{00000000-000D-0000-FFFF-FFFF00000000}"/>
  </bookViews>
  <sheets>
    <sheet name="AMG" sheetId="1" r:id="rId1"/>
    <sheet name="Dash" sheetId="2" r:id="rId2"/>
    <sheet name="LiquidityProfile" sheetId="3" r:id="rId3"/>
    <sheet name="Closed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O3" i="1"/>
  <c r="K664" i="2"/>
  <c r="L664" i="2"/>
  <c r="K665" i="2"/>
  <c r="L665" i="2"/>
  <c r="K666" i="2"/>
  <c r="L666" i="2"/>
  <c r="K667" i="2"/>
  <c r="L667" i="2"/>
  <c r="K668" i="2"/>
  <c r="L668" i="2"/>
  <c r="K669" i="2"/>
  <c r="L669" i="2"/>
  <c r="K670" i="2"/>
  <c r="L670" i="2"/>
  <c r="K671" i="2"/>
  <c r="L671" i="2"/>
  <c r="K672" i="2"/>
  <c r="L672" i="2"/>
  <c r="K673" i="2"/>
  <c r="L673" i="2"/>
  <c r="K674" i="2"/>
  <c r="L674" i="2"/>
  <c r="K675" i="2"/>
  <c r="L675" i="2"/>
  <c r="K676" i="2"/>
  <c r="L676" i="2"/>
  <c r="K677" i="2"/>
  <c r="L677" i="2"/>
  <c r="K678" i="2"/>
  <c r="L678" i="2"/>
  <c r="K679" i="2"/>
  <c r="L679" i="2"/>
  <c r="K680" i="2"/>
  <c r="L680" i="2"/>
  <c r="K681" i="2"/>
  <c r="L681" i="2"/>
  <c r="K682" i="2"/>
  <c r="L682" i="2"/>
  <c r="K683" i="2"/>
  <c r="L683" i="2"/>
  <c r="K684" i="2"/>
  <c r="L684" i="2"/>
  <c r="K685" i="2"/>
  <c r="L685" i="2"/>
  <c r="K686" i="2"/>
  <c r="L686" i="2"/>
  <c r="K687" i="2"/>
  <c r="L687" i="2"/>
  <c r="K688" i="2"/>
  <c r="L688" i="2"/>
  <c r="K689" i="2"/>
  <c r="L689" i="2"/>
  <c r="K690" i="2"/>
  <c r="L690" i="2"/>
  <c r="K691" i="2"/>
  <c r="L691" i="2"/>
  <c r="K692" i="2"/>
  <c r="L692" i="2"/>
  <c r="K693" i="2"/>
  <c r="L693" i="2"/>
  <c r="K694" i="2"/>
  <c r="L694" i="2"/>
  <c r="K695" i="2"/>
  <c r="L695" i="2"/>
  <c r="K696" i="2"/>
  <c r="L696" i="2"/>
  <c r="K697" i="2"/>
  <c r="L697" i="2"/>
  <c r="K698" i="2"/>
  <c r="L698" i="2"/>
  <c r="K699" i="2"/>
  <c r="L699" i="2"/>
  <c r="K700" i="2"/>
  <c r="L700" i="2"/>
  <c r="K701" i="2"/>
  <c r="L701" i="2"/>
  <c r="K702" i="2"/>
  <c r="L702" i="2"/>
  <c r="K703" i="2"/>
  <c r="L703" i="2"/>
  <c r="K704" i="2"/>
  <c r="L704" i="2"/>
  <c r="K705" i="2"/>
  <c r="L705" i="2"/>
  <c r="K706" i="2"/>
  <c r="L706" i="2"/>
  <c r="K707" i="2"/>
  <c r="L707" i="2"/>
  <c r="K708" i="2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L766" i="2"/>
  <c r="K767" i="2"/>
  <c r="L767" i="2"/>
  <c r="K768" i="2"/>
  <c r="L768" i="2"/>
  <c r="K769" i="2"/>
  <c r="L769" i="2"/>
  <c r="K770" i="2"/>
  <c r="L770" i="2"/>
  <c r="K771" i="2"/>
  <c r="L771" i="2"/>
  <c r="K772" i="2"/>
  <c r="L772" i="2"/>
  <c r="K773" i="2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L780" i="2"/>
  <c r="K781" i="2"/>
  <c r="L781" i="2"/>
  <c r="K782" i="2"/>
  <c r="L782" i="2"/>
  <c r="K783" i="2"/>
  <c r="L783" i="2"/>
  <c r="K784" i="2"/>
  <c r="L784" i="2"/>
  <c r="K785" i="2"/>
  <c r="L785" i="2"/>
  <c r="K786" i="2"/>
  <c r="L786" i="2"/>
  <c r="K787" i="2"/>
  <c r="L787" i="2"/>
  <c r="K788" i="2"/>
  <c r="L788" i="2"/>
  <c r="K789" i="2"/>
  <c r="L789" i="2"/>
  <c r="K790" i="2"/>
  <c r="L790" i="2"/>
  <c r="K791" i="2"/>
  <c r="L791" i="2"/>
  <c r="K792" i="2"/>
  <c r="L792" i="2"/>
  <c r="K793" i="2"/>
  <c r="L793" i="2"/>
  <c r="K794" i="2"/>
  <c r="L794" i="2"/>
  <c r="K795" i="2"/>
  <c r="L795" i="2"/>
  <c r="K796" i="2"/>
  <c r="L796" i="2"/>
  <c r="K797" i="2"/>
  <c r="L797" i="2"/>
  <c r="K798" i="2"/>
  <c r="L798" i="2"/>
  <c r="K799" i="2"/>
  <c r="L799" i="2"/>
  <c r="K800" i="2"/>
  <c r="L800" i="2"/>
  <c r="K801" i="2"/>
  <c r="L801" i="2"/>
  <c r="K802" i="2"/>
  <c r="L802" i="2"/>
  <c r="K803" i="2"/>
  <c r="L803" i="2"/>
  <c r="K804" i="2"/>
  <c r="L804" i="2"/>
  <c r="K805" i="2"/>
  <c r="L805" i="2"/>
  <c r="K806" i="2"/>
  <c r="L806" i="2"/>
  <c r="K807" i="2"/>
  <c r="L807" i="2"/>
  <c r="K808" i="2"/>
  <c r="L808" i="2"/>
  <c r="K809" i="2"/>
  <c r="L809" i="2"/>
  <c r="K810" i="2"/>
  <c r="L810" i="2"/>
  <c r="K811" i="2"/>
  <c r="L811" i="2"/>
  <c r="K812" i="2"/>
  <c r="L812" i="2"/>
  <c r="K813" i="2"/>
  <c r="L813" i="2"/>
  <c r="K814" i="2"/>
  <c r="L814" i="2"/>
  <c r="K815" i="2"/>
  <c r="L815" i="2"/>
  <c r="K816" i="2"/>
  <c r="L816" i="2"/>
  <c r="K817" i="2"/>
  <c r="L817" i="2"/>
  <c r="K818" i="2"/>
  <c r="L818" i="2"/>
  <c r="K819" i="2"/>
  <c r="L819" i="2"/>
  <c r="K820" i="2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L827" i="2"/>
  <c r="K828" i="2"/>
  <c r="L828" i="2"/>
  <c r="K829" i="2"/>
  <c r="L829" i="2"/>
  <c r="K830" i="2"/>
  <c r="L830" i="2"/>
  <c r="K831" i="2"/>
  <c r="L831" i="2"/>
  <c r="K832" i="2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839" i="2"/>
  <c r="L839" i="2"/>
  <c r="K840" i="2"/>
  <c r="L840" i="2"/>
  <c r="K841" i="2"/>
  <c r="L841" i="2"/>
  <c r="K842" i="2"/>
  <c r="L842" i="2"/>
  <c r="K843" i="2"/>
  <c r="L843" i="2"/>
  <c r="K844" i="2"/>
  <c r="L844" i="2"/>
  <c r="K845" i="2"/>
  <c r="L845" i="2"/>
  <c r="K846" i="2"/>
  <c r="L846" i="2"/>
  <c r="K847" i="2"/>
  <c r="L847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L444" i="2"/>
  <c r="K445" i="2"/>
  <c r="L445" i="2"/>
  <c r="K446" i="2"/>
  <c r="L446" i="2"/>
  <c r="K447" i="2"/>
  <c r="L447" i="2"/>
  <c r="K448" i="2"/>
  <c r="L448" i="2"/>
  <c r="K449" i="2"/>
  <c r="L449" i="2"/>
  <c r="K450" i="2"/>
  <c r="L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463" i="2"/>
  <c r="L463" i="2"/>
  <c r="K464" i="2"/>
  <c r="L464" i="2"/>
  <c r="K465" i="2"/>
  <c r="L465" i="2"/>
  <c r="K466" i="2"/>
  <c r="L466" i="2"/>
  <c r="K467" i="2"/>
  <c r="L467" i="2"/>
  <c r="K468" i="2"/>
  <c r="L468" i="2"/>
  <c r="K469" i="2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L476" i="2"/>
  <c r="K477" i="2"/>
  <c r="L477" i="2"/>
  <c r="K478" i="2"/>
  <c r="L478" i="2"/>
  <c r="K479" i="2"/>
  <c r="L479" i="2"/>
  <c r="K480" i="2"/>
  <c r="L480" i="2"/>
  <c r="K481" i="2"/>
  <c r="L481" i="2"/>
  <c r="K482" i="2"/>
  <c r="L482" i="2"/>
  <c r="K483" i="2"/>
  <c r="L483" i="2"/>
  <c r="K484" i="2"/>
  <c r="L484" i="2"/>
  <c r="K485" i="2"/>
  <c r="L485" i="2"/>
  <c r="K486" i="2"/>
  <c r="L486" i="2"/>
  <c r="K487" i="2"/>
  <c r="L487" i="2"/>
  <c r="K488" i="2"/>
  <c r="L488" i="2"/>
  <c r="K489" i="2"/>
  <c r="L489" i="2"/>
  <c r="K490" i="2"/>
  <c r="L490" i="2"/>
  <c r="K491" i="2"/>
  <c r="L491" i="2"/>
  <c r="K492" i="2"/>
  <c r="L492" i="2"/>
  <c r="K493" i="2"/>
  <c r="L493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L560" i="2"/>
  <c r="K561" i="2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607" i="2"/>
  <c r="L607" i="2"/>
  <c r="K608" i="2"/>
  <c r="L608" i="2"/>
  <c r="K609" i="2"/>
  <c r="L609" i="2"/>
  <c r="K610" i="2"/>
  <c r="L610" i="2"/>
  <c r="K611" i="2"/>
  <c r="L611" i="2"/>
  <c r="K612" i="2"/>
  <c r="L612" i="2"/>
  <c r="K613" i="2"/>
  <c r="L613" i="2"/>
  <c r="K614" i="2"/>
  <c r="L614" i="2"/>
  <c r="K615" i="2"/>
  <c r="L615" i="2"/>
  <c r="K616" i="2"/>
  <c r="L616" i="2"/>
  <c r="K617" i="2"/>
  <c r="L617" i="2"/>
  <c r="K618" i="2"/>
  <c r="L618" i="2"/>
  <c r="K619" i="2"/>
  <c r="L619" i="2"/>
  <c r="K620" i="2"/>
  <c r="L620" i="2"/>
  <c r="K621" i="2"/>
  <c r="L621" i="2"/>
  <c r="K622" i="2"/>
  <c r="L622" i="2"/>
  <c r="K623" i="2"/>
  <c r="L623" i="2"/>
  <c r="K624" i="2"/>
  <c r="L624" i="2"/>
  <c r="K625" i="2"/>
  <c r="L625" i="2"/>
  <c r="K626" i="2"/>
  <c r="L626" i="2"/>
  <c r="K627" i="2"/>
  <c r="L627" i="2"/>
  <c r="K628" i="2"/>
  <c r="L628" i="2"/>
  <c r="K629" i="2"/>
  <c r="L629" i="2"/>
  <c r="K630" i="2"/>
  <c r="L630" i="2"/>
  <c r="K631" i="2"/>
  <c r="L631" i="2"/>
  <c r="K632" i="2"/>
  <c r="L632" i="2"/>
  <c r="K633" i="2"/>
  <c r="L633" i="2"/>
  <c r="K634" i="2"/>
  <c r="L634" i="2"/>
  <c r="K635" i="2"/>
  <c r="L635" i="2"/>
  <c r="K636" i="2"/>
  <c r="L636" i="2"/>
  <c r="K637" i="2"/>
  <c r="L637" i="2"/>
  <c r="K638" i="2"/>
  <c r="L638" i="2"/>
  <c r="K639" i="2"/>
  <c r="L639" i="2"/>
  <c r="K640" i="2"/>
  <c r="L640" i="2"/>
  <c r="K641" i="2"/>
  <c r="L641" i="2"/>
  <c r="K642" i="2"/>
  <c r="L642" i="2"/>
  <c r="K643" i="2"/>
  <c r="L643" i="2"/>
  <c r="K644" i="2"/>
  <c r="L644" i="2"/>
  <c r="K645" i="2"/>
  <c r="L645" i="2"/>
  <c r="K646" i="2"/>
  <c r="L646" i="2"/>
  <c r="K647" i="2"/>
  <c r="L647" i="2"/>
  <c r="K648" i="2"/>
  <c r="L648" i="2"/>
  <c r="K649" i="2"/>
  <c r="L649" i="2"/>
  <c r="K650" i="2"/>
  <c r="L650" i="2"/>
  <c r="K651" i="2"/>
  <c r="L651" i="2"/>
  <c r="K652" i="2"/>
  <c r="L652" i="2"/>
  <c r="K653" i="2"/>
  <c r="L653" i="2"/>
  <c r="K654" i="2"/>
  <c r="L654" i="2"/>
  <c r="K655" i="2"/>
  <c r="L655" i="2"/>
  <c r="K656" i="2"/>
  <c r="L656" i="2"/>
  <c r="K657" i="2"/>
  <c r="L657" i="2"/>
  <c r="K658" i="2"/>
  <c r="L658" i="2"/>
  <c r="K659" i="2"/>
  <c r="L659" i="2"/>
  <c r="K660" i="2"/>
  <c r="L660" i="2"/>
  <c r="K661" i="2"/>
  <c r="L661" i="2"/>
  <c r="K662" i="2"/>
  <c r="L662" i="2"/>
  <c r="K663" i="2"/>
  <c r="L663" i="2"/>
  <c r="L2" i="2"/>
  <c r="K2" i="2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P2" i="1"/>
  <c r="O2" i="1"/>
  <c r="G664" i="2"/>
  <c r="H664" i="2"/>
  <c r="I664" i="2"/>
  <c r="J664" i="2"/>
  <c r="G665" i="2"/>
  <c r="H665" i="2"/>
  <c r="I665" i="2"/>
  <c r="J665" i="2"/>
  <c r="G666" i="2"/>
  <c r="H666" i="2" s="1"/>
  <c r="I666" i="2"/>
  <c r="J666" i="2"/>
  <c r="G667" i="2"/>
  <c r="H667" i="2" s="1"/>
  <c r="I667" i="2"/>
  <c r="J667" i="2"/>
  <c r="G668" i="2"/>
  <c r="H668" i="2"/>
  <c r="I668" i="2"/>
  <c r="J668" i="2"/>
  <c r="G669" i="2"/>
  <c r="H669" i="2"/>
  <c r="I669" i="2"/>
  <c r="J669" i="2"/>
  <c r="G670" i="2"/>
  <c r="H670" i="2" s="1"/>
  <c r="I670" i="2"/>
  <c r="J670" i="2"/>
  <c r="G671" i="2"/>
  <c r="H671" i="2" s="1"/>
  <c r="I671" i="2"/>
  <c r="J671" i="2"/>
  <c r="G672" i="2"/>
  <c r="H672" i="2"/>
  <c r="I672" i="2"/>
  <c r="J672" i="2"/>
  <c r="G673" i="2"/>
  <c r="H673" i="2"/>
  <c r="I673" i="2"/>
  <c r="J673" i="2"/>
  <c r="G674" i="2"/>
  <c r="H674" i="2"/>
  <c r="I674" i="2"/>
  <c r="J674" i="2"/>
  <c r="G675" i="2"/>
  <c r="H675" i="2" s="1"/>
  <c r="I675" i="2"/>
  <c r="J675" i="2"/>
  <c r="G676" i="2"/>
  <c r="H676" i="2"/>
  <c r="I676" i="2"/>
  <c r="J676" i="2"/>
  <c r="G677" i="2"/>
  <c r="H677" i="2"/>
  <c r="I677" i="2"/>
  <c r="J677" i="2"/>
  <c r="G678" i="2"/>
  <c r="H678" i="2"/>
  <c r="I678" i="2"/>
  <c r="J678" i="2"/>
  <c r="G679" i="2"/>
  <c r="H679" i="2"/>
  <c r="I679" i="2"/>
  <c r="J679" i="2"/>
  <c r="G680" i="2"/>
  <c r="H680" i="2"/>
  <c r="I680" i="2"/>
  <c r="J680" i="2"/>
  <c r="G681" i="2"/>
  <c r="H681" i="2"/>
  <c r="I681" i="2"/>
  <c r="J681" i="2"/>
  <c r="G682" i="2"/>
  <c r="H682" i="2"/>
  <c r="I682" i="2"/>
  <c r="J682" i="2"/>
  <c r="G683" i="2"/>
  <c r="H683" i="2"/>
  <c r="I683" i="2"/>
  <c r="J683" i="2"/>
  <c r="G684" i="2"/>
  <c r="H684" i="2"/>
  <c r="I684" i="2"/>
  <c r="J684" i="2"/>
  <c r="G685" i="2"/>
  <c r="H685" i="2"/>
  <c r="I685" i="2"/>
  <c r="J685" i="2"/>
  <c r="G686" i="2"/>
  <c r="H686" i="2"/>
  <c r="I686" i="2"/>
  <c r="J686" i="2"/>
  <c r="G687" i="2"/>
  <c r="H687" i="2"/>
  <c r="I687" i="2"/>
  <c r="J687" i="2"/>
  <c r="G688" i="2"/>
  <c r="H688" i="2"/>
  <c r="I688" i="2"/>
  <c r="J688" i="2"/>
  <c r="G689" i="2"/>
  <c r="H689" i="2"/>
  <c r="I689" i="2"/>
  <c r="J689" i="2"/>
  <c r="G690" i="2"/>
  <c r="H690" i="2"/>
  <c r="I690" i="2"/>
  <c r="J690" i="2"/>
  <c r="G691" i="2"/>
  <c r="H691" i="2"/>
  <c r="I691" i="2"/>
  <c r="J691" i="2"/>
  <c r="G692" i="2"/>
  <c r="H692" i="2"/>
  <c r="I692" i="2"/>
  <c r="J692" i="2"/>
  <c r="G693" i="2"/>
  <c r="H693" i="2"/>
  <c r="I693" i="2"/>
  <c r="J693" i="2"/>
  <c r="G694" i="2"/>
  <c r="H694" i="2"/>
  <c r="I694" i="2"/>
  <c r="J694" i="2"/>
  <c r="G695" i="2"/>
  <c r="H695" i="2"/>
  <c r="I695" i="2"/>
  <c r="J695" i="2"/>
  <c r="G696" i="2"/>
  <c r="H696" i="2"/>
  <c r="I696" i="2"/>
  <c r="J696" i="2"/>
  <c r="G697" i="2"/>
  <c r="H697" i="2"/>
  <c r="I697" i="2"/>
  <c r="J697" i="2"/>
  <c r="G698" i="2"/>
  <c r="H698" i="2"/>
  <c r="I698" i="2"/>
  <c r="J698" i="2"/>
  <c r="G699" i="2"/>
  <c r="H699" i="2"/>
  <c r="I699" i="2"/>
  <c r="J699" i="2"/>
  <c r="G700" i="2"/>
  <c r="H700" i="2"/>
  <c r="I700" i="2"/>
  <c r="J700" i="2"/>
  <c r="G701" i="2"/>
  <c r="H701" i="2"/>
  <c r="I701" i="2"/>
  <c r="J701" i="2"/>
  <c r="G702" i="2"/>
  <c r="H702" i="2"/>
  <c r="I702" i="2"/>
  <c r="J702" i="2"/>
  <c r="G703" i="2"/>
  <c r="H703" i="2"/>
  <c r="I703" i="2"/>
  <c r="J703" i="2"/>
  <c r="G704" i="2"/>
  <c r="H704" i="2"/>
  <c r="I704" i="2"/>
  <c r="J704" i="2"/>
  <c r="G705" i="2"/>
  <c r="H705" i="2"/>
  <c r="I705" i="2"/>
  <c r="J705" i="2"/>
  <c r="G706" i="2"/>
  <c r="H706" i="2"/>
  <c r="I706" i="2"/>
  <c r="J706" i="2"/>
  <c r="G707" i="2"/>
  <c r="H707" i="2"/>
  <c r="I707" i="2"/>
  <c r="J707" i="2"/>
  <c r="G708" i="2"/>
  <c r="H708" i="2"/>
  <c r="I708" i="2"/>
  <c r="J708" i="2"/>
  <c r="G709" i="2"/>
  <c r="H709" i="2"/>
  <c r="I709" i="2"/>
  <c r="J709" i="2"/>
  <c r="G710" i="2"/>
  <c r="H710" i="2"/>
  <c r="I710" i="2"/>
  <c r="J710" i="2"/>
  <c r="G711" i="2"/>
  <c r="H711" i="2"/>
  <c r="I711" i="2"/>
  <c r="J711" i="2"/>
  <c r="G712" i="2"/>
  <c r="H712" i="2"/>
  <c r="I712" i="2"/>
  <c r="J712" i="2"/>
  <c r="G713" i="2"/>
  <c r="H713" i="2"/>
  <c r="I713" i="2"/>
  <c r="J713" i="2"/>
  <c r="G714" i="2"/>
  <c r="H714" i="2"/>
  <c r="I714" i="2"/>
  <c r="J714" i="2"/>
  <c r="G715" i="2"/>
  <c r="H715" i="2"/>
  <c r="I715" i="2"/>
  <c r="J715" i="2"/>
  <c r="G716" i="2"/>
  <c r="H716" i="2"/>
  <c r="I716" i="2"/>
  <c r="J716" i="2"/>
  <c r="G717" i="2"/>
  <c r="H717" i="2"/>
  <c r="I717" i="2"/>
  <c r="J717" i="2"/>
  <c r="G718" i="2"/>
  <c r="H718" i="2"/>
  <c r="I718" i="2"/>
  <c r="J718" i="2"/>
  <c r="G719" i="2"/>
  <c r="H719" i="2"/>
  <c r="I719" i="2"/>
  <c r="J719" i="2"/>
  <c r="G720" i="2"/>
  <c r="H720" i="2"/>
  <c r="I720" i="2"/>
  <c r="J720" i="2"/>
  <c r="G721" i="2"/>
  <c r="H721" i="2"/>
  <c r="I721" i="2"/>
  <c r="J721" i="2"/>
  <c r="G722" i="2"/>
  <c r="H722" i="2"/>
  <c r="I722" i="2"/>
  <c r="J722" i="2"/>
  <c r="G723" i="2"/>
  <c r="H723" i="2"/>
  <c r="I723" i="2"/>
  <c r="J723" i="2"/>
  <c r="G724" i="2"/>
  <c r="H724" i="2"/>
  <c r="I724" i="2"/>
  <c r="J724" i="2"/>
  <c r="G725" i="2"/>
  <c r="H725" i="2"/>
  <c r="I725" i="2"/>
  <c r="J725" i="2"/>
  <c r="G726" i="2"/>
  <c r="H726" i="2"/>
  <c r="I726" i="2"/>
  <c r="J726" i="2"/>
  <c r="G727" i="2"/>
  <c r="H727" i="2"/>
  <c r="I727" i="2"/>
  <c r="J727" i="2"/>
  <c r="G728" i="2"/>
  <c r="H728" i="2"/>
  <c r="I728" i="2"/>
  <c r="J728" i="2"/>
  <c r="G729" i="2"/>
  <c r="H729" i="2"/>
  <c r="I729" i="2"/>
  <c r="J729" i="2"/>
  <c r="G730" i="2"/>
  <c r="H730" i="2"/>
  <c r="I730" i="2"/>
  <c r="J730" i="2"/>
  <c r="G731" i="2"/>
  <c r="H731" i="2"/>
  <c r="I731" i="2"/>
  <c r="J731" i="2"/>
  <c r="G732" i="2"/>
  <c r="H732" i="2"/>
  <c r="I732" i="2"/>
  <c r="J732" i="2"/>
  <c r="G733" i="2"/>
  <c r="H733" i="2"/>
  <c r="I733" i="2"/>
  <c r="J733" i="2"/>
  <c r="G734" i="2"/>
  <c r="H734" i="2"/>
  <c r="I734" i="2"/>
  <c r="J734" i="2"/>
  <c r="G735" i="2"/>
  <c r="H735" i="2"/>
  <c r="I735" i="2"/>
  <c r="J735" i="2"/>
  <c r="G736" i="2"/>
  <c r="H736" i="2"/>
  <c r="I736" i="2"/>
  <c r="J736" i="2"/>
  <c r="G737" i="2"/>
  <c r="H737" i="2"/>
  <c r="I737" i="2"/>
  <c r="J737" i="2"/>
  <c r="G738" i="2"/>
  <c r="H738" i="2"/>
  <c r="I738" i="2"/>
  <c r="J738" i="2"/>
  <c r="G739" i="2"/>
  <c r="H739" i="2"/>
  <c r="I739" i="2"/>
  <c r="J739" i="2"/>
  <c r="G740" i="2"/>
  <c r="H740" i="2"/>
  <c r="I740" i="2"/>
  <c r="J740" i="2"/>
  <c r="G741" i="2"/>
  <c r="H741" i="2"/>
  <c r="I741" i="2"/>
  <c r="J741" i="2"/>
  <c r="G742" i="2"/>
  <c r="H742" i="2"/>
  <c r="I742" i="2"/>
  <c r="J742" i="2"/>
  <c r="G743" i="2"/>
  <c r="H743" i="2"/>
  <c r="I743" i="2"/>
  <c r="J743" i="2"/>
  <c r="G744" i="2"/>
  <c r="H744" i="2"/>
  <c r="I744" i="2"/>
  <c r="J744" i="2"/>
  <c r="G745" i="2"/>
  <c r="H745" i="2"/>
  <c r="I745" i="2"/>
  <c r="J745" i="2"/>
  <c r="G746" i="2"/>
  <c r="H746" i="2"/>
  <c r="I746" i="2"/>
  <c r="J746" i="2"/>
  <c r="G747" i="2"/>
  <c r="H747" i="2"/>
  <c r="I747" i="2"/>
  <c r="J747" i="2"/>
  <c r="G748" i="2"/>
  <c r="H748" i="2"/>
  <c r="I748" i="2"/>
  <c r="J748" i="2"/>
  <c r="G749" i="2"/>
  <c r="H749" i="2"/>
  <c r="I749" i="2"/>
  <c r="J749" i="2"/>
  <c r="G750" i="2"/>
  <c r="H750" i="2"/>
  <c r="I750" i="2"/>
  <c r="J750" i="2"/>
  <c r="G751" i="2"/>
  <c r="H751" i="2"/>
  <c r="I751" i="2"/>
  <c r="J751" i="2"/>
  <c r="G752" i="2"/>
  <c r="H752" i="2"/>
  <c r="I752" i="2"/>
  <c r="J752" i="2"/>
  <c r="G753" i="2"/>
  <c r="H753" i="2"/>
  <c r="I753" i="2"/>
  <c r="J753" i="2"/>
  <c r="G754" i="2"/>
  <c r="H754" i="2"/>
  <c r="I754" i="2"/>
  <c r="J754" i="2"/>
  <c r="G755" i="2"/>
  <c r="H755" i="2"/>
  <c r="I755" i="2"/>
  <c r="J755" i="2"/>
  <c r="G756" i="2"/>
  <c r="H756" i="2"/>
  <c r="I756" i="2"/>
  <c r="J756" i="2"/>
  <c r="G757" i="2"/>
  <c r="H757" i="2"/>
  <c r="I757" i="2"/>
  <c r="J757" i="2"/>
  <c r="G758" i="2"/>
  <c r="H758" i="2"/>
  <c r="I758" i="2"/>
  <c r="J758" i="2"/>
  <c r="G759" i="2"/>
  <c r="H759" i="2"/>
  <c r="I759" i="2"/>
  <c r="J759" i="2"/>
  <c r="G760" i="2"/>
  <c r="H760" i="2"/>
  <c r="I760" i="2"/>
  <c r="J760" i="2"/>
  <c r="G761" i="2"/>
  <c r="H761" i="2"/>
  <c r="I761" i="2"/>
  <c r="J761" i="2"/>
  <c r="G762" i="2"/>
  <c r="H762" i="2"/>
  <c r="I762" i="2"/>
  <c r="J762" i="2"/>
  <c r="G763" i="2"/>
  <c r="H763" i="2"/>
  <c r="I763" i="2"/>
  <c r="J763" i="2"/>
  <c r="G764" i="2"/>
  <c r="H764" i="2"/>
  <c r="I764" i="2"/>
  <c r="J764" i="2"/>
  <c r="G765" i="2"/>
  <c r="H765" i="2"/>
  <c r="I765" i="2"/>
  <c r="J765" i="2"/>
  <c r="G766" i="2"/>
  <c r="H766" i="2"/>
  <c r="I766" i="2"/>
  <c r="J766" i="2"/>
  <c r="G767" i="2"/>
  <c r="H767" i="2"/>
  <c r="I767" i="2"/>
  <c r="J767" i="2"/>
  <c r="G768" i="2"/>
  <c r="H768" i="2"/>
  <c r="I768" i="2"/>
  <c r="J768" i="2"/>
  <c r="G769" i="2"/>
  <c r="H769" i="2"/>
  <c r="I769" i="2"/>
  <c r="J769" i="2"/>
  <c r="G770" i="2"/>
  <c r="H770" i="2"/>
  <c r="I770" i="2"/>
  <c r="J770" i="2"/>
  <c r="G771" i="2"/>
  <c r="H771" i="2"/>
  <c r="I771" i="2"/>
  <c r="J771" i="2"/>
  <c r="G772" i="2"/>
  <c r="H772" i="2"/>
  <c r="I772" i="2"/>
  <c r="J772" i="2"/>
  <c r="G773" i="2"/>
  <c r="H773" i="2"/>
  <c r="I773" i="2"/>
  <c r="J773" i="2"/>
  <c r="G774" i="2"/>
  <c r="H774" i="2"/>
  <c r="I774" i="2"/>
  <c r="J774" i="2"/>
  <c r="G775" i="2"/>
  <c r="H775" i="2"/>
  <c r="I775" i="2"/>
  <c r="J775" i="2"/>
  <c r="G776" i="2"/>
  <c r="H776" i="2"/>
  <c r="I776" i="2"/>
  <c r="J776" i="2"/>
  <c r="G777" i="2"/>
  <c r="H777" i="2"/>
  <c r="I777" i="2"/>
  <c r="J777" i="2"/>
  <c r="G778" i="2"/>
  <c r="H778" i="2"/>
  <c r="I778" i="2"/>
  <c r="J778" i="2"/>
  <c r="G779" i="2"/>
  <c r="H779" i="2"/>
  <c r="I779" i="2"/>
  <c r="J779" i="2"/>
  <c r="G780" i="2"/>
  <c r="H780" i="2"/>
  <c r="I780" i="2"/>
  <c r="J780" i="2"/>
  <c r="G781" i="2"/>
  <c r="H781" i="2"/>
  <c r="I781" i="2"/>
  <c r="J781" i="2"/>
  <c r="G782" i="2"/>
  <c r="H782" i="2"/>
  <c r="I782" i="2"/>
  <c r="J782" i="2"/>
  <c r="G783" i="2"/>
  <c r="H783" i="2"/>
  <c r="I783" i="2"/>
  <c r="J783" i="2"/>
  <c r="G784" i="2"/>
  <c r="H784" i="2"/>
  <c r="I784" i="2"/>
  <c r="J784" i="2"/>
  <c r="G785" i="2"/>
  <c r="H785" i="2"/>
  <c r="I785" i="2"/>
  <c r="J785" i="2"/>
  <c r="G786" i="2"/>
  <c r="H786" i="2"/>
  <c r="I786" i="2"/>
  <c r="J786" i="2"/>
  <c r="G787" i="2"/>
  <c r="H787" i="2"/>
  <c r="I787" i="2"/>
  <c r="J787" i="2"/>
  <c r="G788" i="2"/>
  <c r="H788" i="2"/>
  <c r="I788" i="2"/>
  <c r="J788" i="2"/>
  <c r="G789" i="2"/>
  <c r="H789" i="2"/>
  <c r="I789" i="2"/>
  <c r="J789" i="2"/>
  <c r="G790" i="2"/>
  <c r="H790" i="2"/>
  <c r="I790" i="2"/>
  <c r="J790" i="2"/>
  <c r="G791" i="2"/>
  <c r="H791" i="2"/>
  <c r="I791" i="2"/>
  <c r="J791" i="2"/>
  <c r="G792" i="2"/>
  <c r="H792" i="2"/>
  <c r="I792" i="2"/>
  <c r="J792" i="2"/>
  <c r="G793" i="2"/>
  <c r="H793" i="2"/>
  <c r="I793" i="2"/>
  <c r="J793" i="2"/>
  <c r="G794" i="2"/>
  <c r="H794" i="2"/>
  <c r="I794" i="2"/>
  <c r="J794" i="2"/>
  <c r="G795" i="2"/>
  <c r="H795" i="2"/>
  <c r="I795" i="2"/>
  <c r="J795" i="2"/>
  <c r="G796" i="2"/>
  <c r="H796" i="2"/>
  <c r="I796" i="2"/>
  <c r="J796" i="2"/>
  <c r="G797" i="2"/>
  <c r="H797" i="2"/>
  <c r="I797" i="2"/>
  <c r="J797" i="2"/>
  <c r="G798" i="2"/>
  <c r="H798" i="2"/>
  <c r="I798" i="2"/>
  <c r="J798" i="2"/>
  <c r="G799" i="2"/>
  <c r="H799" i="2"/>
  <c r="I799" i="2"/>
  <c r="J799" i="2"/>
  <c r="G800" i="2"/>
  <c r="H800" i="2"/>
  <c r="I800" i="2"/>
  <c r="J800" i="2"/>
  <c r="G801" i="2"/>
  <c r="H801" i="2"/>
  <c r="I801" i="2"/>
  <c r="J801" i="2"/>
  <c r="G802" i="2"/>
  <c r="H802" i="2"/>
  <c r="I802" i="2"/>
  <c r="J802" i="2"/>
  <c r="G803" i="2"/>
  <c r="H803" i="2"/>
  <c r="I803" i="2"/>
  <c r="J803" i="2"/>
  <c r="G804" i="2"/>
  <c r="H804" i="2"/>
  <c r="I804" i="2"/>
  <c r="J804" i="2"/>
  <c r="G805" i="2"/>
  <c r="H805" i="2"/>
  <c r="I805" i="2"/>
  <c r="J805" i="2"/>
  <c r="G806" i="2"/>
  <c r="H806" i="2"/>
  <c r="I806" i="2"/>
  <c r="J806" i="2"/>
  <c r="G807" i="2"/>
  <c r="H807" i="2"/>
  <c r="I807" i="2"/>
  <c r="J807" i="2"/>
  <c r="G808" i="2"/>
  <c r="H808" i="2"/>
  <c r="I808" i="2"/>
  <c r="J808" i="2"/>
  <c r="G809" i="2"/>
  <c r="H809" i="2"/>
  <c r="I809" i="2"/>
  <c r="J809" i="2"/>
  <c r="G810" i="2"/>
  <c r="H810" i="2"/>
  <c r="I810" i="2"/>
  <c r="J810" i="2"/>
  <c r="G811" i="2"/>
  <c r="H811" i="2"/>
  <c r="I811" i="2"/>
  <c r="J811" i="2"/>
  <c r="G812" i="2"/>
  <c r="H812" i="2"/>
  <c r="I812" i="2"/>
  <c r="J812" i="2"/>
  <c r="G813" i="2"/>
  <c r="H813" i="2"/>
  <c r="I813" i="2"/>
  <c r="J813" i="2"/>
  <c r="G814" i="2"/>
  <c r="H814" i="2"/>
  <c r="I814" i="2"/>
  <c r="J814" i="2"/>
  <c r="G815" i="2"/>
  <c r="H815" i="2"/>
  <c r="I815" i="2"/>
  <c r="J815" i="2"/>
  <c r="G816" i="2"/>
  <c r="H816" i="2"/>
  <c r="I816" i="2"/>
  <c r="J816" i="2"/>
  <c r="G817" i="2"/>
  <c r="H817" i="2"/>
  <c r="I817" i="2"/>
  <c r="J817" i="2"/>
  <c r="G818" i="2"/>
  <c r="H818" i="2"/>
  <c r="I818" i="2"/>
  <c r="J818" i="2"/>
  <c r="G819" i="2"/>
  <c r="H819" i="2"/>
  <c r="I819" i="2"/>
  <c r="J819" i="2"/>
  <c r="G820" i="2"/>
  <c r="H820" i="2"/>
  <c r="I820" i="2"/>
  <c r="J820" i="2"/>
  <c r="G821" i="2"/>
  <c r="H821" i="2"/>
  <c r="I821" i="2"/>
  <c r="J821" i="2"/>
  <c r="G822" i="2"/>
  <c r="H822" i="2"/>
  <c r="I822" i="2"/>
  <c r="J822" i="2"/>
  <c r="G823" i="2"/>
  <c r="H823" i="2"/>
  <c r="I823" i="2"/>
  <c r="J823" i="2"/>
  <c r="G824" i="2"/>
  <c r="H824" i="2"/>
  <c r="I824" i="2"/>
  <c r="J824" i="2"/>
  <c r="G825" i="2"/>
  <c r="H825" i="2"/>
  <c r="I825" i="2"/>
  <c r="J825" i="2"/>
  <c r="G826" i="2"/>
  <c r="H826" i="2"/>
  <c r="I826" i="2"/>
  <c r="J826" i="2"/>
  <c r="G827" i="2"/>
  <c r="H827" i="2"/>
  <c r="I827" i="2"/>
  <c r="J827" i="2"/>
  <c r="G828" i="2"/>
  <c r="H828" i="2"/>
  <c r="I828" i="2"/>
  <c r="J828" i="2"/>
  <c r="G829" i="2"/>
  <c r="H829" i="2"/>
  <c r="I829" i="2"/>
  <c r="J829" i="2"/>
  <c r="G830" i="2"/>
  <c r="H830" i="2"/>
  <c r="I830" i="2"/>
  <c r="J830" i="2"/>
  <c r="G831" i="2"/>
  <c r="H831" i="2"/>
  <c r="I831" i="2"/>
  <c r="J831" i="2"/>
  <c r="G832" i="2"/>
  <c r="H832" i="2"/>
  <c r="I832" i="2"/>
  <c r="J832" i="2"/>
  <c r="G833" i="2"/>
  <c r="H833" i="2"/>
  <c r="I833" i="2"/>
  <c r="J833" i="2"/>
  <c r="G834" i="2"/>
  <c r="H834" i="2"/>
  <c r="I834" i="2"/>
  <c r="J834" i="2"/>
  <c r="G835" i="2"/>
  <c r="H835" i="2"/>
  <c r="I835" i="2"/>
  <c r="J835" i="2"/>
  <c r="G836" i="2"/>
  <c r="H836" i="2"/>
  <c r="I836" i="2"/>
  <c r="J836" i="2"/>
  <c r="G837" i="2"/>
  <c r="H837" i="2"/>
  <c r="I837" i="2"/>
  <c r="J837" i="2"/>
  <c r="G838" i="2"/>
  <c r="H838" i="2"/>
  <c r="I838" i="2"/>
  <c r="J838" i="2"/>
  <c r="G839" i="2"/>
  <c r="H839" i="2"/>
  <c r="I839" i="2"/>
  <c r="J839" i="2"/>
  <c r="G840" i="2"/>
  <c r="H840" i="2"/>
  <c r="I840" i="2"/>
  <c r="J840" i="2"/>
  <c r="G841" i="2"/>
  <c r="H841" i="2"/>
  <c r="I841" i="2"/>
  <c r="J841" i="2"/>
  <c r="G842" i="2"/>
  <c r="H842" i="2"/>
  <c r="I842" i="2"/>
  <c r="J842" i="2"/>
  <c r="G843" i="2"/>
  <c r="H843" i="2"/>
  <c r="I843" i="2"/>
  <c r="J843" i="2"/>
  <c r="G844" i="2"/>
  <c r="H844" i="2"/>
  <c r="I844" i="2"/>
  <c r="J844" i="2"/>
  <c r="G845" i="2"/>
  <c r="H845" i="2"/>
  <c r="I845" i="2"/>
  <c r="J845" i="2"/>
  <c r="G846" i="2"/>
  <c r="H846" i="2"/>
  <c r="I846" i="2"/>
  <c r="J846" i="2"/>
  <c r="G847" i="2"/>
  <c r="H847" i="2"/>
  <c r="I847" i="2"/>
  <c r="J847" i="2"/>
  <c r="H3" i="2"/>
  <c r="H4" i="2"/>
  <c r="H12" i="2"/>
  <c r="H76" i="2"/>
  <c r="H119" i="2"/>
  <c r="H133" i="2"/>
  <c r="H196" i="2"/>
  <c r="H243" i="2"/>
  <c r="H256" i="2"/>
  <c r="H259" i="2"/>
  <c r="H275" i="2"/>
  <c r="H287" i="2"/>
  <c r="H291" i="2"/>
  <c r="H292" i="2"/>
  <c r="H307" i="2"/>
  <c r="H309" i="2"/>
  <c r="H313" i="2"/>
  <c r="H323" i="2"/>
  <c r="H326" i="2"/>
  <c r="H333" i="2"/>
  <c r="H339" i="2"/>
  <c r="H343" i="2"/>
  <c r="H348" i="2"/>
  <c r="H355" i="2"/>
  <c r="H360" i="2"/>
  <c r="H371" i="2"/>
  <c r="H377" i="2"/>
  <c r="H387" i="2"/>
  <c r="H403" i="2"/>
  <c r="H411" i="2"/>
  <c r="H419" i="2"/>
  <c r="H428" i="2"/>
  <c r="H435" i="2"/>
  <c r="H445" i="2"/>
  <c r="H451" i="2"/>
  <c r="H462" i="2"/>
  <c r="H467" i="2"/>
  <c r="H479" i="2"/>
  <c r="H483" i="2"/>
  <c r="H496" i="2"/>
  <c r="H499" i="2"/>
  <c r="H513" i="2"/>
  <c r="H515" i="2"/>
  <c r="H528" i="2"/>
  <c r="H531" i="2"/>
  <c r="H547" i="2"/>
  <c r="H548" i="2"/>
  <c r="H563" i="2"/>
  <c r="H565" i="2"/>
  <c r="H579" i="2"/>
  <c r="H582" i="2"/>
  <c r="H595" i="2"/>
  <c r="H599" i="2"/>
  <c r="H611" i="2"/>
  <c r="H616" i="2"/>
  <c r="H627" i="2"/>
  <c r="H633" i="2"/>
  <c r="H643" i="2"/>
  <c r="H659" i="2"/>
  <c r="L5" i="1"/>
  <c r="L8" i="1"/>
  <c r="L22" i="1"/>
  <c r="L23" i="1"/>
  <c r="L24" i="1"/>
  <c r="L25" i="1"/>
  <c r="L40" i="1"/>
  <c r="L41" i="1"/>
  <c r="L54" i="1"/>
  <c r="L56" i="1"/>
  <c r="L59" i="1"/>
  <c r="L72" i="1"/>
  <c r="L79" i="1"/>
  <c r="L88" i="1"/>
  <c r="L90" i="1"/>
  <c r="L96" i="1"/>
  <c r="L104" i="1"/>
  <c r="L113" i="1"/>
  <c r="L120" i="1"/>
  <c r="L130" i="1"/>
  <c r="L136" i="1"/>
  <c r="L137" i="1"/>
  <c r="L147" i="1"/>
  <c r="L152" i="1"/>
  <c r="L164" i="1"/>
  <c r="L166" i="1"/>
  <c r="L168" i="1"/>
  <c r="L181" i="1"/>
  <c r="L184" i="1"/>
  <c r="L198" i="1"/>
  <c r="L200" i="1"/>
  <c r="L209" i="1"/>
  <c r="L215" i="1"/>
  <c r="L216" i="1"/>
  <c r="L224" i="1"/>
  <c r="L232" i="1"/>
  <c r="L233" i="1"/>
  <c r="L248" i="1"/>
  <c r="L249" i="1"/>
  <c r="L251" i="1"/>
  <c r="L252" i="1"/>
  <c r="L256" i="1"/>
  <c r="L264" i="1"/>
  <c r="L265" i="1"/>
  <c r="L280" i="1"/>
  <c r="L282" i="1"/>
  <c r="L296" i="1"/>
  <c r="L299" i="1"/>
  <c r="L312" i="1"/>
  <c r="L328" i="1"/>
  <c r="L334" i="1"/>
  <c r="L344" i="1"/>
  <c r="L351" i="1"/>
  <c r="L360" i="1"/>
  <c r="L368" i="1"/>
  <c r="L376" i="1"/>
  <c r="L385" i="1"/>
  <c r="L387" i="1"/>
  <c r="L392" i="1"/>
  <c r="L402" i="1"/>
  <c r="L408" i="1"/>
  <c r="L419" i="1"/>
  <c r="L424" i="1"/>
  <c r="L436" i="1"/>
  <c r="L440" i="1"/>
  <c r="L453" i="1"/>
  <c r="L456" i="1"/>
  <c r="L463" i="1"/>
  <c r="L470" i="1"/>
  <c r="L472" i="1"/>
  <c r="L487" i="1"/>
  <c r="L488" i="1"/>
  <c r="L504" i="1"/>
  <c r="L520" i="1"/>
  <c r="L521" i="1"/>
  <c r="L536" i="1"/>
  <c r="L538" i="1"/>
  <c r="L552" i="1"/>
  <c r="L555" i="1"/>
  <c r="L568" i="1"/>
  <c r="L572" i="1"/>
  <c r="L584" i="1"/>
  <c r="L596" i="1"/>
  <c r="L600" i="1"/>
  <c r="L606" i="1"/>
  <c r="L616" i="1"/>
  <c r="L623" i="1"/>
  <c r="L627" i="1"/>
  <c r="L632" i="1"/>
  <c r="L640" i="1"/>
  <c r="L642" i="1"/>
  <c r="L648" i="1"/>
  <c r="L653" i="1"/>
  <c r="L654" i="1"/>
  <c r="L657" i="1"/>
  <c r="L2" i="1"/>
  <c r="G4" i="2"/>
  <c r="G3" i="2"/>
  <c r="G2" i="2"/>
  <c r="H2" i="2" s="1"/>
  <c r="I2" i="2"/>
  <c r="J2" i="2"/>
  <c r="I3" i="2"/>
  <c r="J3" i="2"/>
  <c r="I4" i="2"/>
  <c r="J4" i="2"/>
  <c r="G5" i="2"/>
  <c r="H5" i="2" s="1"/>
  <c r="I5" i="2"/>
  <c r="J5" i="2"/>
  <c r="G6" i="2"/>
  <c r="H6" i="2" s="1"/>
  <c r="I6" i="2"/>
  <c r="J6" i="2"/>
  <c r="G7" i="2"/>
  <c r="H7" i="2" s="1"/>
  <c r="I7" i="2"/>
  <c r="J7" i="2"/>
  <c r="G8" i="2"/>
  <c r="H8" i="2" s="1"/>
  <c r="I8" i="2"/>
  <c r="J8" i="2"/>
  <c r="G9" i="2"/>
  <c r="H9" i="2" s="1"/>
  <c r="I9" i="2"/>
  <c r="J9" i="2"/>
  <c r="G10" i="2"/>
  <c r="H10" i="2" s="1"/>
  <c r="I10" i="2"/>
  <c r="J10" i="2"/>
  <c r="G11" i="2"/>
  <c r="H11" i="2" s="1"/>
  <c r="I11" i="2"/>
  <c r="J11" i="2"/>
  <c r="G12" i="2"/>
  <c r="I12" i="2"/>
  <c r="J12" i="2"/>
  <c r="G13" i="2"/>
  <c r="H13" i="2" s="1"/>
  <c r="I13" i="2"/>
  <c r="J13" i="2"/>
  <c r="G14" i="2"/>
  <c r="H14" i="2" s="1"/>
  <c r="I14" i="2"/>
  <c r="J14" i="2"/>
  <c r="G15" i="2"/>
  <c r="H15" i="2" s="1"/>
  <c r="I15" i="2"/>
  <c r="J15" i="2"/>
  <c r="G16" i="2"/>
  <c r="H16" i="2" s="1"/>
  <c r="I16" i="2"/>
  <c r="J16" i="2"/>
  <c r="G17" i="2"/>
  <c r="H17" i="2" s="1"/>
  <c r="I17" i="2"/>
  <c r="J17" i="2"/>
  <c r="G18" i="2"/>
  <c r="H18" i="2" s="1"/>
  <c r="I18" i="2"/>
  <c r="J18" i="2"/>
  <c r="G19" i="2"/>
  <c r="H19" i="2" s="1"/>
  <c r="I19" i="2"/>
  <c r="J19" i="2"/>
  <c r="G20" i="2"/>
  <c r="H20" i="2" s="1"/>
  <c r="I20" i="2"/>
  <c r="J20" i="2"/>
  <c r="G21" i="2"/>
  <c r="H21" i="2" s="1"/>
  <c r="I21" i="2"/>
  <c r="J21" i="2"/>
  <c r="G22" i="2"/>
  <c r="H22" i="2" s="1"/>
  <c r="I22" i="2"/>
  <c r="J22" i="2"/>
  <c r="G23" i="2"/>
  <c r="H23" i="2" s="1"/>
  <c r="I23" i="2"/>
  <c r="J23" i="2"/>
  <c r="G24" i="2"/>
  <c r="H24" i="2" s="1"/>
  <c r="I24" i="2"/>
  <c r="J24" i="2"/>
  <c r="G25" i="2"/>
  <c r="H25" i="2" s="1"/>
  <c r="I25" i="2"/>
  <c r="J25" i="2"/>
  <c r="G26" i="2"/>
  <c r="H26" i="2" s="1"/>
  <c r="I26" i="2"/>
  <c r="J26" i="2"/>
  <c r="G27" i="2"/>
  <c r="H27" i="2" s="1"/>
  <c r="I27" i="2"/>
  <c r="J27" i="2"/>
  <c r="G28" i="2"/>
  <c r="H28" i="2" s="1"/>
  <c r="I28" i="2"/>
  <c r="J28" i="2"/>
  <c r="G29" i="2"/>
  <c r="H29" i="2" s="1"/>
  <c r="I29" i="2"/>
  <c r="J29" i="2"/>
  <c r="G30" i="2"/>
  <c r="H30" i="2" s="1"/>
  <c r="I30" i="2"/>
  <c r="J30" i="2"/>
  <c r="G31" i="2"/>
  <c r="H31" i="2" s="1"/>
  <c r="I31" i="2"/>
  <c r="J31" i="2"/>
  <c r="G32" i="2"/>
  <c r="H32" i="2" s="1"/>
  <c r="I32" i="2"/>
  <c r="J32" i="2"/>
  <c r="G33" i="2"/>
  <c r="H33" i="2" s="1"/>
  <c r="I33" i="2"/>
  <c r="J33" i="2"/>
  <c r="G34" i="2"/>
  <c r="H34" i="2" s="1"/>
  <c r="I34" i="2"/>
  <c r="J34" i="2"/>
  <c r="G35" i="2"/>
  <c r="H35" i="2" s="1"/>
  <c r="I35" i="2"/>
  <c r="J35" i="2"/>
  <c r="G36" i="2"/>
  <c r="H36" i="2" s="1"/>
  <c r="I36" i="2"/>
  <c r="J36" i="2"/>
  <c r="G37" i="2"/>
  <c r="H37" i="2" s="1"/>
  <c r="I37" i="2"/>
  <c r="J37" i="2"/>
  <c r="G38" i="2"/>
  <c r="H38" i="2" s="1"/>
  <c r="I38" i="2"/>
  <c r="J38" i="2"/>
  <c r="G39" i="2"/>
  <c r="H39" i="2" s="1"/>
  <c r="I39" i="2"/>
  <c r="J39" i="2"/>
  <c r="G40" i="2"/>
  <c r="H40" i="2" s="1"/>
  <c r="I40" i="2"/>
  <c r="J40" i="2"/>
  <c r="G41" i="2"/>
  <c r="H41" i="2" s="1"/>
  <c r="I41" i="2"/>
  <c r="J41" i="2"/>
  <c r="G42" i="2"/>
  <c r="H42" i="2" s="1"/>
  <c r="I42" i="2"/>
  <c r="J42" i="2"/>
  <c r="G43" i="2"/>
  <c r="H43" i="2" s="1"/>
  <c r="I43" i="2"/>
  <c r="J43" i="2"/>
  <c r="G44" i="2"/>
  <c r="H44" i="2" s="1"/>
  <c r="I44" i="2"/>
  <c r="J44" i="2"/>
  <c r="G45" i="2"/>
  <c r="H45" i="2" s="1"/>
  <c r="I45" i="2"/>
  <c r="J45" i="2"/>
  <c r="G46" i="2"/>
  <c r="H46" i="2" s="1"/>
  <c r="I46" i="2"/>
  <c r="J46" i="2"/>
  <c r="G47" i="2"/>
  <c r="H47" i="2" s="1"/>
  <c r="I47" i="2"/>
  <c r="J47" i="2"/>
  <c r="G48" i="2"/>
  <c r="H48" i="2" s="1"/>
  <c r="I48" i="2"/>
  <c r="J48" i="2"/>
  <c r="G49" i="2"/>
  <c r="H49" i="2" s="1"/>
  <c r="I49" i="2"/>
  <c r="J49" i="2"/>
  <c r="G50" i="2"/>
  <c r="H50" i="2" s="1"/>
  <c r="I50" i="2"/>
  <c r="J50" i="2"/>
  <c r="G51" i="2"/>
  <c r="H51" i="2" s="1"/>
  <c r="I51" i="2"/>
  <c r="J51" i="2"/>
  <c r="G52" i="2"/>
  <c r="H52" i="2" s="1"/>
  <c r="I52" i="2"/>
  <c r="J52" i="2"/>
  <c r="G53" i="2"/>
  <c r="H53" i="2" s="1"/>
  <c r="I53" i="2"/>
  <c r="J53" i="2"/>
  <c r="G54" i="2"/>
  <c r="H54" i="2" s="1"/>
  <c r="I54" i="2"/>
  <c r="J54" i="2"/>
  <c r="G55" i="2"/>
  <c r="H55" i="2" s="1"/>
  <c r="I55" i="2"/>
  <c r="J55" i="2"/>
  <c r="G56" i="2"/>
  <c r="H56" i="2" s="1"/>
  <c r="I56" i="2"/>
  <c r="J56" i="2"/>
  <c r="G57" i="2"/>
  <c r="H57" i="2" s="1"/>
  <c r="I57" i="2"/>
  <c r="J57" i="2"/>
  <c r="G58" i="2"/>
  <c r="H58" i="2" s="1"/>
  <c r="I58" i="2"/>
  <c r="J58" i="2"/>
  <c r="G59" i="2"/>
  <c r="H59" i="2" s="1"/>
  <c r="I59" i="2"/>
  <c r="J59" i="2"/>
  <c r="G60" i="2"/>
  <c r="H60" i="2" s="1"/>
  <c r="I60" i="2"/>
  <c r="J60" i="2"/>
  <c r="G61" i="2"/>
  <c r="H61" i="2" s="1"/>
  <c r="I61" i="2"/>
  <c r="J61" i="2"/>
  <c r="G62" i="2"/>
  <c r="H62" i="2" s="1"/>
  <c r="I62" i="2"/>
  <c r="J62" i="2"/>
  <c r="G63" i="2"/>
  <c r="H63" i="2" s="1"/>
  <c r="I63" i="2"/>
  <c r="J63" i="2"/>
  <c r="G64" i="2"/>
  <c r="H64" i="2" s="1"/>
  <c r="I64" i="2"/>
  <c r="J64" i="2"/>
  <c r="G65" i="2"/>
  <c r="H65" i="2" s="1"/>
  <c r="I65" i="2"/>
  <c r="J65" i="2"/>
  <c r="G66" i="2"/>
  <c r="H66" i="2" s="1"/>
  <c r="I66" i="2"/>
  <c r="J66" i="2"/>
  <c r="G67" i="2"/>
  <c r="H67" i="2" s="1"/>
  <c r="I67" i="2"/>
  <c r="J67" i="2"/>
  <c r="G68" i="2"/>
  <c r="H68" i="2" s="1"/>
  <c r="I68" i="2"/>
  <c r="J68" i="2"/>
  <c r="G69" i="2"/>
  <c r="H69" i="2" s="1"/>
  <c r="I69" i="2"/>
  <c r="J69" i="2"/>
  <c r="G70" i="2"/>
  <c r="H70" i="2" s="1"/>
  <c r="I70" i="2"/>
  <c r="J70" i="2"/>
  <c r="G71" i="2"/>
  <c r="H71" i="2" s="1"/>
  <c r="I71" i="2"/>
  <c r="J71" i="2"/>
  <c r="G72" i="2"/>
  <c r="H72" i="2" s="1"/>
  <c r="I72" i="2"/>
  <c r="J72" i="2"/>
  <c r="G73" i="2"/>
  <c r="H73" i="2" s="1"/>
  <c r="I73" i="2"/>
  <c r="J73" i="2"/>
  <c r="G74" i="2"/>
  <c r="H74" i="2" s="1"/>
  <c r="I74" i="2"/>
  <c r="J74" i="2"/>
  <c r="G75" i="2"/>
  <c r="H75" i="2" s="1"/>
  <c r="I75" i="2"/>
  <c r="J75" i="2"/>
  <c r="G76" i="2"/>
  <c r="I76" i="2"/>
  <c r="J76" i="2"/>
  <c r="G77" i="2"/>
  <c r="H77" i="2" s="1"/>
  <c r="I77" i="2"/>
  <c r="J77" i="2"/>
  <c r="G78" i="2"/>
  <c r="H78" i="2" s="1"/>
  <c r="I78" i="2"/>
  <c r="J78" i="2"/>
  <c r="G79" i="2"/>
  <c r="H79" i="2" s="1"/>
  <c r="I79" i="2"/>
  <c r="J79" i="2"/>
  <c r="G80" i="2"/>
  <c r="H80" i="2" s="1"/>
  <c r="I80" i="2"/>
  <c r="J80" i="2"/>
  <c r="G81" i="2"/>
  <c r="H81" i="2" s="1"/>
  <c r="I81" i="2"/>
  <c r="J81" i="2"/>
  <c r="G82" i="2"/>
  <c r="H82" i="2" s="1"/>
  <c r="I82" i="2"/>
  <c r="J82" i="2"/>
  <c r="G83" i="2"/>
  <c r="H83" i="2" s="1"/>
  <c r="I83" i="2"/>
  <c r="J83" i="2"/>
  <c r="G84" i="2"/>
  <c r="H84" i="2" s="1"/>
  <c r="I84" i="2"/>
  <c r="J84" i="2"/>
  <c r="G85" i="2"/>
  <c r="H85" i="2" s="1"/>
  <c r="I85" i="2"/>
  <c r="J85" i="2"/>
  <c r="G86" i="2"/>
  <c r="H86" i="2" s="1"/>
  <c r="I86" i="2"/>
  <c r="J86" i="2"/>
  <c r="G87" i="2"/>
  <c r="H87" i="2" s="1"/>
  <c r="I87" i="2"/>
  <c r="J87" i="2"/>
  <c r="G88" i="2"/>
  <c r="H88" i="2" s="1"/>
  <c r="I88" i="2"/>
  <c r="J88" i="2"/>
  <c r="G89" i="2"/>
  <c r="H89" i="2" s="1"/>
  <c r="I89" i="2"/>
  <c r="J89" i="2"/>
  <c r="G90" i="2"/>
  <c r="H90" i="2" s="1"/>
  <c r="I90" i="2"/>
  <c r="J90" i="2"/>
  <c r="G91" i="2"/>
  <c r="H91" i="2" s="1"/>
  <c r="I91" i="2"/>
  <c r="J91" i="2"/>
  <c r="G92" i="2"/>
  <c r="H92" i="2" s="1"/>
  <c r="I92" i="2"/>
  <c r="J92" i="2"/>
  <c r="G93" i="2"/>
  <c r="H93" i="2" s="1"/>
  <c r="I93" i="2"/>
  <c r="J93" i="2"/>
  <c r="G94" i="2"/>
  <c r="H94" i="2" s="1"/>
  <c r="I94" i="2"/>
  <c r="J94" i="2"/>
  <c r="G95" i="2"/>
  <c r="H95" i="2" s="1"/>
  <c r="I95" i="2"/>
  <c r="J95" i="2"/>
  <c r="G96" i="2"/>
  <c r="H96" i="2" s="1"/>
  <c r="I96" i="2"/>
  <c r="J96" i="2"/>
  <c r="G97" i="2"/>
  <c r="H97" i="2" s="1"/>
  <c r="I97" i="2"/>
  <c r="J97" i="2"/>
  <c r="G98" i="2"/>
  <c r="H98" i="2" s="1"/>
  <c r="I98" i="2"/>
  <c r="J98" i="2"/>
  <c r="G99" i="2"/>
  <c r="H99" i="2" s="1"/>
  <c r="I99" i="2"/>
  <c r="J99" i="2"/>
  <c r="G100" i="2"/>
  <c r="H100" i="2" s="1"/>
  <c r="I100" i="2"/>
  <c r="J100" i="2"/>
  <c r="G101" i="2"/>
  <c r="H101" i="2" s="1"/>
  <c r="I101" i="2"/>
  <c r="J101" i="2"/>
  <c r="G102" i="2"/>
  <c r="H102" i="2" s="1"/>
  <c r="I102" i="2"/>
  <c r="J102" i="2"/>
  <c r="G103" i="2"/>
  <c r="H103" i="2" s="1"/>
  <c r="I103" i="2"/>
  <c r="J103" i="2"/>
  <c r="G104" i="2"/>
  <c r="H104" i="2" s="1"/>
  <c r="I104" i="2"/>
  <c r="J104" i="2"/>
  <c r="G105" i="2"/>
  <c r="H105" i="2" s="1"/>
  <c r="I105" i="2"/>
  <c r="J105" i="2"/>
  <c r="G106" i="2"/>
  <c r="H106" i="2" s="1"/>
  <c r="I106" i="2"/>
  <c r="J106" i="2"/>
  <c r="G107" i="2"/>
  <c r="H107" i="2" s="1"/>
  <c r="I107" i="2"/>
  <c r="J107" i="2"/>
  <c r="G108" i="2"/>
  <c r="H108" i="2" s="1"/>
  <c r="I108" i="2"/>
  <c r="J108" i="2"/>
  <c r="G109" i="2"/>
  <c r="H109" i="2" s="1"/>
  <c r="I109" i="2"/>
  <c r="J109" i="2"/>
  <c r="G110" i="2"/>
  <c r="H110" i="2" s="1"/>
  <c r="I110" i="2"/>
  <c r="J110" i="2"/>
  <c r="G111" i="2"/>
  <c r="H111" i="2" s="1"/>
  <c r="I111" i="2"/>
  <c r="J111" i="2"/>
  <c r="G112" i="2"/>
  <c r="H112" i="2" s="1"/>
  <c r="I112" i="2"/>
  <c r="J112" i="2"/>
  <c r="G113" i="2"/>
  <c r="H113" i="2" s="1"/>
  <c r="I113" i="2"/>
  <c r="J113" i="2"/>
  <c r="G114" i="2"/>
  <c r="H114" i="2" s="1"/>
  <c r="I114" i="2"/>
  <c r="J114" i="2"/>
  <c r="G115" i="2"/>
  <c r="H115" i="2" s="1"/>
  <c r="I115" i="2"/>
  <c r="J115" i="2"/>
  <c r="G116" i="2"/>
  <c r="H116" i="2" s="1"/>
  <c r="I116" i="2"/>
  <c r="J116" i="2"/>
  <c r="G117" i="2"/>
  <c r="H117" i="2" s="1"/>
  <c r="I117" i="2"/>
  <c r="J117" i="2"/>
  <c r="G118" i="2"/>
  <c r="H118" i="2" s="1"/>
  <c r="I118" i="2"/>
  <c r="J118" i="2"/>
  <c r="G119" i="2"/>
  <c r="I119" i="2"/>
  <c r="J119" i="2"/>
  <c r="G120" i="2"/>
  <c r="H120" i="2" s="1"/>
  <c r="I120" i="2"/>
  <c r="J120" i="2"/>
  <c r="G121" i="2"/>
  <c r="H121" i="2" s="1"/>
  <c r="I121" i="2"/>
  <c r="J121" i="2"/>
  <c r="G122" i="2"/>
  <c r="H122" i="2" s="1"/>
  <c r="I122" i="2"/>
  <c r="J122" i="2"/>
  <c r="G123" i="2"/>
  <c r="H123" i="2" s="1"/>
  <c r="I123" i="2"/>
  <c r="J123" i="2"/>
  <c r="G124" i="2"/>
  <c r="H124" i="2" s="1"/>
  <c r="I124" i="2"/>
  <c r="J124" i="2"/>
  <c r="G125" i="2"/>
  <c r="H125" i="2" s="1"/>
  <c r="I125" i="2"/>
  <c r="J125" i="2"/>
  <c r="G126" i="2"/>
  <c r="H126" i="2" s="1"/>
  <c r="I126" i="2"/>
  <c r="J126" i="2"/>
  <c r="G127" i="2"/>
  <c r="H127" i="2" s="1"/>
  <c r="I127" i="2"/>
  <c r="J127" i="2"/>
  <c r="G128" i="2"/>
  <c r="H128" i="2" s="1"/>
  <c r="I128" i="2"/>
  <c r="J128" i="2"/>
  <c r="G129" i="2"/>
  <c r="H129" i="2" s="1"/>
  <c r="I129" i="2"/>
  <c r="J129" i="2"/>
  <c r="G130" i="2"/>
  <c r="H130" i="2" s="1"/>
  <c r="I130" i="2"/>
  <c r="J130" i="2"/>
  <c r="G131" i="2"/>
  <c r="H131" i="2" s="1"/>
  <c r="I131" i="2"/>
  <c r="J131" i="2"/>
  <c r="G132" i="2"/>
  <c r="H132" i="2" s="1"/>
  <c r="I132" i="2"/>
  <c r="J132" i="2"/>
  <c r="G133" i="2"/>
  <c r="I133" i="2"/>
  <c r="J133" i="2"/>
  <c r="G134" i="2"/>
  <c r="H134" i="2" s="1"/>
  <c r="I134" i="2"/>
  <c r="J134" i="2"/>
  <c r="G135" i="2"/>
  <c r="H135" i="2" s="1"/>
  <c r="I135" i="2"/>
  <c r="J135" i="2"/>
  <c r="G136" i="2"/>
  <c r="H136" i="2" s="1"/>
  <c r="I136" i="2"/>
  <c r="J136" i="2"/>
  <c r="G137" i="2"/>
  <c r="H137" i="2" s="1"/>
  <c r="I137" i="2"/>
  <c r="J137" i="2"/>
  <c r="G138" i="2"/>
  <c r="H138" i="2" s="1"/>
  <c r="I138" i="2"/>
  <c r="J138" i="2"/>
  <c r="G139" i="2"/>
  <c r="H139" i="2" s="1"/>
  <c r="I139" i="2"/>
  <c r="J139" i="2"/>
  <c r="G140" i="2"/>
  <c r="H140" i="2" s="1"/>
  <c r="I140" i="2"/>
  <c r="J140" i="2"/>
  <c r="G141" i="2"/>
  <c r="H141" i="2" s="1"/>
  <c r="I141" i="2"/>
  <c r="J141" i="2"/>
  <c r="G142" i="2"/>
  <c r="H142" i="2" s="1"/>
  <c r="I142" i="2"/>
  <c r="J142" i="2"/>
  <c r="G143" i="2"/>
  <c r="H143" i="2" s="1"/>
  <c r="I143" i="2"/>
  <c r="J143" i="2"/>
  <c r="G144" i="2"/>
  <c r="H144" i="2" s="1"/>
  <c r="I144" i="2"/>
  <c r="J144" i="2"/>
  <c r="G145" i="2"/>
  <c r="H145" i="2" s="1"/>
  <c r="I145" i="2"/>
  <c r="J145" i="2"/>
  <c r="G146" i="2"/>
  <c r="H146" i="2" s="1"/>
  <c r="I146" i="2"/>
  <c r="J146" i="2"/>
  <c r="G147" i="2"/>
  <c r="H147" i="2" s="1"/>
  <c r="I147" i="2"/>
  <c r="J147" i="2"/>
  <c r="G148" i="2"/>
  <c r="H148" i="2" s="1"/>
  <c r="I148" i="2"/>
  <c r="J148" i="2"/>
  <c r="G149" i="2"/>
  <c r="H149" i="2" s="1"/>
  <c r="I149" i="2"/>
  <c r="J149" i="2"/>
  <c r="G150" i="2"/>
  <c r="H150" i="2" s="1"/>
  <c r="I150" i="2"/>
  <c r="J150" i="2"/>
  <c r="G151" i="2"/>
  <c r="H151" i="2" s="1"/>
  <c r="I151" i="2"/>
  <c r="J151" i="2"/>
  <c r="G152" i="2"/>
  <c r="H152" i="2" s="1"/>
  <c r="I152" i="2"/>
  <c r="J152" i="2"/>
  <c r="G153" i="2"/>
  <c r="H153" i="2" s="1"/>
  <c r="I153" i="2"/>
  <c r="J153" i="2"/>
  <c r="G154" i="2"/>
  <c r="H154" i="2" s="1"/>
  <c r="I154" i="2"/>
  <c r="J154" i="2"/>
  <c r="G155" i="2"/>
  <c r="H155" i="2" s="1"/>
  <c r="I155" i="2"/>
  <c r="J155" i="2"/>
  <c r="G156" i="2"/>
  <c r="H156" i="2" s="1"/>
  <c r="I156" i="2"/>
  <c r="J156" i="2"/>
  <c r="G157" i="2"/>
  <c r="H157" i="2" s="1"/>
  <c r="I157" i="2"/>
  <c r="J157" i="2"/>
  <c r="G158" i="2"/>
  <c r="H158" i="2" s="1"/>
  <c r="I158" i="2"/>
  <c r="J158" i="2"/>
  <c r="G159" i="2"/>
  <c r="H159" i="2" s="1"/>
  <c r="I159" i="2"/>
  <c r="J159" i="2"/>
  <c r="G160" i="2"/>
  <c r="H160" i="2" s="1"/>
  <c r="I160" i="2"/>
  <c r="J160" i="2"/>
  <c r="G161" i="2"/>
  <c r="H161" i="2" s="1"/>
  <c r="I161" i="2"/>
  <c r="J161" i="2"/>
  <c r="G162" i="2"/>
  <c r="H162" i="2" s="1"/>
  <c r="I162" i="2"/>
  <c r="J162" i="2"/>
  <c r="G163" i="2"/>
  <c r="H163" i="2" s="1"/>
  <c r="I163" i="2"/>
  <c r="J163" i="2"/>
  <c r="G164" i="2"/>
  <c r="H164" i="2" s="1"/>
  <c r="I164" i="2"/>
  <c r="J164" i="2"/>
  <c r="G165" i="2"/>
  <c r="H165" i="2" s="1"/>
  <c r="I165" i="2"/>
  <c r="J165" i="2"/>
  <c r="G166" i="2"/>
  <c r="H166" i="2" s="1"/>
  <c r="I166" i="2"/>
  <c r="J166" i="2"/>
  <c r="G167" i="2"/>
  <c r="H167" i="2" s="1"/>
  <c r="I167" i="2"/>
  <c r="J167" i="2"/>
  <c r="G168" i="2"/>
  <c r="H168" i="2" s="1"/>
  <c r="I168" i="2"/>
  <c r="J168" i="2"/>
  <c r="G169" i="2"/>
  <c r="H169" i="2" s="1"/>
  <c r="I169" i="2"/>
  <c r="J169" i="2"/>
  <c r="G170" i="2"/>
  <c r="H170" i="2" s="1"/>
  <c r="I170" i="2"/>
  <c r="J170" i="2"/>
  <c r="G171" i="2"/>
  <c r="H171" i="2" s="1"/>
  <c r="I171" i="2"/>
  <c r="J171" i="2"/>
  <c r="G172" i="2"/>
  <c r="H172" i="2" s="1"/>
  <c r="I172" i="2"/>
  <c r="J172" i="2"/>
  <c r="G173" i="2"/>
  <c r="H173" i="2" s="1"/>
  <c r="I173" i="2"/>
  <c r="J173" i="2"/>
  <c r="G174" i="2"/>
  <c r="H174" i="2" s="1"/>
  <c r="I174" i="2"/>
  <c r="J174" i="2"/>
  <c r="G175" i="2"/>
  <c r="H175" i="2" s="1"/>
  <c r="I175" i="2"/>
  <c r="J175" i="2"/>
  <c r="G176" i="2"/>
  <c r="H176" i="2" s="1"/>
  <c r="I176" i="2"/>
  <c r="J176" i="2"/>
  <c r="G177" i="2"/>
  <c r="H177" i="2" s="1"/>
  <c r="I177" i="2"/>
  <c r="J177" i="2"/>
  <c r="G178" i="2"/>
  <c r="H178" i="2" s="1"/>
  <c r="I178" i="2"/>
  <c r="J178" i="2"/>
  <c r="G179" i="2"/>
  <c r="H179" i="2" s="1"/>
  <c r="I179" i="2"/>
  <c r="J179" i="2"/>
  <c r="G180" i="2"/>
  <c r="H180" i="2" s="1"/>
  <c r="I180" i="2"/>
  <c r="J180" i="2"/>
  <c r="G181" i="2"/>
  <c r="H181" i="2" s="1"/>
  <c r="I181" i="2"/>
  <c r="J181" i="2"/>
  <c r="G182" i="2"/>
  <c r="H182" i="2" s="1"/>
  <c r="I182" i="2"/>
  <c r="J182" i="2"/>
  <c r="G183" i="2"/>
  <c r="H183" i="2" s="1"/>
  <c r="I183" i="2"/>
  <c r="J183" i="2"/>
  <c r="G184" i="2"/>
  <c r="H184" i="2" s="1"/>
  <c r="I184" i="2"/>
  <c r="J184" i="2"/>
  <c r="G185" i="2"/>
  <c r="H185" i="2" s="1"/>
  <c r="I185" i="2"/>
  <c r="J185" i="2"/>
  <c r="G186" i="2"/>
  <c r="H186" i="2" s="1"/>
  <c r="I186" i="2"/>
  <c r="J186" i="2"/>
  <c r="G187" i="2"/>
  <c r="H187" i="2" s="1"/>
  <c r="I187" i="2"/>
  <c r="J187" i="2"/>
  <c r="G188" i="2"/>
  <c r="H188" i="2" s="1"/>
  <c r="I188" i="2"/>
  <c r="J188" i="2"/>
  <c r="G189" i="2"/>
  <c r="H189" i="2" s="1"/>
  <c r="I189" i="2"/>
  <c r="J189" i="2"/>
  <c r="G190" i="2"/>
  <c r="H190" i="2" s="1"/>
  <c r="I190" i="2"/>
  <c r="J190" i="2"/>
  <c r="G191" i="2"/>
  <c r="H191" i="2" s="1"/>
  <c r="I191" i="2"/>
  <c r="J191" i="2"/>
  <c r="G192" i="2"/>
  <c r="H192" i="2" s="1"/>
  <c r="I192" i="2"/>
  <c r="J192" i="2"/>
  <c r="G193" i="2"/>
  <c r="H193" i="2" s="1"/>
  <c r="I193" i="2"/>
  <c r="J193" i="2"/>
  <c r="G194" i="2"/>
  <c r="H194" i="2" s="1"/>
  <c r="I194" i="2"/>
  <c r="J194" i="2"/>
  <c r="G195" i="2"/>
  <c r="H195" i="2" s="1"/>
  <c r="I195" i="2"/>
  <c r="J195" i="2"/>
  <c r="G196" i="2"/>
  <c r="I196" i="2"/>
  <c r="J196" i="2"/>
  <c r="G197" i="2"/>
  <c r="H197" i="2" s="1"/>
  <c r="I197" i="2"/>
  <c r="J197" i="2"/>
  <c r="G198" i="2"/>
  <c r="H198" i="2" s="1"/>
  <c r="I198" i="2"/>
  <c r="J198" i="2"/>
  <c r="G199" i="2"/>
  <c r="H199" i="2" s="1"/>
  <c r="I199" i="2"/>
  <c r="J199" i="2"/>
  <c r="G200" i="2"/>
  <c r="H200" i="2" s="1"/>
  <c r="I200" i="2"/>
  <c r="J200" i="2"/>
  <c r="G201" i="2"/>
  <c r="H201" i="2" s="1"/>
  <c r="I201" i="2"/>
  <c r="J201" i="2"/>
  <c r="G202" i="2"/>
  <c r="H202" i="2" s="1"/>
  <c r="I202" i="2"/>
  <c r="J202" i="2"/>
  <c r="G203" i="2"/>
  <c r="H203" i="2" s="1"/>
  <c r="I203" i="2"/>
  <c r="J203" i="2"/>
  <c r="G204" i="2"/>
  <c r="H204" i="2" s="1"/>
  <c r="I204" i="2"/>
  <c r="J204" i="2"/>
  <c r="G205" i="2"/>
  <c r="H205" i="2" s="1"/>
  <c r="I205" i="2"/>
  <c r="J205" i="2"/>
  <c r="G206" i="2"/>
  <c r="H206" i="2" s="1"/>
  <c r="I206" i="2"/>
  <c r="J206" i="2"/>
  <c r="G207" i="2"/>
  <c r="H207" i="2" s="1"/>
  <c r="I207" i="2"/>
  <c r="J207" i="2"/>
  <c r="G208" i="2"/>
  <c r="H208" i="2" s="1"/>
  <c r="I208" i="2"/>
  <c r="J208" i="2"/>
  <c r="G209" i="2"/>
  <c r="H209" i="2" s="1"/>
  <c r="I209" i="2"/>
  <c r="J209" i="2"/>
  <c r="G210" i="2"/>
  <c r="H210" i="2" s="1"/>
  <c r="I210" i="2"/>
  <c r="J210" i="2"/>
  <c r="G211" i="2"/>
  <c r="H211" i="2" s="1"/>
  <c r="I211" i="2"/>
  <c r="J211" i="2"/>
  <c r="G212" i="2"/>
  <c r="H212" i="2" s="1"/>
  <c r="I212" i="2"/>
  <c r="J212" i="2"/>
  <c r="G213" i="2"/>
  <c r="H213" i="2" s="1"/>
  <c r="I213" i="2"/>
  <c r="J213" i="2"/>
  <c r="G214" i="2"/>
  <c r="H214" i="2" s="1"/>
  <c r="I214" i="2"/>
  <c r="J214" i="2"/>
  <c r="G215" i="2"/>
  <c r="H215" i="2" s="1"/>
  <c r="I215" i="2"/>
  <c r="J215" i="2"/>
  <c r="G216" i="2"/>
  <c r="H216" i="2" s="1"/>
  <c r="I216" i="2"/>
  <c r="J216" i="2"/>
  <c r="G217" i="2"/>
  <c r="H217" i="2" s="1"/>
  <c r="I217" i="2"/>
  <c r="J217" i="2"/>
  <c r="G218" i="2"/>
  <c r="H218" i="2" s="1"/>
  <c r="I218" i="2"/>
  <c r="J218" i="2"/>
  <c r="G219" i="2"/>
  <c r="H219" i="2" s="1"/>
  <c r="I219" i="2"/>
  <c r="J219" i="2"/>
  <c r="G220" i="2"/>
  <c r="H220" i="2" s="1"/>
  <c r="I220" i="2"/>
  <c r="J220" i="2"/>
  <c r="G221" i="2"/>
  <c r="H221" i="2" s="1"/>
  <c r="I221" i="2"/>
  <c r="J221" i="2"/>
  <c r="G222" i="2"/>
  <c r="H222" i="2" s="1"/>
  <c r="I222" i="2"/>
  <c r="J222" i="2"/>
  <c r="G223" i="2"/>
  <c r="H223" i="2" s="1"/>
  <c r="I223" i="2"/>
  <c r="J223" i="2"/>
  <c r="G224" i="2"/>
  <c r="H224" i="2" s="1"/>
  <c r="I224" i="2"/>
  <c r="J224" i="2"/>
  <c r="G225" i="2"/>
  <c r="H225" i="2" s="1"/>
  <c r="I225" i="2"/>
  <c r="J225" i="2"/>
  <c r="G226" i="2"/>
  <c r="H226" i="2" s="1"/>
  <c r="I226" i="2"/>
  <c r="J226" i="2"/>
  <c r="G227" i="2"/>
  <c r="H227" i="2" s="1"/>
  <c r="I227" i="2"/>
  <c r="J227" i="2"/>
  <c r="G228" i="2"/>
  <c r="H228" i="2" s="1"/>
  <c r="I228" i="2"/>
  <c r="J228" i="2"/>
  <c r="G229" i="2"/>
  <c r="H229" i="2" s="1"/>
  <c r="I229" i="2"/>
  <c r="J229" i="2"/>
  <c r="G230" i="2"/>
  <c r="H230" i="2" s="1"/>
  <c r="I230" i="2"/>
  <c r="J230" i="2"/>
  <c r="G231" i="2"/>
  <c r="H231" i="2" s="1"/>
  <c r="I231" i="2"/>
  <c r="J231" i="2"/>
  <c r="G232" i="2"/>
  <c r="H232" i="2" s="1"/>
  <c r="I232" i="2"/>
  <c r="J232" i="2"/>
  <c r="G233" i="2"/>
  <c r="H233" i="2" s="1"/>
  <c r="I233" i="2"/>
  <c r="J233" i="2"/>
  <c r="G234" i="2"/>
  <c r="H234" i="2" s="1"/>
  <c r="I234" i="2"/>
  <c r="J234" i="2"/>
  <c r="G235" i="2"/>
  <c r="H235" i="2" s="1"/>
  <c r="I235" i="2"/>
  <c r="J235" i="2"/>
  <c r="G236" i="2"/>
  <c r="H236" i="2" s="1"/>
  <c r="I236" i="2"/>
  <c r="J236" i="2"/>
  <c r="G237" i="2"/>
  <c r="H237" i="2" s="1"/>
  <c r="I237" i="2"/>
  <c r="J237" i="2"/>
  <c r="G238" i="2"/>
  <c r="H238" i="2" s="1"/>
  <c r="I238" i="2"/>
  <c r="J238" i="2"/>
  <c r="G239" i="2"/>
  <c r="H239" i="2" s="1"/>
  <c r="I239" i="2"/>
  <c r="J239" i="2"/>
  <c r="G240" i="2"/>
  <c r="H240" i="2" s="1"/>
  <c r="I240" i="2"/>
  <c r="J240" i="2"/>
  <c r="G241" i="2"/>
  <c r="H241" i="2" s="1"/>
  <c r="I241" i="2"/>
  <c r="J241" i="2"/>
  <c r="G242" i="2"/>
  <c r="H242" i="2" s="1"/>
  <c r="I242" i="2"/>
  <c r="J242" i="2"/>
  <c r="G243" i="2"/>
  <c r="I243" i="2"/>
  <c r="J243" i="2"/>
  <c r="G244" i="2"/>
  <c r="H244" i="2" s="1"/>
  <c r="I244" i="2"/>
  <c r="J244" i="2"/>
  <c r="G245" i="2"/>
  <c r="H245" i="2" s="1"/>
  <c r="I245" i="2"/>
  <c r="J245" i="2"/>
  <c r="G246" i="2"/>
  <c r="H246" i="2" s="1"/>
  <c r="I246" i="2"/>
  <c r="J246" i="2"/>
  <c r="G247" i="2"/>
  <c r="H247" i="2" s="1"/>
  <c r="I247" i="2"/>
  <c r="J247" i="2"/>
  <c r="G248" i="2"/>
  <c r="H248" i="2" s="1"/>
  <c r="I248" i="2"/>
  <c r="J248" i="2"/>
  <c r="G249" i="2"/>
  <c r="H249" i="2" s="1"/>
  <c r="I249" i="2"/>
  <c r="J249" i="2"/>
  <c r="G250" i="2"/>
  <c r="H250" i="2" s="1"/>
  <c r="I250" i="2"/>
  <c r="J250" i="2"/>
  <c r="G251" i="2"/>
  <c r="H251" i="2" s="1"/>
  <c r="I251" i="2"/>
  <c r="J251" i="2"/>
  <c r="G252" i="2"/>
  <c r="H252" i="2" s="1"/>
  <c r="I252" i="2"/>
  <c r="J252" i="2"/>
  <c r="G253" i="2"/>
  <c r="H253" i="2" s="1"/>
  <c r="I253" i="2"/>
  <c r="J253" i="2"/>
  <c r="G254" i="2"/>
  <c r="H254" i="2" s="1"/>
  <c r="I254" i="2"/>
  <c r="J254" i="2"/>
  <c r="G255" i="2"/>
  <c r="H255" i="2" s="1"/>
  <c r="I255" i="2"/>
  <c r="J255" i="2"/>
  <c r="G256" i="2"/>
  <c r="I256" i="2"/>
  <c r="J256" i="2"/>
  <c r="G257" i="2"/>
  <c r="H257" i="2" s="1"/>
  <c r="I257" i="2"/>
  <c r="J257" i="2"/>
  <c r="G258" i="2"/>
  <c r="H258" i="2" s="1"/>
  <c r="I258" i="2"/>
  <c r="J258" i="2"/>
  <c r="G259" i="2"/>
  <c r="I259" i="2"/>
  <c r="J259" i="2"/>
  <c r="G260" i="2"/>
  <c r="H260" i="2" s="1"/>
  <c r="I260" i="2"/>
  <c r="J260" i="2"/>
  <c r="G261" i="2"/>
  <c r="H261" i="2" s="1"/>
  <c r="I261" i="2"/>
  <c r="J261" i="2"/>
  <c r="G262" i="2"/>
  <c r="H262" i="2" s="1"/>
  <c r="I262" i="2"/>
  <c r="J262" i="2"/>
  <c r="G263" i="2"/>
  <c r="H263" i="2" s="1"/>
  <c r="I263" i="2"/>
  <c r="J263" i="2"/>
  <c r="G264" i="2"/>
  <c r="H264" i="2" s="1"/>
  <c r="I264" i="2"/>
  <c r="J264" i="2"/>
  <c r="G265" i="2"/>
  <c r="H265" i="2" s="1"/>
  <c r="I265" i="2"/>
  <c r="J265" i="2"/>
  <c r="G266" i="2"/>
  <c r="H266" i="2" s="1"/>
  <c r="I266" i="2"/>
  <c r="J266" i="2"/>
  <c r="G267" i="2"/>
  <c r="H267" i="2" s="1"/>
  <c r="I267" i="2"/>
  <c r="J267" i="2"/>
  <c r="G268" i="2"/>
  <c r="H268" i="2" s="1"/>
  <c r="I268" i="2"/>
  <c r="J268" i="2"/>
  <c r="G269" i="2"/>
  <c r="H269" i="2" s="1"/>
  <c r="I269" i="2"/>
  <c r="J269" i="2"/>
  <c r="G270" i="2"/>
  <c r="H270" i="2" s="1"/>
  <c r="I270" i="2"/>
  <c r="J270" i="2"/>
  <c r="G271" i="2"/>
  <c r="H271" i="2" s="1"/>
  <c r="I271" i="2"/>
  <c r="J271" i="2"/>
  <c r="G272" i="2"/>
  <c r="H272" i="2" s="1"/>
  <c r="I272" i="2"/>
  <c r="J272" i="2"/>
  <c r="G273" i="2"/>
  <c r="H273" i="2" s="1"/>
  <c r="I273" i="2"/>
  <c r="J273" i="2"/>
  <c r="G274" i="2"/>
  <c r="H274" i="2" s="1"/>
  <c r="I274" i="2"/>
  <c r="J274" i="2"/>
  <c r="G275" i="2"/>
  <c r="I275" i="2"/>
  <c r="J275" i="2"/>
  <c r="G276" i="2"/>
  <c r="H276" i="2" s="1"/>
  <c r="I276" i="2"/>
  <c r="J276" i="2"/>
  <c r="G277" i="2"/>
  <c r="H277" i="2" s="1"/>
  <c r="I277" i="2"/>
  <c r="J277" i="2"/>
  <c r="G278" i="2"/>
  <c r="H278" i="2" s="1"/>
  <c r="I278" i="2"/>
  <c r="J278" i="2"/>
  <c r="G279" i="2"/>
  <c r="H279" i="2" s="1"/>
  <c r="I279" i="2"/>
  <c r="J279" i="2"/>
  <c r="G280" i="2"/>
  <c r="H280" i="2" s="1"/>
  <c r="I280" i="2"/>
  <c r="J280" i="2"/>
  <c r="G281" i="2"/>
  <c r="H281" i="2" s="1"/>
  <c r="I281" i="2"/>
  <c r="J281" i="2"/>
  <c r="G282" i="2"/>
  <c r="H282" i="2" s="1"/>
  <c r="I282" i="2"/>
  <c r="J282" i="2"/>
  <c r="G283" i="2"/>
  <c r="H283" i="2" s="1"/>
  <c r="I283" i="2"/>
  <c r="J283" i="2"/>
  <c r="G284" i="2"/>
  <c r="H284" i="2" s="1"/>
  <c r="I284" i="2"/>
  <c r="J284" i="2"/>
  <c r="G285" i="2"/>
  <c r="H285" i="2" s="1"/>
  <c r="I285" i="2"/>
  <c r="J285" i="2"/>
  <c r="G286" i="2"/>
  <c r="H286" i="2" s="1"/>
  <c r="I286" i="2"/>
  <c r="J286" i="2"/>
  <c r="G287" i="2"/>
  <c r="I287" i="2"/>
  <c r="J287" i="2"/>
  <c r="G288" i="2"/>
  <c r="H288" i="2" s="1"/>
  <c r="I288" i="2"/>
  <c r="J288" i="2"/>
  <c r="G289" i="2"/>
  <c r="H289" i="2" s="1"/>
  <c r="I289" i="2"/>
  <c r="J289" i="2"/>
  <c r="G290" i="2"/>
  <c r="H290" i="2" s="1"/>
  <c r="I290" i="2"/>
  <c r="J290" i="2"/>
  <c r="G291" i="2"/>
  <c r="I291" i="2"/>
  <c r="J291" i="2"/>
  <c r="G292" i="2"/>
  <c r="I292" i="2"/>
  <c r="J292" i="2"/>
  <c r="G293" i="2"/>
  <c r="H293" i="2" s="1"/>
  <c r="I293" i="2"/>
  <c r="J293" i="2"/>
  <c r="G294" i="2"/>
  <c r="H294" i="2" s="1"/>
  <c r="I294" i="2"/>
  <c r="J294" i="2"/>
  <c r="G295" i="2"/>
  <c r="H295" i="2" s="1"/>
  <c r="I295" i="2"/>
  <c r="J295" i="2"/>
  <c r="G296" i="2"/>
  <c r="H296" i="2" s="1"/>
  <c r="I296" i="2"/>
  <c r="J296" i="2"/>
  <c r="G297" i="2"/>
  <c r="H297" i="2" s="1"/>
  <c r="I297" i="2"/>
  <c r="J297" i="2"/>
  <c r="G298" i="2"/>
  <c r="H298" i="2" s="1"/>
  <c r="I298" i="2"/>
  <c r="J298" i="2"/>
  <c r="G299" i="2"/>
  <c r="H299" i="2" s="1"/>
  <c r="I299" i="2"/>
  <c r="J299" i="2"/>
  <c r="G300" i="2"/>
  <c r="H300" i="2" s="1"/>
  <c r="I300" i="2"/>
  <c r="J300" i="2"/>
  <c r="G301" i="2"/>
  <c r="H301" i="2" s="1"/>
  <c r="I301" i="2"/>
  <c r="J301" i="2"/>
  <c r="G302" i="2"/>
  <c r="H302" i="2" s="1"/>
  <c r="I302" i="2"/>
  <c r="J302" i="2"/>
  <c r="G303" i="2"/>
  <c r="H303" i="2" s="1"/>
  <c r="I303" i="2"/>
  <c r="J303" i="2"/>
  <c r="G304" i="2"/>
  <c r="H304" i="2" s="1"/>
  <c r="I304" i="2"/>
  <c r="J304" i="2"/>
  <c r="G305" i="2"/>
  <c r="H305" i="2" s="1"/>
  <c r="I305" i="2"/>
  <c r="J305" i="2"/>
  <c r="G306" i="2"/>
  <c r="H306" i="2" s="1"/>
  <c r="I306" i="2"/>
  <c r="J306" i="2"/>
  <c r="G307" i="2"/>
  <c r="I307" i="2"/>
  <c r="J307" i="2"/>
  <c r="G308" i="2"/>
  <c r="H308" i="2" s="1"/>
  <c r="I308" i="2"/>
  <c r="J308" i="2"/>
  <c r="G309" i="2"/>
  <c r="I309" i="2"/>
  <c r="J309" i="2"/>
  <c r="G310" i="2"/>
  <c r="H310" i="2" s="1"/>
  <c r="I310" i="2"/>
  <c r="J310" i="2"/>
  <c r="G311" i="2"/>
  <c r="H311" i="2" s="1"/>
  <c r="I311" i="2"/>
  <c r="J311" i="2"/>
  <c r="G312" i="2"/>
  <c r="H312" i="2" s="1"/>
  <c r="I312" i="2"/>
  <c r="J312" i="2"/>
  <c r="G313" i="2"/>
  <c r="I313" i="2"/>
  <c r="J313" i="2"/>
  <c r="G314" i="2"/>
  <c r="H314" i="2" s="1"/>
  <c r="I314" i="2"/>
  <c r="J314" i="2"/>
  <c r="G315" i="2"/>
  <c r="H315" i="2" s="1"/>
  <c r="I315" i="2"/>
  <c r="J315" i="2"/>
  <c r="G316" i="2"/>
  <c r="H316" i="2" s="1"/>
  <c r="I316" i="2"/>
  <c r="J316" i="2"/>
  <c r="G317" i="2"/>
  <c r="H317" i="2" s="1"/>
  <c r="I317" i="2"/>
  <c r="J317" i="2"/>
  <c r="G318" i="2"/>
  <c r="H318" i="2" s="1"/>
  <c r="I318" i="2"/>
  <c r="J318" i="2"/>
  <c r="G319" i="2"/>
  <c r="H319" i="2" s="1"/>
  <c r="I319" i="2"/>
  <c r="J319" i="2"/>
  <c r="G320" i="2"/>
  <c r="H320" i="2" s="1"/>
  <c r="I320" i="2"/>
  <c r="J320" i="2"/>
  <c r="G321" i="2"/>
  <c r="H321" i="2" s="1"/>
  <c r="I321" i="2"/>
  <c r="J321" i="2"/>
  <c r="G322" i="2"/>
  <c r="H322" i="2" s="1"/>
  <c r="I322" i="2"/>
  <c r="J322" i="2"/>
  <c r="G323" i="2"/>
  <c r="I323" i="2"/>
  <c r="J323" i="2"/>
  <c r="G324" i="2"/>
  <c r="H324" i="2" s="1"/>
  <c r="I324" i="2"/>
  <c r="J324" i="2"/>
  <c r="G325" i="2"/>
  <c r="H325" i="2" s="1"/>
  <c r="I325" i="2"/>
  <c r="J325" i="2"/>
  <c r="G326" i="2"/>
  <c r="I326" i="2"/>
  <c r="J326" i="2"/>
  <c r="G327" i="2"/>
  <c r="H327" i="2" s="1"/>
  <c r="I327" i="2"/>
  <c r="J327" i="2"/>
  <c r="G328" i="2"/>
  <c r="H328" i="2" s="1"/>
  <c r="I328" i="2"/>
  <c r="J328" i="2"/>
  <c r="G329" i="2"/>
  <c r="H329" i="2" s="1"/>
  <c r="I329" i="2"/>
  <c r="J329" i="2"/>
  <c r="G330" i="2"/>
  <c r="H330" i="2" s="1"/>
  <c r="I330" i="2"/>
  <c r="J330" i="2"/>
  <c r="G331" i="2"/>
  <c r="H331" i="2" s="1"/>
  <c r="I331" i="2"/>
  <c r="J331" i="2"/>
  <c r="G332" i="2"/>
  <c r="H332" i="2" s="1"/>
  <c r="I332" i="2"/>
  <c r="J332" i="2"/>
  <c r="G333" i="2"/>
  <c r="I333" i="2"/>
  <c r="J333" i="2"/>
  <c r="G334" i="2"/>
  <c r="H334" i="2" s="1"/>
  <c r="I334" i="2"/>
  <c r="J334" i="2"/>
  <c r="G335" i="2"/>
  <c r="H335" i="2" s="1"/>
  <c r="I335" i="2"/>
  <c r="J335" i="2"/>
  <c r="G336" i="2"/>
  <c r="H336" i="2" s="1"/>
  <c r="I336" i="2"/>
  <c r="J336" i="2"/>
  <c r="G337" i="2"/>
  <c r="H337" i="2" s="1"/>
  <c r="I337" i="2"/>
  <c r="J337" i="2"/>
  <c r="G338" i="2"/>
  <c r="H338" i="2" s="1"/>
  <c r="I338" i="2"/>
  <c r="J338" i="2"/>
  <c r="G339" i="2"/>
  <c r="I339" i="2"/>
  <c r="J339" i="2"/>
  <c r="G340" i="2"/>
  <c r="H340" i="2" s="1"/>
  <c r="I340" i="2"/>
  <c r="J340" i="2"/>
  <c r="G341" i="2"/>
  <c r="H341" i="2" s="1"/>
  <c r="I341" i="2"/>
  <c r="J341" i="2"/>
  <c r="G342" i="2"/>
  <c r="H342" i="2" s="1"/>
  <c r="I342" i="2"/>
  <c r="J342" i="2"/>
  <c r="G343" i="2"/>
  <c r="I343" i="2"/>
  <c r="J343" i="2"/>
  <c r="G344" i="2"/>
  <c r="H344" i="2" s="1"/>
  <c r="I344" i="2"/>
  <c r="J344" i="2"/>
  <c r="G345" i="2"/>
  <c r="H345" i="2" s="1"/>
  <c r="I345" i="2"/>
  <c r="J345" i="2"/>
  <c r="G346" i="2"/>
  <c r="H346" i="2" s="1"/>
  <c r="I346" i="2"/>
  <c r="J346" i="2"/>
  <c r="G347" i="2"/>
  <c r="H347" i="2" s="1"/>
  <c r="I347" i="2"/>
  <c r="J347" i="2"/>
  <c r="G348" i="2"/>
  <c r="I348" i="2"/>
  <c r="J348" i="2"/>
  <c r="G349" i="2"/>
  <c r="H349" i="2" s="1"/>
  <c r="I349" i="2"/>
  <c r="J349" i="2"/>
  <c r="G350" i="2"/>
  <c r="H350" i="2" s="1"/>
  <c r="I350" i="2"/>
  <c r="J350" i="2"/>
  <c r="G351" i="2"/>
  <c r="H351" i="2" s="1"/>
  <c r="I351" i="2"/>
  <c r="J351" i="2"/>
  <c r="G352" i="2"/>
  <c r="H352" i="2" s="1"/>
  <c r="I352" i="2"/>
  <c r="J352" i="2"/>
  <c r="G353" i="2"/>
  <c r="H353" i="2" s="1"/>
  <c r="I353" i="2"/>
  <c r="J353" i="2"/>
  <c r="G354" i="2"/>
  <c r="H354" i="2" s="1"/>
  <c r="I354" i="2"/>
  <c r="J354" i="2"/>
  <c r="G355" i="2"/>
  <c r="I355" i="2"/>
  <c r="J355" i="2"/>
  <c r="G356" i="2"/>
  <c r="H356" i="2" s="1"/>
  <c r="I356" i="2"/>
  <c r="J356" i="2"/>
  <c r="G357" i="2"/>
  <c r="H357" i="2" s="1"/>
  <c r="I357" i="2"/>
  <c r="J357" i="2"/>
  <c r="G358" i="2"/>
  <c r="H358" i="2" s="1"/>
  <c r="I358" i="2"/>
  <c r="J358" i="2"/>
  <c r="G359" i="2"/>
  <c r="H359" i="2" s="1"/>
  <c r="I359" i="2"/>
  <c r="J359" i="2"/>
  <c r="G360" i="2"/>
  <c r="I360" i="2"/>
  <c r="J360" i="2"/>
  <c r="G361" i="2"/>
  <c r="H361" i="2" s="1"/>
  <c r="I361" i="2"/>
  <c r="J361" i="2"/>
  <c r="G362" i="2"/>
  <c r="H362" i="2" s="1"/>
  <c r="I362" i="2"/>
  <c r="J362" i="2"/>
  <c r="G363" i="2"/>
  <c r="H363" i="2" s="1"/>
  <c r="I363" i="2"/>
  <c r="J363" i="2"/>
  <c r="G364" i="2"/>
  <c r="H364" i="2" s="1"/>
  <c r="I364" i="2"/>
  <c r="J364" i="2"/>
  <c r="G365" i="2"/>
  <c r="H365" i="2" s="1"/>
  <c r="I365" i="2"/>
  <c r="J365" i="2"/>
  <c r="G366" i="2"/>
  <c r="H366" i="2" s="1"/>
  <c r="I366" i="2"/>
  <c r="J366" i="2"/>
  <c r="G367" i="2"/>
  <c r="H367" i="2" s="1"/>
  <c r="I367" i="2"/>
  <c r="J367" i="2"/>
  <c r="G368" i="2"/>
  <c r="H368" i="2" s="1"/>
  <c r="I368" i="2"/>
  <c r="J368" i="2"/>
  <c r="G369" i="2"/>
  <c r="H369" i="2" s="1"/>
  <c r="I369" i="2"/>
  <c r="J369" i="2"/>
  <c r="G370" i="2"/>
  <c r="H370" i="2" s="1"/>
  <c r="I370" i="2"/>
  <c r="J370" i="2"/>
  <c r="G371" i="2"/>
  <c r="I371" i="2"/>
  <c r="J371" i="2"/>
  <c r="G372" i="2"/>
  <c r="H372" i="2" s="1"/>
  <c r="I372" i="2"/>
  <c r="J372" i="2"/>
  <c r="G373" i="2"/>
  <c r="H373" i="2" s="1"/>
  <c r="I373" i="2"/>
  <c r="J373" i="2"/>
  <c r="G374" i="2"/>
  <c r="H374" i="2" s="1"/>
  <c r="I374" i="2"/>
  <c r="J374" i="2"/>
  <c r="G375" i="2"/>
  <c r="H375" i="2" s="1"/>
  <c r="I375" i="2"/>
  <c r="J375" i="2"/>
  <c r="G376" i="2"/>
  <c r="H376" i="2" s="1"/>
  <c r="I376" i="2"/>
  <c r="J376" i="2"/>
  <c r="G377" i="2"/>
  <c r="I377" i="2"/>
  <c r="J377" i="2"/>
  <c r="G378" i="2"/>
  <c r="H378" i="2" s="1"/>
  <c r="I378" i="2"/>
  <c r="J378" i="2"/>
  <c r="G379" i="2"/>
  <c r="H379" i="2" s="1"/>
  <c r="I379" i="2"/>
  <c r="J379" i="2"/>
  <c r="G380" i="2"/>
  <c r="H380" i="2" s="1"/>
  <c r="I380" i="2"/>
  <c r="J380" i="2"/>
  <c r="G381" i="2"/>
  <c r="H381" i="2" s="1"/>
  <c r="I381" i="2"/>
  <c r="J381" i="2"/>
  <c r="G382" i="2"/>
  <c r="H382" i="2" s="1"/>
  <c r="I382" i="2"/>
  <c r="J382" i="2"/>
  <c r="G383" i="2"/>
  <c r="H383" i="2" s="1"/>
  <c r="I383" i="2"/>
  <c r="J383" i="2"/>
  <c r="G384" i="2"/>
  <c r="H384" i="2" s="1"/>
  <c r="I384" i="2"/>
  <c r="J384" i="2"/>
  <c r="G385" i="2"/>
  <c r="H385" i="2" s="1"/>
  <c r="I385" i="2"/>
  <c r="J385" i="2"/>
  <c r="G386" i="2"/>
  <c r="H386" i="2" s="1"/>
  <c r="I386" i="2"/>
  <c r="J386" i="2"/>
  <c r="G387" i="2"/>
  <c r="I387" i="2"/>
  <c r="J387" i="2"/>
  <c r="G388" i="2"/>
  <c r="H388" i="2" s="1"/>
  <c r="I388" i="2"/>
  <c r="J388" i="2"/>
  <c r="G389" i="2"/>
  <c r="H389" i="2" s="1"/>
  <c r="I389" i="2"/>
  <c r="J389" i="2"/>
  <c r="G390" i="2"/>
  <c r="H390" i="2" s="1"/>
  <c r="I390" i="2"/>
  <c r="J390" i="2"/>
  <c r="G391" i="2"/>
  <c r="H391" i="2" s="1"/>
  <c r="I391" i="2"/>
  <c r="J391" i="2"/>
  <c r="G392" i="2"/>
  <c r="H392" i="2" s="1"/>
  <c r="I392" i="2"/>
  <c r="J392" i="2"/>
  <c r="G393" i="2"/>
  <c r="H393" i="2" s="1"/>
  <c r="I393" i="2"/>
  <c r="J393" i="2"/>
  <c r="G394" i="2"/>
  <c r="H394" i="2" s="1"/>
  <c r="I394" i="2"/>
  <c r="J394" i="2"/>
  <c r="G395" i="2"/>
  <c r="H395" i="2" s="1"/>
  <c r="I395" i="2"/>
  <c r="J395" i="2"/>
  <c r="G396" i="2"/>
  <c r="H396" i="2" s="1"/>
  <c r="I396" i="2"/>
  <c r="J396" i="2"/>
  <c r="G397" i="2"/>
  <c r="H397" i="2" s="1"/>
  <c r="I397" i="2"/>
  <c r="J397" i="2"/>
  <c r="G398" i="2"/>
  <c r="H398" i="2" s="1"/>
  <c r="I398" i="2"/>
  <c r="J398" i="2"/>
  <c r="G399" i="2"/>
  <c r="H399" i="2" s="1"/>
  <c r="I399" i="2"/>
  <c r="J399" i="2"/>
  <c r="G400" i="2"/>
  <c r="H400" i="2" s="1"/>
  <c r="I400" i="2"/>
  <c r="J400" i="2"/>
  <c r="G401" i="2"/>
  <c r="H401" i="2" s="1"/>
  <c r="I401" i="2"/>
  <c r="J401" i="2"/>
  <c r="G402" i="2"/>
  <c r="H402" i="2" s="1"/>
  <c r="I402" i="2"/>
  <c r="J402" i="2"/>
  <c r="G403" i="2"/>
  <c r="I403" i="2"/>
  <c r="J403" i="2"/>
  <c r="G404" i="2"/>
  <c r="H404" i="2" s="1"/>
  <c r="I404" i="2"/>
  <c r="J404" i="2"/>
  <c r="G405" i="2"/>
  <c r="H405" i="2" s="1"/>
  <c r="I405" i="2"/>
  <c r="J405" i="2"/>
  <c r="G406" i="2"/>
  <c r="H406" i="2" s="1"/>
  <c r="I406" i="2"/>
  <c r="J406" i="2"/>
  <c r="G407" i="2"/>
  <c r="H407" i="2" s="1"/>
  <c r="I407" i="2"/>
  <c r="J407" i="2"/>
  <c r="G408" i="2"/>
  <c r="H408" i="2" s="1"/>
  <c r="I408" i="2"/>
  <c r="J408" i="2"/>
  <c r="G409" i="2"/>
  <c r="H409" i="2" s="1"/>
  <c r="I409" i="2"/>
  <c r="J409" i="2"/>
  <c r="G410" i="2"/>
  <c r="H410" i="2" s="1"/>
  <c r="I410" i="2"/>
  <c r="J410" i="2"/>
  <c r="G411" i="2"/>
  <c r="I411" i="2"/>
  <c r="J411" i="2"/>
  <c r="G412" i="2"/>
  <c r="H412" i="2" s="1"/>
  <c r="I412" i="2"/>
  <c r="J412" i="2"/>
  <c r="G413" i="2"/>
  <c r="H413" i="2" s="1"/>
  <c r="I413" i="2"/>
  <c r="J413" i="2"/>
  <c r="G414" i="2"/>
  <c r="H414" i="2" s="1"/>
  <c r="I414" i="2"/>
  <c r="J414" i="2"/>
  <c r="G415" i="2"/>
  <c r="H415" i="2" s="1"/>
  <c r="I415" i="2"/>
  <c r="J415" i="2"/>
  <c r="G416" i="2"/>
  <c r="H416" i="2" s="1"/>
  <c r="I416" i="2"/>
  <c r="J416" i="2"/>
  <c r="G417" i="2"/>
  <c r="H417" i="2" s="1"/>
  <c r="I417" i="2"/>
  <c r="J417" i="2"/>
  <c r="G418" i="2"/>
  <c r="H418" i="2" s="1"/>
  <c r="I418" i="2"/>
  <c r="J418" i="2"/>
  <c r="G419" i="2"/>
  <c r="I419" i="2"/>
  <c r="J419" i="2"/>
  <c r="G420" i="2"/>
  <c r="H420" i="2" s="1"/>
  <c r="I420" i="2"/>
  <c r="J420" i="2"/>
  <c r="G421" i="2"/>
  <c r="H421" i="2" s="1"/>
  <c r="I421" i="2"/>
  <c r="J421" i="2"/>
  <c r="G422" i="2"/>
  <c r="H422" i="2" s="1"/>
  <c r="I422" i="2"/>
  <c r="J422" i="2"/>
  <c r="G423" i="2"/>
  <c r="H423" i="2" s="1"/>
  <c r="I423" i="2"/>
  <c r="J423" i="2"/>
  <c r="G424" i="2"/>
  <c r="H424" i="2" s="1"/>
  <c r="I424" i="2"/>
  <c r="J424" i="2"/>
  <c r="G425" i="2"/>
  <c r="H425" i="2" s="1"/>
  <c r="I425" i="2"/>
  <c r="J425" i="2"/>
  <c r="G426" i="2"/>
  <c r="H426" i="2" s="1"/>
  <c r="I426" i="2"/>
  <c r="J426" i="2"/>
  <c r="G427" i="2"/>
  <c r="H427" i="2" s="1"/>
  <c r="I427" i="2"/>
  <c r="J427" i="2"/>
  <c r="G428" i="2"/>
  <c r="I428" i="2"/>
  <c r="J428" i="2"/>
  <c r="G429" i="2"/>
  <c r="H429" i="2" s="1"/>
  <c r="I429" i="2"/>
  <c r="J429" i="2"/>
  <c r="G430" i="2"/>
  <c r="H430" i="2" s="1"/>
  <c r="I430" i="2"/>
  <c r="J430" i="2"/>
  <c r="G431" i="2"/>
  <c r="H431" i="2" s="1"/>
  <c r="I431" i="2"/>
  <c r="J431" i="2"/>
  <c r="G432" i="2"/>
  <c r="H432" i="2" s="1"/>
  <c r="I432" i="2"/>
  <c r="J432" i="2"/>
  <c r="G433" i="2"/>
  <c r="H433" i="2" s="1"/>
  <c r="I433" i="2"/>
  <c r="J433" i="2"/>
  <c r="G434" i="2"/>
  <c r="H434" i="2" s="1"/>
  <c r="I434" i="2"/>
  <c r="J434" i="2"/>
  <c r="G435" i="2"/>
  <c r="I435" i="2"/>
  <c r="J435" i="2"/>
  <c r="G436" i="2"/>
  <c r="H436" i="2" s="1"/>
  <c r="I436" i="2"/>
  <c r="J436" i="2"/>
  <c r="G437" i="2"/>
  <c r="H437" i="2" s="1"/>
  <c r="I437" i="2"/>
  <c r="J437" i="2"/>
  <c r="G438" i="2"/>
  <c r="H438" i="2" s="1"/>
  <c r="I438" i="2"/>
  <c r="J438" i="2"/>
  <c r="G439" i="2"/>
  <c r="H439" i="2" s="1"/>
  <c r="I439" i="2"/>
  <c r="J439" i="2"/>
  <c r="G440" i="2"/>
  <c r="H440" i="2" s="1"/>
  <c r="I440" i="2"/>
  <c r="J440" i="2"/>
  <c r="G441" i="2"/>
  <c r="H441" i="2" s="1"/>
  <c r="I441" i="2"/>
  <c r="J441" i="2"/>
  <c r="G442" i="2"/>
  <c r="H442" i="2" s="1"/>
  <c r="I442" i="2"/>
  <c r="J442" i="2"/>
  <c r="G443" i="2"/>
  <c r="H443" i="2" s="1"/>
  <c r="I443" i="2"/>
  <c r="J443" i="2"/>
  <c r="G444" i="2"/>
  <c r="H444" i="2" s="1"/>
  <c r="I444" i="2"/>
  <c r="J444" i="2"/>
  <c r="G445" i="2"/>
  <c r="I445" i="2"/>
  <c r="J445" i="2"/>
  <c r="G446" i="2"/>
  <c r="H446" i="2" s="1"/>
  <c r="I446" i="2"/>
  <c r="J446" i="2"/>
  <c r="G447" i="2"/>
  <c r="H447" i="2" s="1"/>
  <c r="I447" i="2"/>
  <c r="J447" i="2"/>
  <c r="G448" i="2"/>
  <c r="H448" i="2" s="1"/>
  <c r="I448" i="2"/>
  <c r="J448" i="2"/>
  <c r="G449" i="2"/>
  <c r="H449" i="2" s="1"/>
  <c r="I449" i="2"/>
  <c r="J449" i="2"/>
  <c r="G450" i="2"/>
  <c r="H450" i="2" s="1"/>
  <c r="I450" i="2"/>
  <c r="J450" i="2"/>
  <c r="G451" i="2"/>
  <c r="I451" i="2"/>
  <c r="J451" i="2"/>
  <c r="G452" i="2"/>
  <c r="H452" i="2" s="1"/>
  <c r="I452" i="2"/>
  <c r="J452" i="2"/>
  <c r="G453" i="2"/>
  <c r="H453" i="2" s="1"/>
  <c r="I453" i="2"/>
  <c r="J453" i="2"/>
  <c r="G454" i="2"/>
  <c r="H454" i="2" s="1"/>
  <c r="I454" i="2"/>
  <c r="J454" i="2"/>
  <c r="G455" i="2"/>
  <c r="H455" i="2" s="1"/>
  <c r="I455" i="2"/>
  <c r="J455" i="2"/>
  <c r="G456" i="2"/>
  <c r="H456" i="2" s="1"/>
  <c r="I456" i="2"/>
  <c r="J456" i="2"/>
  <c r="G457" i="2"/>
  <c r="H457" i="2" s="1"/>
  <c r="I457" i="2"/>
  <c r="J457" i="2"/>
  <c r="G458" i="2"/>
  <c r="H458" i="2" s="1"/>
  <c r="I458" i="2"/>
  <c r="J458" i="2"/>
  <c r="G459" i="2"/>
  <c r="H459" i="2" s="1"/>
  <c r="I459" i="2"/>
  <c r="J459" i="2"/>
  <c r="G460" i="2"/>
  <c r="H460" i="2" s="1"/>
  <c r="I460" i="2"/>
  <c r="J460" i="2"/>
  <c r="G461" i="2"/>
  <c r="H461" i="2" s="1"/>
  <c r="I461" i="2"/>
  <c r="J461" i="2"/>
  <c r="G462" i="2"/>
  <c r="I462" i="2"/>
  <c r="J462" i="2"/>
  <c r="G463" i="2"/>
  <c r="H463" i="2" s="1"/>
  <c r="I463" i="2"/>
  <c r="J463" i="2"/>
  <c r="G464" i="2"/>
  <c r="H464" i="2" s="1"/>
  <c r="I464" i="2"/>
  <c r="J464" i="2"/>
  <c r="G465" i="2"/>
  <c r="H465" i="2" s="1"/>
  <c r="I465" i="2"/>
  <c r="J465" i="2"/>
  <c r="G466" i="2"/>
  <c r="H466" i="2" s="1"/>
  <c r="I466" i="2"/>
  <c r="J466" i="2"/>
  <c r="G467" i="2"/>
  <c r="I467" i="2"/>
  <c r="J467" i="2"/>
  <c r="G468" i="2"/>
  <c r="H468" i="2" s="1"/>
  <c r="I468" i="2"/>
  <c r="J468" i="2"/>
  <c r="G469" i="2"/>
  <c r="H469" i="2" s="1"/>
  <c r="I469" i="2"/>
  <c r="J469" i="2"/>
  <c r="G470" i="2"/>
  <c r="H470" i="2" s="1"/>
  <c r="I470" i="2"/>
  <c r="J470" i="2"/>
  <c r="G471" i="2"/>
  <c r="H471" i="2" s="1"/>
  <c r="I471" i="2"/>
  <c r="J471" i="2"/>
  <c r="G472" i="2"/>
  <c r="H472" i="2" s="1"/>
  <c r="I472" i="2"/>
  <c r="J472" i="2"/>
  <c r="G473" i="2"/>
  <c r="H473" i="2" s="1"/>
  <c r="I473" i="2"/>
  <c r="J473" i="2"/>
  <c r="G474" i="2"/>
  <c r="H474" i="2" s="1"/>
  <c r="I474" i="2"/>
  <c r="J474" i="2"/>
  <c r="G475" i="2"/>
  <c r="H475" i="2" s="1"/>
  <c r="I475" i="2"/>
  <c r="J475" i="2"/>
  <c r="G476" i="2"/>
  <c r="H476" i="2" s="1"/>
  <c r="I476" i="2"/>
  <c r="J476" i="2"/>
  <c r="G477" i="2"/>
  <c r="H477" i="2" s="1"/>
  <c r="I477" i="2"/>
  <c r="J477" i="2"/>
  <c r="G478" i="2"/>
  <c r="H478" i="2" s="1"/>
  <c r="I478" i="2"/>
  <c r="J478" i="2"/>
  <c r="G479" i="2"/>
  <c r="I479" i="2"/>
  <c r="J479" i="2"/>
  <c r="G480" i="2"/>
  <c r="H480" i="2" s="1"/>
  <c r="I480" i="2"/>
  <c r="J480" i="2"/>
  <c r="G481" i="2"/>
  <c r="H481" i="2" s="1"/>
  <c r="I481" i="2"/>
  <c r="J481" i="2"/>
  <c r="G482" i="2"/>
  <c r="H482" i="2" s="1"/>
  <c r="I482" i="2"/>
  <c r="J482" i="2"/>
  <c r="G483" i="2"/>
  <c r="I483" i="2"/>
  <c r="J483" i="2"/>
  <c r="G484" i="2"/>
  <c r="H484" i="2" s="1"/>
  <c r="I484" i="2"/>
  <c r="J484" i="2"/>
  <c r="G485" i="2"/>
  <c r="H485" i="2" s="1"/>
  <c r="I485" i="2"/>
  <c r="J485" i="2"/>
  <c r="G486" i="2"/>
  <c r="H486" i="2" s="1"/>
  <c r="I486" i="2"/>
  <c r="J486" i="2"/>
  <c r="G487" i="2"/>
  <c r="H487" i="2" s="1"/>
  <c r="I487" i="2"/>
  <c r="J487" i="2"/>
  <c r="G488" i="2"/>
  <c r="H488" i="2" s="1"/>
  <c r="I488" i="2"/>
  <c r="J488" i="2"/>
  <c r="G489" i="2"/>
  <c r="H489" i="2" s="1"/>
  <c r="I489" i="2"/>
  <c r="J489" i="2"/>
  <c r="G490" i="2"/>
  <c r="H490" i="2" s="1"/>
  <c r="I490" i="2"/>
  <c r="J490" i="2"/>
  <c r="G491" i="2"/>
  <c r="H491" i="2" s="1"/>
  <c r="I491" i="2"/>
  <c r="J491" i="2"/>
  <c r="G492" i="2"/>
  <c r="H492" i="2" s="1"/>
  <c r="I492" i="2"/>
  <c r="J492" i="2"/>
  <c r="G493" i="2"/>
  <c r="H493" i="2" s="1"/>
  <c r="I493" i="2"/>
  <c r="J493" i="2"/>
  <c r="G494" i="2"/>
  <c r="H494" i="2" s="1"/>
  <c r="I494" i="2"/>
  <c r="J494" i="2"/>
  <c r="G495" i="2"/>
  <c r="H495" i="2" s="1"/>
  <c r="I495" i="2"/>
  <c r="J495" i="2"/>
  <c r="G496" i="2"/>
  <c r="I496" i="2"/>
  <c r="J496" i="2"/>
  <c r="G497" i="2"/>
  <c r="H497" i="2" s="1"/>
  <c r="I497" i="2"/>
  <c r="J497" i="2"/>
  <c r="G498" i="2"/>
  <c r="H498" i="2" s="1"/>
  <c r="I498" i="2"/>
  <c r="J498" i="2"/>
  <c r="G499" i="2"/>
  <c r="I499" i="2"/>
  <c r="J499" i="2"/>
  <c r="G500" i="2"/>
  <c r="H500" i="2" s="1"/>
  <c r="I500" i="2"/>
  <c r="J500" i="2"/>
  <c r="G501" i="2"/>
  <c r="H501" i="2" s="1"/>
  <c r="I501" i="2"/>
  <c r="J501" i="2"/>
  <c r="G502" i="2"/>
  <c r="H502" i="2" s="1"/>
  <c r="I502" i="2"/>
  <c r="J502" i="2"/>
  <c r="G503" i="2"/>
  <c r="H503" i="2" s="1"/>
  <c r="I503" i="2"/>
  <c r="J503" i="2"/>
  <c r="G504" i="2"/>
  <c r="H504" i="2" s="1"/>
  <c r="I504" i="2"/>
  <c r="J504" i="2"/>
  <c r="G505" i="2"/>
  <c r="H505" i="2" s="1"/>
  <c r="I505" i="2"/>
  <c r="J505" i="2"/>
  <c r="G506" i="2"/>
  <c r="H506" i="2" s="1"/>
  <c r="I506" i="2"/>
  <c r="J506" i="2"/>
  <c r="G507" i="2"/>
  <c r="H507" i="2" s="1"/>
  <c r="I507" i="2"/>
  <c r="J507" i="2"/>
  <c r="G508" i="2"/>
  <c r="H508" i="2" s="1"/>
  <c r="I508" i="2"/>
  <c r="J508" i="2"/>
  <c r="G509" i="2"/>
  <c r="H509" i="2" s="1"/>
  <c r="I509" i="2"/>
  <c r="J509" i="2"/>
  <c r="G510" i="2"/>
  <c r="H510" i="2" s="1"/>
  <c r="I510" i="2"/>
  <c r="J510" i="2"/>
  <c r="G511" i="2"/>
  <c r="H511" i="2" s="1"/>
  <c r="I511" i="2"/>
  <c r="J511" i="2"/>
  <c r="G512" i="2"/>
  <c r="H512" i="2" s="1"/>
  <c r="I512" i="2"/>
  <c r="J512" i="2"/>
  <c r="G513" i="2"/>
  <c r="I513" i="2"/>
  <c r="J513" i="2"/>
  <c r="G514" i="2"/>
  <c r="H514" i="2" s="1"/>
  <c r="I514" i="2"/>
  <c r="J514" i="2"/>
  <c r="G515" i="2"/>
  <c r="I515" i="2"/>
  <c r="J515" i="2"/>
  <c r="G516" i="2"/>
  <c r="H516" i="2" s="1"/>
  <c r="I516" i="2"/>
  <c r="J516" i="2"/>
  <c r="G517" i="2"/>
  <c r="H517" i="2" s="1"/>
  <c r="I517" i="2"/>
  <c r="J517" i="2"/>
  <c r="G518" i="2"/>
  <c r="H518" i="2" s="1"/>
  <c r="I518" i="2"/>
  <c r="J518" i="2"/>
  <c r="G519" i="2"/>
  <c r="H519" i="2" s="1"/>
  <c r="I519" i="2"/>
  <c r="J519" i="2"/>
  <c r="G520" i="2"/>
  <c r="H520" i="2" s="1"/>
  <c r="I520" i="2"/>
  <c r="J520" i="2"/>
  <c r="G521" i="2"/>
  <c r="H521" i="2" s="1"/>
  <c r="I521" i="2"/>
  <c r="J521" i="2"/>
  <c r="G522" i="2"/>
  <c r="H522" i="2" s="1"/>
  <c r="I522" i="2"/>
  <c r="J522" i="2"/>
  <c r="G523" i="2"/>
  <c r="H523" i="2" s="1"/>
  <c r="I523" i="2"/>
  <c r="J523" i="2"/>
  <c r="G524" i="2"/>
  <c r="H524" i="2" s="1"/>
  <c r="I524" i="2"/>
  <c r="J524" i="2"/>
  <c r="G525" i="2"/>
  <c r="H525" i="2" s="1"/>
  <c r="I525" i="2"/>
  <c r="J525" i="2"/>
  <c r="G526" i="2"/>
  <c r="H526" i="2" s="1"/>
  <c r="I526" i="2"/>
  <c r="J526" i="2"/>
  <c r="G527" i="2"/>
  <c r="H527" i="2" s="1"/>
  <c r="I527" i="2"/>
  <c r="J527" i="2"/>
  <c r="G528" i="2"/>
  <c r="I528" i="2"/>
  <c r="J528" i="2"/>
  <c r="G529" i="2"/>
  <c r="H529" i="2" s="1"/>
  <c r="I529" i="2"/>
  <c r="J529" i="2"/>
  <c r="G530" i="2"/>
  <c r="H530" i="2" s="1"/>
  <c r="I530" i="2"/>
  <c r="J530" i="2"/>
  <c r="G531" i="2"/>
  <c r="I531" i="2"/>
  <c r="J531" i="2"/>
  <c r="G532" i="2"/>
  <c r="H532" i="2" s="1"/>
  <c r="I532" i="2"/>
  <c r="J532" i="2"/>
  <c r="G533" i="2"/>
  <c r="H533" i="2" s="1"/>
  <c r="I533" i="2"/>
  <c r="J533" i="2"/>
  <c r="G534" i="2"/>
  <c r="H534" i="2" s="1"/>
  <c r="I534" i="2"/>
  <c r="J534" i="2"/>
  <c r="G535" i="2"/>
  <c r="H535" i="2" s="1"/>
  <c r="I535" i="2"/>
  <c r="J535" i="2"/>
  <c r="G536" i="2"/>
  <c r="H536" i="2" s="1"/>
  <c r="I536" i="2"/>
  <c r="J536" i="2"/>
  <c r="G537" i="2"/>
  <c r="H537" i="2" s="1"/>
  <c r="I537" i="2"/>
  <c r="J537" i="2"/>
  <c r="G538" i="2"/>
  <c r="H538" i="2" s="1"/>
  <c r="I538" i="2"/>
  <c r="J538" i="2"/>
  <c r="G539" i="2"/>
  <c r="H539" i="2" s="1"/>
  <c r="I539" i="2"/>
  <c r="J539" i="2"/>
  <c r="G540" i="2"/>
  <c r="H540" i="2" s="1"/>
  <c r="I540" i="2"/>
  <c r="J540" i="2"/>
  <c r="G541" i="2"/>
  <c r="H541" i="2" s="1"/>
  <c r="I541" i="2"/>
  <c r="J541" i="2"/>
  <c r="G542" i="2"/>
  <c r="H542" i="2" s="1"/>
  <c r="I542" i="2"/>
  <c r="J542" i="2"/>
  <c r="G543" i="2"/>
  <c r="H543" i="2" s="1"/>
  <c r="I543" i="2"/>
  <c r="J543" i="2"/>
  <c r="G544" i="2"/>
  <c r="H544" i="2" s="1"/>
  <c r="I544" i="2"/>
  <c r="J544" i="2"/>
  <c r="G545" i="2"/>
  <c r="H545" i="2" s="1"/>
  <c r="I545" i="2"/>
  <c r="J545" i="2"/>
  <c r="G546" i="2"/>
  <c r="H546" i="2" s="1"/>
  <c r="I546" i="2"/>
  <c r="J546" i="2"/>
  <c r="G547" i="2"/>
  <c r="I547" i="2"/>
  <c r="J547" i="2"/>
  <c r="G548" i="2"/>
  <c r="I548" i="2"/>
  <c r="J548" i="2"/>
  <c r="G549" i="2"/>
  <c r="H549" i="2" s="1"/>
  <c r="I549" i="2"/>
  <c r="J549" i="2"/>
  <c r="G550" i="2"/>
  <c r="H550" i="2" s="1"/>
  <c r="I550" i="2"/>
  <c r="J550" i="2"/>
  <c r="G551" i="2"/>
  <c r="H551" i="2" s="1"/>
  <c r="I551" i="2"/>
  <c r="J551" i="2"/>
  <c r="G552" i="2"/>
  <c r="H552" i="2" s="1"/>
  <c r="I552" i="2"/>
  <c r="J552" i="2"/>
  <c r="G553" i="2"/>
  <c r="H553" i="2" s="1"/>
  <c r="I553" i="2"/>
  <c r="J553" i="2"/>
  <c r="G554" i="2"/>
  <c r="H554" i="2" s="1"/>
  <c r="I554" i="2"/>
  <c r="J554" i="2"/>
  <c r="G555" i="2"/>
  <c r="H555" i="2" s="1"/>
  <c r="I555" i="2"/>
  <c r="J555" i="2"/>
  <c r="G556" i="2"/>
  <c r="H556" i="2" s="1"/>
  <c r="I556" i="2"/>
  <c r="J556" i="2"/>
  <c r="G557" i="2"/>
  <c r="H557" i="2" s="1"/>
  <c r="I557" i="2"/>
  <c r="J557" i="2"/>
  <c r="G558" i="2"/>
  <c r="H558" i="2" s="1"/>
  <c r="I558" i="2"/>
  <c r="J558" i="2"/>
  <c r="G559" i="2"/>
  <c r="H559" i="2" s="1"/>
  <c r="I559" i="2"/>
  <c r="J559" i="2"/>
  <c r="G560" i="2"/>
  <c r="H560" i="2" s="1"/>
  <c r="I560" i="2"/>
  <c r="J560" i="2"/>
  <c r="G561" i="2"/>
  <c r="H561" i="2" s="1"/>
  <c r="I561" i="2"/>
  <c r="J561" i="2"/>
  <c r="G562" i="2"/>
  <c r="H562" i="2" s="1"/>
  <c r="I562" i="2"/>
  <c r="J562" i="2"/>
  <c r="G563" i="2"/>
  <c r="I563" i="2"/>
  <c r="J563" i="2"/>
  <c r="G564" i="2"/>
  <c r="H564" i="2" s="1"/>
  <c r="I564" i="2"/>
  <c r="J564" i="2"/>
  <c r="G565" i="2"/>
  <c r="I565" i="2"/>
  <c r="J565" i="2"/>
  <c r="G566" i="2"/>
  <c r="H566" i="2" s="1"/>
  <c r="I566" i="2"/>
  <c r="J566" i="2"/>
  <c r="G567" i="2"/>
  <c r="H567" i="2" s="1"/>
  <c r="I567" i="2"/>
  <c r="J567" i="2"/>
  <c r="G568" i="2"/>
  <c r="H568" i="2" s="1"/>
  <c r="I568" i="2"/>
  <c r="J568" i="2"/>
  <c r="G569" i="2"/>
  <c r="H569" i="2" s="1"/>
  <c r="I569" i="2"/>
  <c r="J569" i="2"/>
  <c r="G570" i="2"/>
  <c r="H570" i="2" s="1"/>
  <c r="I570" i="2"/>
  <c r="J570" i="2"/>
  <c r="G571" i="2"/>
  <c r="H571" i="2" s="1"/>
  <c r="I571" i="2"/>
  <c r="J571" i="2"/>
  <c r="G572" i="2"/>
  <c r="H572" i="2" s="1"/>
  <c r="I572" i="2"/>
  <c r="J572" i="2"/>
  <c r="G573" i="2"/>
  <c r="H573" i="2" s="1"/>
  <c r="I573" i="2"/>
  <c r="J573" i="2"/>
  <c r="G574" i="2"/>
  <c r="H574" i="2" s="1"/>
  <c r="I574" i="2"/>
  <c r="J574" i="2"/>
  <c r="G575" i="2"/>
  <c r="H575" i="2" s="1"/>
  <c r="I575" i="2"/>
  <c r="J575" i="2"/>
  <c r="G576" i="2"/>
  <c r="H576" i="2" s="1"/>
  <c r="I576" i="2"/>
  <c r="J576" i="2"/>
  <c r="G577" i="2"/>
  <c r="H577" i="2" s="1"/>
  <c r="I577" i="2"/>
  <c r="J577" i="2"/>
  <c r="G578" i="2"/>
  <c r="H578" i="2" s="1"/>
  <c r="I578" i="2"/>
  <c r="J578" i="2"/>
  <c r="G579" i="2"/>
  <c r="I579" i="2"/>
  <c r="J579" i="2"/>
  <c r="G580" i="2"/>
  <c r="H580" i="2" s="1"/>
  <c r="I580" i="2"/>
  <c r="J580" i="2"/>
  <c r="G581" i="2"/>
  <c r="H581" i="2" s="1"/>
  <c r="I581" i="2"/>
  <c r="J581" i="2"/>
  <c r="G582" i="2"/>
  <c r="I582" i="2"/>
  <c r="J582" i="2"/>
  <c r="G583" i="2"/>
  <c r="H583" i="2" s="1"/>
  <c r="I583" i="2"/>
  <c r="J583" i="2"/>
  <c r="G584" i="2"/>
  <c r="H584" i="2" s="1"/>
  <c r="I584" i="2"/>
  <c r="J584" i="2"/>
  <c r="G585" i="2"/>
  <c r="H585" i="2" s="1"/>
  <c r="I585" i="2"/>
  <c r="J585" i="2"/>
  <c r="G586" i="2"/>
  <c r="H586" i="2" s="1"/>
  <c r="I586" i="2"/>
  <c r="J586" i="2"/>
  <c r="G587" i="2"/>
  <c r="H587" i="2" s="1"/>
  <c r="I587" i="2"/>
  <c r="J587" i="2"/>
  <c r="G588" i="2"/>
  <c r="H588" i="2" s="1"/>
  <c r="I588" i="2"/>
  <c r="J588" i="2"/>
  <c r="G589" i="2"/>
  <c r="H589" i="2" s="1"/>
  <c r="I589" i="2"/>
  <c r="J589" i="2"/>
  <c r="G590" i="2"/>
  <c r="H590" i="2" s="1"/>
  <c r="I590" i="2"/>
  <c r="J590" i="2"/>
  <c r="G591" i="2"/>
  <c r="H591" i="2" s="1"/>
  <c r="I591" i="2"/>
  <c r="J591" i="2"/>
  <c r="G592" i="2"/>
  <c r="H592" i="2" s="1"/>
  <c r="I592" i="2"/>
  <c r="J592" i="2"/>
  <c r="G593" i="2"/>
  <c r="H593" i="2" s="1"/>
  <c r="I593" i="2"/>
  <c r="J593" i="2"/>
  <c r="G594" i="2"/>
  <c r="H594" i="2" s="1"/>
  <c r="I594" i="2"/>
  <c r="J594" i="2"/>
  <c r="G595" i="2"/>
  <c r="I595" i="2"/>
  <c r="J595" i="2"/>
  <c r="G596" i="2"/>
  <c r="H596" i="2" s="1"/>
  <c r="I596" i="2"/>
  <c r="J596" i="2"/>
  <c r="G597" i="2"/>
  <c r="H597" i="2" s="1"/>
  <c r="I597" i="2"/>
  <c r="J597" i="2"/>
  <c r="G598" i="2"/>
  <c r="H598" i="2" s="1"/>
  <c r="I598" i="2"/>
  <c r="J598" i="2"/>
  <c r="G599" i="2"/>
  <c r="I599" i="2"/>
  <c r="J599" i="2"/>
  <c r="G600" i="2"/>
  <c r="H600" i="2" s="1"/>
  <c r="I600" i="2"/>
  <c r="J600" i="2"/>
  <c r="G601" i="2"/>
  <c r="H601" i="2" s="1"/>
  <c r="I601" i="2"/>
  <c r="J601" i="2"/>
  <c r="G602" i="2"/>
  <c r="H602" i="2" s="1"/>
  <c r="I602" i="2"/>
  <c r="J602" i="2"/>
  <c r="G603" i="2"/>
  <c r="H603" i="2" s="1"/>
  <c r="I603" i="2"/>
  <c r="J603" i="2"/>
  <c r="G604" i="2"/>
  <c r="H604" i="2" s="1"/>
  <c r="I604" i="2"/>
  <c r="J604" i="2"/>
  <c r="G605" i="2"/>
  <c r="H605" i="2" s="1"/>
  <c r="I605" i="2"/>
  <c r="J605" i="2"/>
  <c r="G606" i="2"/>
  <c r="H606" i="2" s="1"/>
  <c r="I606" i="2"/>
  <c r="J606" i="2"/>
  <c r="G607" i="2"/>
  <c r="H607" i="2" s="1"/>
  <c r="I607" i="2"/>
  <c r="J607" i="2"/>
  <c r="G608" i="2"/>
  <c r="H608" i="2" s="1"/>
  <c r="I608" i="2"/>
  <c r="J608" i="2"/>
  <c r="G609" i="2"/>
  <c r="H609" i="2" s="1"/>
  <c r="I609" i="2"/>
  <c r="J609" i="2"/>
  <c r="G610" i="2"/>
  <c r="H610" i="2" s="1"/>
  <c r="I610" i="2"/>
  <c r="J610" i="2"/>
  <c r="G611" i="2"/>
  <c r="I611" i="2"/>
  <c r="J611" i="2"/>
  <c r="G612" i="2"/>
  <c r="H612" i="2" s="1"/>
  <c r="I612" i="2"/>
  <c r="J612" i="2"/>
  <c r="G613" i="2"/>
  <c r="H613" i="2" s="1"/>
  <c r="I613" i="2"/>
  <c r="J613" i="2"/>
  <c r="G614" i="2"/>
  <c r="H614" i="2" s="1"/>
  <c r="I614" i="2"/>
  <c r="J614" i="2"/>
  <c r="G615" i="2"/>
  <c r="H615" i="2" s="1"/>
  <c r="I615" i="2"/>
  <c r="J615" i="2"/>
  <c r="G616" i="2"/>
  <c r="I616" i="2"/>
  <c r="J616" i="2"/>
  <c r="G617" i="2"/>
  <c r="H617" i="2" s="1"/>
  <c r="I617" i="2"/>
  <c r="J617" i="2"/>
  <c r="G618" i="2"/>
  <c r="H618" i="2" s="1"/>
  <c r="I618" i="2"/>
  <c r="J618" i="2"/>
  <c r="G619" i="2"/>
  <c r="H619" i="2" s="1"/>
  <c r="I619" i="2"/>
  <c r="J619" i="2"/>
  <c r="G620" i="2"/>
  <c r="H620" i="2" s="1"/>
  <c r="I620" i="2"/>
  <c r="J620" i="2"/>
  <c r="G621" i="2"/>
  <c r="H621" i="2" s="1"/>
  <c r="I621" i="2"/>
  <c r="J621" i="2"/>
  <c r="G622" i="2"/>
  <c r="H622" i="2" s="1"/>
  <c r="I622" i="2"/>
  <c r="J622" i="2"/>
  <c r="G623" i="2"/>
  <c r="H623" i="2" s="1"/>
  <c r="I623" i="2"/>
  <c r="J623" i="2"/>
  <c r="G624" i="2"/>
  <c r="H624" i="2" s="1"/>
  <c r="I624" i="2"/>
  <c r="J624" i="2"/>
  <c r="G625" i="2"/>
  <c r="H625" i="2" s="1"/>
  <c r="I625" i="2"/>
  <c r="J625" i="2"/>
  <c r="G626" i="2"/>
  <c r="H626" i="2" s="1"/>
  <c r="I626" i="2"/>
  <c r="J626" i="2"/>
  <c r="G627" i="2"/>
  <c r="I627" i="2"/>
  <c r="J627" i="2"/>
  <c r="G628" i="2"/>
  <c r="H628" i="2" s="1"/>
  <c r="I628" i="2"/>
  <c r="J628" i="2"/>
  <c r="G629" i="2"/>
  <c r="H629" i="2" s="1"/>
  <c r="I629" i="2"/>
  <c r="J629" i="2"/>
  <c r="G630" i="2"/>
  <c r="H630" i="2" s="1"/>
  <c r="I630" i="2"/>
  <c r="J630" i="2"/>
  <c r="G631" i="2"/>
  <c r="H631" i="2" s="1"/>
  <c r="I631" i="2"/>
  <c r="J631" i="2"/>
  <c r="G632" i="2"/>
  <c r="H632" i="2" s="1"/>
  <c r="I632" i="2"/>
  <c r="J632" i="2"/>
  <c r="G633" i="2"/>
  <c r="I633" i="2"/>
  <c r="J633" i="2"/>
  <c r="G634" i="2"/>
  <c r="H634" i="2" s="1"/>
  <c r="I634" i="2"/>
  <c r="J634" i="2"/>
  <c r="G635" i="2"/>
  <c r="H635" i="2" s="1"/>
  <c r="I635" i="2"/>
  <c r="J635" i="2"/>
  <c r="G636" i="2"/>
  <c r="H636" i="2" s="1"/>
  <c r="I636" i="2"/>
  <c r="J636" i="2"/>
  <c r="G637" i="2"/>
  <c r="H637" i="2" s="1"/>
  <c r="I637" i="2"/>
  <c r="J637" i="2"/>
  <c r="G638" i="2"/>
  <c r="H638" i="2" s="1"/>
  <c r="I638" i="2"/>
  <c r="J638" i="2"/>
  <c r="G639" i="2"/>
  <c r="H639" i="2" s="1"/>
  <c r="I639" i="2"/>
  <c r="J639" i="2"/>
  <c r="G640" i="2"/>
  <c r="H640" i="2" s="1"/>
  <c r="I640" i="2"/>
  <c r="J640" i="2"/>
  <c r="G641" i="2"/>
  <c r="H641" i="2" s="1"/>
  <c r="I641" i="2"/>
  <c r="J641" i="2"/>
  <c r="G642" i="2"/>
  <c r="H642" i="2" s="1"/>
  <c r="I642" i="2"/>
  <c r="J642" i="2"/>
  <c r="G643" i="2"/>
  <c r="I643" i="2"/>
  <c r="J643" i="2"/>
  <c r="G644" i="2"/>
  <c r="H644" i="2" s="1"/>
  <c r="I644" i="2"/>
  <c r="J644" i="2"/>
  <c r="G645" i="2"/>
  <c r="H645" i="2" s="1"/>
  <c r="I645" i="2"/>
  <c r="J645" i="2"/>
  <c r="G646" i="2"/>
  <c r="H646" i="2" s="1"/>
  <c r="I646" i="2"/>
  <c r="J646" i="2"/>
  <c r="G647" i="2"/>
  <c r="H647" i="2" s="1"/>
  <c r="I647" i="2"/>
  <c r="J647" i="2"/>
  <c r="G648" i="2"/>
  <c r="H648" i="2" s="1"/>
  <c r="I648" i="2"/>
  <c r="J648" i="2"/>
  <c r="G649" i="2"/>
  <c r="H649" i="2" s="1"/>
  <c r="I649" i="2"/>
  <c r="J649" i="2"/>
  <c r="G650" i="2"/>
  <c r="H650" i="2" s="1"/>
  <c r="I650" i="2"/>
  <c r="J650" i="2"/>
  <c r="G651" i="2"/>
  <c r="H651" i="2" s="1"/>
  <c r="I651" i="2"/>
  <c r="J651" i="2"/>
  <c r="G652" i="2"/>
  <c r="H652" i="2" s="1"/>
  <c r="I652" i="2"/>
  <c r="J652" i="2"/>
  <c r="G653" i="2"/>
  <c r="H653" i="2" s="1"/>
  <c r="I653" i="2"/>
  <c r="J653" i="2"/>
  <c r="G654" i="2"/>
  <c r="H654" i="2" s="1"/>
  <c r="I654" i="2"/>
  <c r="J654" i="2"/>
  <c r="G655" i="2"/>
  <c r="H655" i="2" s="1"/>
  <c r="I655" i="2"/>
  <c r="J655" i="2"/>
  <c r="G656" i="2"/>
  <c r="H656" i="2" s="1"/>
  <c r="I656" i="2"/>
  <c r="J656" i="2"/>
  <c r="G657" i="2"/>
  <c r="H657" i="2" s="1"/>
  <c r="I657" i="2"/>
  <c r="J657" i="2"/>
  <c r="G658" i="2"/>
  <c r="H658" i="2" s="1"/>
  <c r="I658" i="2"/>
  <c r="J658" i="2"/>
  <c r="G659" i="2"/>
  <c r="I659" i="2"/>
  <c r="J659" i="2"/>
  <c r="G660" i="2"/>
  <c r="H660" i="2" s="1"/>
  <c r="I660" i="2"/>
  <c r="J660" i="2"/>
  <c r="G661" i="2"/>
  <c r="H661" i="2" s="1"/>
  <c r="I661" i="2"/>
  <c r="J661" i="2"/>
  <c r="G662" i="2"/>
  <c r="H662" i="2" s="1"/>
  <c r="I662" i="2"/>
  <c r="J662" i="2"/>
  <c r="G663" i="2"/>
  <c r="H663" i="2" s="1"/>
  <c r="I663" i="2"/>
  <c r="J663" i="2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N2" i="1"/>
  <c r="M2" i="1"/>
  <c r="K3" i="1"/>
  <c r="L3" i="1" s="1"/>
  <c r="K4" i="1"/>
  <c r="L4" i="1" s="1"/>
  <c r="K5" i="1"/>
  <c r="K6" i="1"/>
  <c r="L6" i="1" s="1"/>
  <c r="K7" i="1"/>
  <c r="L7" i="1" s="1"/>
  <c r="K8" i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K23" i="1"/>
  <c r="K24" i="1"/>
  <c r="K25" i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K41" i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K55" i="1"/>
  <c r="L55" i="1" s="1"/>
  <c r="K56" i="1"/>
  <c r="K57" i="1"/>
  <c r="L57" i="1" s="1"/>
  <c r="K58" i="1"/>
  <c r="L58" i="1" s="1"/>
  <c r="K59" i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K89" i="1"/>
  <c r="L89" i="1" s="1"/>
  <c r="K90" i="1"/>
  <c r="K91" i="1"/>
  <c r="L91" i="1" s="1"/>
  <c r="K92" i="1"/>
  <c r="L92" i="1" s="1"/>
  <c r="K93" i="1"/>
  <c r="L93" i="1" s="1"/>
  <c r="K94" i="1"/>
  <c r="L94" i="1" s="1"/>
  <c r="K95" i="1"/>
  <c r="L95" i="1" s="1"/>
  <c r="K96" i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K137" i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K148" i="1"/>
  <c r="L148" i="1" s="1"/>
  <c r="K149" i="1"/>
  <c r="L149" i="1" s="1"/>
  <c r="K150" i="1"/>
  <c r="L150" i="1" s="1"/>
  <c r="K151" i="1"/>
  <c r="L151" i="1" s="1"/>
  <c r="K152" i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K165" i="1"/>
  <c r="L165" i="1" s="1"/>
  <c r="K166" i="1"/>
  <c r="K167" i="1"/>
  <c r="L167" i="1" s="1"/>
  <c r="K168" i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K182" i="1"/>
  <c r="L182" i="1" s="1"/>
  <c r="K183" i="1"/>
  <c r="L183" i="1" s="1"/>
  <c r="K184" i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K199" i="1"/>
  <c r="L199" i="1" s="1"/>
  <c r="K200" i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K216" i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K233" i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K249" i="1"/>
  <c r="K250" i="1"/>
  <c r="L250" i="1" s="1"/>
  <c r="K251" i="1"/>
  <c r="K252" i="1"/>
  <c r="K253" i="1"/>
  <c r="L253" i="1" s="1"/>
  <c r="K254" i="1"/>
  <c r="L254" i="1" s="1"/>
  <c r="K255" i="1"/>
  <c r="L255" i="1" s="1"/>
  <c r="K256" i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K265" i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K281" i="1"/>
  <c r="L281" i="1" s="1"/>
  <c r="K282" i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K297" i="1"/>
  <c r="L297" i="1" s="1"/>
  <c r="K298" i="1"/>
  <c r="L298" i="1" s="1"/>
  <c r="K299" i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K386" i="1"/>
  <c r="L386" i="1" s="1"/>
  <c r="K387" i="1"/>
  <c r="K388" i="1"/>
  <c r="L388" i="1" s="1"/>
  <c r="K389" i="1"/>
  <c r="L389" i="1" s="1"/>
  <c r="K390" i="1"/>
  <c r="L390" i="1" s="1"/>
  <c r="K391" i="1"/>
  <c r="L391" i="1" s="1"/>
  <c r="K392" i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K420" i="1"/>
  <c r="L420" i="1" s="1"/>
  <c r="K421" i="1"/>
  <c r="L421" i="1" s="1"/>
  <c r="K422" i="1"/>
  <c r="L422" i="1" s="1"/>
  <c r="K423" i="1"/>
  <c r="L423" i="1" s="1"/>
  <c r="K424" i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K437" i="1"/>
  <c r="L437" i="1" s="1"/>
  <c r="K438" i="1"/>
  <c r="L438" i="1" s="1"/>
  <c r="K439" i="1"/>
  <c r="L439" i="1" s="1"/>
  <c r="K440" i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K454" i="1"/>
  <c r="L454" i="1" s="1"/>
  <c r="K455" i="1"/>
  <c r="L455" i="1" s="1"/>
  <c r="K456" i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K471" i="1"/>
  <c r="L471" i="1" s="1"/>
  <c r="K472" i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K488" i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K521" i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K537" i="1"/>
  <c r="L537" i="1" s="1"/>
  <c r="K538" i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K553" i="1"/>
  <c r="L553" i="1" s="1"/>
  <c r="K554" i="1"/>
  <c r="L554" i="1" s="1"/>
  <c r="K555" i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K569" i="1"/>
  <c r="L569" i="1" s="1"/>
  <c r="K570" i="1"/>
  <c r="L570" i="1" s="1"/>
  <c r="K571" i="1"/>
  <c r="L571" i="1" s="1"/>
  <c r="K572" i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K597" i="1"/>
  <c r="L597" i="1" s="1"/>
  <c r="K598" i="1"/>
  <c r="L598" i="1" s="1"/>
  <c r="K599" i="1"/>
  <c r="L599" i="1" s="1"/>
  <c r="K600" i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K624" i="1"/>
  <c r="L624" i="1" s="1"/>
  <c r="K625" i="1"/>
  <c r="L625" i="1" s="1"/>
  <c r="K626" i="1"/>
  <c r="L626" i="1" s="1"/>
  <c r="K627" i="1"/>
  <c r="K628" i="1"/>
  <c r="L628" i="1" s="1"/>
  <c r="K629" i="1"/>
  <c r="L629" i="1" s="1"/>
  <c r="K630" i="1"/>
  <c r="L630" i="1" s="1"/>
  <c r="K631" i="1"/>
  <c r="L631" i="1" s="1"/>
  <c r="K632" i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K641" i="1"/>
  <c r="L641" i="1" s="1"/>
  <c r="K642" i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K649" i="1"/>
  <c r="L649" i="1" s="1"/>
  <c r="K650" i="1"/>
  <c r="L650" i="1" s="1"/>
  <c r="K651" i="1"/>
  <c r="L651" i="1" s="1"/>
  <c r="K652" i="1"/>
  <c r="L652" i="1" s="1"/>
  <c r="K653" i="1"/>
  <c r="K654" i="1"/>
  <c r="K655" i="1"/>
  <c r="L655" i="1" s="1"/>
  <c r="K656" i="1"/>
  <c r="L656" i="1" s="1"/>
  <c r="K657" i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2" i="1"/>
</calcChain>
</file>

<file path=xl/sharedStrings.xml><?xml version="1.0" encoding="utf-8"?>
<sst xmlns="http://schemas.openxmlformats.org/spreadsheetml/2006/main" count="8964" uniqueCount="2330">
  <si>
    <t>Asset Classes</t>
  </si>
  <si>
    <t>Normal Liquidity (Days)</t>
  </si>
  <si>
    <t>Stressed Liquidity (Days)</t>
  </si>
  <si>
    <t>Australian Equities</t>
  </si>
  <si>
    <t>Australian Equities - Small Cap</t>
  </si>
  <si>
    <t>International Equities - Unhedged</t>
  </si>
  <si>
    <t>International Equities - Hedged</t>
  </si>
  <si>
    <t>International Equities - Emerging</t>
  </si>
  <si>
    <t>International Equities - Small Cap</t>
  </si>
  <si>
    <t>AREITs</t>
  </si>
  <si>
    <t>GREITs</t>
  </si>
  <si>
    <t>Global Listed Infrastructure - unhedged</t>
  </si>
  <si>
    <t>Australian Direct Property</t>
  </si>
  <si>
    <t>Global Listed Infrastructure - hedged</t>
  </si>
  <si>
    <t>Commodity</t>
  </si>
  <si>
    <t>Alternatives - Growth Liquid</t>
  </si>
  <si>
    <t>Alternatives - Growth Illiquid</t>
  </si>
  <si>
    <t>Australian Fixed Interest</t>
  </si>
  <si>
    <t>International Fixed Interest</t>
  </si>
  <si>
    <t>Inflation Linked Government Bonds</t>
  </si>
  <si>
    <t>Floating High Yield Credit</t>
  </si>
  <si>
    <t>Term Deposits/Mortgages</t>
  </si>
  <si>
    <t>Cash</t>
  </si>
  <si>
    <t>Alternatives - Defensive</t>
  </si>
  <si>
    <t>High Growth</t>
  </si>
  <si>
    <t>Growth</t>
  </si>
  <si>
    <t>Balance</t>
  </si>
  <si>
    <t>Moderate</t>
  </si>
  <si>
    <t>Conservative</t>
  </si>
  <si>
    <t>APIR</t>
  </si>
  <si>
    <t>Fund</t>
  </si>
  <si>
    <t>Classification</t>
  </si>
  <si>
    <t>Category</t>
  </si>
  <si>
    <t>AMG Super &amp; Pension</t>
  </si>
  <si>
    <t>FOC</t>
  </si>
  <si>
    <t>Acclaim Super</t>
  </si>
  <si>
    <t>NQ</t>
  </si>
  <si>
    <t>ValuationDate</t>
  </si>
  <si>
    <t>AYLD-AU</t>
  </si>
  <si>
    <t>Global X S&amp;P/ASX 200 Covered Call ETF</t>
  </si>
  <si>
    <t>ETF/LIC</t>
  </si>
  <si>
    <t>✓</t>
  </si>
  <si>
    <t>-</t>
  </si>
  <si>
    <t>BHD-AU</t>
  </si>
  <si>
    <t>Benjamin Hornigold Ltd</t>
  </si>
  <si>
    <t>FIXD-AU</t>
  </si>
  <si>
    <t>Coolabah Active Composite Bond</t>
  </si>
  <si>
    <t>GVF-AU</t>
  </si>
  <si>
    <t>Global Value Fund Limited</t>
  </si>
  <si>
    <t>KKC-AU</t>
  </si>
  <si>
    <t>KKR Credit Income Ut</t>
  </si>
  <si>
    <t>LEND-AU</t>
  </si>
  <si>
    <t>VanEck Global Listed Private Credit (AUD Hedged) ETF</t>
  </si>
  <si>
    <t>MAAT-AU</t>
  </si>
  <si>
    <t>Monash Absolute Active Trust (Hedge Fund)</t>
  </si>
  <si>
    <t>MKAX-AU</t>
  </si>
  <si>
    <t>Global Extension Fund Quoted Managed Hedge Fund</t>
  </si>
  <si>
    <t>MOT-AU</t>
  </si>
  <si>
    <t>MCP Income Opportunities Trust UT</t>
  </si>
  <si>
    <t>USD-AU</t>
  </si>
  <si>
    <t>BetaShares U.S. Dollar ETF</t>
  </si>
  <si>
    <t>XARO-AU</t>
  </si>
  <si>
    <t>Ardea ActiveX Ardea Real Outcome Bond</t>
  </si>
  <si>
    <t>ETL2042AU</t>
  </si>
  <si>
    <t>Partners Group Global Income</t>
  </si>
  <si>
    <t>Managed Fund</t>
  </si>
  <si>
    <t>MAQ0482AU</t>
  </si>
  <si>
    <t>Winton Global Alpha Fund</t>
  </si>
  <si>
    <t>ETL0276AU</t>
  </si>
  <si>
    <t>Partners Group Global Value Fund (AUD) â€” Wholesale</t>
  </si>
  <si>
    <t>EVO2608AU</t>
  </si>
  <si>
    <t>Metrics Direct Income Fund</t>
  </si>
  <si>
    <t>HGI4648AU</t>
  </si>
  <si>
    <t>Janus Henderson Global Multi-Strategy Fund</t>
  </si>
  <si>
    <t>PER0758AU</t>
  </si>
  <si>
    <t>JPMorgan Global Macro Opportunities Fund</t>
  </si>
  <si>
    <t>ETL0431AU</t>
  </si>
  <si>
    <t>Partners Group Global Multi-Asset Fund</t>
  </si>
  <si>
    <t>DEU0109AU</t>
  </si>
  <si>
    <t>Ironbark GCM Global Macro Fund</t>
  </si>
  <si>
    <t>FSF1086AU</t>
  </si>
  <si>
    <t>Aspect Diversified Futures Fund - Class A</t>
  </si>
  <si>
    <t>AEG-AU</t>
  </si>
  <si>
    <t>Absolute Equity Performance Fund Limited</t>
  </si>
  <si>
    <t>WHT5134AU</t>
  </si>
  <si>
    <t>Firetrail Absolute Return Fund - Class A</t>
  </si>
  <si>
    <t>HFL0104AU</t>
  </si>
  <si>
    <t>Fulcrum Diversified Investments Fund</t>
  </si>
  <si>
    <t>MA1-AU</t>
  </si>
  <si>
    <t>Monash Absolute Investment Company Limited</t>
  </si>
  <si>
    <t>PE1-AU</t>
  </si>
  <si>
    <t>Pengana Private Equity Trust UT</t>
  </si>
  <si>
    <t>ROYL-AU</t>
  </si>
  <si>
    <t>BetaShares Global Royalties ETF</t>
  </si>
  <si>
    <t>BBOZ-AU</t>
  </si>
  <si>
    <t>BetaShares Australian Equities Strong Bear Hedge</t>
  </si>
  <si>
    <t>BBUS-AU</t>
  </si>
  <si>
    <t>BetaShares U.S. Equities Strong Bear ETF Currency Hedged</t>
  </si>
  <si>
    <t>BEAR-AU</t>
  </si>
  <si>
    <t>BetaShares Australian Equities Bear Hedge</t>
  </si>
  <si>
    <t>GPEQ-AU</t>
  </si>
  <si>
    <t>VanEck Global Listed Private Equity ETF</t>
  </si>
  <si>
    <t>LSF-AU</t>
  </si>
  <si>
    <t>L1 Long Short Fund Limited</t>
  </si>
  <si>
    <t>NAC-AU</t>
  </si>
  <si>
    <t>NAOS Ex50 Opportunities Company Limited</t>
  </si>
  <si>
    <t>PGF-AU</t>
  </si>
  <si>
    <t>PM Capital Global Opportunities Fund Limited</t>
  </si>
  <si>
    <t>RF1-AU</t>
  </si>
  <si>
    <t>Regal Investment Ut</t>
  </si>
  <si>
    <t>SNAS-AU</t>
  </si>
  <si>
    <t>ETFS Ultra Short Nasdaq 100 Hedge</t>
  </si>
  <si>
    <t>VG1-AU</t>
  </si>
  <si>
    <t>VGI Partners Global Investments Limited</t>
  </si>
  <si>
    <t>WMA-AU</t>
  </si>
  <si>
    <t>WAM Alternative Assets Limited</t>
  </si>
  <si>
    <t>KSM-AU</t>
  </si>
  <si>
    <t>K2 Australian Small Cap</t>
  </si>
  <si>
    <t>ECL0013AU</t>
  </si>
  <si>
    <t>Ellerston Australian Market Neutral Fund</t>
  </si>
  <si>
    <t>PIM7967AU</t>
  </si>
  <si>
    <t>Barwon Global Listed Private Equity Fund AF</t>
  </si>
  <si>
    <t>CETF-AU</t>
  </si>
  <si>
    <t>VanEck FTSE China A50 ETF</t>
  </si>
  <si>
    <t>CNEW-AU</t>
  </si>
  <si>
    <t>VanEck China New Economy ETF</t>
  </si>
  <si>
    <t>IAA-AU</t>
  </si>
  <si>
    <t>BlackRock iShares Asia 50 ETF</t>
  </si>
  <si>
    <t>IZZ-AU</t>
  </si>
  <si>
    <t>BlackRock iShares China Large-Cap ETF</t>
  </si>
  <si>
    <t>PAI-AU</t>
  </si>
  <si>
    <t>Platinum Asia Investments Limited</t>
  </si>
  <si>
    <t>PAXX-AU</t>
  </si>
  <si>
    <t>Platinum Asia Quoted Managed Hedge ETF</t>
  </si>
  <si>
    <t>VAE-AU</t>
  </si>
  <si>
    <t>Vanguard FTSE Asia ex Japan Shares Index ETF</t>
  </si>
  <si>
    <t>PLA0004AU</t>
  </si>
  <si>
    <t>Platinum Asia Fund</t>
  </si>
  <si>
    <t>EQI0028AU</t>
  </si>
  <si>
    <t>abrdn Asian Opportunities Fund</t>
  </si>
  <si>
    <t>FID0010AU</t>
  </si>
  <si>
    <t>Fidelity Asia Fund</t>
  </si>
  <si>
    <t>MAQ0635AU</t>
  </si>
  <si>
    <t>Premium Asia Fund</t>
  </si>
  <si>
    <t>MAQ0441AU</t>
  </si>
  <si>
    <t>Premium China Fund</t>
  </si>
  <si>
    <t>SCH0006AU</t>
  </si>
  <si>
    <t>Schroder Asian Shares Fund</t>
  </si>
  <si>
    <t>UYLD-AU</t>
  </si>
  <si>
    <t>Global X S&amp;P 500 Covered Call ETF</t>
  </si>
  <si>
    <t>QYLD-AU</t>
  </si>
  <si>
    <t>Global X Nasdaq 100 Covered Call ETF</t>
  </si>
  <si>
    <t>FSF0961AU</t>
  </si>
  <si>
    <t>First Sentier Wholesale Equity Income Fund</t>
  </si>
  <si>
    <t>IML0005AU</t>
  </si>
  <si>
    <t>Investors Mutual Equity Income Fund</t>
  </si>
  <si>
    <t>A200-AU</t>
  </si>
  <si>
    <t>BetaShares Australia 200 ETF</t>
  </si>
  <si>
    <t>AASF-AU</t>
  </si>
  <si>
    <t>Airlie Australian Share</t>
  </si>
  <si>
    <t>AFI-AU</t>
  </si>
  <si>
    <t>Australian Foundation Invest. Co</t>
  </si>
  <si>
    <t>AMH-AU</t>
  </si>
  <si>
    <t>Amcil Ltd</t>
  </si>
  <si>
    <t>AQLT-AU</t>
  </si>
  <si>
    <t>BetaShares Australian Quality ETF</t>
  </si>
  <si>
    <t>ARG-AU</t>
  </si>
  <si>
    <t>Argo Investments Ltd</t>
  </si>
  <si>
    <t>AUI-AU</t>
  </si>
  <si>
    <t>Australian United Investment Co</t>
  </si>
  <si>
    <t>AUST-AU</t>
  </si>
  <si>
    <t>BetaShares Managed Risk Australian Share</t>
  </si>
  <si>
    <t>BKI-AU</t>
  </si>
  <si>
    <t>BKI Investment Company Ltd Ord</t>
  </si>
  <si>
    <t>DACE-AU</t>
  </si>
  <si>
    <t>Dimensional Australian Core Equity Trust ETF</t>
  </si>
  <si>
    <t>DJW-AU</t>
  </si>
  <si>
    <t>Djerriwarrh Investment</t>
  </si>
  <si>
    <t>DUI-AU</t>
  </si>
  <si>
    <t>Diversified United Investment Ltd</t>
  </si>
  <si>
    <t>E200-AU</t>
  </si>
  <si>
    <t>S&amp;P/ASX 200 ESG</t>
  </si>
  <si>
    <t>EX20-AU</t>
  </si>
  <si>
    <t>BetaShares Australian Ex-20 Portfolio Diversifier ETF</t>
  </si>
  <si>
    <t>FAIR-AU</t>
  </si>
  <si>
    <t>BetaShares Australian Sustainability Leaders ETF</t>
  </si>
  <si>
    <t>FGX-AU</t>
  </si>
  <si>
    <t>Future Generation Investment Company Limited</t>
  </si>
  <si>
    <t>GEAR-AU</t>
  </si>
  <si>
    <t>BetaShares Geared Australian Equity</t>
  </si>
  <si>
    <t>GRNV-AU</t>
  </si>
  <si>
    <t>Van Eck MSCI Australian Sustainable Equity ETF</t>
  </si>
  <si>
    <t>ILC-AU</t>
  </si>
  <si>
    <t>BlackRock iShares S&amp;P/ASX 20 ETF</t>
  </si>
  <si>
    <t>IOZ-AU</t>
  </si>
  <si>
    <t>BlackRock iShares Core S&amp;P/ASX 200 ETF</t>
  </si>
  <si>
    <t>MFOA-AU</t>
  </si>
  <si>
    <t>Milford Australian Absolute Growth Fund - Quoted Class Hedge Fund</t>
  </si>
  <si>
    <t>MVOL-AU</t>
  </si>
  <si>
    <t>BlackRock iShares Edge MSCI Australia Minimum Volatility ETF</t>
  </si>
  <si>
    <t>MVW-AU</t>
  </si>
  <si>
    <t>VanEck Australian Equal Weight ETF</t>
  </si>
  <si>
    <t>QOZ-AU</t>
  </si>
  <si>
    <t>BetaShares FTSE Rafi Australia 200 ETF</t>
  </si>
  <si>
    <t>SFY-AU</t>
  </si>
  <si>
    <t>SPDR S&amp;P ASX 50</t>
  </si>
  <si>
    <t>STW-AU</t>
  </si>
  <si>
    <t>SPDR S&amp;P ASX 200</t>
  </si>
  <si>
    <t>VAS-AU</t>
  </si>
  <si>
    <t>Vanguard Australian Shares Index ETF</t>
  </si>
  <si>
    <t>VHY-AU</t>
  </si>
  <si>
    <t>Vanguard Australian Shares High Yield ETF</t>
  </si>
  <si>
    <t>VLC-AU</t>
  </si>
  <si>
    <t>Vanguard MSCI Australian Large Companies Index ETF</t>
  </si>
  <si>
    <t>WHF-AU</t>
  </si>
  <si>
    <t>Whitefield Ltd</t>
  </si>
  <si>
    <t>WLE-AU</t>
  </si>
  <si>
    <t>WAM Leaders Limited</t>
  </si>
  <si>
    <t>WLS-AU</t>
  </si>
  <si>
    <t>WCM Global Long Short Ltd</t>
  </si>
  <si>
    <t>YMAX-AU</t>
  </si>
  <si>
    <t>BetaShares Australian Top 20 Equity Yield Maximiser</t>
  </si>
  <si>
    <t>ZYAU-AU</t>
  </si>
  <si>
    <t>ETFS S&amp;P/ASX 300 High Yield Plus ETF</t>
  </si>
  <si>
    <t>AJF0804AU</t>
  </si>
  <si>
    <t>OnePath Wholesale Australian Share Trust</t>
  </si>
  <si>
    <t>DFA0003AU</t>
  </si>
  <si>
    <t>Dimensional Australian Core Equity Trust</t>
  </si>
  <si>
    <t>FID0008AU</t>
  </si>
  <si>
    <t>Fidelity Australian Equities Fund</t>
  </si>
  <si>
    <t>FSF0003AU</t>
  </si>
  <si>
    <t>First Sentier Wholesale Imputation Fund</t>
  </si>
  <si>
    <t>FSF0043AU</t>
  </si>
  <si>
    <t>First Sentier Wholesale Geared Share Fund</t>
  </si>
  <si>
    <t>FSF0079AU</t>
  </si>
  <si>
    <t>CFS FC-Lazard Wholesale Select Australian Equity</t>
  </si>
  <si>
    <t>HOW0121AU</t>
  </si>
  <si>
    <t>Alphinity Sustainable Share Fund</t>
  </si>
  <si>
    <t>PCL0005AU</t>
  </si>
  <si>
    <t>Pengana Australian Equities Fund</t>
  </si>
  <si>
    <t>PER0071AU</t>
  </si>
  <si>
    <t>Perpetual Geared Australian Share Fund</t>
  </si>
  <si>
    <t>SBC0817AU</t>
  </si>
  <si>
    <t>UBS Australian Share Fund</t>
  </si>
  <si>
    <t>SCH0101AU</t>
  </si>
  <si>
    <t>Schroder Australian Equity Fund W Class</t>
  </si>
  <si>
    <t>VAN0002AU</t>
  </si>
  <si>
    <t>Vanguard Australian Shares Index Fund</t>
  </si>
  <si>
    <t>VAN0104AU</t>
  </si>
  <si>
    <t>Vanguard Australian Shares High Yield Fund</t>
  </si>
  <si>
    <t>ACM0006AU</t>
  </si>
  <si>
    <t>AB Managed Volatility Equities Fund - MVE Class</t>
  </si>
  <si>
    <t>DFA0103AU</t>
  </si>
  <si>
    <t>Dimensional Australian Large Company Trust</t>
  </si>
  <si>
    <t>DFA0036AU</t>
  </si>
  <si>
    <t>Dimensional Australian Core Imputation Trust</t>
  </si>
  <si>
    <t>RFA0818AU</t>
  </si>
  <si>
    <t>Pendal Australian Share Fund</t>
  </si>
  <si>
    <t>WHT0039AU</t>
  </si>
  <si>
    <t>Plato Australian Shares Income Fund</t>
  </si>
  <si>
    <t>JBW0009AU</t>
  </si>
  <si>
    <t>Yarra Australian Equities Fund</t>
  </si>
  <si>
    <t>AAP0002AU</t>
  </si>
  <si>
    <t>Ausbil Australian Geared Equity Fund</t>
  </si>
  <si>
    <t>ETL0069AU</t>
  </si>
  <si>
    <t>Tribeca Alpha Plus Fund</t>
  </si>
  <si>
    <t>ETL5146AU</t>
  </si>
  <si>
    <t>EQT Wholesale Flagship Fund</t>
  </si>
  <si>
    <t>ETL7742AU</t>
  </si>
  <si>
    <t>Hejaz Equities</t>
  </si>
  <si>
    <t>RFA0025AU</t>
  </si>
  <si>
    <t>Pendal Horizon Sustainable Australian Share Fund</t>
  </si>
  <si>
    <t>ETL0068AU</t>
  </si>
  <si>
    <t>EQT Flagship</t>
  </si>
  <si>
    <t>BGL0034AU</t>
  </si>
  <si>
    <t>iShares Australian Equity Index Fund</t>
  </si>
  <si>
    <t>RFA0064AU</t>
  </si>
  <si>
    <t>Pendal Australian Long/Short</t>
  </si>
  <si>
    <t>WHT3810AU</t>
  </si>
  <si>
    <t>Firetrail Australian High Conviction Fund - Class A</t>
  </si>
  <si>
    <t>SOL0001AU</t>
  </si>
  <si>
    <t>Solaris Core Australian Equity Fund (Performance Alignment)</t>
  </si>
  <si>
    <t>ALR2783AU</t>
  </si>
  <si>
    <t>Australian Eagle Trust</t>
  </si>
  <si>
    <t>CFM0404AU</t>
  </si>
  <si>
    <t>CFS T. Rowe Price Wholesale Australian Equity</t>
  </si>
  <si>
    <t>BTA0481AU</t>
  </si>
  <si>
    <t>Fidelity Wholesale Plus Australian Equities</t>
  </si>
  <si>
    <t>WHT3859AU</t>
  </si>
  <si>
    <t>Solaris Australian Equity Long Short Fund</t>
  </si>
  <si>
    <t>SWTZ-AU</t>
  </si>
  <si>
    <t>Switzer Dividend Growth</t>
  </si>
  <si>
    <t>AAP0103AU</t>
  </si>
  <si>
    <t>Ausbil Australian Active Equity Fund</t>
  </si>
  <si>
    <t>AMP0370AU</t>
  </si>
  <si>
    <t>AMP Capital Equity Fund Class A</t>
  </si>
  <si>
    <t>BFL0001AU</t>
  </si>
  <si>
    <t>Bennelong Australian Equities Fund</t>
  </si>
  <si>
    <t>BNT0003AU</t>
  </si>
  <si>
    <t>Hyperion Australian Growth Companies Fund</t>
  </si>
  <si>
    <t>FSF0016AU</t>
  </si>
  <si>
    <t>First Sentier Wholesale Concentrated Australian Share Fund</t>
  </si>
  <si>
    <t>HOW0034AU</t>
  </si>
  <si>
    <t>Greencape Broadcap Fund</t>
  </si>
  <si>
    <t>BFL0002AU</t>
  </si>
  <si>
    <t>Bennelong Concentrated Australian Equities Fund</t>
  </si>
  <si>
    <t>OPS2991AU</t>
  </si>
  <si>
    <t>ECP Growth Companies Fund</t>
  </si>
  <si>
    <t>AUS0030AU</t>
  </si>
  <si>
    <t>Platypus Australian Equities Fund - Wholesale</t>
  </si>
  <si>
    <t>HOW0035AU</t>
  </si>
  <si>
    <t>Greencape High Conviction Fund</t>
  </si>
  <si>
    <t>ARO0011AU</t>
  </si>
  <si>
    <t>BNP Paribas Australian Equity Benchmark Insensitive Trust</t>
  </si>
  <si>
    <t>ETL0042AU</t>
  </si>
  <si>
    <t>SGH High Conviction</t>
  </si>
  <si>
    <t>CIN-AU</t>
  </si>
  <si>
    <t>Carlton Investments</t>
  </si>
  <si>
    <t>DVDY-AU</t>
  </si>
  <si>
    <t>VanEck Morningstar Australian Moat Income ETF</t>
  </si>
  <si>
    <t>EIGA-AU</t>
  </si>
  <si>
    <t>eInvest Income Generator Fund (Managed Fund)</t>
  </si>
  <si>
    <t>EINC-AU</t>
  </si>
  <si>
    <t>BetaShares Legg Mason Equity Income ETF</t>
  </si>
  <si>
    <t>HVST-AU</t>
  </si>
  <si>
    <t>BetaShares Australian Dividend Harvester</t>
  </si>
  <si>
    <t>IHD-AU</t>
  </si>
  <si>
    <t>BlackRock iShares S&amp;P/ASX Dividend Opportunities ETF</t>
  </si>
  <si>
    <t>PL8-AU</t>
  </si>
  <si>
    <t>Plato Income Maximiser Limited</t>
  </si>
  <si>
    <t>RARI-AU</t>
  </si>
  <si>
    <t>Russell Australian Responsible Investment ETF</t>
  </si>
  <si>
    <t>RDV-AU</t>
  </si>
  <si>
    <t>Russell High Dividend Australian Shares ETF</t>
  </si>
  <si>
    <t>SYI-AU</t>
  </si>
  <si>
    <t>SPDR MSCI Australia Select High Dividend Yield</t>
  </si>
  <si>
    <t>ADV0046AU</t>
  </si>
  <si>
    <t>Maple-Brown Abbott Australian Share Fund â€” Wholesale</t>
  </si>
  <si>
    <t>DFA0101AU</t>
  </si>
  <si>
    <t>Dimensional Australian Value Trust</t>
  </si>
  <si>
    <t>IML0002AU</t>
  </si>
  <si>
    <t>Investors Mutual Australian Share Fund</t>
  </si>
  <si>
    <t>IML0004AU</t>
  </si>
  <si>
    <t>Investors Mutual All Industrials Share Fund</t>
  </si>
  <si>
    <t>PER0046AU</t>
  </si>
  <si>
    <t>Perpetual Industrial Share Fund</t>
  </si>
  <si>
    <t>PER0102AU</t>
  </si>
  <si>
    <t>Perpetual Concentrated Equity Fund</t>
  </si>
  <si>
    <t>PER0116AU</t>
  </si>
  <si>
    <t>Perpetual ESG Australian Share Fund</t>
  </si>
  <si>
    <t>AAP3656AU</t>
  </si>
  <si>
    <t>Ausbil Active Dividend Income Fund - Wholesale Class</t>
  </si>
  <si>
    <t>PER0049AU</t>
  </si>
  <si>
    <t>Perpetual Australian Share Fund</t>
  </si>
  <si>
    <t>IOF0206AU</t>
  </si>
  <si>
    <t>Perennial Value Shares Wholesale Trust</t>
  </si>
  <si>
    <t>TYN0038AU</t>
  </si>
  <si>
    <t>Tyndall Australian Share Income Fund</t>
  </si>
  <si>
    <t>TYN0028AU</t>
  </si>
  <si>
    <t>Tyndall Australian Share Wholesale Fund</t>
  </si>
  <si>
    <t>IOF0078AU</t>
  </si>
  <si>
    <t>Perennial Value Shares For Income Trust</t>
  </si>
  <si>
    <t>FSF0976AU</t>
  </si>
  <si>
    <t>Realindex Australian Share - Class A</t>
  </si>
  <si>
    <t>ETL0060AU</t>
  </si>
  <si>
    <t>Allan Gray Australia Equity Fund</t>
  </si>
  <si>
    <t>PPL0002AU</t>
  </si>
  <si>
    <t>Antares Dividend Builder</t>
  </si>
  <si>
    <t>BTA0482AU</t>
  </si>
  <si>
    <t>Perpetual Wholesale Plus Australian</t>
  </si>
  <si>
    <t>ETL8732AU</t>
  </si>
  <si>
    <t>Watermark Absolute Return</t>
  </si>
  <si>
    <t>PER0072AU</t>
  </si>
  <si>
    <t>Perpetual SHARE-PLUS Long-Short Fund</t>
  </si>
  <si>
    <t>ASX6124AU</t>
  </si>
  <si>
    <t>Auscap Long Short Australian Equities</t>
  </si>
  <si>
    <t>ASX8411AU</t>
  </si>
  <si>
    <t>Auscap Long Short Australian Equities Fund (Platform Class)</t>
  </si>
  <si>
    <t>PER0668AU</t>
  </si>
  <si>
    <t>Perpetual Pure Equity Alpha Fund</t>
  </si>
  <si>
    <t>ACQ-AU</t>
  </si>
  <si>
    <t>Acorn Capital Investment Fund Limited</t>
  </si>
  <si>
    <t>GC1-AU</t>
  </si>
  <si>
    <t>Glennon Small Companies Limited</t>
  </si>
  <si>
    <t>ISO-AU</t>
  </si>
  <si>
    <t>BlackRock iShares S&amp;P/ASX Small Ordinaries ETF</t>
  </si>
  <si>
    <t>MIR-AU</t>
  </si>
  <si>
    <t>Mirrabooka Investments</t>
  </si>
  <si>
    <t>MVE-AU</t>
  </si>
  <si>
    <t>VanEck S&amp;P/ASX MidCap ETF</t>
  </si>
  <si>
    <t>MVS-AU</t>
  </si>
  <si>
    <t>VanEck Small Companies Masters ETF</t>
  </si>
  <si>
    <t>NSC-AU</t>
  </si>
  <si>
    <t>NAOS Small Cap Opportunities Company Limited</t>
  </si>
  <si>
    <t>RYD-AU</t>
  </si>
  <si>
    <t>Ryder Capital Limited</t>
  </si>
  <si>
    <t>SB2-AU</t>
  </si>
  <si>
    <t>Salter Brothers Emerging Companies Ltd</t>
  </si>
  <si>
    <t>SEC-AU</t>
  </si>
  <si>
    <t>Spheria Emerging Companies Limited Ord</t>
  </si>
  <si>
    <t>SMLL-AU</t>
  </si>
  <si>
    <t>BetaShares Australian Small Companies Select</t>
  </si>
  <si>
    <t>SSO-AU</t>
  </si>
  <si>
    <t>SPDR S&amp;P ASX Small Ordinaries</t>
  </si>
  <si>
    <t>VSO-AU</t>
  </si>
  <si>
    <t>Vanguard MSCI Australian Small Companies Index ETF</t>
  </si>
  <si>
    <t>WAM-AU</t>
  </si>
  <si>
    <t>WAM Capital Limited</t>
  </si>
  <si>
    <t>WAX-AU</t>
  </si>
  <si>
    <t>WAM Research Limited</t>
  </si>
  <si>
    <t>WMI-AU</t>
  </si>
  <si>
    <t>WAM Microcap Limited Ord</t>
  </si>
  <si>
    <t>AUG0018AU</t>
  </si>
  <si>
    <t>Australian Ethical Australian Shares Fund (Wholesale)</t>
  </si>
  <si>
    <t>FID0026AU</t>
  </si>
  <si>
    <t>Fidelity Future Leaders Fund</t>
  </si>
  <si>
    <t>HOW2967AU</t>
  </si>
  <si>
    <t>Eiger Australian Small Companies Fund</t>
  </si>
  <si>
    <t>PER0048AU</t>
  </si>
  <si>
    <t>Perpetual Smaller Companies Fund</t>
  </si>
  <si>
    <t>PER0270AU</t>
  </si>
  <si>
    <t>Pengana Emerging Companies Fund</t>
  </si>
  <si>
    <t>WHT0008AU</t>
  </si>
  <si>
    <t>Spheria Australian Smaller Companies Fund</t>
  </si>
  <si>
    <t>WHT0066AU</t>
  </si>
  <si>
    <t>Spheria Australian Microcap Fund</t>
  </si>
  <si>
    <t>WHT3093AU</t>
  </si>
  <si>
    <t>Firetrail Australian Small Companies Fund (Class A)</t>
  </si>
  <si>
    <t>DFA0104AU</t>
  </si>
  <si>
    <t>Dimensional Australian Small Company Trust</t>
  </si>
  <si>
    <t>CMI0111AU</t>
  </si>
  <si>
    <t>First Sentier Wholesale Australian Small Companies Fund</t>
  </si>
  <si>
    <t>AAP0007AU</t>
  </si>
  <si>
    <t>Ausbil MicroCap Fund</t>
  </si>
  <si>
    <t>RFA0061AU</t>
  </si>
  <si>
    <t>Pendal MicroCap Opportunities Fund</t>
  </si>
  <si>
    <t>RFA0819AU</t>
  </si>
  <si>
    <t>Pendal Smaller Companies Fund</t>
  </si>
  <si>
    <t>AUS0108AU</t>
  </si>
  <si>
    <t>Acorn Capital Microcap Fund</t>
  </si>
  <si>
    <t>CSA0131AU</t>
  </si>
  <si>
    <t>abrdn Australian Small Companies Fund</t>
  </si>
  <si>
    <t>BTA0477AU</t>
  </si>
  <si>
    <t>Ironbark Karara Wholesale Plus Australian Small Companies</t>
  </si>
  <si>
    <t>OPS0002AU</t>
  </si>
  <si>
    <t>OC Premium Small Companies Fund</t>
  </si>
  <si>
    <t>ECP-AU</t>
  </si>
  <si>
    <t>ECP Emerging Growth Limited</t>
  </si>
  <si>
    <t>FSI-AU</t>
  </si>
  <si>
    <t>Flagship Investments Limited Ord</t>
  </si>
  <si>
    <t>HM1-AU</t>
  </si>
  <si>
    <t>Hearts And Minds Investments Limited</t>
  </si>
  <si>
    <t>NCC-AU</t>
  </si>
  <si>
    <t>NAOS Emerging Opportunities Company Limited</t>
  </si>
  <si>
    <t>OPH-AU</t>
  </si>
  <si>
    <t>Ophir High Conviction Ut</t>
  </si>
  <si>
    <t>QVE-AU</t>
  </si>
  <si>
    <t>QV Equities Limited</t>
  </si>
  <si>
    <t>BFL0004AU</t>
  </si>
  <si>
    <t>Bennelong ex-20 Australian Equities Fund</t>
  </si>
  <si>
    <t>DDH0002AU</t>
  </si>
  <si>
    <t>DDH Selector Australian Equities</t>
  </si>
  <si>
    <t>FSF0502AU</t>
  </si>
  <si>
    <t>CFS FirstChoice Wholesale Australian Small Companies</t>
  </si>
  <si>
    <t>AAP0104AU</t>
  </si>
  <si>
    <t>Ausbil Australian Emerging Leaders Fund</t>
  </si>
  <si>
    <t>EGG0001AU</t>
  </si>
  <si>
    <t>Eley Griffiths Group Small Companies Fund</t>
  </si>
  <si>
    <t>BTA0480AU</t>
  </si>
  <si>
    <t>Bennelong Wholesale Plus ex-20 Australian Equities</t>
  </si>
  <si>
    <t>ETL0449AU</t>
  </si>
  <si>
    <t>Flinders Emerging Companies Fund</t>
  </si>
  <si>
    <t>SNC-AU</t>
  </si>
  <si>
    <t>Sandon Capital Investments Limited</t>
  </si>
  <si>
    <t>WAA-AU</t>
  </si>
  <si>
    <t>WAM Active Ltd</t>
  </si>
  <si>
    <t>WAR-AU</t>
  </si>
  <si>
    <t>WAM Strategic Value Limited</t>
  </si>
  <si>
    <t>IML0001AU</t>
  </si>
  <si>
    <t>Investors Mutual Australian Smaller Companies Fund</t>
  </si>
  <si>
    <t>ATEC-AU</t>
  </si>
  <si>
    <t>Beta Shares S&amp;P/ASX Australian Technology ETF</t>
  </si>
  <si>
    <t>BTI-AU</t>
  </si>
  <si>
    <t>Bailador Technology Investments Limited</t>
  </si>
  <si>
    <t>CDM-AU</t>
  </si>
  <si>
    <t>Cadence Capital</t>
  </si>
  <si>
    <t>CVF-AU</t>
  </si>
  <si>
    <t>Contrarian Value Fund Limited</t>
  </si>
  <si>
    <t>JEPI-AU</t>
  </si>
  <si>
    <t>JPMorgan Equity Premium Income Active ETF (Managed)</t>
  </si>
  <si>
    <t>KAT-AU</t>
  </si>
  <si>
    <t>Katana Capital</t>
  </si>
  <si>
    <t>MVB-AU</t>
  </si>
  <si>
    <t>VanEck Australian Banks ETF</t>
  </si>
  <si>
    <t>MVR-AU</t>
  </si>
  <si>
    <t>VanEck Australian Resources ETF</t>
  </si>
  <si>
    <t>OZR-AU</t>
  </si>
  <si>
    <t>SPDR S&amp;P ASX 200 Resources</t>
  </si>
  <si>
    <t>PIC-AU</t>
  </si>
  <si>
    <t>Perpetual Equity Investment Company Limited</t>
  </si>
  <si>
    <t>QFN-AU</t>
  </si>
  <si>
    <t>BetaShares Australian Financials Sector ETF</t>
  </si>
  <si>
    <t>QRE-AU</t>
  </si>
  <si>
    <t>BetaShares Australian Resources Sector ETF</t>
  </si>
  <si>
    <t>RINC-AU</t>
  </si>
  <si>
    <t>BetaShares Legg Mason Real Income ETF</t>
  </si>
  <si>
    <t>GMVW-AU</t>
  </si>
  <si>
    <t>VanEck Geared Australian Equal Weight Fund (Hedge Fund)</t>
  </si>
  <si>
    <t>PER0439AU</t>
  </si>
  <si>
    <t>Perpetual Pure Value Fund</t>
  </si>
  <si>
    <t>AUG0020AU</t>
  </si>
  <si>
    <t>Australian Ethical High Growth Fund (Wholesale)</t>
  </si>
  <si>
    <t>CDP-AU</t>
  </si>
  <si>
    <t>Carindale Property Trust</t>
  </si>
  <si>
    <t>MVA-AU</t>
  </si>
  <si>
    <t>VanEck Australian Property ETF</t>
  </si>
  <si>
    <t>QRI-AU</t>
  </si>
  <si>
    <t>Qualitas Real Estate Income</t>
  </si>
  <si>
    <t>SLF-AU</t>
  </si>
  <si>
    <t>SPDR S&amp;P ASX 200 Listed Property</t>
  </si>
  <si>
    <t>VAP-AU</t>
  </si>
  <si>
    <t>Vanguard Australian Property Securities Index ETF</t>
  </si>
  <si>
    <t>AMP0255AU</t>
  </si>
  <si>
    <t>Macquarie Australian Listed Real Estate Fund â€“ Class A Units</t>
  </si>
  <si>
    <t>FSF0004AU</t>
  </si>
  <si>
    <t>First Sentier Wholesale Property Securities Fund</t>
  </si>
  <si>
    <t>MAQ0063AU</t>
  </si>
  <si>
    <t>Macquarie Master Property Securities Fund</t>
  </si>
  <si>
    <t>MAQ0219AU</t>
  </si>
  <si>
    <t>Macquarie True Index Listed Property</t>
  </si>
  <si>
    <t>SBC0816AU</t>
  </si>
  <si>
    <t>UBS CBRE Property Securities Fund</t>
  </si>
  <si>
    <t>SSB0128AU</t>
  </si>
  <si>
    <t>Martin Currie Property Securities Fund</t>
  </si>
  <si>
    <t>VAN0004AU</t>
  </si>
  <si>
    <t>Vanguard Property Securities Index Fund</t>
  </si>
  <si>
    <t>ETL0119AU</t>
  </si>
  <si>
    <t>SGH Property Income Fund</t>
  </si>
  <si>
    <t>APN0008AU</t>
  </si>
  <si>
    <t>Dexus A-REIT Fund</t>
  </si>
  <si>
    <t>CRS0007AU</t>
  </si>
  <si>
    <t>SG Hiscock Property Fund</t>
  </si>
  <si>
    <t>HBC0008AU</t>
  </si>
  <si>
    <t>SG Hiscock Property Opportunities Fund</t>
  </si>
  <si>
    <t>PAL0002AU</t>
  </si>
  <si>
    <t>Ironbark Paladin Property Securities Fund</t>
  </si>
  <si>
    <t>ETL2149AU</t>
  </si>
  <si>
    <t>Hejaz Property</t>
  </si>
  <si>
    <t>BGL0108AU</t>
  </si>
  <si>
    <t>iShares Australian Listed Property Index Fund</t>
  </si>
  <si>
    <t>APN0001AU</t>
  </si>
  <si>
    <t>Dexus Property for Income Fund</t>
  </si>
  <si>
    <t>OMF1896AU</t>
  </si>
  <si>
    <t>Euree A-REIT Securities</t>
  </si>
  <si>
    <t>ZUR0064AU</t>
  </si>
  <si>
    <t>Zurich Investments Australian Property Securities Fund</t>
  </si>
  <si>
    <t>AGVT-AU</t>
  </si>
  <si>
    <t>BetaShares Australian Government Bond ETF</t>
  </si>
  <si>
    <t>BNDS-AU</t>
  </si>
  <si>
    <t>BetaShares Legg Mason Australian Bond</t>
  </si>
  <si>
    <t>BOND-AU</t>
  </si>
  <si>
    <t>SPDR S&amp;P/ASX Australian Bond</t>
  </si>
  <si>
    <t>IAF-AU</t>
  </si>
  <si>
    <t>BlackRock iShares Core Composite Bond ETF</t>
  </si>
  <si>
    <t>ICOR-AU</t>
  </si>
  <si>
    <t>BlackRock iShares Core Corporate Bond ETF</t>
  </si>
  <si>
    <t>IGB-AU</t>
  </si>
  <si>
    <t>BlackRock iShares Treasury ETF</t>
  </si>
  <si>
    <t>OZBD-AU</t>
  </si>
  <si>
    <t>BetaShares Australian Composite Bond ETF</t>
  </si>
  <si>
    <t>TACT-AU</t>
  </si>
  <si>
    <t>Janus Henderson Tactical Income Active ETF Managed</t>
  </si>
  <si>
    <t>VAF-AU</t>
  </si>
  <si>
    <t>Vanguard Australian Fixed Interest Index ETF</t>
  </si>
  <si>
    <t>VGB-AU</t>
  </si>
  <si>
    <t>Vanguard Australian Government Bond Index ETF</t>
  </si>
  <si>
    <t>XGOV-AU</t>
  </si>
  <si>
    <t>VanEck 10+ Year Australian Government Bond ETF</t>
  </si>
  <si>
    <t>FRNS-AU</t>
  </si>
  <si>
    <t>COOLABAH SHORT TERM INCOME FUND</t>
  </si>
  <si>
    <t>BGL0105AU</t>
  </si>
  <si>
    <t>iShares Australian Bond Index Fund</t>
  </si>
  <si>
    <t>DDH0006AU</t>
  </si>
  <si>
    <t>DDH Fixed Interest</t>
  </si>
  <si>
    <t>ETL0015AU</t>
  </si>
  <si>
    <t>PIMCO Australian Bond Fund â€” Wholesale Class</t>
  </si>
  <si>
    <t>IOF0046AU</t>
  </si>
  <si>
    <t>Janus Henderson Australian Fixed Interest Fund</t>
  </si>
  <si>
    <t>MAQ0061AU</t>
  </si>
  <si>
    <t>Macquarie Australian Fixed Interest Fund</t>
  </si>
  <si>
    <t>MAQ0211AU</t>
  </si>
  <si>
    <t>Macquarie True Index Australian Fixed Interest</t>
  </si>
  <si>
    <t>SBC0813AU</t>
  </si>
  <si>
    <t>UBS Australian Bond Fund</t>
  </si>
  <si>
    <t>VAN0001AU</t>
  </si>
  <si>
    <t>Vanguard Australian Fixed Interest Index Fund</t>
  </si>
  <si>
    <t>IOF0145AU</t>
  </si>
  <si>
    <t>Janus Henderson Tactical Income Fund</t>
  </si>
  <si>
    <t>SCH0028AU</t>
  </si>
  <si>
    <t>Schroder Fixed Income Fund</t>
  </si>
  <si>
    <t>AUS0071AU</t>
  </si>
  <si>
    <t>Altius Sustainable Bond Fund</t>
  </si>
  <si>
    <t>FSF0027AU</t>
  </si>
  <si>
    <t>First Sentier Wholesale Australian Bond Fund</t>
  </si>
  <si>
    <t>TYN0104AU</t>
  </si>
  <si>
    <t>Yarra Australian Bond Fund</t>
  </si>
  <si>
    <t>VAN0025AU</t>
  </si>
  <si>
    <t>Vanguard Australian Government Bond Index</t>
  </si>
  <si>
    <t>ETL0421AU</t>
  </si>
  <si>
    <t>Diversified Fixed Income</t>
  </si>
  <si>
    <t>CHN0005AU</t>
  </si>
  <si>
    <t>CC JCB Active Bond Fund</t>
  </si>
  <si>
    <t>ETL0182AU</t>
  </si>
  <si>
    <t>PIMCO Australian Short-Term Bond Fund â€” Wholesale Class</t>
  </si>
  <si>
    <t>VAN0065AU</t>
  </si>
  <si>
    <t>Vanguard Australian Corporate Fixed Interest Index</t>
  </si>
  <si>
    <t>ETPMAG-AU</t>
  </si>
  <si>
    <t>ETFS Physical Silver</t>
  </si>
  <si>
    <t>ETPMPD-AU</t>
  </si>
  <si>
    <t>ETFS Physical Palladium</t>
  </si>
  <si>
    <t>ETPMPM-AU</t>
  </si>
  <si>
    <t>ETFS Physical PM Basket</t>
  </si>
  <si>
    <t>ETPMPT-AU</t>
  </si>
  <si>
    <t>ETFS Physical Platinum</t>
  </si>
  <si>
    <t>GOLD-AU</t>
  </si>
  <si>
    <t>ETFS Physical Gold</t>
  </si>
  <si>
    <t>LSX-AU</t>
  </si>
  <si>
    <t>Lion Selection Group</t>
  </si>
  <si>
    <t>NUGG-AU</t>
  </si>
  <si>
    <t>VanEck Gold Bullion ETF</t>
  </si>
  <si>
    <t>OOO-AU</t>
  </si>
  <si>
    <t>BetaShares Crude Oil Index ETF (AUD Hedged)</t>
  </si>
  <si>
    <t>PMGOLD-AU</t>
  </si>
  <si>
    <t>Perth Mint Gold</t>
  </si>
  <si>
    <t>QAU-AU</t>
  </si>
  <si>
    <t>BetaShares Gold Bullion ETF (AUD Hedged)</t>
  </si>
  <si>
    <t>BCOM-AU</t>
  </si>
  <si>
    <t>Global X Bloomberg Commodity ETF (Synthetic)</t>
  </si>
  <si>
    <t>AOF-AU</t>
  </si>
  <si>
    <t>AUI Office Property Fund</t>
  </si>
  <si>
    <t>NML0001AU</t>
  </si>
  <si>
    <t>AMP Capital Wholesale Australian Property Fund</t>
  </si>
  <si>
    <t>AMP1015AU</t>
  </si>
  <si>
    <t>AMP Capital Core Property Fund</t>
  </si>
  <si>
    <t>AUS0112AU</t>
  </si>
  <si>
    <t>Australian Unity Healthcare Property Trust - Wsale Units</t>
  </si>
  <si>
    <t>YOC0100AU</t>
  </si>
  <si>
    <t>Australian Unity Property Income Fund</t>
  </si>
  <si>
    <t>DHHF-AU</t>
  </si>
  <si>
    <t>BetaShares Diversified All Growth ETF</t>
  </si>
  <si>
    <t>DZZF-AU</t>
  </si>
  <si>
    <t>BetaShares Ethical Diversified High Growth ETF</t>
  </si>
  <si>
    <t>VDHG-AU</t>
  </si>
  <si>
    <t>Vanguard High Growth Index NAV ETF</t>
  </si>
  <si>
    <t>AUG0019AU</t>
  </si>
  <si>
    <t>Australian Ethical Diversified Shares Fund (Wholesale)</t>
  </si>
  <si>
    <t>VAN0111AU</t>
  </si>
  <si>
    <t>Vanguard Wholesale High Growth Index Fund</t>
  </si>
  <si>
    <t>DFA0035AU</t>
  </si>
  <si>
    <t>Dimensional World Equity Trust</t>
  </si>
  <si>
    <t>RIM0030AU</t>
  </si>
  <si>
    <t>Russell High Growth Fund Class C</t>
  </si>
  <si>
    <t>MIN0012AU</t>
  </si>
  <si>
    <t>Mercer High Growth Fund</t>
  </si>
  <si>
    <t>VDBA-AU</t>
  </si>
  <si>
    <t>Vanguard Diversified Balanced Index NAV ETF</t>
  </si>
  <si>
    <t>MAL0018AU</t>
  </si>
  <si>
    <t>BlackRock Global Allocation Fund (Aust) (Class D)</t>
  </si>
  <si>
    <t>VAN0108AU</t>
  </si>
  <si>
    <t>Vanguard Wholesale Balanced Index Fund</t>
  </si>
  <si>
    <t>DFA0033AU</t>
  </si>
  <si>
    <t>Dimensional World Allocation 50/50 Trust</t>
  </si>
  <si>
    <t>FSF0040AU</t>
  </si>
  <si>
    <t>First Sentier Wholesale Balanced Fund</t>
  </si>
  <si>
    <t>MIN0014AU</t>
  </si>
  <si>
    <t>Mercer Moderate Growth Fund - Active Units</t>
  </si>
  <si>
    <t>RIM0013AU</t>
  </si>
  <si>
    <t>Russell Diversified 50 Fund Class C</t>
  </si>
  <si>
    <t>OMF2231AU</t>
  </si>
  <si>
    <t>Euree Multi Asset Balanced</t>
  </si>
  <si>
    <t>KSA1536AU</t>
  </si>
  <si>
    <t>Shield Master Conservative</t>
  </si>
  <si>
    <t>CRED-AU</t>
  </si>
  <si>
    <t>BetaShares Investment Grade Corporate Bond ETF</t>
  </si>
  <si>
    <t>FLOT-AU</t>
  </si>
  <si>
    <t>VanEck Australian Floating Rate ETF</t>
  </si>
  <si>
    <t>HBRD-AU</t>
  </si>
  <si>
    <t>BetaShares Active Australian Hybrids</t>
  </si>
  <si>
    <t>IHCB-AU</t>
  </si>
  <si>
    <t>BlackRock iShares Core Global Corporate Bond ETF</t>
  </si>
  <si>
    <t>MXT-AU</t>
  </si>
  <si>
    <t>MCP Master Income Trust Uts</t>
  </si>
  <si>
    <t>PAYS-AU</t>
  </si>
  <si>
    <t>Schroder Absolute Return Income</t>
  </si>
  <si>
    <t>PCI-AU</t>
  </si>
  <si>
    <t>Perpetual Credit Income Trust Ut</t>
  </si>
  <si>
    <t>PLUS-AU</t>
  </si>
  <si>
    <t>VanEck Australian Corporate Bond Plus ETF</t>
  </si>
  <si>
    <t>QPON-AU</t>
  </si>
  <si>
    <t>BetaShares Australian Bank Senior Floating Rate Bond ETF</t>
  </si>
  <si>
    <t>RCB-AU</t>
  </si>
  <si>
    <t>Russell Australian Select Corporate Bond ETF</t>
  </si>
  <si>
    <t>VACF-AU</t>
  </si>
  <si>
    <t>Vanguard Australian Corporate Fixed Interest Index ETF</t>
  </si>
  <si>
    <t>VCF-AU</t>
  </si>
  <si>
    <t>Vanguard International Credit Securities Index Hedged ETF</t>
  </si>
  <si>
    <t>ETL0019AU</t>
  </si>
  <si>
    <t>PIMCO Global Credit Fund â€” Wholesale Class</t>
  </si>
  <si>
    <t>PMC0103AU</t>
  </si>
  <si>
    <t>PM CAPITAL Enhanced Yield Fund</t>
  </si>
  <si>
    <t>ETL0072AU</t>
  </si>
  <si>
    <t>Spectrum Strategic Income Fund</t>
  </si>
  <si>
    <t>SST4725AU</t>
  </si>
  <si>
    <t>State Street Floating Rate Fund</t>
  </si>
  <si>
    <t>MAQ0277AU</t>
  </si>
  <si>
    <t>Macquarie Income Opportunities Fund</t>
  </si>
  <si>
    <t>PER0260AU</t>
  </si>
  <si>
    <t>Perpetual Diversified Income Fund</t>
  </si>
  <si>
    <t>JBW0018AU</t>
  </si>
  <si>
    <t>Yarra Enhanced Income Fund</t>
  </si>
  <si>
    <t>AMP0557AU</t>
  </si>
  <si>
    <t>Macquarie Corporate Bond Fund â€“ Class A Units</t>
  </si>
  <si>
    <t>FSF0084AU</t>
  </si>
  <si>
    <t>CFS Janus Henderson Diversified Credit</t>
  </si>
  <si>
    <t>BTA0474AU</t>
  </si>
  <si>
    <t>AMP Capital Wholesale Plus Corporate Bond</t>
  </si>
  <si>
    <t>PER0669AU</t>
  </si>
  <si>
    <t>Perpetual Pure Credit Alpha Fund - Class W</t>
  </si>
  <si>
    <t>VAN0106AU</t>
  </si>
  <si>
    <t>Vanguard International Credit Securities Index Fund (Hedged)</t>
  </si>
  <si>
    <t>GROW-AU</t>
  </si>
  <si>
    <t>Schroder Real Return (Managed Fund)</t>
  </si>
  <si>
    <t>CRS0002AU</t>
  </si>
  <si>
    <t>abrdn Multi-Asset Real Return Fund</t>
  </si>
  <si>
    <t>SCH0047AU</t>
  </si>
  <si>
    <t>Schroder Real Return Fund</t>
  </si>
  <si>
    <t>AMP1685AU</t>
  </si>
  <si>
    <t>AMP Multi-Asset Fund</t>
  </si>
  <si>
    <t>VDGR-AU</t>
  </si>
  <si>
    <t>Vanguard Growth Index NAV ETF</t>
  </si>
  <si>
    <t>VAN0110AU</t>
  </si>
  <si>
    <t>Vanguard Wholesale Growth Index Fund</t>
  </si>
  <si>
    <t>PWA0822AU</t>
  </si>
  <si>
    <t>BlackRock Tactical Growth Fund</t>
  </si>
  <si>
    <t>DFA0029AU</t>
  </si>
  <si>
    <t>Dimensional World Allocation 70/30 Trust</t>
  </si>
  <si>
    <t>AUG0017AU</t>
  </si>
  <si>
    <t>Australian Ethical Balanced Fund (Wholesale)</t>
  </si>
  <si>
    <t>AUS0100AU</t>
  </si>
  <si>
    <t>Aust Unity Wholesale Balanced Growth</t>
  </si>
  <si>
    <t>BAR0813AU</t>
  </si>
  <si>
    <t>BlackRock Diversified ESG Growth Fund</t>
  </si>
  <si>
    <t>FSF0008AU</t>
  </si>
  <si>
    <t>First Sentier Wholesale Diversified Fund</t>
  </si>
  <si>
    <t>MIN0013AU</t>
  </si>
  <si>
    <t>Mercer Growth Fund - Active Units</t>
  </si>
  <si>
    <t>MMF0115AU</t>
  </si>
  <si>
    <t>OnePath Wholesale Managed Growth Trust</t>
  </si>
  <si>
    <t>RFA0815AU</t>
  </si>
  <si>
    <t>Pendal Active Balanced Fund</t>
  </si>
  <si>
    <t>RIM0011AU</t>
  </si>
  <si>
    <t>Russell Balanced Fund Class C</t>
  </si>
  <si>
    <t>SBC0815AU</t>
  </si>
  <si>
    <t>UBS Balanced Investment Fund</t>
  </si>
  <si>
    <t>FCL0691AU</t>
  </si>
  <si>
    <t>First Guardian Growth Strategies</t>
  </si>
  <si>
    <t>KSA5852AU</t>
  </si>
  <si>
    <t>Shield Master Balanced</t>
  </si>
  <si>
    <t>KSA8803AU</t>
  </si>
  <si>
    <t>Shield Growth</t>
  </si>
  <si>
    <t>OMF6843AU</t>
  </si>
  <si>
    <t>Euree Multi Asset Growth</t>
  </si>
  <si>
    <t>AUG0001AU</t>
  </si>
  <si>
    <t>Australian Ethical Balanced Fund</t>
  </si>
  <si>
    <t>VDCO-AU</t>
  </si>
  <si>
    <t>Vanguard Diversified Conservative Index NAV ETF</t>
  </si>
  <si>
    <t>VAN0109AU</t>
  </si>
  <si>
    <t>Vanguard Wholesale Conservative Index Fund</t>
  </si>
  <si>
    <t>FSF0033AU</t>
  </si>
  <si>
    <t>First Sentier Wholesale Conservative Fund</t>
  </si>
  <si>
    <t>MIN0009AU</t>
  </si>
  <si>
    <t>Mercer Conservative Growth Fund - Active Units</t>
  </si>
  <si>
    <t>BTA0805AU</t>
  </si>
  <si>
    <t>Pendal Active Conservative Fund</t>
  </si>
  <si>
    <t>RIM0012AU</t>
  </si>
  <si>
    <t>Russell Conservative Fund Class C</t>
  </si>
  <si>
    <t>FCL9177AU</t>
  </si>
  <si>
    <t>First Guardian Defensive Strategies</t>
  </si>
  <si>
    <t>KSA9675AU</t>
  </si>
  <si>
    <t>Shield Master High Growth</t>
  </si>
  <si>
    <t>AAA-AU</t>
  </si>
  <si>
    <t>BetaShares Australian High Interest Cash ETF</t>
  </si>
  <si>
    <t>ISEC-AU</t>
  </si>
  <si>
    <t>BlackRock iShares Enhanced Cash ETF</t>
  </si>
  <si>
    <t>NML0018AU</t>
  </si>
  <si>
    <t>Macquarie Cash</t>
  </si>
  <si>
    <t>SBC0811AU</t>
  </si>
  <si>
    <t>UBS Cash Fund</t>
  </si>
  <si>
    <t>VAN0102AU</t>
  </si>
  <si>
    <t>Vanguard Short Term Fixed Interest Fund</t>
  </si>
  <si>
    <t>DFA0100AU</t>
  </si>
  <si>
    <t>Dimensional Short Term Fixed Interest Trust</t>
  </si>
  <si>
    <t>MAQ0187AU</t>
  </si>
  <si>
    <t>Macquarie Master Cash</t>
  </si>
  <si>
    <t>SBC0812AU</t>
  </si>
  <si>
    <t>UBS Short-Term Fixed Income Fund</t>
  </si>
  <si>
    <t>CRE0014AU</t>
  </si>
  <si>
    <t>Smarter Money Fund</t>
  </si>
  <si>
    <t>EMKT-AU</t>
  </si>
  <si>
    <t>VanEck MSCI Multifactor Emerging Markets Equity ETF</t>
  </si>
  <si>
    <t>FEMX-AU</t>
  </si>
  <si>
    <t>Global Emerging Markets ETF</t>
  </si>
  <si>
    <t>HGV-AU</t>
  </si>
  <si>
    <t>Hygrovest Ltd</t>
  </si>
  <si>
    <t>IEM-AU</t>
  </si>
  <si>
    <t>BlackRock iShares MSCI Emerging Markets ETF</t>
  </si>
  <si>
    <t>VGE-AU</t>
  </si>
  <si>
    <t>Vanguard FTSE Emerging Markets Shares ETF</t>
  </si>
  <si>
    <t>WEMG-AU</t>
  </si>
  <si>
    <t>SPDR S&amp;P Emerging Markets</t>
  </si>
  <si>
    <t>DFA0107AU</t>
  </si>
  <si>
    <t>Dimensional Emerging Markets Value Trust</t>
  </si>
  <si>
    <t>ETL4207AU</t>
  </si>
  <si>
    <t>GQG Partners Emerging Markets Equity Fund - A Class</t>
  </si>
  <si>
    <t>VAN0005AU</t>
  </si>
  <si>
    <t>Vanguard Wholesale Emerging Markets Shares Index</t>
  </si>
  <si>
    <t>ETL0032AU</t>
  </si>
  <si>
    <t>abrdn Emerging Opportunities Fund</t>
  </si>
  <si>
    <t>ESTX-AU</t>
  </si>
  <si>
    <t>ETFS Euro Stoxx 50 ETF</t>
  </si>
  <si>
    <t>HEUR-AU</t>
  </si>
  <si>
    <t>BetaShares WisdomTree Europe ETF Currency Hedged</t>
  </si>
  <si>
    <t>IEU-AU</t>
  </si>
  <si>
    <t>BlackRock iShares Europe ETF</t>
  </si>
  <si>
    <t>VEQ-AU</t>
  </si>
  <si>
    <t>Vanguard FTSE Europe Shares ETF</t>
  </si>
  <si>
    <t>PLA0001AU</t>
  </si>
  <si>
    <t>Platinum European Fund</t>
  </si>
  <si>
    <t>BHYB-AU</t>
  </si>
  <si>
    <t>BetaShares Australian Major Bank Hybrids Index ETF</t>
  </si>
  <si>
    <t>EBND-AU</t>
  </si>
  <si>
    <t>VanEck Emerging Income Opportunities Active ETF (Managed)</t>
  </si>
  <si>
    <t>ECOR-AU</t>
  </si>
  <si>
    <t>Daintree Core Income Fund</t>
  </si>
  <si>
    <t>GBND-AU</t>
  </si>
  <si>
    <t>BetaShares Sustainability Leaders Diversified Bond ETF - Currency Hedged</t>
  </si>
  <si>
    <t>GGAB-AU</t>
  </si>
  <si>
    <t>Betashares Geared Long Aus Gov Bond (Hedge Fund)</t>
  </si>
  <si>
    <t>GGFD-AU</t>
  </si>
  <si>
    <t>BETASHARES GEARED LONG US TR BOND CH (HEDGE FUND)</t>
  </si>
  <si>
    <t>GGOV-AU</t>
  </si>
  <si>
    <t>BetaShares Global Government Bond 20+ Year ETF Currency Hedged</t>
  </si>
  <si>
    <t>IHEB-AU</t>
  </si>
  <si>
    <t>BlackRock iShares J.P. Morgan Emerging Markets Bond ETF</t>
  </si>
  <si>
    <t>TBIL-AU</t>
  </si>
  <si>
    <t>VanEck 1-3 Month US Treasury Bond ETF</t>
  </si>
  <si>
    <t>USTB-AU</t>
  </si>
  <si>
    <t>ETFS US Treasury Bond (Currency Hedged) ETF</t>
  </si>
  <si>
    <t>VBND-AU</t>
  </si>
  <si>
    <t>Vanguard Global Aggregate Bond Index ETF</t>
  </si>
  <si>
    <t>VEFI-AU</t>
  </si>
  <si>
    <t>Vanguard Ethically Conscious Global Aggregate Bond Index Hedged ETF</t>
  </si>
  <si>
    <t>VIF-AU</t>
  </si>
  <si>
    <t>Vanguard International Fixed Interest Index Hedged ETF</t>
  </si>
  <si>
    <t>CSA0038AU</t>
  </si>
  <si>
    <t>Bentham Global Income Fund</t>
  </si>
  <si>
    <t>DDH0001AU</t>
  </si>
  <si>
    <t>DDH Preferred Income</t>
  </si>
  <si>
    <t>DFA0028AU</t>
  </si>
  <si>
    <t>Dimensional Global Bond Trust</t>
  </si>
  <si>
    <t>DFA0108AU</t>
  </si>
  <si>
    <t>Dimensional Five-Year Diversified Fixed Interest Trust</t>
  </si>
  <si>
    <t>ETL0018AU</t>
  </si>
  <si>
    <t>PIMCO Global Bond Fund â€” Wholesale Class</t>
  </si>
  <si>
    <t>ETL0458AU</t>
  </si>
  <si>
    <t>PIMCO Income Fund â€” Wholesale Class</t>
  </si>
  <si>
    <t>FRT0011AU</t>
  </si>
  <si>
    <t>Franklin Templeton Multisector Bond Fund â€” W Class</t>
  </si>
  <si>
    <t>HOW0098AU</t>
  </si>
  <si>
    <t>Ardea Real Outcome Fund</t>
  </si>
  <si>
    <t>SLT2562AU</t>
  </si>
  <si>
    <t>Smarter Money Long-Short Credit Fund</t>
  </si>
  <si>
    <t>SSB0014AU</t>
  </si>
  <si>
    <t>Brandywine Global Opportunistic Fixed Income Fund - Class A</t>
  </si>
  <si>
    <t>VAN0103AU</t>
  </si>
  <si>
    <t>Vanguard International Fixed Interest Index Fund (Hedged)</t>
  </si>
  <si>
    <t>FRT0027AU</t>
  </si>
  <si>
    <t>Franklin Australian Absolute Return Bond Fund â€” W Class</t>
  </si>
  <si>
    <t>DFA0002AU</t>
  </si>
  <si>
    <t>Dimensional Two-Year Sustainability Fixed Interest Trust</t>
  </si>
  <si>
    <t>ETL0016AU</t>
  </si>
  <si>
    <t>PIMCO Diversified Fixed Interest Fund â€” Wholesale Class</t>
  </si>
  <si>
    <t>ETL0409AU</t>
  </si>
  <si>
    <t>Colchester Global Government Bond Fund Class A</t>
  </si>
  <si>
    <t>ETL4236AU</t>
  </si>
  <si>
    <t>Hejaz Income</t>
  </si>
  <si>
    <t>HOW0052AU</t>
  </si>
  <si>
    <t>Kapstream Absolute Return Income Fund</t>
  </si>
  <si>
    <t>SBC0819AU</t>
  </si>
  <si>
    <t>UBS International Bond Fund</t>
  </si>
  <si>
    <t>ETL5525AU</t>
  </si>
  <si>
    <t>Colchester Global Government Bond Fund Class I</t>
  </si>
  <si>
    <t>ETL0398AU</t>
  </si>
  <si>
    <t>T. Rowe Price Dynamic Global Bond Fund - I Class</t>
  </si>
  <si>
    <t>ALI-AU</t>
  </si>
  <si>
    <t>Argo Global Listed Infrastructure Limited</t>
  </si>
  <si>
    <t>VBLD-AU</t>
  </si>
  <si>
    <t>Vanguard Global Infrastructure Index ETF</t>
  </si>
  <si>
    <t>VAN0023AU</t>
  </si>
  <si>
    <t>Vanguard Global Infrastructure Index Fund</t>
  </si>
  <si>
    <t>TGP0034AU</t>
  </si>
  <si>
    <t>ClearBridge RARE Infrastructure Value Fund â€” Unhedged</t>
  </si>
  <si>
    <t>MAQ0825AU</t>
  </si>
  <si>
    <t>Macquarie International Infrastructure Securities Fund (Unhedged)</t>
  </si>
  <si>
    <t>MPL0006AU</t>
  </si>
  <si>
    <t>Maple-Brown Abbott Global Listed Infrastructure Fund</t>
  </si>
  <si>
    <t>BTA0546AU</t>
  </si>
  <si>
    <t>RARE Infrastructure Wholesale Plus Value Unhedged</t>
  </si>
  <si>
    <t>IFRA-AU</t>
  </si>
  <si>
    <t>Van Eck FTSE Global Infrastructure (Hedged) ETF</t>
  </si>
  <si>
    <t>MICH-AU</t>
  </si>
  <si>
    <t>Magellan Infrastructure (Currency Hedged) (Managed)</t>
  </si>
  <si>
    <t>AMP1179AU</t>
  </si>
  <si>
    <t>AMP Capital Core Infrastructure Fund</t>
  </si>
  <si>
    <t>FSF1241AU</t>
  </si>
  <si>
    <t>First Sentier Global Listed Infrastructure Fund</t>
  </si>
  <si>
    <t>MGE0002AU</t>
  </si>
  <si>
    <t>Magellan Infrastructure Fund</t>
  </si>
  <si>
    <t>TGP0008AU</t>
  </si>
  <si>
    <t>ClearBridge RARE Infrastructure Value Fund â€” Hedged</t>
  </si>
  <si>
    <t>TGP0016AU</t>
  </si>
  <si>
    <t>ClearBridge RARE Infrastructure Income Fund - Hedged</t>
  </si>
  <si>
    <t>LAZ0014AU</t>
  </si>
  <si>
    <t>Lazard Global Listed Infrastructure Fund</t>
  </si>
  <si>
    <t>DJRE-AU</t>
  </si>
  <si>
    <t>SPDR Dow Jones Global Real Estate</t>
  </si>
  <si>
    <t>RCAP-AU</t>
  </si>
  <si>
    <t>Resolution Capital Global Property Securities</t>
  </si>
  <si>
    <t>REIT-AU</t>
  </si>
  <si>
    <t>VanEck FTSE International Property (Hedged) ETF</t>
  </si>
  <si>
    <t>DFA0005AU</t>
  </si>
  <si>
    <t>Dimensional Global Real Estate Trust Inc AUD</t>
  </si>
  <si>
    <t>VAN0018AU</t>
  </si>
  <si>
    <t>Vanguard International Property Securities Index Fund</t>
  </si>
  <si>
    <t>VAN0019AU</t>
  </si>
  <si>
    <t>Vanguard International Property Securities Index Fund (Hedged)</t>
  </si>
  <si>
    <t>WHT0015AU</t>
  </si>
  <si>
    <t>Resolution Capital Global Property Securities Fund</t>
  </si>
  <si>
    <t>ETL0005AU</t>
  </si>
  <si>
    <t>SGH LaSalle Global Listed Property Securities Fund</t>
  </si>
  <si>
    <t>MGL0010AU</t>
  </si>
  <si>
    <t>Ironbark Global (ex-Australia) Property Securities Fund</t>
  </si>
  <si>
    <t>RFA0051AU</t>
  </si>
  <si>
    <t>Pendal Global Property Securities Fund</t>
  </si>
  <si>
    <t>AMP0974AU</t>
  </si>
  <si>
    <t>Macquarie Global Listed Real Estate Fund â€“ Class A Units</t>
  </si>
  <si>
    <t>MGL0011AU</t>
  </si>
  <si>
    <t>Ironbark Global Property Securities Fund</t>
  </si>
  <si>
    <t>ILB-AU</t>
  </si>
  <si>
    <t>BlackRock iShares Government Inflation ETF</t>
  </si>
  <si>
    <t>GCI-AU</t>
  </si>
  <si>
    <t>Gryphon Capital Income Trust Ut</t>
  </si>
  <si>
    <t>LTC0002AU</t>
  </si>
  <si>
    <t>La Trobe Australian Credit Fund 12 Month Term Account</t>
  </si>
  <si>
    <t>ETL0122AU</t>
  </si>
  <si>
    <t>Equity Trustees Motrgage Income Fund</t>
  </si>
  <si>
    <t>DAOR-AU</t>
  </si>
  <si>
    <t>Aoris International Fund (Class D) (Hedged) (Managed Fund)</t>
  </si>
  <si>
    <t>GGUS-AU</t>
  </si>
  <si>
    <t>BetaShares Geared U S Equity</t>
  </si>
  <si>
    <t>HETH-AU</t>
  </si>
  <si>
    <t>BetaShares Global Sustainability Leaders ETF Currency Hedged</t>
  </si>
  <si>
    <t>HVLU-AU</t>
  </si>
  <si>
    <t>VanEck MSCI International Value (AUD Hedged) ETF</t>
  </si>
  <si>
    <t>IHOO-AU</t>
  </si>
  <si>
    <t>BlackRock iShares Global 100 AUD Hedged ETF</t>
  </si>
  <si>
    <t>IHWL-AU</t>
  </si>
  <si>
    <t>iShares Core MSCI World ex Australia ESG Leaders Hedged ETF</t>
  </si>
  <si>
    <t>MHG-AU</t>
  </si>
  <si>
    <t>Magellan Global Equities (Currency Hedged) (Managed)</t>
  </si>
  <si>
    <t>QHSM-AU</t>
  </si>
  <si>
    <t>VanEck MSCI International Small Companies Quality (AUD Hedged) ETF</t>
  </si>
  <si>
    <t>VGAD-AU</t>
  </si>
  <si>
    <t>Vanguard MSCI Index International Shares Hedged ETF</t>
  </si>
  <si>
    <t>WXHG-AU</t>
  </si>
  <si>
    <t>SPDR S&amp;P World Ex Australia Hedged</t>
  </si>
  <si>
    <t>CGHE-AU</t>
  </si>
  <si>
    <t>Claremont Global Fund (hedged) (Managed Fund)</t>
  </si>
  <si>
    <t>BGL0044AU</t>
  </si>
  <si>
    <t>iShares Hedged International Equity Index Fund</t>
  </si>
  <si>
    <t>ETL0041AU</t>
  </si>
  <si>
    <t>MFS Hedged Global Equity Trust</t>
  </si>
  <si>
    <t>ETL0312AU</t>
  </si>
  <si>
    <t>T. Rowe Price Global Equity (Hedged) Fund</t>
  </si>
  <si>
    <t>VAN0105AU</t>
  </si>
  <si>
    <t>Vanguard Wholesale International Shares Index Fund (Hedged)</t>
  </si>
  <si>
    <t>CIM0008AU</t>
  </si>
  <si>
    <t>Capital Group New Perspective Fund Hedged (AU)</t>
  </si>
  <si>
    <t>DFA0009AU</t>
  </si>
  <si>
    <t>Dimensional Global Core Equity Trust AUD Hedged</t>
  </si>
  <si>
    <t>GSF0001AU</t>
  </si>
  <si>
    <t>Epoch Global Equity Shareholder Yield (Hedged) Fund</t>
  </si>
  <si>
    <t>DFA0042AU</t>
  </si>
  <si>
    <t>Dimensional Global Sustainability Trust Hedged AUD</t>
  </si>
  <si>
    <t>GTU0008AU</t>
  </si>
  <si>
    <t>Invesco Wholesale Global Opportunities Fund â€” Hedged â€” Class A</t>
  </si>
  <si>
    <t>HHA0002AU</t>
  </si>
  <si>
    <t>Pengana Axiom International Ethical Fund (Hedged)</t>
  </si>
  <si>
    <t>MGE0007AU</t>
  </si>
  <si>
    <t>Magellan Global Fund (Hedged)</t>
  </si>
  <si>
    <t>FSF0975AU</t>
  </si>
  <si>
    <t>Realindex Global Share Hedged Fund â€” Class A</t>
  </si>
  <si>
    <t>MAQ0079AU</t>
  </si>
  <si>
    <t>Arrowstreet Global Equity Fund (Hedged)</t>
  </si>
  <si>
    <t>SCH0032AU</t>
  </si>
  <si>
    <t>Schroder Global Value Fund (Hedged)</t>
  </si>
  <si>
    <t>ACDC-AU</t>
  </si>
  <si>
    <t>ETFS Battery Tech &amp; Lithium ETF</t>
  </si>
  <si>
    <t>BGBL-AU</t>
  </si>
  <si>
    <t>Betashares Global Shares ETF Units AUD</t>
  </si>
  <si>
    <t>CGUN-AU</t>
  </si>
  <si>
    <t>Claremont Global Fund (Managed Fund)</t>
  </si>
  <si>
    <t>DGCE-AU</t>
  </si>
  <si>
    <t>Dimensional Global Core Equity Trust UnHedged ETF</t>
  </si>
  <si>
    <t>ERTH-AU</t>
  </si>
  <si>
    <t>BetaShares Climate Change Innovation ETF</t>
  </si>
  <si>
    <t>ESGI-AU</t>
  </si>
  <si>
    <t>VanEck MSCI International Sustainable Equity ETF</t>
  </si>
  <si>
    <t>FGG-AU</t>
  </si>
  <si>
    <t>Future Generation Global Investment Company Limited</t>
  </si>
  <si>
    <t>GFL-AU</t>
  </si>
  <si>
    <t>Global Masters Fund Limited</t>
  </si>
  <si>
    <t>GOAT-AU</t>
  </si>
  <si>
    <t>VanEck Morningstar World Ex Australia Wide Moat ETF</t>
  </si>
  <si>
    <t>HQLT-AU</t>
  </si>
  <si>
    <t>BetaShares Global Quality Leaders ETF Currency Hedged</t>
  </si>
  <si>
    <t>IOO-AU</t>
  </si>
  <si>
    <t>BlackRock iShares Global 100 ETF</t>
  </si>
  <si>
    <t>IWLD-AU</t>
  </si>
  <si>
    <t>iShares Core MSCI World ex Australia ESG Leaders ETF</t>
  </si>
  <si>
    <t>JREG-AU</t>
  </si>
  <si>
    <t>JPMorgan Global Research Enhanced Index Equity Active ETF (Managed)</t>
  </si>
  <si>
    <t>L1IF-AU</t>
  </si>
  <si>
    <t>L1 CAPITAL INTERNATIONAL FUND (MANAGED FUND)</t>
  </si>
  <si>
    <t>MCCL-AU</t>
  </si>
  <si>
    <t>Munro Climate Change Leaders Managed</t>
  </si>
  <si>
    <t>MEC-AU</t>
  </si>
  <si>
    <t>Morphic Ethical Equities Fund Limited</t>
  </si>
  <si>
    <t>MFF-AU</t>
  </si>
  <si>
    <t>MFF Capital Investments Limited</t>
  </si>
  <si>
    <t>MGOC-AU</t>
  </si>
  <si>
    <t>Magellan Global</t>
  </si>
  <si>
    <t>MHHT-AU</t>
  </si>
  <si>
    <t>Magellan High Conviction Trust</t>
  </si>
  <si>
    <t>MOGL-AU</t>
  </si>
  <si>
    <t>Montaka Global Long Only Equities (Managed Fund)</t>
  </si>
  <si>
    <t>PIXX-AU</t>
  </si>
  <si>
    <t>Platinum International Quoted Managed Hedge ETF</t>
  </si>
  <si>
    <t>PMC-AU</t>
  </si>
  <si>
    <t>Platinum Capital Ltd</t>
  </si>
  <si>
    <t>QHAL-AU</t>
  </si>
  <si>
    <t>VanEck MSCI World ex Australia Quality (Hedged) ETF</t>
  </si>
  <si>
    <t>QLTY-AU</t>
  </si>
  <si>
    <t>BetaShares Global Quality Leaders ETF</t>
  </si>
  <si>
    <t>QUAL-AU</t>
  </si>
  <si>
    <t>VanEck MSCI World ex Australia Quality ETF</t>
  </si>
  <si>
    <t>RBTZ-AU</t>
  </si>
  <si>
    <t>BetaShares Global Robotics and Artificial Intelligence ETF</t>
  </si>
  <si>
    <t>VESG-AU</t>
  </si>
  <si>
    <t>Vanguard Ethically Conscious International Shares Index ETF</t>
  </si>
  <si>
    <t>VGS-AU</t>
  </si>
  <si>
    <t>Vanguard MSCI International Shares Index ETF</t>
  </si>
  <si>
    <t>WDMF-AU</t>
  </si>
  <si>
    <t>BlackRock iShares Edge MSCI World Multifactor ETF</t>
  </si>
  <si>
    <t>WGB-AU</t>
  </si>
  <si>
    <t>WAM Global Limited Ord</t>
  </si>
  <si>
    <t>WQG-AU</t>
  </si>
  <si>
    <t>WCM Global Growth Limited</t>
  </si>
  <si>
    <t>WVOL-AU</t>
  </si>
  <si>
    <t>BlackRock iShares Edge MSCI World Minimum Volatility ETF</t>
  </si>
  <si>
    <t>WXOZ-AU</t>
  </si>
  <si>
    <t>SPDR S&amp;P World Ex Australia</t>
  </si>
  <si>
    <t>XALG-AU</t>
  </si>
  <si>
    <t>Alphinity Global Equity Fund</t>
  </si>
  <si>
    <t>AAP0001AU</t>
  </si>
  <si>
    <t>Candriam Sustainable Global Equity Fund</t>
  </si>
  <si>
    <t>BGL0106AU</t>
  </si>
  <si>
    <t>iShares International Equity Index Fund</t>
  </si>
  <si>
    <t>DFA0004AU</t>
  </si>
  <si>
    <t>Dimensional Global Core Equity Trust</t>
  </si>
  <si>
    <t>FSF0505AU</t>
  </si>
  <si>
    <t>CFS FC-Platinum Wholesale International</t>
  </si>
  <si>
    <t>IOF0045AU</t>
  </si>
  <si>
    <t>Antipodes Global Fund</t>
  </si>
  <si>
    <t>MAQ0404AU</t>
  </si>
  <si>
    <t>IFP Global Franchise Fund</t>
  </si>
  <si>
    <t>MAQ0464AU</t>
  </si>
  <si>
    <t>Arrowstreet Global Equity Fund</t>
  </si>
  <si>
    <t>MGE0001AU</t>
  </si>
  <si>
    <t>Magellan Global Fund</t>
  </si>
  <si>
    <t>PLA0002AU</t>
  </si>
  <si>
    <t>Platinum International Fund</t>
  </si>
  <si>
    <t>VAN0003AU</t>
  </si>
  <si>
    <t>Vanguard Wholesale International Shares Index Fund</t>
  </si>
  <si>
    <t>HOW0164AU</t>
  </si>
  <si>
    <t>CIM0006AU</t>
  </si>
  <si>
    <t>Capital Group New Perspective Fund (AU)</t>
  </si>
  <si>
    <t>DFA0105AU</t>
  </si>
  <si>
    <t>Dimensional Global Large Company Trust</t>
  </si>
  <si>
    <t>WHT7794AU</t>
  </si>
  <si>
    <t>Firetrail S3 Global Opportunities Fund</t>
  </si>
  <si>
    <t>DFA0041AU</t>
  </si>
  <si>
    <t>Dimensional Global Sustainability Trust Unhedged AUD</t>
  </si>
  <si>
    <t>ETL5785AU</t>
  </si>
  <si>
    <t>Hejaz Global Ethical</t>
  </si>
  <si>
    <t>MGL0004AU</t>
  </si>
  <si>
    <t>Ironbark Royal London Concentrated Global Share Fund</t>
  </si>
  <si>
    <t>MIA0001AU</t>
  </si>
  <si>
    <t>MFS Global Equity Trust</t>
  </si>
  <si>
    <t>SBC0822AU</t>
  </si>
  <si>
    <t>UBS International Share Fund</t>
  </si>
  <si>
    <t>ETL0107AU</t>
  </si>
  <si>
    <t>EQT Core International Equity</t>
  </si>
  <si>
    <t>PLA0100AU</t>
  </si>
  <si>
    <t>Platinum International Brands Fund</t>
  </si>
  <si>
    <t>FID0023AU</t>
  </si>
  <si>
    <t>Fidelity Global Demographics Fund</t>
  </si>
  <si>
    <t>MGE9885AU</t>
  </si>
  <si>
    <t>Magellan High Conviction Fund - Class B</t>
  </si>
  <si>
    <t>BAOR-AU</t>
  </si>
  <si>
    <t>Aoris International Fund Class B Managed Fund</t>
  </si>
  <si>
    <t>CFLO-AU</t>
  </si>
  <si>
    <t>Betashares Global Cash Flow Kings ETF</t>
  </si>
  <si>
    <t>ETHI-AU</t>
  </si>
  <si>
    <t>BetaShares Global Sustainability Leaders ETF</t>
  </si>
  <si>
    <t>HYGG-AU</t>
  </si>
  <si>
    <t>Hyperion Global Growth Companies</t>
  </si>
  <si>
    <t>LPGD-AU</t>
  </si>
  <si>
    <t>Loftus Peak Global Disruption</t>
  </si>
  <si>
    <t>WCMQ-AU</t>
  </si>
  <si>
    <t>Switzer WCM Quality Global Growth Fund Managed Fund</t>
  </si>
  <si>
    <t>CRS0005AU</t>
  </si>
  <si>
    <t>abrdn Actively Hedged International Equities Fund</t>
  </si>
  <si>
    <t>ETL0071AU</t>
  </si>
  <si>
    <t>T. Rowe Price Global Equity Fund - I Class</t>
  </si>
  <si>
    <t>FSF1675AU</t>
  </si>
  <si>
    <t>Stewart Investors Worldwide Sustainability Fund</t>
  </si>
  <si>
    <t>WHT8435AU</t>
  </si>
  <si>
    <t>Hyperion Global Growth Companies Fund (Managed Fund)</t>
  </si>
  <si>
    <t>ZUR0581AU</t>
  </si>
  <si>
    <t>Zurich Investments Unhedged Global Growth Fund</t>
  </si>
  <si>
    <t>MAQ0410AU</t>
  </si>
  <si>
    <t>Walter Scott Global Equity Fund</t>
  </si>
  <si>
    <t>HOW0002AU</t>
  </si>
  <si>
    <t>Pengana Axiom International Ethical Fund</t>
  </si>
  <si>
    <t>ZUR0580AU</t>
  </si>
  <si>
    <t>Zurich Investments Global Growth Fund</t>
  </si>
  <si>
    <t>FSF0908AU</t>
  </si>
  <si>
    <t>Generation Wholesale Global Share Fund</t>
  </si>
  <si>
    <t>ZUR0061AU</t>
  </si>
  <si>
    <t>Zurich Investments Global Thematic Share Fund</t>
  </si>
  <si>
    <t>MMC0110AU</t>
  </si>
  <si>
    <t>Loftus Peak Global Disruption Fund</t>
  </si>
  <si>
    <t>ETL7377AU</t>
  </si>
  <si>
    <t>GQG Partners Global Equity Fund - A Class</t>
  </si>
  <si>
    <t>FRT0009AU</t>
  </si>
  <si>
    <t>Franklin Global Growth Fund</t>
  </si>
  <si>
    <t>ETL0419AU</t>
  </si>
  <si>
    <t>PAN-Tribal Global Equity Fund</t>
  </si>
  <si>
    <t>AGX1-AU</t>
  </si>
  <si>
    <t>Antipodes Global Shares (Quoted Managed)</t>
  </si>
  <si>
    <t>INCM-AU</t>
  </si>
  <si>
    <t>BetaShares Global Income Leaders ETF</t>
  </si>
  <si>
    <t>JHPI-AU</t>
  </si>
  <si>
    <t>JPMorgan Equity Premium Income Active ETF (Managed Fund) (Hedged)</t>
  </si>
  <si>
    <t>JPEQ-AU</t>
  </si>
  <si>
    <t>JPMorgan US 100Q Equity Premium Income Active ETF (Managed Fund) AUD Inc</t>
  </si>
  <si>
    <t>JPHQ-AU</t>
  </si>
  <si>
    <t>JPMorgan US 100Q Equity Premium Income Active ETF (Managed Fund) (Hedged) AUD Inc</t>
  </si>
  <si>
    <t>MHOT-AU</t>
  </si>
  <si>
    <t>VanEck Morningstar Wide Moat (AUD Hedged) ETF</t>
  </si>
  <si>
    <t>N100-AU</t>
  </si>
  <si>
    <t>Global X US 100 ETF</t>
  </si>
  <si>
    <t>VLUE-AU</t>
  </si>
  <si>
    <t>VanEck MSCI International Value ETF</t>
  </si>
  <si>
    <t>VVLU-AU</t>
  </si>
  <si>
    <t>Vanguard Global Value Equity ETF</t>
  </si>
  <si>
    <t>WDIV-AU</t>
  </si>
  <si>
    <t>SPDR S&amp;P Global Dividend</t>
  </si>
  <si>
    <t>DFA0102AU</t>
  </si>
  <si>
    <t>Dimensional Global Value Trust</t>
  </si>
  <si>
    <t>PER0050AU</t>
  </si>
  <si>
    <t>Perpetual Wholesale International Share Fund</t>
  </si>
  <si>
    <t>NML0348AU</t>
  </si>
  <si>
    <t>AMP Wholesale Global Equity Value</t>
  </si>
  <si>
    <t>SCH0030AU</t>
  </si>
  <si>
    <t>Schroder Global Value Fund</t>
  </si>
  <si>
    <t>GSF0002AU</t>
  </si>
  <si>
    <t>Epoch Global Equity Shareholder Yield (Unhedged) Fund</t>
  </si>
  <si>
    <t>PIA-AU</t>
  </si>
  <si>
    <t>Pengana International Equities Limited</t>
  </si>
  <si>
    <t>QSML-AU</t>
  </si>
  <si>
    <t>VanEck MSCI International Small Companies Quality ETF</t>
  </si>
  <si>
    <t>VISM-AU</t>
  </si>
  <si>
    <t>Vanguard MSCI International Small Companies Index NAV ETF</t>
  </si>
  <si>
    <t>VNGS-AU</t>
  </si>
  <si>
    <t>Vaughan Nelson Global Equity SMID Fund (Quoted Managed Fund)</t>
  </si>
  <si>
    <t>DFA0106AU</t>
  </si>
  <si>
    <t>Dimensional Global Small Company Trust</t>
  </si>
  <si>
    <t>OPH2093AU</t>
  </si>
  <si>
    <t>Ophir Global Opportunity</t>
  </si>
  <si>
    <t>PIM4401AU</t>
  </si>
  <si>
    <t>Ophir Global High Conviction Fund</t>
  </si>
  <si>
    <t>JBW0103AU</t>
  </si>
  <si>
    <t>Yarra Global Small Companies Fund</t>
  </si>
  <si>
    <t>ASIA-AU</t>
  </si>
  <si>
    <t>BetaShares Asia Technology Tigers ETF</t>
  </si>
  <si>
    <t>ATOM-AU</t>
  </si>
  <si>
    <t>Global X Uranium ETF AUD Inc</t>
  </si>
  <si>
    <t>BNKS-AU</t>
  </si>
  <si>
    <t>BetaShares Global Banks ETF</t>
  </si>
  <si>
    <t>CLDD-AU</t>
  </si>
  <si>
    <t>BetaShares Cloud Computing ETF</t>
  </si>
  <si>
    <t>CLNE-AU</t>
  </si>
  <si>
    <t>VanEck Global Clean Energy ETF</t>
  </si>
  <si>
    <t>CRYP-AU</t>
  </si>
  <si>
    <t>BetaShares Crypto Innovators ETF</t>
  </si>
  <si>
    <t>CURE-AU</t>
  </si>
  <si>
    <t>ETFS S&amp;P Biotech ETF</t>
  </si>
  <si>
    <t>DIGA-AU</t>
  </si>
  <si>
    <t>Cosmos Global Digital Miners Access ETF</t>
  </si>
  <si>
    <t>DRIV-AU</t>
  </si>
  <si>
    <t>BetaShares Electric Vehicles And Future Mobility ETF</t>
  </si>
  <si>
    <t>DRUG-AU</t>
  </si>
  <si>
    <t>BetaShares Global Healthcare ETF</t>
  </si>
  <si>
    <t>ESPO-AU</t>
  </si>
  <si>
    <t>VanEck Video Gaming and eSports ETF (AU)</t>
  </si>
  <si>
    <t>F100-AU</t>
  </si>
  <si>
    <t>BetaShares FTSE 100 ETF</t>
  </si>
  <si>
    <t>FANG-AU</t>
  </si>
  <si>
    <t>ETFS FANG+ ETF</t>
  </si>
  <si>
    <t>FOOD-AU</t>
  </si>
  <si>
    <t>BetaShares Global Agriculture Companies ETF</t>
  </si>
  <si>
    <t>FPC-AU</t>
  </si>
  <si>
    <t>Fat Prophets Global Contrarian Fund Limited Ord</t>
  </si>
  <si>
    <t>FTEC-AU</t>
  </si>
  <si>
    <t>ETFS Global X Fintech &amp; Blockchain ETF</t>
  </si>
  <si>
    <t>FUEL-AU</t>
  </si>
  <si>
    <t>BetaShares Global Energy Companies ETF</t>
  </si>
  <si>
    <t>GDX-AU</t>
  </si>
  <si>
    <t>VanEck Gold Miners ETF</t>
  </si>
  <si>
    <t>GMTL-AU</t>
  </si>
  <si>
    <t>Global X Green Metal Miners ETF</t>
  </si>
  <si>
    <t>HACK-AU</t>
  </si>
  <si>
    <t>BetaShares Global Cybersecurity ETF</t>
  </si>
  <si>
    <t>HGEN-AU</t>
  </si>
  <si>
    <t>ETFS Hydrogen ETF</t>
  </si>
  <si>
    <t>HJPN-AU</t>
  </si>
  <si>
    <t>BetaShares WisdomTree Japan ETF Currency Hedged</t>
  </si>
  <si>
    <t>HLTH-AU</t>
  </si>
  <si>
    <t>VanEck Globa Healthcare Leaders ETF</t>
  </si>
  <si>
    <t>HNDQ-AU</t>
  </si>
  <si>
    <t>BetaShares NASDAQ 100 ETF Currency Hedged</t>
  </si>
  <si>
    <t>IHVV-AU</t>
  </si>
  <si>
    <t>BlackRock iShares S&amp;P 500 AUD Hedged ETF</t>
  </si>
  <si>
    <t>IIND-AU</t>
  </si>
  <si>
    <t>BetaShares India Quality ETF</t>
  </si>
  <si>
    <t>IJH-AU</t>
  </si>
  <si>
    <t>BlackRock iShares Core S&amp;P Mid-Cap ETF</t>
  </si>
  <si>
    <t>IJP-AU</t>
  </si>
  <si>
    <t>BlackRock iShares MSCI Japan ETF</t>
  </si>
  <si>
    <t>IJR-AU</t>
  </si>
  <si>
    <t>BlackRock iShares S&amp;P Small Cap ETF</t>
  </si>
  <si>
    <t>IKO-AU</t>
  </si>
  <si>
    <t>BlackRock iShares MSCI South Korea ETF</t>
  </si>
  <si>
    <t>IVV-AU</t>
  </si>
  <si>
    <t>BlackRock iShares Core S&amp;P 500 ETF</t>
  </si>
  <si>
    <t>IXI-AU</t>
  </si>
  <si>
    <t>BlackRock iShares Global Consumer Staples ETF</t>
  </si>
  <si>
    <t>IXJ-AU</t>
  </si>
  <si>
    <t>BlackRock iShares Global Healthcare ETF</t>
  </si>
  <si>
    <t>LNAS-AU</t>
  </si>
  <si>
    <t>ETFS Ultra Long Nasdaq 100 Hedge</t>
  </si>
  <si>
    <t>MAET-AU</t>
  </si>
  <si>
    <t>Munro Global Growth ETF</t>
  </si>
  <si>
    <t>MNRS-AU</t>
  </si>
  <si>
    <t>BetaShares Global Gold Miners ETF</t>
  </si>
  <si>
    <t>MOAT-AU</t>
  </si>
  <si>
    <t>VanEck Morningstar Wide Moat ETF</t>
  </si>
  <si>
    <t>MQWS-AU</t>
  </si>
  <si>
    <t>Macquarie Walter Scott Global Equity Active ETF (Managed Fund)</t>
  </si>
  <si>
    <t>MTAV-AU</t>
  </si>
  <si>
    <t>BetaShares Metaverse ETF</t>
  </si>
  <si>
    <t>NDIA-AU</t>
  </si>
  <si>
    <t>ETFS-NAM India NIFTY 50 ETF</t>
  </si>
  <si>
    <t>NDQ-AU</t>
  </si>
  <si>
    <t>BetaShares NASDAQ 100 ETF</t>
  </si>
  <si>
    <t>QUS-AU</t>
  </si>
  <si>
    <t>BetaShares S&amp;P 500 Equal Weight ETF</t>
  </si>
  <si>
    <t>ROBO-AU</t>
  </si>
  <si>
    <t>ETFS ROBO Global Robotics and Automation ETF</t>
  </si>
  <si>
    <t>SEMI-AU</t>
  </si>
  <si>
    <t>ETFS Semiconductor ETF</t>
  </si>
  <si>
    <t>TECH-AU</t>
  </si>
  <si>
    <t>ETFS Morningstar Global Technology ETF</t>
  </si>
  <si>
    <t>TEK-AU</t>
  </si>
  <si>
    <t>Thorney Technologies Ltd Ord</t>
  </si>
  <si>
    <t>TGF-AU</t>
  </si>
  <si>
    <t>Tribeca Global Natural Resources Limited Ord</t>
  </si>
  <si>
    <t>TLRA-AU</t>
  </si>
  <si>
    <t>Talaria Global Equity Fund Wholesale</t>
  </si>
  <si>
    <t>UMAX-AU</t>
  </si>
  <si>
    <t>BetaShares S&amp;P 500 Yield Maximiser</t>
  </si>
  <si>
    <t>URNM-AU</t>
  </si>
  <si>
    <t>BetaShares Global Uranium ETF</t>
  </si>
  <si>
    <t>VEU-AU</t>
  </si>
  <si>
    <t>Vanguard All World ex US Shares Index ETF</t>
  </si>
  <si>
    <t>VTS-AU</t>
  </si>
  <si>
    <t>Vanguard US Total Market Shares Index ETF</t>
  </si>
  <si>
    <t>WIRE-AU</t>
  </si>
  <si>
    <t>Global X Copper Miners ETF</t>
  </si>
  <si>
    <t>WQGOA-AU</t>
  </si>
  <si>
    <t>WCM Global Growth Limited Options</t>
  </si>
  <si>
    <t>XMET-AU</t>
  </si>
  <si>
    <t>BetaShares Energy Transition Metals ETF</t>
  </si>
  <si>
    <t>ZYUS-AU</t>
  </si>
  <si>
    <t>ETFS S&amp;P 500 High Yield Low Volatility ETF</t>
  </si>
  <si>
    <t>GXAI-AU</t>
  </si>
  <si>
    <t>Global X Artificial Intelligence ETF</t>
  </si>
  <si>
    <t>AUS0035AU</t>
  </si>
  <si>
    <t>Talaria Global Equity (Managed Fund)</t>
  </si>
  <si>
    <t>MUA0002AU</t>
  </si>
  <si>
    <t>Munro Global Growth Fund</t>
  </si>
  <si>
    <t>PLA0003AU</t>
  </si>
  <si>
    <t>Platinum Japan Fund</t>
  </si>
  <si>
    <t>PLA0005AU</t>
  </si>
  <si>
    <t>Platinum International Healthcare Fund</t>
  </si>
  <si>
    <t>ETL0482AU</t>
  </si>
  <si>
    <t>India Avenue Equity Fund â€” Wholesale Class</t>
  </si>
  <si>
    <t>IVE-AU</t>
  </si>
  <si>
    <t>BlackRock iShares MSCI EAFE ETF</t>
  </si>
  <si>
    <t>FSF0038AU</t>
  </si>
  <si>
    <t>CFS FirstChoice Janus Henderson Wholesale Global Natural Resources</t>
  </si>
  <si>
    <t>EAI-AU</t>
  </si>
  <si>
    <t>Ellerston Asian Investments Limited</t>
  </si>
  <si>
    <t>MGF-AU</t>
  </si>
  <si>
    <t>Magellan Global Ut</t>
  </si>
  <si>
    <t>SPY-AU</t>
  </si>
  <si>
    <t>SPDR S&amp;P 500 ETF Trust</t>
  </si>
  <si>
    <t>ETL0331AU</t>
  </si>
  <si>
    <t>Janus Henderson Global Natural Resources Fund</t>
  </si>
  <si>
    <t>ETL0490AU</t>
  </si>
  <si>
    <t>L1 Capital Long Short Fund - Daily Class</t>
  </si>
  <si>
    <t>GCAP-AU</t>
  </si>
  <si>
    <t>VanEck Investments Limited - Vaneck Bentham Gl Cap Se Active Etf (Managed Fund)</t>
  </si>
  <si>
    <t>IHHY-AU</t>
  </si>
  <si>
    <t>BlackRock iShares Global High Yield Bond</t>
  </si>
  <si>
    <t>SUBD-AU</t>
  </si>
  <si>
    <t>VanEck Australian Subordinated Debt ETF</t>
  </si>
  <si>
    <t>ETL9987AU</t>
  </si>
  <si>
    <t>Neuberger Berman Global High Yield Fund</t>
  </si>
  <si>
    <t>USHY-AU</t>
  </si>
  <si>
    <t>ETFS USD High Yield Bond (Currency Hedged) ETF</t>
  </si>
  <si>
    <t>ETL5010AU</t>
  </si>
  <si>
    <t>Coolabah Floating-Rate High Yield (Managed)</t>
  </si>
  <si>
    <t>Data Extract Date</t>
  </si>
  <si>
    <t>Gap to Latest Valuation</t>
  </si>
  <si>
    <t>Frequency</t>
  </si>
  <si>
    <t>Name</t>
  </si>
  <si>
    <t>EEU-AU</t>
  </si>
  <si>
    <t>BetaShares Euro ETF</t>
  </si>
  <si>
    <t>POU-AU</t>
  </si>
  <si>
    <t>BetaShares British Pound ETF</t>
  </si>
  <si>
    <t>YANK-AU</t>
  </si>
  <si>
    <t>BetaShares Strong U.S. Dollar ETF Hedge</t>
  </si>
  <si>
    <t>AUDS-AU</t>
  </si>
  <si>
    <t>BetaShares Strong Australian Dollar ETF Hedge</t>
  </si>
  <si>
    <t>MAN0002AU</t>
  </si>
  <si>
    <t>Man AHL Alpha</t>
  </si>
  <si>
    <t>GTU0109AU</t>
  </si>
  <si>
    <t>Invesco True Balance - Class A</t>
  </si>
  <si>
    <t>FHT0042AU</t>
  </si>
  <si>
    <t>Harvest Lane Asset Management Absolute Return Fund</t>
  </si>
  <si>
    <t>PIC9659AU</t>
  </si>
  <si>
    <t>PIMCO TRENDS Managed Futures Strategy Fund - Wholesale Class</t>
  </si>
  <si>
    <t>CHN5843AU</t>
  </si>
  <si>
    <t>CC Sage Capital Absolute Return Fund</t>
  </si>
  <si>
    <t>PIM1038AU</t>
  </si>
  <si>
    <t>Ruffer Total Return International - Australia Fund</t>
  </si>
  <si>
    <t>BFL0016AU</t>
  </si>
  <si>
    <t>Bennelong Market Neutral</t>
  </si>
  <si>
    <t>MAQ5143AU</t>
  </si>
  <si>
    <t>P/E Global FX Alpha Fund</t>
  </si>
  <si>
    <t>PER9072AU</t>
  </si>
  <si>
    <t>AQR Wholesale Managed Futures</t>
  </si>
  <si>
    <t>BLK0001AU</t>
  </si>
  <si>
    <t>BlackRock Multi Opportunity Absolute Return Fund</t>
  </si>
  <si>
    <t>Partners Group Global Value Fund (AUD) — Wholesale</t>
  </si>
  <si>
    <t>XCO2-AU</t>
  </si>
  <si>
    <t>VanEck Global Carbon Credits ETF (Synthetic)</t>
  </si>
  <si>
    <t>MRE-AU</t>
  </si>
  <si>
    <t>Metrics Real Estate Multi-Strategy Fund</t>
  </si>
  <si>
    <t>PIM1923AU</t>
  </si>
  <si>
    <t>Lucerne Alternative Investments Fund Fee class 2</t>
  </si>
  <si>
    <t>ETL0277AU</t>
  </si>
  <si>
    <t>Partners Group Global Value Fund (AUD)</t>
  </si>
  <si>
    <t>FSM7521AU</t>
  </si>
  <si>
    <t>Federation Alternative Investments II</t>
  </si>
  <si>
    <t>FSM8350AU</t>
  </si>
  <si>
    <t>ETL6849AU</t>
  </si>
  <si>
    <t>Federation Alternative Investments Ret</t>
  </si>
  <si>
    <t>PIM1015AU</t>
  </si>
  <si>
    <t>Hamilton Lane Global Private Assets Fund (AUD)</t>
  </si>
  <si>
    <t>SCH0038AU</t>
  </si>
  <si>
    <t>Schroder Specialist Private Equity Fund</t>
  </si>
  <si>
    <t>ECL2707AU</t>
  </si>
  <si>
    <t>Ellerston JAADE Australian Private Asset Retail</t>
  </si>
  <si>
    <t>RFA0817AU</t>
  </si>
  <si>
    <t>Pendal Property Investment Fund</t>
  </si>
  <si>
    <t>CRM0008AU</t>
  </si>
  <si>
    <t>Cromwell Phoenix Property Securities Fund</t>
  </si>
  <si>
    <t>PCL8246AU</t>
  </si>
  <si>
    <t>Pengana High Conviction Property Securities Fund</t>
  </si>
  <si>
    <t>Macquarie Australian Listed Real Estate Fund – Class A Units</t>
  </si>
  <si>
    <t>BTA0061AU</t>
  </si>
  <si>
    <t>Pendal Property Securities Fund</t>
  </si>
  <si>
    <t>COL0001AU</t>
  </si>
  <si>
    <t>Charter Hall Maxim Property Securities Fund</t>
  </si>
  <si>
    <t>NET0010AU</t>
  </si>
  <si>
    <t>BlackRock GSS Australian Property Index Fund</t>
  </si>
  <si>
    <t>YOC0018AU</t>
  </si>
  <si>
    <t>Australian Unity Diversified Property Fund</t>
  </si>
  <si>
    <t>PER7447AU</t>
  </si>
  <si>
    <t>Capital Prudential - Real Estate Income Opportunity</t>
  </si>
  <si>
    <t>TCA8730AU</t>
  </si>
  <si>
    <t>Capital Prudential Wholesale Real Estate Income Opportunity Fund</t>
  </si>
  <si>
    <t>ETL6184AU</t>
  </si>
  <si>
    <t>Partners Group Global Real Estate Fund (AUD Unhedged)</t>
  </si>
  <si>
    <t>CTR0438AU</t>
  </si>
  <si>
    <t>Centuria Healthcare Property Fund</t>
  </si>
  <si>
    <t>GTU5547AU</t>
  </si>
  <si>
    <t>Invesco Global Real Estate Fund - Class A</t>
  </si>
  <si>
    <t>MAQ5880AU</t>
  </si>
  <si>
    <t>Charter Hall Direct PFA Fund</t>
  </si>
  <si>
    <t>ETL0480AU</t>
  </si>
  <si>
    <t>Partners Group Global Real Estate Fund (AUD)</t>
  </si>
  <si>
    <t>CNT9370AU</t>
  </si>
  <si>
    <t>Centuria Diversified Property Fund (Stapled)</t>
  </si>
  <si>
    <t>MAQ0854AU</t>
  </si>
  <si>
    <t>Charter Hall Direct Industrial Fund No. 4</t>
  </si>
  <si>
    <t>CRM0018AU</t>
  </si>
  <si>
    <t>Cromwell Direct Property Fund</t>
  </si>
  <si>
    <t>MAQ0842AU</t>
  </si>
  <si>
    <t>Charter Hall Direct Office Fund - Wholesale A Units</t>
  </si>
  <si>
    <t>OZF-AU</t>
  </si>
  <si>
    <t>SPDR S&amp;PASX 200 Financials EX A REIT</t>
  </si>
  <si>
    <t>IESG-AU</t>
  </si>
  <si>
    <t>BlackRock IShares Core MSCI Australia ESG Leaders ETF</t>
  </si>
  <si>
    <t>VETH-AU</t>
  </si>
  <si>
    <t>Vanguard Ethically Conscious Australian Shares ETF</t>
  </si>
  <si>
    <t>AUMF-AU</t>
  </si>
  <si>
    <t>BlackRock iShares Edge MSCI Australia Multifactor ETF</t>
  </si>
  <si>
    <t>INES-AU</t>
  </si>
  <si>
    <t>Intelligent Investor Ethical Share Fund(Managed Fund)</t>
  </si>
  <si>
    <t>FSF-AU</t>
  </si>
  <si>
    <t>Fonterra Shareholders Fund</t>
  </si>
  <si>
    <t>WHT2589AU</t>
  </si>
  <si>
    <t>Solaris Australian Equity Income Fund</t>
  </si>
  <si>
    <t>BAR0814AU</t>
  </si>
  <si>
    <t>BlackRock Advantage Australian Equity Fund</t>
  </si>
  <si>
    <t>SSB0043AU</t>
  </si>
  <si>
    <t>Martin Currie Equity Income Fund - Class A</t>
  </si>
  <si>
    <t>ASC0003AU</t>
  </si>
  <si>
    <t>Smallco Broadcap Fund</t>
  </si>
  <si>
    <t>ETL0139AU</t>
  </si>
  <si>
    <t>Armytage Strategic Opportunities Fund</t>
  </si>
  <si>
    <t>ETL8155AU</t>
  </si>
  <si>
    <t>Milford Australian Absolute Growth Fund</t>
  </si>
  <si>
    <t>SCH0035AU</t>
  </si>
  <si>
    <t>Schroder Equity Opportunities Fund</t>
  </si>
  <si>
    <t>ETL8084AU</t>
  </si>
  <si>
    <t>Paradice Australian Equities Fund</t>
  </si>
  <si>
    <t>ETL0148AU</t>
  </si>
  <si>
    <t>Armytage Australian Equity Income Fund</t>
  </si>
  <si>
    <t>FSF3982AU</t>
  </si>
  <si>
    <t>Acadian Australian Equity Long Short Fund – Class A</t>
  </si>
  <si>
    <t>KTA0002AU</t>
  </si>
  <si>
    <t>Katana Australian Equity Fund</t>
  </si>
  <si>
    <t>ETL0200AU</t>
  </si>
  <si>
    <t>Tribeca Alpha Plus</t>
  </si>
  <si>
    <t>HOW0019AU</t>
  </si>
  <si>
    <t>Alphinity Australian Equity Fund</t>
  </si>
  <si>
    <t>WHT0012AU</t>
  </si>
  <si>
    <t>Solaris Core Australian Equity Fund</t>
  </si>
  <si>
    <t>BFL0017AU</t>
  </si>
  <si>
    <t>Bennelong Twenty20 Australian Equities Fund</t>
  </si>
  <si>
    <t>PMC0101AU</t>
  </si>
  <si>
    <t>PM CAPITAL Australian Companies Fund</t>
  </si>
  <si>
    <t>OPS7755AU</t>
  </si>
  <si>
    <t>Chester High Conviction Fund</t>
  </si>
  <si>
    <t>IML2681AU</t>
  </si>
  <si>
    <t>Investors Mutual Private Portfolio Fund</t>
  </si>
  <si>
    <t>LAZ0006AU</t>
  </si>
  <si>
    <t>Lazard Australian Equity I</t>
  </si>
  <si>
    <t>LAZ0013AU</t>
  </si>
  <si>
    <t>Lazard Select Australian Equity Fund (W Class)</t>
  </si>
  <si>
    <t>CNA0811AU</t>
  </si>
  <si>
    <t>INVESCO Wholesale Australian Share Fund</t>
  </si>
  <si>
    <t>WFS0285AU</t>
  </si>
  <si>
    <t>Pendal Sustainable Australian Share</t>
  </si>
  <si>
    <t>VAN4509AU</t>
  </si>
  <si>
    <t>Vanguard Ethically Conscious Australian Shares Fund</t>
  </si>
  <si>
    <t>PIM8302AU</t>
  </si>
  <si>
    <t>DNR Capital Australian Equities Income Fund</t>
  </si>
  <si>
    <t>MGE9705AU</t>
  </si>
  <si>
    <t>Airlie Australian Share Fund</t>
  </si>
  <si>
    <t>HOW2217AU</t>
  </si>
  <si>
    <t>Merlon Concentrated Australian Share Fund</t>
  </si>
  <si>
    <t>FID0021AU</t>
  </si>
  <si>
    <t>Fidelity Australian Opportunities Fund</t>
  </si>
  <si>
    <t>SSB4946AU</t>
  </si>
  <si>
    <t>Martin Currie Ethical Income Fund</t>
  </si>
  <si>
    <t>AAP3940AU</t>
  </si>
  <si>
    <t>Ausbil Active Sustainable Equity</t>
  </si>
  <si>
    <t>SST0048AU</t>
  </si>
  <si>
    <t>State Street Australian Equity Fund</t>
  </si>
  <si>
    <t>PIM0028AU</t>
  </si>
  <si>
    <t>DNR Capital Australian Equities High Conviction Fund</t>
  </si>
  <si>
    <t>FSF0789AU</t>
  </si>
  <si>
    <t>Acadian Wholesale Australian Equity Long/Short</t>
  </si>
  <si>
    <t>LAZ0022AU</t>
  </si>
  <si>
    <t>Lazard Defensive Australian Equity Fund</t>
  </si>
  <si>
    <t>HBC0011AU</t>
  </si>
  <si>
    <t>Merlon Australian Share Income Fund</t>
  </si>
  <si>
    <t>DFA2068AU</t>
  </si>
  <si>
    <t>Dimensional Australian Sustainability Trust</t>
  </si>
  <si>
    <t>PPL0106AU</t>
  </si>
  <si>
    <t>Antares High Growth Shares Fund</t>
  </si>
  <si>
    <t>RFA0059AU</t>
  </si>
  <si>
    <t>Pendal Focus Australian Share Fund</t>
  </si>
  <si>
    <t>PPL0115AU</t>
  </si>
  <si>
    <t>Antares Elite Opportunities Fund</t>
  </si>
  <si>
    <t>MAQ0288AU</t>
  </si>
  <si>
    <t>Macquarie True Index Australian Shares</t>
  </si>
  <si>
    <t>MAQ0443AU</t>
  </si>
  <si>
    <t>Macquarie Australian Shares Fund</t>
  </si>
  <si>
    <t>PAM0001AU</t>
  </si>
  <si>
    <t>Alphinity Australian Share Fund</t>
  </si>
  <si>
    <t>ETL0349AU</t>
  </si>
  <si>
    <t>Allan Gray Australia Equity B</t>
  </si>
  <si>
    <t>FHT0030AU</t>
  </si>
  <si>
    <t>The Montgomery Fund</t>
  </si>
  <si>
    <t>SSB0026AU</t>
  </si>
  <si>
    <t>Martin Currie Real Income Fund - Class A</t>
  </si>
  <si>
    <t>PIM0760AU</t>
  </si>
  <si>
    <t>First Sentier Concentrated Australian Share Fund</t>
  </si>
  <si>
    <t>MPL1039AU</t>
  </si>
  <si>
    <t>Maple-Brown Abbott Australian Value Oppportunities Fund</t>
  </si>
  <si>
    <t>IMPQ-AU</t>
  </si>
  <si>
    <t>Perennial eInvest Better Future (Managed)</t>
  </si>
  <si>
    <t>ETL0374AU</t>
  </si>
  <si>
    <t>ICE Fund – Professional Investor</t>
  </si>
  <si>
    <t>ASC0001AU</t>
  </si>
  <si>
    <t>Smallco Investment</t>
  </si>
  <si>
    <t>CNA0812AU</t>
  </si>
  <si>
    <t>Invesco Wholesale Australian Smaller Companies</t>
  </si>
  <si>
    <t>HOW3590AU</t>
  </si>
  <si>
    <t>Lennox Australian Small Companies Fund</t>
  </si>
  <si>
    <t>ETL6978AU</t>
  </si>
  <si>
    <t>Milford Dynamic Small Companies Fund</t>
  </si>
  <si>
    <t>WHT9368AU</t>
  </si>
  <si>
    <t>Longwave Australian Small Companies Fund - Class A</t>
  </si>
  <si>
    <t>FSF0978AU</t>
  </si>
  <si>
    <t>Realindex Aust Small Companies - Class A</t>
  </si>
  <si>
    <t>UBS0004AU</t>
  </si>
  <si>
    <t>UBS Australian Small Companies Fund</t>
  </si>
  <si>
    <t>FAM0101AU</t>
  </si>
  <si>
    <t>Celeste Australian Small Companies Fund</t>
  </si>
  <si>
    <t>PIM1925AU</t>
  </si>
  <si>
    <t>First Sentier Ex-20 Australian Share - Class W</t>
  </si>
  <si>
    <t>PER0704AU</t>
  </si>
  <si>
    <t>Perpetual Pure Microcap</t>
  </si>
  <si>
    <t>IML0003AU</t>
  </si>
  <si>
    <t>Investors Mutual Wholesale Future Leaders Fund</t>
  </si>
  <si>
    <t>PIM4357AU</t>
  </si>
  <si>
    <t>DNR Capital Australian Emerging Companies Fund</t>
  </si>
  <si>
    <t>ETL6826AU</t>
  </si>
  <si>
    <t>NorthStar Impact Australian Equities Fund</t>
  </si>
  <si>
    <t>WPC5600AU</t>
  </si>
  <si>
    <t>Perennial Better Future Trust</t>
  </si>
  <si>
    <t>UBS0057AU</t>
  </si>
  <si>
    <t>UBS Microcap Fund</t>
  </si>
  <si>
    <t>AAP5529AU</t>
  </si>
  <si>
    <t>Ausbil Australian SmallCap Fund</t>
  </si>
  <si>
    <t>BFL3779AU</t>
  </si>
  <si>
    <t>Bennelong Emerging Companies Fund</t>
  </si>
  <si>
    <t>ETL0118AU</t>
  </si>
  <si>
    <t>SGH Emerging Companies Fund</t>
  </si>
  <si>
    <t>FHT3726AU</t>
  </si>
  <si>
    <t>Montgomery Small Companies Fund</t>
  </si>
  <si>
    <t>PIM5346AU</t>
  </si>
  <si>
    <t>Eley Griffiths Group Emerging Companies Fund</t>
  </si>
  <si>
    <t>PVA0013AU</t>
  </si>
  <si>
    <t>Prime Value Emerging Opportunities Fund</t>
  </si>
  <si>
    <t>ANT0002AU</t>
  </si>
  <si>
    <t>Fairview Equity Partners Emerging Companies Fund</t>
  </si>
  <si>
    <t>CRS0003AU</t>
  </si>
  <si>
    <t>abrdn Ex-20 Australian Equities Fund</t>
  </si>
  <si>
    <t>BLK0012AU</t>
  </si>
  <si>
    <t>BlackRock High Conviction Australian Equity Fund</t>
  </si>
  <si>
    <t>MAQ0454AU</t>
  </si>
  <si>
    <t>Macquarie Australian Small Companies Fund</t>
  </si>
  <si>
    <t>BNT0101AU</t>
  </si>
  <si>
    <t>Hyperion Small Growth Companies Fund</t>
  </si>
  <si>
    <t>PAT0002AU</t>
  </si>
  <si>
    <t>Ironbark Renaissance Australian Small Companies Fund</t>
  </si>
  <si>
    <t>AUG0027AU</t>
  </si>
  <si>
    <t>Australian Ethical Emerging Companies Fund (Wholesale)</t>
  </si>
  <si>
    <t>BTA0313AU</t>
  </si>
  <si>
    <t>Pendal MidCap Fund</t>
  </si>
  <si>
    <t>OPS0004AU</t>
  </si>
  <si>
    <t>OC Micro-Cap Fund</t>
  </si>
  <si>
    <t>ETL0062AU</t>
  </si>
  <si>
    <t>SGH ICE</t>
  </si>
  <si>
    <t>HOW0016AU</t>
  </si>
  <si>
    <t>NovaPort Smaller Companies Fund</t>
  </si>
  <si>
    <t>RGB-AU</t>
  </si>
  <si>
    <t>Russell Australian Government Bond ETF</t>
  </si>
  <si>
    <t>RSM-AU</t>
  </si>
  <si>
    <t>Russell Australian Semi-Government Bond ETF</t>
  </si>
  <si>
    <t>HCRD-AU</t>
  </si>
  <si>
    <t>BetaShares Interest Rate Hedged Australian Investment Grade Corporate Bond ETF</t>
  </si>
  <si>
    <t>5GOV-AU</t>
  </si>
  <si>
    <t>VanEck 5-10 Year Australian Government Bond ETF</t>
  </si>
  <si>
    <t>GOVT-AU</t>
  </si>
  <si>
    <t>SPDR S&amp;P/ASX Australian Government Bond</t>
  </si>
  <si>
    <t>IOF0111AU</t>
  </si>
  <si>
    <t>Janus Henderson Conservative Fixed Interest Fund – Institutional</t>
  </si>
  <si>
    <t>ETL3146AU</t>
  </si>
  <si>
    <t>FIIG Australian Bond Fund</t>
  </si>
  <si>
    <t>PIMCO Australian Short-Term Bond Fund — Wholesale Class</t>
  </si>
  <si>
    <t>FRT6143AU</t>
  </si>
  <si>
    <t>Franklin Australian Core Plus Bond Fund - W Class</t>
  </si>
  <si>
    <t>EVO3184AU</t>
  </si>
  <si>
    <t>BondAdviser Financial Capital Income Fund</t>
  </si>
  <si>
    <t>SSB0057AU</t>
  </si>
  <si>
    <t>Western Asset Australian Bond</t>
  </si>
  <si>
    <t>BTA0507AU</t>
  </si>
  <si>
    <t>Pendal Sustainable Australian Fixed Interest Fund</t>
  </si>
  <si>
    <t>RIM0045AU</t>
  </si>
  <si>
    <t>Russell Australian Bond Income</t>
  </si>
  <si>
    <t>BLK2127AU</t>
  </si>
  <si>
    <t>iShares ESG Australian Bond Index Fund (Class D)</t>
  </si>
  <si>
    <t>AUG0023AU</t>
  </si>
  <si>
    <t>Australian Ethical Fixed Interest Fund (Wholesale)</t>
  </si>
  <si>
    <t>CMI0102AU</t>
  </si>
  <si>
    <t>Colonial First State Wholesale Indexed Australian Bond Fund</t>
  </si>
  <si>
    <t>RFA0813AU</t>
  </si>
  <si>
    <t>Pendal Fixed Interest Fund</t>
  </si>
  <si>
    <t>PIMCO Australian Bond Fund — Wholesale Class</t>
  </si>
  <si>
    <t>SSB0122AU</t>
  </si>
  <si>
    <t>Western Asset Australian Bond Fund - Class A</t>
  </si>
  <si>
    <t>DBBF-AU</t>
  </si>
  <si>
    <t>BetaShares Ethical Diversified Balanced ETF</t>
  </si>
  <si>
    <t>DMKT-AU</t>
  </si>
  <si>
    <t>AMP Capital Dynamic Markets Fund (Hedge Fund)</t>
  </si>
  <si>
    <t>PER0728AU</t>
  </si>
  <si>
    <t>BMO Pyrford Global Absolute Return</t>
  </si>
  <si>
    <t>UFM0051AU</t>
  </si>
  <si>
    <t>IOOF MultiMix Moderate</t>
  </si>
  <si>
    <t>WFS0589AU</t>
  </si>
  <si>
    <t>BT Index Moderate Fund</t>
  </si>
  <si>
    <t>MAL0029AU</t>
  </si>
  <si>
    <t>BlackRock Global Allocation (Aust) (Class S)</t>
  </si>
  <si>
    <t>MAQ3069AU</t>
  </si>
  <si>
    <t>Macquarie Real Return Opportunities Fund</t>
  </si>
  <si>
    <t>SCH0039AU</t>
  </si>
  <si>
    <t>Schroder Real Return CPI Plus 5% Fund</t>
  </si>
  <si>
    <t>PER0556AU</t>
  </si>
  <si>
    <t>Perpetual Diversified Real Return Fund</t>
  </si>
  <si>
    <t>ETL4654AU</t>
  </si>
  <si>
    <t>Allan Gray Australia Balanced Fund</t>
  </si>
  <si>
    <t>BILL-AU</t>
  </si>
  <si>
    <t>BlackRock iShares Core Cash ETF</t>
  </si>
  <si>
    <t>ZUSD-AU</t>
  </si>
  <si>
    <t>ETFS Enhanced USD Cash ETF</t>
  </si>
  <si>
    <t>IOF0047AU</t>
  </si>
  <si>
    <t>Janus Henderson Conservative Fixed Interest Fund</t>
  </si>
  <si>
    <t>PRM0010AU</t>
  </si>
  <si>
    <t>Mutual Cash Term Deposits and Bank Bills</t>
  </si>
  <si>
    <t>PIM3425AU</t>
  </si>
  <si>
    <t>First Sentier Cash Fund</t>
  </si>
  <si>
    <t>CRE0015AU</t>
  </si>
  <si>
    <t>Smarter Money</t>
  </si>
  <si>
    <t>WFS0377AU</t>
  </si>
  <si>
    <t>Pendal Short Term Income Securities Fund</t>
  </si>
  <si>
    <t>MAQ0789AU</t>
  </si>
  <si>
    <t>Macquarie True Index Cash</t>
  </si>
  <si>
    <t>VAN0020AU</t>
  </si>
  <si>
    <t>Vanguard Cash Reserve Fund</t>
  </si>
  <si>
    <t>ETL4000AU</t>
  </si>
  <si>
    <t>Baker Steel Gold Fund Institutional Class</t>
  </si>
  <si>
    <t>BTA0318AU</t>
  </si>
  <si>
    <t>Pendal Monthly Income Plus Fund</t>
  </si>
  <si>
    <t>USIG-AU</t>
  </si>
  <si>
    <t>Global X USD Corporate Bond (Currency Hedged) ETF</t>
  </si>
  <si>
    <t>IYLD-AU</t>
  </si>
  <si>
    <t>BlackRock iShares Yield Plus ETF</t>
  </si>
  <si>
    <t>HOW4476AU</t>
  </si>
  <si>
    <t>Ares Global Credit Income Fund</t>
  </si>
  <si>
    <t>CHN2049AU</t>
  </si>
  <si>
    <t>KKR Global Credit Opportunities (AUD)</t>
  </si>
  <si>
    <t>CNA0805AU</t>
  </si>
  <si>
    <t>Invesco Wholesale Senior Secured Income Fund</t>
  </si>
  <si>
    <t>ETL2805AU</t>
  </si>
  <si>
    <t>Alexander Credit Income Fund</t>
  </si>
  <si>
    <t>IOF0127AU</t>
  </si>
  <si>
    <t>Janus Henderson Diversified Credit Fund</t>
  </si>
  <si>
    <t>ETL0445AU</t>
  </si>
  <si>
    <t>PIMCO Capital Securities Fund — Wholesale Class</t>
  </si>
  <si>
    <t>VAN3932AU</t>
  </si>
  <si>
    <t>Vanguard Active Global Credit Bond Fund</t>
  </si>
  <si>
    <t>PER1744AU</t>
  </si>
  <si>
    <t>Perpetual ESG Credit Income Fund</t>
  </si>
  <si>
    <t>MAA8010AU</t>
  </si>
  <si>
    <t>MA Priority Income Fund</t>
  </si>
  <si>
    <t>UBS0003AU</t>
  </si>
  <si>
    <t>UBS Income Solution Fund</t>
  </si>
  <si>
    <t>PDL5969AU</t>
  </si>
  <si>
    <t>Regnan Credit Impact Trust</t>
  </si>
  <si>
    <t>CSA0046AU</t>
  </si>
  <si>
    <t>Bentham Syndicated Loan Fund</t>
  </si>
  <si>
    <t>Macquarie Corporate Bond Fund – Class A Units</t>
  </si>
  <si>
    <t>PIMCO Global Credit Fund — Wholesale Class</t>
  </si>
  <si>
    <t>PGI0001AU</t>
  </si>
  <si>
    <t>Principal Global Credit Opportunities Fund</t>
  </si>
  <si>
    <t>RFA0100AU</t>
  </si>
  <si>
    <t>Pendal Enhanced Credit</t>
  </si>
  <si>
    <t>OMF3725AU</t>
  </si>
  <si>
    <t>Realm Short Term Income Fund</t>
  </si>
  <si>
    <t>PMC4700AU</t>
  </si>
  <si>
    <t>PM Capital Enhanced Yield Fund - Class B</t>
  </si>
  <si>
    <t>MAQ0782AU</t>
  </si>
  <si>
    <t>Premium Asia Income Fund</t>
  </si>
  <si>
    <t>HOW2852AU</t>
  </si>
  <si>
    <t>Bentham Asset Backed Securities Fund - Class I</t>
  </si>
  <si>
    <t>OMF0009AU</t>
  </si>
  <si>
    <t>Realm High Income Fund</t>
  </si>
  <si>
    <t>SCH0103AU</t>
  </si>
  <si>
    <t>Schroder Absolute Return Income Fund - Wholesale Class</t>
  </si>
  <si>
    <t>OMF0005AU</t>
  </si>
  <si>
    <t>Alexander Credit Opportunities Fund</t>
  </si>
  <si>
    <t>PER0557AU</t>
  </si>
  <si>
    <t>Perpetual Dynamic Fixed Income Fund</t>
  </si>
  <si>
    <t>CSA0102AU</t>
  </si>
  <si>
    <t>Bentham High Yield Fund</t>
  </si>
  <si>
    <t>GLIN-AU</t>
  </si>
  <si>
    <t>iShares Core FTSE Global Infrastructure (AUD Hedged) ETF</t>
  </si>
  <si>
    <t>MCSI-AU</t>
  </si>
  <si>
    <t>MFG Core Infrastructure</t>
  </si>
  <si>
    <t>MAQ0829AU</t>
  </si>
  <si>
    <t>Hedged Index Global Infrastructure Securities Fund</t>
  </si>
  <si>
    <t>UBS0064AU</t>
  </si>
  <si>
    <t>UBS CBRE Global Infrastructure Securities Fund</t>
  </si>
  <si>
    <t>PIM9253AU</t>
  </si>
  <si>
    <t>ATLAS Infrastructure Australian Feeder Fund AUD Hedged Class</t>
  </si>
  <si>
    <t>BFL3306AU</t>
  </si>
  <si>
    <t>4D Global Infrastructure Fund (AUD Hedged)</t>
  </si>
  <si>
    <t>RIM0042AU</t>
  </si>
  <si>
    <t>Russell Investments Global Listed Infrastructure Fund — Hedged</t>
  </si>
  <si>
    <t>VAN0024AU</t>
  </si>
  <si>
    <t>Vanguard Global Infrastructure Index Fund (Hedged)</t>
  </si>
  <si>
    <t>ClearBridge RARE Infrastructure Value Fund — Hedged</t>
  </si>
  <si>
    <t>MAQ0432AU</t>
  </si>
  <si>
    <t>Macquarie International Infrastructure Securities Fund (Hedged)</t>
  </si>
  <si>
    <t>MPL0008AU</t>
  </si>
  <si>
    <t>Maple-Brown Abbott Global Listed Infrastructure Fund - Hedged</t>
  </si>
  <si>
    <t>MAQ0831AU</t>
  </si>
  <si>
    <t>Macquarie True Index Global Infrastructure Securities</t>
  </si>
  <si>
    <t>SSB6649AU</t>
  </si>
  <si>
    <t>ClearBridge RARE Infrastructure Income Fund - Unhedged (Class A)</t>
  </si>
  <si>
    <t>PIM6769AU</t>
  </si>
  <si>
    <t>ATLAS Infrastructure Australian Feeder Fund AUD Unhedged Class</t>
  </si>
  <si>
    <t>AAP3254AU</t>
  </si>
  <si>
    <t>Ausbil Global Essential Infrastructure Fund – Unhedged</t>
  </si>
  <si>
    <t>BFL0019AU</t>
  </si>
  <si>
    <t>4D Global Infrastructure Fund</t>
  </si>
  <si>
    <t>ClearBridge RARE Infrastructure Value Fund — Unhedged</t>
  </si>
  <si>
    <t>MGE0006AU</t>
  </si>
  <si>
    <t>Magellan Infrastructure Fund (Unhedged)</t>
  </si>
  <si>
    <t>GLPR-AU</t>
  </si>
  <si>
    <t>iShares Core FTSE Global Property Ex Australia (AUD Hedged) ETF</t>
  </si>
  <si>
    <t>HJZP-AU</t>
  </si>
  <si>
    <t>Hejaz Property Managed Fund</t>
  </si>
  <si>
    <t>MAQ0830AU</t>
  </si>
  <si>
    <t>Hedged Index Global Real Estate Securities Fund</t>
  </si>
  <si>
    <t>MAQ0832AU</t>
  </si>
  <si>
    <t>Macquarie True Index Global Real Estate Securities</t>
  </si>
  <si>
    <t>ETL0394AU</t>
  </si>
  <si>
    <t>SGH LaSalle Concentrated Global Property Fund</t>
  </si>
  <si>
    <t>FSF0454AU</t>
  </si>
  <si>
    <t>First Sentier Wholesale Global Property Securities Fund</t>
  </si>
  <si>
    <t>HML0016AU</t>
  </si>
  <si>
    <t>UBS CBRE Global Property Securities Fund</t>
  </si>
  <si>
    <t>IOF0081AU</t>
  </si>
  <si>
    <t>Resolution Capital Global Property Securities Fund (Hedged) — Series II</t>
  </si>
  <si>
    <t>IOF0184AU</t>
  </si>
  <si>
    <t>Resolution Capital Global Property Securities Fund (Unhedged) — Series II</t>
  </si>
  <si>
    <t>Macquarie Global Listed Real Estate Fund – Class A Units</t>
  </si>
  <si>
    <t>BFL0020AU</t>
  </si>
  <si>
    <t>Quay Global Real Estate Fund</t>
  </si>
  <si>
    <t>DGGF-AU</t>
  </si>
  <si>
    <t>BetaShares Ethical Diversified Growth ETF</t>
  </si>
  <si>
    <t>BLK0009AU</t>
  </si>
  <si>
    <t>BlackRock Global Multi Asset Income Fund (Aust) (Class D Units)</t>
  </si>
  <si>
    <t>WFS0590AU</t>
  </si>
  <si>
    <t>BT Index Balanced Fund</t>
  </si>
  <si>
    <t>DFA7518AU</t>
  </si>
  <si>
    <t>Dimensional Sustainability World Allocation 70/30 Trust</t>
  </si>
  <si>
    <t>IGRO-AU</t>
  </si>
  <si>
    <t>BlackRock iShares High Growth ESG ETF</t>
  </si>
  <si>
    <t>WRLD-AU</t>
  </si>
  <si>
    <t>BetaShares Managed Risk Global Share</t>
  </si>
  <si>
    <t>WFS0591AU</t>
  </si>
  <si>
    <t>BT Index Growth Fund</t>
  </si>
  <si>
    <t>WFS0592AU</t>
  </si>
  <si>
    <t>BT Index High Growth Fund</t>
  </si>
  <si>
    <t>DFA4137AU</t>
  </si>
  <si>
    <t>Dimensional Sustainability World Eq Trst</t>
  </si>
  <si>
    <t>UTIP-AU</t>
  </si>
  <si>
    <t>Betashares Inflation-Protected U.S. Treasury Bond Currency Hedged ETF</t>
  </si>
  <si>
    <t>EMMG-AU</t>
  </si>
  <si>
    <t>BetaShares Legg Mason Emerging Markets Fund Managed Fund</t>
  </si>
  <si>
    <t>ETL3590AU</t>
  </si>
  <si>
    <t>Ashmore Emerging Markets Equity Fund</t>
  </si>
  <si>
    <t>DFA8887AU</t>
  </si>
  <si>
    <t>Dimensional Emerging Markets Sustainability Trust AUD</t>
  </si>
  <si>
    <t>ETL4581AU</t>
  </si>
  <si>
    <t>GQG Partners Emerging Markets Equity Fund - Z Class</t>
  </si>
  <si>
    <t>CHN8850AU</t>
  </si>
  <si>
    <t>CC Redwheel Global Emerging Markets Fund</t>
  </si>
  <si>
    <t>ETL0201AU</t>
  </si>
  <si>
    <t>Martin Currie Emerging Markets Fund</t>
  </si>
  <si>
    <t>FID0031AU</t>
  </si>
  <si>
    <t>Fidelity Global Emerging Markets Fund</t>
  </si>
  <si>
    <t>ETL0381AU</t>
  </si>
  <si>
    <t>Robeco Emerging Conservative Equity Fund</t>
  </si>
  <si>
    <t>HGBL-AU</t>
  </si>
  <si>
    <t>Betashares Global Shares Currency Hedged ETF</t>
  </si>
  <si>
    <t>MSTR-AU</t>
  </si>
  <si>
    <t>Morningstar International Shares Active ETF (Managed) Ut</t>
  </si>
  <si>
    <t>VMIN-AU</t>
  </si>
  <si>
    <t>Vanguard Global Minimum Volatility ETF</t>
  </si>
  <si>
    <t>DAM5404AU</t>
  </si>
  <si>
    <t>Ironbark Royal London Diversified Global Share Hedged</t>
  </si>
  <si>
    <t>PER0715AU</t>
  </si>
  <si>
    <t>JPMorgan Global Research Enhanced Index Equity Trust Class A (Hedged) Units</t>
  </si>
  <si>
    <t>VAN0107AU</t>
  </si>
  <si>
    <t>Vanguard Index Hedged International Shares Fund</t>
  </si>
  <si>
    <t>BPF3311AU</t>
  </si>
  <si>
    <t>Bell Global Sustainable Fund Hedged Class</t>
  </si>
  <si>
    <t>BGL0109AU</t>
  </si>
  <si>
    <t>BlackRock Advantage Hedged International Equity Fund</t>
  </si>
  <si>
    <t>BFL3333AU</t>
  </si>
  <si>
    <t>Quay Global Real Estate Fund (AUD Hedged)</t>
  </si>
  <si>
    <t>MAQ0631AU</t>
  </si>
  <si>
    <t>IFP Global Franchise Fund (Hedged)</t>
  </si>
  <si>
    <t>ETL0666AU</t>
  </si>
  <si>
    <t>GQG Partners Global Equity</t>
  </si>
  <si>
    <t>ZUR0517AU</t>
  </si>
  <si>
    <t>Zurich Investments Hedged Global Thematic Share Fund</t>
  </si>
  <si>
    <t>ETL0391AU</t>
  </si>
  <si>
    <t>Claremont Global Fund (Hedged)</t>
  </si>
  <si>
    <t>ETL1864AU</t>
  </si>
  <si>
    <t>T. Rowe Price Global Equity Hedged</t>
  </si>
  <si>
    <t>MAQ0557AU</t>
  </si>
  <si>
    <t>Walter Scott Global Equity Fund (Hedged)</t>
  </si>
  <si>
    <t>WHT7072AU</t>
  </si>
  <si>
    <t>Langdon Global Smaller Companies</t>
  </si>
  <si>
    <t>ETL0410AU</t>
  </si>
  <si>
    <t>DSM Global Growth Equity Fund – Retail Class</t>
  </si>
  <si>
    <t>BPF0029AU</t>
  </si>
  <si>
    <t>Bell Global Emerging Companies Fund</t>
  </si>
  <si>
    <t>PIM7802AU</t>
  </si>
  <si>
    <t>Fairlight Global Small &amp; Mid Cap Fund (SMID) Class A</t>
  </si>
  <si>
    <t>HHA0007AU</t>
  </si>
  <si>
    <t>Pengana WHEB Sustainable Impact Fund</t>
  </si>
  <si>
    <t>LAZ0012AU</t>
  </si>
  <si>
    <t>Lazard Global Small Cap Fund (W Class)</t>
  </si>
  <si>
    <t>PCL0022AU</t>
  </si>
  <si>
    <t>Pengana Global Small Companies Fund</t>
  </si>
  <si>
    <t>VAN0021AU</t>
  </si>
  <si>
    <t>Vanguard International Small Companies Index Fund</t>
  </si>
  <si>
    <t>MAQ2153AU</t>
  </si>
  <si>
    <t>Macquarie Arrowstreet Global Small Companies</t>
  </si>
  <si>
    <t>GAME-AU</t>
  </si>
  <si>
    <t>BetaShares Video Games and Esports ETF</t>
  </si>
  <si>
    <t>TANN-AU</t>
  </si>
  <si>
    <t>BetaShares Solar ETF</t>
  </si>
  <si>
    <t>QMAX-AU</t>
  </si>
  <si>
    <t>BetaShares NASDAQ 100 Yield Maximiser Fund (Managed Fund)</t>
  </si>
  <si>
    <t>XASG-AU</t>
  </si>
  <si>
    <t>Alphinity Global Sustainable Equity ETF (Managed Fund)</t>
  </si>
  <si>
    <t>JRHG-AU</t>
  </si>
  <si>
    <t>JPMorgan Glb Rsrch Enh Eqt Actv H ETF</t>
  </si>
  <si>
    <t>GLOB-AU</t>
  </si>
  <si>
    <t>Perpetual Barrow Hanley Global Share Managed</t>
  </si>
  <si>
    <t>ITEK-AU</t>
  </si>
  <si>
    <t>BlackRock iShares Future Tech Innovators ETF</t>
  </si>
  <si>
    <t>ISLM-AU</t>
  </si>
  <si>
    <t>Hejaz Equities Managed Fund</t>
  </si>
  <si>
    <t>NNUK-AU</t>
  </si>
  <si>
    <t>Nanuk New World</t>
  </si>
  <si>
    <t>FDEM-AU</t>
  </si>
  <si>
    <t>Fidelity Global Demographics</t>
  </si>
  <si>
    <t>JZRO-AU</t>
  </si>
  <si>
    <t>Janus Henderson Net Zero Transition Resources Active ETF Managed</t>
  </si>
  <si>
    <t>QMIX-AU</t>
  </si>
  <si>
    <t>SPDR MSCI World Quality Mix</t>
  </si>
  <si>
    <t>FRGG-AU</t>
  </si>
  <si>
    <t>Franklin Global Growth Fund (A Class)</t>
  </si>
  <si>
    <t>MCSG-AU</t>
  </si>
  <si>
    <t>MFG Core International</t>
  </si>
  <si>
    <t>MCSE-AU</t>
  </si>
  <si>
    <t>MFG Core ESG</t>
  </si>
  <si>
    <t>DAM2442AU</t>
  </si>
  <si>
    <t>Ironbark Royal London Diversified Global Share</t>
  </si>
  <si>
    <t>GMO1447AU</t>
  </si>
  <si>
    <t>GMO Quality Trust</t>
  </si>
  <si>
    <t>PLA2445AU</t>
  </si>
  <si>
    <t>Platinum Japan Fund P Class</t>
  </si>
  <si>
    <t>BAR0817AU</t>
  </si>
  <si>
    <t>BlackRock Advantage International Equity Fund</t>
  </si>
  <si>
    <t>WHT0062AU</t>
  </si>
  <si>
    <t>Plato Global Shares Income Fund (Class F Units)</t>
  </si>
  <si>
    <t>WHT1465AU</t>
  </si>
  <si>
    <t>Plato Global Alpha</t>
  </si>
  <si>
    <t>MAQ0633AU</t>
  </si>
  <si>
    <t>Macquarie True Index International Equities</t>
  </si>
  <si>
    <t>ETL0186AU</t>
  </si>
  <si>
    <t>Janus Henderson Global Research Growth Fund</t>
  </si>
  <si>
    <t>MAQ3060AU</t>
  </si>
  <si>
    <t>IFP Global Franchise Fund II</t>
  </si>
  <si>
    <t>SSB0126AU</t>
  </si>
  <si>
    <t>Franklin Global Systematic Equity Fund</t>
  </si>
  <si>
    <t>VAN0722AU</t>
  </si>
  <si>
    <t>Vanguard Active Global Growth</t>
  </si>
  <si>
    <t>BPF6914AU</t>
  </si>
  <si>
    <t>Bell Global Sustainable Fund UnHedged Class</t>
  </si>
  <si>
    <t>ETL7705AU</t>
  </si>
  <si>
    <t>SPW Global High Quality Fund - Institutional</t>
  </si>
  <si>
    <t>WHT0057AU</t>
  </si>
  <si>
    <t>Antipodes Global Fund — Long</t>
  </si>
  <si>
    <t>ETL6342AU</t>
  </si>
  <si>
    <t>T. Rowe Price Global Impact Equity Fund - I Class</t>
  </si>
  <si>
    <t>DAM0960AU</t>
  </si>
  <si>
    <t>Fiera Atlas Global Companies Fund - Class O</t>
  </si>
  <si>
    <t>ZUR0617AU</t>
  </si>
  <si>
    <t>Zurich Investments Concentrated Global Growth Fund</t>
  </si>
  <si>
    <t>ZUR0518AU</t>
  </si>
  <si>
    <t>Zurich Investments Unhedged Global Thematic Share Fund</t>
  </si>
  <si>
    <t>SPC5039AU</t>
  </si>
  <si>
    <t>GCQ Flagship</t>
  </si>
  <si>
    <t>PIM3513AU</t>
  </si>
  <si>
    <t>Aoris International Fund - Class A</t>
  </si>
  <si>
    <t>SST0050AU</t>
  </si>
  <si>
    <t>State Street Global Equity Fund</t>
  </si>
  <si>
    <t>ETL0172AU</t>
  </si>
  <si>
    <t>MFS Concentrated Global Equity Trust</t>
  </si>
  <si>
    <t>BFL3446AU</t>
  </si>
  <si>
    <t>Wheelhouse Global Equity Income Fund</t>
  </si>
  <si>
    <t>WFS0547AU</t>
  </si>
  <si>
    <t>Talaria Global Equity Hedged (Managed Fund)</t>
  </si>
  <si>
    <t>FSF1978AU</t>
  </si>
  <si>
    <t>Acadian Global Equity Long Short Fund - Class A</t>
  </si>
  <si>
    <t>PCL0026AU</t>
  </si>
  <si>
    <t>Pengana Harding Loevner International Fund - Class B</t>
  </si>
  <si>
    <t>ETL0561AU</t>
  </si>
  <si>
    <t>Robeco Global Developed Sustainable Enhanced Index Equity Fund (AUD) - Class B</t>
  </si>
  <si>
    <t>India Avenue Equity Fund — Wholesale Class</t>
  </si>
  <si>
    <t>SST0057AU</t>
  </si>
  <si>
    <t>State Street Climate ESG International Equity Fund</t>
  </si>
  <si>
    <t>FRT0010AU</t>
  </si>
  <si>
    <t>Franklin Global Growth Fund (I class)</t>
  </si>
  <si>
    <t>ETL5510AU</t>
  </si>
  <si>
    <t>Insync Global Quality Equity</t>
  </si>
  <si>
    <t>HFL0108AU</t>
  </si>
  <si>
    <t>Apis Global Long/Short Fund</t>
  </si>
  <si>
    <t>ETL0390AU</t>
  </si>
  <si>
    <t>Claremont Global Fund</t>
  </si>
  <si>
    <t>FID0015AU</t>
  </si>
  <si>
    <t>Fidelity India Fund</t>
  </si>
  <si>
    <t>PER2095AU</t>
  </si>
  <si>
    <t>Trillium ESG Global Equity Fund</t>
  </si>
  <si>
    <t>ETL8171AU</t>
  </si>
  <si>
    <t>Impax Sustainable Leaders Fund</t>
  </si>
  <si>
    <t>VAN0074AU</t>
  </si>
  <si>
    <t>Vanguard Global Value Equity Fund</t>
  </si>
  <si>
    <t>SWI1413AU</t>
  </si>
  <si>
    <t>WCM Quality Global Growth Fund (Managed Fund) Class A (Unhedged)</t>
  </si>
  <si>
    <t>NIK1854AU</t>
  </si>
  <si>
    <t>Nikko AM ARK Global Disruptive Innovation Fund</t>
  </si>
  <si>
    <t>FSF0710AU</t>
  </si>
  <si>
    <t>Acadian Wholesale Sustainable Global Equity Fund</t>
  </si>
  <si>
    <t>FSF5774AU</t>
  </si>
  <si>
    <t>Baillie Gifford Long Term Global Growth Fund - Class A</t>
  </si>
  <si>
    <t>VAN8175AU</t>
  </si>
  <si>
    <t>Vanguard Ethically Conscious International Shares Index Fund</t>
  </si>
  <si>
    <t>ARO0006AU</t>
  </si>
  <si>
    <t>BNP Paribas C WorldWide Global Equity Trust</t>
  </si>
  <si>
    <t>LAZ6803AU</t>
  </si>
  <si>
    <t>Lazard Global Equity Franchise</t>
  </si>
  <si>
    <t>ETL8482AU</t>
  </si>
  <si>
    <t>T. Rowe Price Global Equity M</t>
  </si>
  <si>
    <t>ETL6126AU</t>
  </si>
  <si>
    <t>GuardCap Global Equity Fund</t>
  </si>
  <si>
    <t>GTU0102AU</t>
  </si>
  <si>
    <t>Invesco Wholesale Global Opportunities Fund — Unhedged</t>
  </si>
  <si>
    <t>ETL0171AU</t>
  </si>
  <si>
    <t>AXA IM Sustainable Equity Fund</t>
  </si>
  <si>
    <t>BPF0016AU</t>
  </si>
  <si>
    <t>Bell Global Equities Fund — Platform</t>
  </si>
  <si>
    <t>SLT2171AU</t>
  </si>
  <si>
    <t>Nanuk New World Fund</t>
  </si>
  <si>
    <t>APN0023AU</t>
  </si>
  <si>
    <t>Dexus Asian REIT Fund</t>
  </si>
  <si>
    <t>AUG0025AU</t>
  </si>
  <si>
    <t>Australian Ethical International Shares Fund (Wholesale)</t>
  </si>
  <si>
    <t>ACM0009AU</t>
  </si>
  <si>
    <t>AB Global Equities Fund</t>
  </si>
  <si>
    <t>FID0011AU</t>
  </si>
  <si>
    <t>Fidelity China Fund</t>
  </si>
  <si>
    <t>SLT0041AU</t>
  </si>
  <si>
    <t>Insync Global Titans Fund</t>
  </si>
  <si>
    <t>PER0733AU</t>
  </si>
  <si>
    <t>Barrow Hanley Global Share Fund</t>
  </si>
  <si>
    <t>PMC0100AU</t>
  </si>
  <si>
    <t>PM Capital Global Companies Fund</t>
  </si>
  <si>
    <t>LAZ0025AU</t>
  </si>
  <si>
    <t>Lazard Global Equity Franchise Fund</t>
  </si>
  <si>
    <t>FID0007AU</t>
  </si>
  <si>
    <t>Fidelity Global Equities Fund</t>
  </si>
  <si>
    <t>PER5355AU</t>
  </si>
  <si>
    <t>JPMorgan Global Research Enhanced Index Equity Trust</t>
  </si>
  <si>
    <t>AAP5928AU</t>
  </si>
  <si>
    <t>Ausbil Global Resources Fund</t>
  </si>
  <si>
    <t>SCH0003AU</t>
  </si>
  <si>
    <t>Schroder Sustainable Global Core Fund</t>
  </si>
  <si>
    <t>NBI-AU</t>
  </si>
  <si>
    <t>Neuberger Berman Global Corporate Income Trust</t>
  </si>
  <si>
    <t>US10-AU</t>
  </si>
  <si>
    <t>Betashares U.S. Treasury Bond 7-10 Year Currency Hedged ETF</t>
  </si>
  <si>
    <t>AESG-AU</t>
  </si>
  <si>
    <t>BlackRock IShares Global Aggregate Bond ESG (AUD Hedged) ETF</t>
  </si>
  <si>
    <t>MQDB-AU</t>
  </si>
  <si>
    <t>Macquarie Dynamic Bond Active ETF (Managed Fund)</t>
  </si>
  <si>
    <t>FRAR-AU</t>
  </si>
  <si>
    <t>Franklin Australian Absolute Return Bd A ETF</t>
  </si>
  <si>
    <t>SSB0515AU</t>
  </si>
  <si>
    <t>Brandywine Global Income Optimiser Fund</t>
  </si>
  <si>
    <t>MAQ0266AU</t>
  </si>
  <si>
    <t>Macquarie Index Tracking Global Bond</t>
  </si>
  <si>
    <t>FRT0028AU</t>
  </si>
  <si>
    <t>Franklin Australian Absolute Return Bond Fund - I Class</t>
  </si>
  <si>
    <t>FRT0025AU</t>
  </si>
  <si>
    <t>Franklin Templeton Global Aggregate Bond Fund</t>
  </si>
  <si>
    <t>ETL3065AU</t>
  </si>
  <si>
    <t>Colchester Emerging Markets Bond Fund - Class I</t>
  </si>
  <si>
    <t>ETL2716AU</t>
  </si>
  <si>
    <t>Coolabah Active Composite Bond (Hedge)</t>
  </si>
  <si>
    <t>SLT3458AU</t>
  </si>
  <si>
    <t>Smarter Money Long-Short Credit</t>
  </si>
  <si>
    <t>TGY9789AU</t>
  </si>
  <si>
    <t>Trilogy Enhanced Income fund</t>
  </si>
  <si>
    <t>ETL8782AU</t>
  </si>
  <si>
    <t>Artesian Green &amp; Sustainable Bond Fund</t>
  </si>
  <si>
    <t>OMF5868AU</t>
  </si>
  <si>
    <t>Realm Strategic Income Enduring</t>
  </si>
  <si>
    <t>TAL0590AU</t>
  </si>
  <si>
    <t>Fortlake Real-Income Fund</t>
  </si>
  <si>
    <t>TAL0284AU</t>
  </si>
  <si>
    <t>Fortlake Real-Higher Income Fund</t>
  </si>
  <si>
    <t>VAN2989AU</t>
  </si>
  <si>
    <t>Vanguard Ethically Conscious Global Aggregate Bond Index Fund (Hedged)</t>
  </si>
  <si>
    <t>PER0727AU</t>
  </si>
  <si>
    <t>JPMorgan Global Strategic Bond Fund</t>
  </si>
  <si>
    <t>FSF7298AU</t>
  </si>
  <si>
    <t>Affirmative Global Impact Bond Fund - Class A</t>
  </si>
  <si>
    <t>ETL0404AU</t>
  </si>
  <si>
    <t>PIMCO Dynamic Bond Fund - Wholesale Class</t>
  </si>
  <si>
    <t>VAN9309AU</t>
  </si>
  <si>
    <t>Vanguard Global Aggregate Bond Index Fund (Hedged)</t>
  </si>
  <si>
    <t>SBC0007AU</t>
  </si>
  <si>
    <t>UBS Diversified Fixed Income Fund</t>
  </si>
  <si>
    <t>CHN8607AU</t>
  </si>
  <si>
    <t>CC JCB Dynamic Alpha Fund</t>
  </si>
  <si>
    <t>LAZ3113AU</t>
  </si>
  <si>
    <t>Lazard Global Convertibles Fund (W Class)</t>
  </si>
  <si>
    <t>WPC1963AU</t>
  </si>
  <si>
    <t>Daintree Core Income Trust</t>
  </si>
  <si>
    <t>BGL0008AU</t>
  </si>
  <si>
    <t>iShares Global Bond Index Fund</t>
  </si>
  <si>
    <t>ACM0001AU</t>
  </si>
  <si>
    <t>AB Dynamic Global Fixed Income Fund</t>
  </si>
  <si>
    <t>DFA0642AU</t>
  </si>
  <si>
    <t>Dimensional Global Bond Sustainability Trust</t>
  </si>
  <si>
    <t>Franklin Australian Absolute Return Bond Fund — W Class</t>
  </si>
  <si>
    <t>VAN0042AU</t>
  </si>
  <si>
    <t>Vanguard Diversified Bond Index Fund</t>
  </si>
  <si>
    <t>MAQ0274AU</t>
  </si>
  <si>
    <t>Macquarie Dynamic Bond Fund</t>
  </si>
  <si>
    <t>PIMCO Income Fund — Wholesale Class</t>
  </si>
  <si>
    <t>PIC6396AU</t>
  </si>
  <si>
    <t>PIMCO ESG Global Bond Fund - Wholesale Class</t>
  </si>
  <si>
    <t>SLT0052AU</t>
  </si>
  <si>
    <t>Smarter Money Higher Income Fund</t>
  </si>
  <si>
    <t>GSF0008AU</t>
  </si>
  <si>
    <t>Payden Global Income Opportunities Fund A</t>
  </si>
  <si>
    <t>PIMCO Global Bond Fund — Wholesale Class</t>
  </si>
  <si>
    <t>PIMCO Diversified Fixed Interest Fund — Wholesale Class</t>
  </si>
  <si>
    <t>ETL6870AU</t>
  </si>
  <si>
    <t>MFS Global Opportunistic Fixed Income Trust</t>
  </si>
  <si>
    <t>SCH0096AU</t>
  </si>
  <si>
    <t>Schroder Multi-Asset Income Fund</t>
  </si>
  <si>
    <t>WFS0588AU</t>
  </si>
  <si>
    <t>BT Index Defensive Fund</t>
  </si>
  <si>
    <t>DFA8313AU</t>
  </si>
  <si>
    <t>Dimensional World Allocation 30/70 Trust</t>
  </si>
  <si>
    <t>JBW0016AU</t>
  </si>
  <si>
    <t>Yarra Income Plus Fund</t>
  </si>
  <si>
    <t>ETL0273AU</t>
  </si>
  <si>
    <t>Allan Gray Australia Stable Fund</t>
  </si>
  <si>
    <t>TGY9172AU</t>
  </si>
  <si>
    <t>Trilogy Monthly Income Trust</t>
  </si>
  <si>
    <t>MAA6243AU</t>
  </si>
  <si>
    <t>MA Secured Real Estate Income</t>
  </si>
  <si>
    <t>MAQ0640AU</t>
  </si>
  <si>
    <t>CRS0004AU</t>
  </si>
  <si>
    <t>CNT0032AU</t>
  </si>
  <si>
    <t>LCP0001AU</t>
  </si>
  <si>
    <t>HGI0005AU</t>
  </si>
  <si>
    <t>AFM0002AU</t>
  </si>
  <si>
    <t>AAP0020AU</t>
  </si>
  <si>
    <t>ZUR0538AU</t>
  </si>
  <si>
    <t>AMP1639AU</t>
  </si>
  <si>
    <t>BTA0479AU</t>
  </si>
  <si>
    <t>WFS0486AU</t>
  </si>
  <si>
    <t>AMP0452AU</t>
  </si>
  <si>
    <t>FRT0004AU</t>
  </si>
  <si>
    <t>ETL0134AU</t>
  </si>
  <si>
    <t>PER0554AU</t>
  </si>
  <si>
    <t>ETL0469AU</t>
  </si>
  <si>
    <t>ETL3964AU</t>
  </si>
  <si>
    <t>MAQ9405AU</t>
  </si>
  <si>
    <t>PRM0013AU</t>
  </si>
  <si>
    <t>AMP0677AU</t>
  </si>
  <si>
    <t>PER0474AU</t>
  </si>
  <si>
    <t>FRT0012AU</t>
  </si>
  <si>
    <t>HGI0004AU</t>
  </si>
  <si>
    <t>MAL0016AU</t>
  </si>
  <si>
    <t>AMP1438AU</t>
  </si>
  <si>
    <t>AMP0834AU</t>
  </si>
  <si>
    <t>AMP0995AU</t>
  </si>
  <si>
    <t>BLK7375AU</t>
  </si>
  <si>
    <t>ETL0383AU</t>
  </si>
  <si>
    <t>PRM0001AU</t>
  </si>
  <si>
    <t>ITG0001AU</t>
  </si>
  <si>
    <t>MAL0072AU</t>
  </si>
  <si>
    <t>AMP0449AU</t>
  </si>
  <si>
    <t>FRT0020AU</t>
  </si>
  <si>
    <t>AMP9025AU</t>
  </si>
  <si>
    <t>AMP1905AU</t>
  </si>
  <si>
    <t>ETL0399AU</t>
  </si>
  <si>
    <t>AMP0577AU</t>
  </si>
  <si>
    <t>AMP0446AU</t>
  </si>
  <si>
    <t>AMP1077AU</t>
  </si>
  <si>
    <t>AMP0019AU</t>
  </si>
  <si>
    <t>AMP6265AU</t>
  </si>
  <si>
    <t>PPL0107AU</t>
  </si>
  <si>
    <t>HHA0001AU</t>
  </si>
  <si>
    <t>LAM0042AU</t>
  </si>
  <si>
    <t>MGL0019AU</t>
  </si>
  <si>
    <t>HOW7305AU</t>
  </si>
  <si>
    <t>CSA0135AU</t>
  </si>
  <si>
    <t>AMP1400AU</t>
  </si>
  <si>
    <t>STL0015AU</t>
  </si>
  <si>
    <t>MAL0135AU</t>
  </si>
  <si>
    <t>AMP0456AU</t>
  </si>
  <si>
    <t>AMP1401AU</t>
  </si>
  <si>
    <t>AMP0841AU</t>
  </si>
  <si>
    <t>PER0719AU</t>
  </si>
  <si>
    <t>BTA0536AU</t>
  </si>
  <si>
    <t>ETL2847AU</t>
  </si>
  <si>
    <t>LAZ0002AU</t>
  </si>
  <si>
    <t>MAL0133AU</t>
  </si>
  <si>
    <t>BTA0131AU</t>
  </si>
  <si>
    <t>FHT0038AU</t>
  </si>
  <si>
    <t>PER6331AU</t>
  </si>
  <si>
    <t>AMP0674AU</t>
  </si>
  <si>
    <t>MAQ0292AU</t>
  </si>
  <si>
    <t>AMP0679AU</t>
  </si>
  <si>
    <t>MMF0010AU</t>
  </si>
  <si>
    <t>AMP0672AU</t>
  </si>
  <si>
    <t>MIN0010AU</t>
  </si>
  <si>
    <t>MPL0801AU</t>
  </si>
  <si>
    <t>ETL0093AU</t>
  </si>
  <si>
    <t>AUS0023AU</t>
  </si>
  <si>
    <t>MAQ0815AU</t>
  </si>
  <si>
    <t>TNK0001AU</t>
  </si>
  <si>
    <t>AUS8992AU</t>
  </si>
  <si>
    <t>MLT0001AU</t>
  </si>
  <si>
    <t>CHN1425AU</t>
  </si>
  <si>
    <t>AMP1932AU</t>
  </si>
  <si>
    <t>CRM0026AU</t>
  </si>
  <si>
    <t>CSA0062AU</t>
  </si>
  <si>
    <t>CSA0130AU</t>
  </si>
  <si>
    <t>ETL0020AU</t>
  </si>
  <si>
    <t>HFL0014AU</t>
  </si>
  <si>
    <t>MGL0018AU</t>
  </si>
  <si>
    <t>MIN0021AU</t>
  </si>
  <si>
    <t>NFS0209AU</t>
  </si>
  <si>
    <t>PCL0004AU</t>
  </si>
  <si>
    <t>PPL0104AU</t>
  </si>
  <si>
    <t>SST0053AU</t>
  </si>
  <si>
    <t>SST0054AU</t>
  </si>
  <si>
    <t>TYN0040AU</t>
  </si>
  <si>
    <t>WHT0055AU</t>
  </si>
  <si>
    <t>ZUR0060AU</t>
  </si>
  <si>
    <t>PIM0034AU</t>
  </si>
  <si>
    <t>ETL0094AU</t>
  </si>
  <si>
    <t>VAN3759AU</t>
  </si>
  <si>
    <t>ETL0329AU</t>
  </si>
  <si>
    <t>ETL0095AU</t>
  </si>
  <si>
    <t>PPL0026AU</t>
  </si>
  <si>
    <t>MAQ0290AU</t>
  </si>
  <si>
    <t>AMP0450AU</t>
  </si>
  <si>
    <t>AMP0455AU</t>
  </si>
  <si>
    <t>ETL0130AU</t>
  </si>
  <si>
    <t>MAL0125AU</t>
  </si>
  <si>
    <t>MAL0127AU</t>
  </si>
  <si>
    <t>NML0061AU</t>
  </si>
  <si>
    <t>PPL0110AU</t>
  </si>
  <si>
    <t>PWA0825AU</t>
  </si>
  <si>
    <t>SST0052AU</t>
  </si>
  <si>
    <t>EQI0699AU</t>
  </si>
  <si>
    <t>FID9876AU</t>
  </si>
  <si>
    <t>PER0736AU</t>
  </si>
  <si>
    <t>ETL0091AU</t>
  </si>
  <si>
    <t>ETL0092AU</t>
  </si>
  <si>
    <t>TGP0006AU</t>
  </si>
  <si>
    <t>ETL3856AU</t>
  </si>
  <si>
    <t>ETL1206AU</t>
  </si>
  <si>
    <t>EQI4297AU</t>
  </si>
  <si>
    <t>EQI0784AU</t>
  </si>
  <si>
    <t>EQI7232AU</t>
  </si>
  <si>
    <t>MGL0114AU</t>
  </si>
  <si>
    <t>AMP0254AU</t>
  </si>
  <si>
    <t>AMP0268AU</t>
  </si>
  <si>
    <t>MMF0339AU</t>
  </si>
  <si>
    <t>DDH0005AU</t>
  </si>
  <si>
    <t>FHT0012AU</t>
  </si>
  <si>
    <t>MAQ7578AU</t>
  </si>
  <si>
    <t>VAN0017AU</t>
  </si>
  <si>
    <t>PER1547AU</t>
  </si>
  <si>
    <t>IDEA-AU</t>
  </si>
  <si>
    <t>PWA0823AU</t>
  </si>
  <si>
    <t>FSF1761AU</t>
  </si>
  <si>
    <t>VAN0101AU</t>
  </si>
  <si>
    <t>ANZ0150AU</t>
  </si>
  <si>
    <t>EQI4278AU</t>
  </si>
  <si>
    <t>FSF1762AU</t>
  </si>
  <si>
    <t>FSF1763AU</t>
  </si>
  <si>
    <t>OMF0001AU</t>
  </si>
  <si>
    <t>AMP9163AU</t>
  </si>
  <si>
    <t>AMP2072AU</t>
  </si>
  <si>
    <t>RFA0062AU</t>
  </si>
  <si>
    <t>WFS0091AU</t>
  </si>
  <si>
    <t>WFS0093AU</t>
  </si>
  <si>
    <t>WFS0424AU</t>
  </si>
  <si>
    <t>AMP2076AU</t>
  </si>
  <si>
    <t>PMC0002AU</t>
  </si>
  <si>
    <t>VEN0007AU</t>
  </si>
  <si>
    <t>ETL0079AU</t>
  </si>
  <si>
    <t>MLC0317AU</t>
  </si>
  <si>
    <t>ADV0078AU</t>
  </si>
  <si>
    <t>MGG-AU</t>
  </si>
  <si>
    <t>SAVE-AU</t>
  </si>
  <si>
    <t>RVL-AU</t>
  </si>
  <si>
    <t>SELF-AU</t>
  </si>
  <si>
    <t>UBW-AU</t>
  </si>
  <si>
    <t>VGMF-AU</t>
  </si>
  <si>
    <t>ALF-AU</t>
  </si>
  <si>
    <t>MLT5126AU</t>
  </si>
  <si>
    <t>SCH0102AU</t>
  </si>
  <si>
    <t>RFA0811AU</t>
  </si>
  <si>
    <t>ETL0046AU</t>
  </si>
  <si>
    <t>KAM0101AU</t>
  </si>
  <si>
    <t>KAM0100AU</t>
  </si>
  <si>
    <t>DDH0009AU</t>
  </si>
  <si>
    <t>AIB-AU</t>
  </si>
  <si>
    <t>SVS-AU</t>
  </si>
  <si>
    <t>TGG-AU</t>
  </si>
  <si>
    <t>PAF-AU</t>
  </si>
  <si>
    <t>MMJ-AU</t>
  </si>
  <si>
    <t>MLT-AU</t>
  </si>
  <si>
    <t>GC1AI-AU</t>
  </si>
  <si>
    <t>CIE-AU</t>
  </si>
  <si>
    <t>8EC-AU</t>
  </si>
  <si>
    <t>CLF-AU</t>
  </si>
  <si>
    <t>EFF-AU</t>
  </si>
  <si>
    <t>OZG-AU</t>
  </si>
  <si>
    <t>ABW-AU</t>
  </si>
  <si>
    <t>AGM-AU</t>
  </si>
  <si>
    <t>AUP-AU</t>
  </si>
  <si>
    <t>HHY-AU</t>
  </si>
  <si>
    <t>MAX-AU</t>
  </si>
  <si>
    <t>EGD-AU</t>
  </si>
  <si>
    <t>EAF-AU</t>
  </si>
  <si>
    <t>EGF-AU</t>
  </si>
  <si>
    <t>ETL0108AU</t>
  </si>
  <si>
    <t>APL-AU</t>
  </si>
  <si>
    <t>MLT5897AU</t>
  </si>
  <si>
    <t>BTA0806AU</t>
  </si>
  <si>
    <t>APN0004AU</t>
  </si>
  <si>
    <t>SCH0095AU</t>
  </si>
  <si>
    <t>PGG-AU</t>
  </si>
  <si>
    <t>XCO2‑AU</t>
  </si>
  <si>
    <t>HOW0017AU</t>
  </si>
  <si>
    <t>Normal Liquidty</t>
  </si>
  <si>
    <t>Stressed Liquidity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</si>
</sst>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64777E"/>
      <name val="Arial"/>
      <family val="2"/>
    </font>
    <font>
      <sz val="9"/>
      <color rgb="FF1C5F6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3777E"/>
        <bgColor indexed="64"/>
      </patternFill>
    </fill>
    <fill>
      <patternFill patternType="solid">
        <fgColor rgb="FFF1FDE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8A999D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3"/>
  <sheetViews>
    <sheetView workbookViewId="0">
      <selection activeCell="L7" sqref="L7"/>
    </sheetView>
  </sheetViews>
  <sheetFormatPr defaultRowHeight="15" x14ac:dyDescent="0.25"/>
  <cols>
    <col min="1" max="1" width="12.140625" bestFit="1" customWidth="1"/>
    <col min="2" max="2" width="56.42578125" customWidth="1"/>
    <col min="3" max="3" width="14.140625" bestFit="1" customWidth="1"/>
    <col min="4" max="4" width="28.28515625" bestFit="1" customWidth="1"/>
    <col min="5" max="8" width="7.85546875" customWidth="1"/>
    <col min="9" max="9" width="13.85546875" style="4" bestFit="1" customWidth="1"/>
    <col min="10" max="10" width="16.5703125" style="4" customWidth="1"/>
    <col min="11" max="11" width="9.7109375" bestFit="1" customWidth="1"/>
    <col min="12" max="12" width="12.140625" customWidth="1"/>
    <col min="15" max="15" width="16.85546875" customWidth="1"/>
    <col min="16" max="16" width="15.140625" customWidth="1"/>
  </cols>
  <sheetData>
    <row r="1" spans="1:16" s="5" customFormat="1" ht="36.75" thickBot="1" x14ac:dyDescent="0.3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6" t="s">
        <v>37</v>
      </c>
      <c r="J1" s="6" t="s">
        <v>1365</v>
      </c>
      <c r="K1" s="1" t="s">
        <v>1366</v>
      </c>
      <c r="L1" s="1" t="s">
        <v>1367</v>
      </c>
      <c r="M1" s="1" t="s">
        <v>1</v>
      </c>
      <c r="N1" s="1" t="s">
        <v>2</v>
      </c>
      <c r="O1" s="1" t="s">
        <v>2328</v>
      </c>
      <c r="P1" s="1" t="s">
        <v>2329</v>
      </c>
    </row>
    <row r="2" spans="1:16" ht="15.75" thickBot="1" x14ac:dyDescent="0.3">
      <c r="A2" s="3" t="s">
        <v>38</v>
      </c>
      <c r="B2" s="3" t="s">
        <v>39</v>
      </c>
      <c r="C2" s="3" t="s">
        <v>40</v>
      </c>
      <c r="D2" s="3" t="s">
        <v>23</v>
      </c>
      <c r="E2" s="3" t="s">
        <v>41</v>
      </c>
      <c r="F2" s="3" t="s">
        <v>42</v>
      </c>
      <c r="G2" s="3" t="s">
        <v>42</v>
      </c>
      <c r="H2" s="3" t="s">
        <v>42</v>
      </c>
      <c r="I2" s="7">
        <v>45936</v>
      </c>
      <c r="J2" s="7">
        <v>45938</v>
      </c>
      <c r="K2" s="3">
        <f t="shared" ref="K2:K65" si="0">IF(ISBLANK(I2), "", J2-I2)</f>
        <v>2</v>
      </c>
      <c r="L2" s="3" t="str">
        <f>IF(ISNUMBER(MATCH(A2,Closed!$A:$A,0)), "Closed", IF(K2&lt;=2,"Daily",IF(K2&lt;=5,"Weekly",IF(K2&lt;=31,"Monthly",IF(K2&lt;=90,"Quarterly",IF(K2&lt;=180,"Semi-annual",IF(K2&lt;=366,"Annual","Missing Data")))))))</f>
        <v>Daily</v>
      </c>
      <c r="M2" s="3">
        <f>VLOOKUP($D2,LiquidityProfile!$A:$C,2,0)</f>
        <v>30</v>
      </c>
      <c r="N2" s="3">
        <f>VLOOKUP($D2,LiquidityProfile!$A:$C,3,0)</f>
        <v>365</v>
      </c>
      <c r="O2" s="3" t="str">
        <f>IF(L2="Closed","Not Applicable",IF(M2&lt;=30,"Liquidity Provider","Liquidity Receiver"))</f>
        <v>Liquidity Provider</v>
      </c>
      <c r="P2" s="3" t="str">
        <f>IF(L2="Closed","Not Applicable",IF(N2&lt;=30,"Liquidity Provider","Liquidity Receiver"))</f>
        <v>Liquidity Receiver</v>
      </c>
    </row>
    <row r="3" spans="1:16" ht="15.75" thickBot="1" x14ac:dyDescent="0.3">
      <c r="A3" s="3" t="s">
        <v>43</v>
      </c>
      <c r="B3" s="3" t="s">
        <v>44</v>
      </c>
      <c r="C3" s="3" t="s">
        <v>40</v>
      </c>
      <c r="D3" s="3" t="s">
        <v>23</v>
      </c>
      <c r="E3" s="3" t="s">
        <v>41</v>
      </c>
      <c r="F3" s="3" t="s">
        <v>42</v>
      </c>
      <c r="G3" s="3" t="s">
        <v>42</v>
      </c>
      <c r="H3" s="3" t="s">
        <v>42</v>
      </c>
      <c r="I3" s="7">
        <v>45937</v>
      </c>
      <c r="J3" s="7">
        <v>45938</v>
      </c>
      <c r="K3" s="3">
        <f t="shared" si="0"/>
        <v>1</v>
      </c>
      <c r="L3" s="3" t="str">
        <f>IF(ISNUMBER(MATCH(A3,Closed!$A:$A,0)), "Closed", IF(K3&lt;=2,"Daily",IF(K3&lt;=5,"Weekly",IF(K3&lt;=31,"Monthly",IF(K3&lt;=90,"Quarterly",IF(K3&lt;=180,"Semi-annual",IF(K3&lt;=366,"Annual","Missing Data")))))))</f>
        <v>Daily</v>
      </c>
      <c r="M3" s="3">
        <f>VLOOKUP($D3,LiquidityProfile!$A:$C,2,0)</f>
        <v>30</v>
      </c>
      <c r="N3" s="3">
        <f>VLOOKUP($D3,LiquidityProfile!$A:$C,3,0)</f>
        <v>365</v>
      </c>
      <c r="O3" s="3" t="str">
        <f>IF(L3="Closed","Not Applicable",IF(M3&lt;=30,"Liquidity Provider","Liquidity Receiver"))</f>
        <v>Liquidity Provider</v>
      </c>
      <c r="P3" s="3" t="str">
        <f>IF(L3="Closed","Not Applicable",IF(N3&lt;=30,"Liquidity Provider","Liquidity Receiver"))</f>
        <v>Liquidity Receiver</v>
      </c>
    </row>
    <row r="4" spans="1:16" ht="15.75" thickBot="1" x14ac:dyDescent="0.3">
      <c r="A4" s="3" t="s">
        <v>45</v>
      </c>
      <c r="B4" s="3" t="s">
        <v>46</v>
      </c>
      <c r="C4" s="3" t="s">
        <v>40</v>
      </c>
      <c r="D4" s="3" t="s">
        <v>23</v>
      </c>
      <c r="E4" s="3" t="s">
        <v>41</v>
      </c>
      <c r="F4" s="3" t="s">
        <v>42</v>
      </c>
      <c r="G4" s="3" t="s">
        <v>42</v>
      </c>
      <c r="H4" s="3" t="s">
        <v>42</v>
      </c>
      <c r="I4" s="7">
        <v>45933</v>
      </c>
      <c r="J4" s="7">
        <v>45938</v>
      </c>
      <c r="K4" s="3">
        <f t="shared" si="0"/>
        <v>5</v>
      </c>
      <c r="L4" s="3" t="str">
        <f>IF(ISNUMBER(MATCH(A4,Closed!$A:$A,0)), "Closed", IF(K4&lt;=2,"Daily",IF(K4&lt;=5,"Weekly",IF(K4&lt;=31,"Monthly",IF(K4&lt;=90,"Quarterly",IF(K4&lt;=180,"Semi-annual",IF(K4&lt;=366,"Annual","Missing Data")))))))</f>
        <v>Weekly</v>
      </c>
      <c r="M4" s="3">
        <f>VLOOKUP($D4,LiquidityProfile!$A:$C,2,0)</f>
        <v>30</v>
      </c>
      <c r="N4" s="3">
        <f>VLOOKUP($D4,LiquidityProfile!$A:$C,3,0)</f>
        <v>365</v>
      </c>
      <c r="O4" s="3" t="str">
        <f t="shared" ref="O3:O66" si="1">IF(L4="Closed","Not Applicable",IF(M4&lt;=30,"Liquidity Provider","Liquidity Receiver"))</f>
        <v>Liquidity Provider</v>
      </c>
      <c r="P4" s="3" t="str">
        <f t="shared" ref="P3:P66" si="2">IF(L4="Closed","Not Applicable",IF(N4&lt;=30,"Liquidity Provider","Liquidity Receiver"))</f>
        <v>Liquidity Receiver</v>
      </c>
    </row>
    <row r="5" spans="1:16" ht="15.75" thickBot="1" x14ac:dyDescent="0.3">
      <c r="A5" s="3" t="s">
        <v>47</v>
      </c>
      <c r="B5" s="3" t="s">
        <v>48</v>
      </c>
      <c r="C5" s="3" t="s">
        <v>40</v>
      </c>
      <c r="D5" s="3" t="s">
        <v>23</v>
      </c>
      <c r="E5" s="3" t="s">
        <v>41</v>
      </c>
      <c r="F5" s="3" t="s">
        <v>42</v>
      </c>
      <c r="G5" s="3" t="s">
        <v>41</v>
      </c>
      <c r="H5" s="3" t="s">
        <v>42</v>
      </c>
      <c r="I5" s="7">
        <v>45937</v>
      </c>
      <c r="J5" s="7">
        <v>45938</v>
      </c>
      <c r="K5" s="3">
        <f t="shared" si="0"/>
        <v>1</v>
      </c>
      <c r="L5" s="3" t="str">
        <f>IF(ISNUMBER(MATCH(A5,Closed!$A:$A,0)), "Closed", IF(K5&lt;=2,"Daily",IF(K5&lt;=5,"Weekly",IF(K5&lt;=31,"Monthly",IF(K5&lt;=90,"Quarterly",IF(K5&lt;=180,"Semi-annual",IF(K5&lt;=366,"Annual","Missing Data")))))))</f>
        <v>Daily</v>
      </c>
      <c r="M5" s="3">
        <f>VLOOKUP($D5,LiquidityProfile!$A:$C,2,0)</f>
        <v>30</v>
      </c>
      <c r="N5" s="3">
        <f>VLOOKUP($D5,LiquidityProfile!$A:$C,3,0)</f>
        <v>365</v>
      </c>
      <c r="O5" s="3" t="str">
        <f t="shared" si="1"/>
        <v>Liquidity Provider</v>
      </c>
      <c r="P5" s="3" t="str">
        <f t="shared" si="2"/>
        <v>Liquidity Receiver</v>
      </c>
    </row>
    <row r="6" spans="1:16" ht="15.75" thickBot="1" x14ac:dyDescent="0.3">
      <c r="A6" s="3" t="s">
        <v>49</v>
      </c>
      <c r="B6" s="3" t="s">
        <v>50</v>
      </c>
      <c r="C6" s="3" t="s">
        <v>40</v>
      </c>
      <c r="D6" s="3" t="s">
        <v>23</v>
      </c>
      <c r="E6" s="3" t="s">
        <v>41</v>
      </c>
      <c r="F6" s="3" t="s">
        <v>42</v>
      </c>
      <c r="G6" s="3" t="s">
        <v>41</v>
      </c>
      <c r="H6" s="3" t="s">
        <v>41</v>
      </c>
      <c r="I6" s="7">
        <v>45937</v>
      </c>
      <c r="J6" s="7">
        <v>45938</v>
      </c>
      <c r="K6" s="3">
        <f t="shared" si="0"/>
        <v>1</v>
      </c>
      <c r="L6" s="3" t="str">
        <f>IF(ISNUMBER(MATCH(A6,Closed!$A:$A,0)), "Closed", IF(K6&lt;=2,"Daily",IF(K6&lt;=5,"Weekly",IF(K6&lt;=31,"Monthly",IF(K6&lt;=90,"Quarterly",IF(K6&lt;=180,"Semi-annual",IF(K6&lt;=366,"Annual","Missing Data")))))))</f>
        <v>Daily</v>
      </c>
      <c r="M6" s="3">
        <f>VLOOKUP($D6,LiquidityProfile!$A:$C,2,0)</f>
        <v>30</v>
      </c>
      <c r="N6" s="3">
        <f>VLOOKUP($D6,LiquidityProfile!$A:$C,3,0)</f>
        <v>365</v>
      </c>
      <c r="O6" s="3" t="str">
        <f t="shared" si="1"/>
        <v>Liquidity Provider</v>
      </c>
      <c r="P6" s="3" t="str">
        <f t="shared" si="2"/>
        <v>Liquidity Receiver</v>
      </c>
    </row>
    <row r="7" spans="1:16" ht="15.75" thickBot="1" x14ac:dyDescent="0.3">
      <c r="A7" s="3" t="s">
        <v>51</v>
      </c>
      <c r="B7" s="3" t="s">
        <v>52</v>
      </c>
      <c r="C7" s="3" t="s">
        <v>40</v>
      </c>
      <c r="D7" s="3" t="s">
        <v>23</v>
      </c>
      <c r="E7" s="3" t="s">
        <v>41</v>
      </c>
      <c r="F7" s="3" t="s">
        <v>41</v>
      </c>
      <c r="G7" s="3" t="s">
        <v>42</v>
      </c>
      <c r="H7" s="3" t="s">
        <v>42</v>
      </c>
      <c r="I7" s="7">
        <v>45937</v>
      </c>
      <c r="J7" s="7">
        <v>45938</v>
      </c>
      <c r="K7" s="3">
        <f t="shared" si="0"/>
        <v>1</v>
      </c>
      <c r="L7" s="3" t="str">
        <f>IF(ISNUMBER(MATCH(A7,Closed!$A:$A,0)), "Closed", IF(K7&lt;=2,"Daily",IF(K7&lt;=5,"Weekly",IF(K7&lt;=31,"Monthly",IF(K7&lt;=90,"Quarterly",IF(K7&lt;=180,"Semi-annual",IF(K7&lt;=366,"Annual","Missing Data")))))))</f>
        <v>Daily</v>
      </c>
      <c r="M7" s="3">
        <f>VLOOKUP($D7,LiquidityProfile!$A:$C,2,0)</f>
        <v>30</v>
      </c>
      <c r="N7" s="3">
        <f>VLOOKUP($D7,LiquidityProfile!$A:$C,3,0)</f>
        <v>365</v>
      </c>
      <c r="O7" s="3" t="str">
        <f t="shared" si="1"/>
        <v>Liquidity Provider</v>
      </c>
      <c r="P7" s="3" t="str">
        <f t="shared" si="2"/>
        <v>Liquidity Receiver</v>
      </c>
    </row>
    <row r="8" spans="1:16" ht="15.75" thickBot="1" x14ac:dyDescent="0.3">
      <c r="A8" s="3" t="s">
        <v>53</v>
      </c>
      <c r="B8" s="3" t="s">
        <v>54</v>
      </c>
      <c r="C8" s="3" t="s">
        <v>40</v>
      </c>
      <c r="D8" s="3" t="s">
        <v>23</v>
      </c>
      <c r="E8" s="3" t="s">
        <v>41</v>
      </c>
      <c r="F8" s="3" t="s">
        <v>42</v>
      </c>
      <c r="G8" s="3" t="s">
        <v>42</v>
      </c>
      <c r="H8" s="3" t="s">
        <v>42</v>
      </c>
      <c r="I8" s="7">
        <v>45460</v>
      </c>
      <c r="J8" s="7">
        <v>45938</v>
      </c>
      <c r="K8" s="3">
        <f t="shared" si="0"/>
        <v>478</v>
      </c>
      <c r="L8" s="3" t="str">
        <f>IF(ISNUMBER(MATCH(A8,Closed!$A:$A,0)), "Closed", IF(K8&lt;=2,"Daily",IF(K8&lt;=5,"Weekly",IF(K8&lt;=31,"Monthly",IF(K8&lt;=90,"Quarterly",IF(K8&lt;=180,"Semi-annual",IF(K8&lt;=366,"Annual","Missing Data")))))))</f>
        <v>Closed</v>
      </c>
      <c r="M8" s="3">
        <f>VLOOKUP($D8,LiquidityProfile!$A:$C,2,0)</f>
        <v>30</v>
      </c>
      <c r="N8" s="3">
        <f>VLOOKUP($D8,LiquidityProfile!$A:$C,3,0)</f>
        <v>365</v>
      </c>
      <c r="O8" s="3" t="str">
        <f t="shared" si="1"/>
        <v>Not Applicable</v>
      </c>
      <c r="P8" s="3" t="str">
        <f t="shared" si="2"/>
        <v>Not Applicable</v>
      </c>
    </row>
    <row r="9" spans="1:16" ht="15.75" thickBot="1" x14ac:dyDescent="0.3">
      <c r="A9" s="3" t="s">
        <v>55</v>
      </c>
      <c r="B9" s="3" t="s">
        <v>56</v>
      </c>
      <c r="C9" s="3" t="s">
        <v>40</v>
      </c>
      <c r="D9" s="3" t="s">
        <v>23</v>
      </c>
      <c r="E9" s="3" t="s">
        <v>41</v>
      </c>
      <c r="F9" s="3" t="s">
        <v>42</v>
      </c>
      <c r="G9" s="3" t="s">
        <v>42</v>
      </c>
      <c r="H9" s="3" t="s">
        <v>42</v>
      </c>
      <c r="I9" s="7">
        <v>45933</v>
      </c>
      <c r="J9" s="7">
        <v>45938</v>
      </c>
      <c r="K9" s="3">
        <f t="shared" si="0"/>
        <v>5</v>
      </c>
      <c r="L9" s="3" t="str">
        <f>IF(ISNUMBER(MATCH(A9,Closed!$A:$A,0)), "Closed", IF(K9&lt;=2,"Daily",IF(K9&lt;=5,"Weekly",IF(K9&lt;=31,"Monthly",IF(K9&lt;=90,"Quarterly",IF(K9&lt;=180,"Semi-annual",IF(K9&lt;=366,"Annual","Missing Data")))))))</f>
        <v>Weekly</v>
      </c>
      <c r="M9" s="3">
        <f>VLOOKUP($D9,LiquidityProfile!$A:$C,2,0)</f>
        <v>30</v>
      </c>
      <c r="N9" s="3">
        <f>VLOOKUP($D9,LiquidityProfile!$A:$C,3,0)</f>
        <v>365</v>
      </c>
      <c r="O9" s="3" t="str">
        <f t="shared" si="1"/>
        <v>Liquidity Provider</v>
      </c>
      <c r="P9" s="3" t="str">
        <f t="shared" si="2"/>
        <v>Liquidity Receiver</v>
      </c>
    </row>
    <row r="10" spans="1:16" ht="15.75" thickBot="1" x14ac:dyDescent="0.3">
      <c r="A10" s="3" t="s">
        <v>57</v>
      </c>
      <c r="B10" s="3" t="s">
        <v>58</v>
      </c>
      <c r="C10" s="3" t="s">
        <v>40</v>
      </c>
      <c r="D10" s="3" t="s">
        <v>23</v>
      </c>
      <c r="E10" s="3" t="s">
        <v>41</v>
      </c>
      <c r="F10" s="3" t="s">
        <v>42</v>
      </c>
      <c r="G10" s="3" t="s">
        <v>41</v>
      </c>
      <c r="H10" s="3" t="s">
        <v>42</v>
      </c>
      <c r="I10" s="7">
        <v>45937</v>
      </c>
      <c r="J10" s="7">
        <v>45938</v>
      </c>
      <c r="K10" s="3">
        <f t="shared" si="0"/>
        <v>1</v>
      </c>
      <c r="L10" s="3" t="str">
        <f>IF(ISNUMBER(MATCH(A10,Closed!$A:$A,0)), "Closed", IF(K10&lt;=2,"Daily",IF(K10&lt;=5,"Weekly",IF(K10&lt;=31,"Monthly",IF(K10&lt;=90,"Quarterly",IF(K10&lt;=180,"Semi-annual",IF(K10&lt;=366,"Annual","Missing Data")))))))</f>
        <v>Daily</v>
      </c>
      <c r="M10" s="3">
        <f>VLOOKUP($D10,LiquidityProfile!$A:$C,2,0)</f>
        <v>30</v>
      </c>
      <c r="N10" s="3">
        <f>VLOOKUP($D10,LiquidityProfile!$A:$C,3,0)</f>
        <v>365</v>
      </c>
      <c r="O10" s="3" t="str">
        <f t="shared" si="1"/>
        <v>Liquidity Provider</v>
      </c>
      <c r="P10" s="3" t="str">
        <f t="shared" si="2"/>
        <v>Liquidity Receiver</v>
      </c>
    </row>
    <row r="11" spans="1:16" ht="15.75" thickBot="1" x14ac:dyDescent="0.3">
      <c r="A11" s="3" t="s">
        <v>59</v>
      </c>
      <c r="B11" s="3" t="s">
        <v>60</v>
      </c>
      <c r="C11" s="3" t="s">
        <v>40</v>
      </c>
      <c r="D11" s="3" t="s">
        <v>23</v>
      </c>
      <c r="E11" s="3" t="s">
        <v>41</v>
      </c>
      <c r="F11" s="3" t="s">
        <v>42</v>
      </c>
      <c r="G11" s="3" t="s">
        <v>42</v>
      </c>
      <c r="H11" s="3" t="s">
        <v>42</v>
      </c>
      <c r="I11" s="7">
        <v>45937</v>
      </c>
      <c r="J11" s="7">
        <v>45938</v>
      </c>
      <c r="K11" s="3">
        <f t="shared" si="0"/>
        <v>1</v>
      </c>
      <c r="L11" s="3" t="str">
        <f>IF(ISNUMBER(MATCH(A11,Closed!$A:$A,0)), "Closed", IF(K11&lt;=2,"Daily",IF(K11&lt;=5,"Weekly",IF(K11&lt;=31,"Monthly",IF(K11&lt;=90,"Quarterly",IF(K11&lt;=180,"Semi-annual",IF(K11&lt;=366,"Annual","Missing Data")))))))</f>
        <v>Daily</v>
      </c>
      <c r="M11" s="3">
        <f>VLOOKUP($D11,LiquidityProfile!$A:$C,2,0)</f>
        <v>30</v>
      </c>
      <c r="N11" s="3">
        <f>VLOOKUP($D11,LiquidityProfile!$A:$C,3,0)</f>
        <v>365</v>
      </c>
      <c r="O11" s="3" t="str">
        <f t="shared" si="1"/>
        <v>Liquidity Provider</v>
      </c>
      <c r="P11" s="3" t="str">
        <f t="shared" si="2"/>
        <v>Liquidity Receiver</v>
      </c>
    </row>
    <row r="12" spans="1:16" ht="15.75" thickBot="1" x14ac:dyDescent="0.3">
      <c r="A12" s="3" t="s">
        <v>61</v>
      </c>
      <c r="B12" s="3" t="s">
        <v>62</v>
      </c>
      <c r="C12" s="3" t="s">
        <v>40</v>
      </c>
      <c r="D12" s="3" t="s">
        <v>23</v>
      </c>
      <c r="E12" s="3" t="s">
        <v>41</v>
      </c>
      <c r="F12" s="3" t="s">
        <v>42</v>
      </c>
      <c r="G12" s="3" t="s">
        <v>42</v>
      </c>
      <c r="H12" s="3" t="s">
        <v>42</v>
      </c>
      <c r="I12" s="7">
        <v>45933</v>
      </c>
      <c r="J12" s="7">
        <v>45938</v>
      </c>
      <c r="K12" s="3">
        <f t="shared" si="0"/>
        <v>5</v>
      </c>
      <c r="L12" s="3" t="str">
        <f>IF(ISNUMBER(MATCH(A12,Closed!$A:$A,0)), "Closed", IF(K12&lt;=2,"Daily",IF(K12&lt;=5,"Weekly",IF(K12&lt;=31,"Monthly",IF(K12&lt;=90,"Quarterly",IF(K12&lt;=180,"Semi-annual",IF(K12&lt;=366,"Annual","Missing Data")))))))</f>
        <v>Weekly</v>
      </c>
      <c r="M12" s="3">
        <f>VLOOKUP($D12,LiquidityProfile!$A:$C,2,0)</f>
        <v>30</v>
      </c>
      <c r="N12" s="3">
        <f>VLOOKUP($D12,LiquidityProfile!$A:$C,3,0)</f>
        <v>365</v>
      </c>
      <c r="O12" s="3" t="str">
        <f t="shared" si="1"/>
        <v>Liquidity Provider</v>
      </c>
      <c r="P12" s="3" t="str">
        <f t="shared" si="2"/>
        <v>Liquidity Receiver</v>
      </c>
    </row>
    <row r="13" spans="1:16" ht="15.75" thickBot="1" x14ac:dyDescent="0.3">
      <c r="A13" s="3" t="s">
        <v>63</v>
      </c>
      <c r="B13" s="3" t="s">
        <v>64</v>
      </c>
      <c r="C13" s="3" t="s">
        <v>65</v>
      </c>
      <c r="D13" s="3" t="s">
        <v>23</v>
      </c>
      <c r="E13" s="3" t="s">
        <v>41</v>
      </c>
      <c r="F13" s="3" t="s">
        <v>42</v>
      </c>
      <c r="G13" s="3" t="s">
        <v>41</v>
      </c>
      <c r="H13" s="3" t="s">
        <v>42</v>
      </c>
      <c r="I13" s="7">
        <v>45900</v>
      </c>
      <c r="J13" s="7">
        <v>45938</v>
      </c>
      <c r="K13" s="3">
        <f t="shared" si="0"/>
        <v>38</v>
      </c>
      <c r="L13" s="3" t="str">
        <f>IF(ISNUMBER(MATCH(A13,Closed!$A:$A,0)), "Closed", IF(K13&lt;=2,"Daily",IF(K13&lt;=5,"Weekly",IF(K13&lt;=31,"Monthly",IF(K13&lt;=90,"Quarterly",IF(K13&lt;=180,"Semi-annual",IF(K13&lt;=366,"Annual","Missing Data")))))))</f>
        <v>Quarterly</v>
      </c>
      <c r="M13" s="3">
        <f>VLOOKUP($D13,LiquidityProfile!$A:$C,2,0)</f>
        <v>30</v>
      </c>
      <c r="N13" s="3">
        <f>VLOOKUP($D13,LiquidityProfile!$A:$C,3,0)</f>
        <v>365</v>
      </c>
      <c r="O13" s="3" t="str">
        <f t="shared" si="1"/>
        <v>Liquidity Provider</v>
      </c>
      <c r="P13" s="3" t="str">
        <f t="shared" si="2"/>
        <v>Liquidity Receiver</v>
      </c>
    </row>
    <row r="14" spans="1:16" ht="15.75" thickBot="1" x14ac:dyDescent="0.3">
      <c r="A14" s="3" t="s">
        <v>66</v>
      </c>
      <c r="B14" s="3" t="s">
        <v>67</v>
      </c>
      <c r="C14" s="3" t="s">
        <v>65</v>
      </c>
      <c r="D14" s="3" t="s">
        <v>23</v>
      </c>
      <c r="E14" s="3" t="s">
        <v>41</v>
      </c>
      <c r="F14" s="3" t="s">
        <v>41</v>
      </c>
      <c r="G14" s="3" t="s">
        <v>41</v>
      </c>
      <c r="H14" s="3" t="s">
        <v>41</v>
      </c>
      <c r="I14" s="7">
        <v>45933</v>
      </c>
      <c r="J14" s="7">
        <v>45938</v>
      </c>
      <c r="K14" s="3">
        <f t="shared" si="0"/>
        <v>5</v>
      </c>
      <c r="L14" s="3" t="str">
        <f>IF(ISNUMBER(MATCH(A14,Closed!$A:$A,0)), "Closed", IF(K14&lt;=2,"Daily",IF(K14&lt;=5,"Weekly",IF(K14&lt;=31,"Monthly",IF(K14&lt;=90,"Quarterly",IF(K14&lt;=180,"Semi-annual",IF(K14&lt;=366,"Annual","Missing Data")))))))</f>
        <v>Weekly</v>
      </c>
      <c r="M14" s="3">
        <f>VLOOKUP($D14,LiquidityProfile!$A:$C,2,0)</f>
        <v>30</v>
      </c>
      <c r="N14" s="3">
        <f>VLOOKUP($D14,LiquidityProfile!$A:$C,3,0)</f>
        <v>365</v>
      </c>
      <c r="O14" s="3" t="str">
        <f t="shared" si="1"/>
        <v>Liquidity Provider</v>
      </c>
      <c r="P14" s="3" t="str">
        <f t="shared" si="2"/>
        <v>Liquidity Receiver</v>
      </c>
    </row>
    <row r="15" spans="1:16" ht="15.75" thickBot="1" x14ac:dyDescent="0.3">
      <c r="A15" s="3" t="s">
        <v>68</v>
      </c>
      <c r="B15" s="3" t="s">
        <v>69</v>
      </c>
      <c r="C15" s="3" t="s">
        <v>65</v>
      </c>
      <c r="D15" s="3" t="s">
        <v>23</v>
      </c>
      <c r="E15" s="3" t="s">
        <v>41</v>
      </c>
      <c r="F15" s="3" t="s">
        <v>42</v>
      </c>
      <c r="G15" s="3" t="s">
        <v>41</v>
      </c>
      <c r="H15" s="3" t="s">
        <v>41</v>
      </c>
      <c r="I15" s="7">
        <v>45898</v>
      </c>
      <c r="J15" s="7">
        <v>45938</v>
      </c>
      <c r="K15" s="3">
        <f t="shared" si="0"/>
        <v>40</v>
      </c>
      <c r="L15" s="3" t="str">
        <f>IF(ISNUMBER(MATCH(A15,Closed!$A:$A,0)), "Closed", IF(K15&lt;=2,"Daily",IF(K15&lt;=5,"Weekly",IF(K15&lt;=31,"Monthly",IF(K15&lt;=90,"Quarterly",IF(K15&lt;=180,"Semi-annual",IF(K15&lt;=366,"Annual","Missing Data")))))))</f>
        <v>Quarterly</v>
      </c>
      <c r="M15" s="3">
        <f>VLOOKUP($D15,LiquidityProfile!$A:$C,2,0)</f>
        <v>30</v>
      </c>
      <c r="N15" s="3">
        <f>VLOOKUP($D15,LiquidityProfile!$A:$C,3,0)</f>
        <v>365</v>
      </c>
      <c r="O15" s="3" t="str">
        <f t="shared" si="1"/>
        <v>Liquidity Provider</v>
      </c>
      <c r="P15" s="3" t="str">
        <f t="shared" si="2"/>
        <v>Liquidity Receiver</v>
      </c>
    </row>
    <row r="16" spans="1:16" ht="15.75" thickBot="1" x14ac:dyDescent="0.3">
      <c r="A16" s="3" t="s">
        <v>70</v>
      </c>
      <c r="B16" s="3" t="s">
        <v>71</v>
      </c>
      <c r="C16" s="3" t="s">
        <v>65</v>
      </c>
      <c r="D16" s="3" t="s">
        <v>23</v>
      </c>
      <c r="E16" s="3" t="s">
        <v>41</v>
      </c>
      <c r="F16" s="3" t="s">
        <v>42</v>
      </c>
      <c r="G16" s="3" t="s">
        <v>41</v>
      </c>
      <c r="H16" s="3" t="s">
        <v>42</v>
      </c>
      <c r="I16" s="7">
        <v>45936</v>
      </c>
      <c r="J16" s="7">
        <v>45938</v>
      </c>
      <c r="K16" s="3">
        <f t="shared" si="0"/>
        <v>2</v>
      </c>
      <c r="L16" s="3" t="str">
        <f>IF(ISNUMBER(MATCH(A16,Closed!$A:$A,0)), "Closed", IF(K16&lt;=2,"Daily",IF(K16&lt;=5,"Weekly",IF(K16&lt;=31,"Monthly",IF(K16&lt;=90,"Quarterly",IF(K16&lt;=180,"Semi-annual",IF(K16&lt;=366,"Annual","Missing Data")))))))</f>
        <v>Daily</v>
      </c>
      <c r="M16" s="3">
        <f>VLOOKUP($D16,LiquidityProfile!$A:$C,2,0)</f>
        <v>30</v>
      </c>
      <c r="N16" s="3">
        <f>VLOOKUP($D16,LiquidityProfile!$A:$C,3,0)</f>
        <v>365</v>
      </c>
      <c r="O16" s="3" t="str">
        <f t="shared" si="1"/>
        <v>Liquidity Provider</v>
      </c>
      <c r="P16" s="3" t="str">
        <f t="shared" si="2"/>
        <v>Liquidity Receiver</v>
      </c>
    </row>
    <row r="17" spans="1:16" ht="15.75" thickBot="1" x14ac:dyDescent="0.3">
      <c r="A17" s="3" t="s">
        <v>72</v>
      </c>
      <c r="B17" s="3" t="s">
        <v>73</v>
      </c>
      <c r="C17" s="3" t="s">
        <v>65</v>
      </c>
      <c r="D17" s="3" t="s">
        <v>23</v>
      </c>
      <c r="E17" s="3" t="s">
        <v>41</v>
      </c>
      <c r="F17" s="3" t="s">
        <v>42</v>
      </c>
      <c r="G17" s="3" t="s">
        <v>41</v>
      </c>
      <c r="H17" s="3" t="s">
        <v>41</v>
      </c>
      <c r="I17" s="7">
        <v>45932</v>
      </c>
      <c r="J17" s="7">
        <v>45938</v>
      </c>
      <c r="K17" s="3">
        <f t="shared" si="0"/>
        <v>6</v>
      </c>
      <c r="L17" s="3" t="str">
        <f>IF(ISNUMBER(MATCH(A17,Closed!$A:$A,0)), "Closed", IF(K17&lt;=2,"Daily",IF(K17&lt;=5,"Weekly",IF(K17&lt;=31,"Monthly",IF(K17&lt;=90,"Quarterly",IF(K17&lt;=180,"Semi-annual",IF(K17&lt;=366,"Annual","Missing Data")))))))</f>
        <v>Monthly</v>
      </c>
      <c r="M17" s="3">
        <f>VLOOKUP($D17,LiquidityProfile!$A:$C,2,0)</f>
        <v>30</v>
      </c>
      <c r="N17" s="3">
        <f>VLOOKUP($D17,LiquidityProfile!$A:$C,3,0)</f>
        <v>365</v>
      </c>
      <c r="O17" s="3" t="str">
        <f t="shared" si="1"/>
        <v>Liquidity Provider</v>
      </c>
      <c r="P17" s="3" t="str">
        <f t="shared" si="2"/>
        <v>Liquidity Receiver</v>
      </c>
    </row>
    <row r="18" spans="1:16" ht="15.75" thickBot="1" x14ac:dyDescent="0.3">
      <c r="A18" s="3" t="s">
        <v>74</v>
      </c>
      <c r="B18" s="3" t="s">
        <v>75</v>
      </c>
      <c r="C18" s="3" t="s">
        <v>65</v>
      </c>
      <c r="D18" s="3" t="s">
        <v>23</v>
      </c>
      <c r="E18" s="3" t="s">
        <v>41</v>
      </c>
      <c r="F18" s="3" t="s">
        <v>42</v>
      </c>
      <c r="G18" s="3" t="s">
        <v>41</v>
      </c>
      <c r="H18" s="3" t="s">
        <v>41</v>
      </c>
      <c r="I18" s="7">
        <v>45933</v>
      </c>
      <c r="J18" s="7">
        <v>45938</v>
      </c>
      <c r="K18" s="3">
        <f t="shared" si="0"/>
        <v>5</v>
      </c>
      <c r="L18" s="3" t="str">
        <f>IF(ISNUMBER(MATCH(A18,Closed!$A:$A,0)), "Closed", IF(K18&lt;=2,"Daily",IF(K18&lt;=5,"Weekly",IF(K18&lt;=31,"Monthly",IF(K18&lt;=90,"Quarterly",IF(K18&lt;=180,"Semi-annual",IF(K18&lt;=366,"Annual","Missing Data")))))))</f>
        <v>Weekly</v>
      </c>
      <c r="M18" s="3">
        <f>VLOOKUP($D18,LiquidityProfile!$A:$C,2,0)</f>
        <v>30</v>
      </c>
      <c r="N18" s="3">
        <f>VLOOKUP($D18,LiquidityProfile!$A:$C,3,0)</f>
        <v>365</v>
      </c>
      <c r="O18" s="3" t="str">
        <f t="shared" si="1"/>
        <v>Liquidity Provider</v>
      </c>
      <c r="P18" s="3" t="str">
        <f t="shared" si="2"/>
        <v>Liquidity Receiver</v>
      </c>
    </row>
    <row r="19" spans="1:16" ht="15.75" thickBot="1" x14ac:dyDescent="0.3">
      <c r="A19" s="3" t="s">
        <v>76</v>
      </c>
      <c r="B19" s="3" t="s">
        <v>77</v>
      </c>
      <c r="C19" s="3" t="s">
        <v>65</v>
      </c>
      <c r="D19" s="3" t="s">
        <v>23</v>
      </c>
      <c r="E19" s="3" t="s">
        <v>41</v>
      </c>
      <c r="F19" s="3" t="s">
        <v>42</v>
      </c>
      <c r="G19" s="3" t="s">
        <v>41</v>
      </c>
      <c r="H19" s="3" t="s">
        <v>42</v>
      </c>
      <c r="I19" s="7">
        <v>45931</v>
      </c>
      <c r="J19" s="7">
        <v>45938</v>
      </c>
      <c r="K19" s="3">
        <f t="shared" si="0"/>
        <v>7</v>
      </c>
      <c r="L19" s="3" t="str">
        <f>IF(ISNUMBER(MATCH(A19,Closed!$A:$A,0)), "Closed", IF(K19&lt;=2,"Daily",IF(K19&lt;=5,"Weekly",IF(K19&lt;=31,"Monthly",IF(K19&lt;=90,"Quarterly",IF(K19&lt;=180,"Semi-annual",IF(K19&lt;=366,"Annual","Missing Data")))))))</f>
        <v>Monthly</v>
      </c>
      <c r="M19" s="3">
        <f>VLOOKUP($D19,LiquidityProfile!$A:$C,2,0)</f>
        <v>30</v>
      </c>
      <c r="N19" s="3">
        <f>VLOOKUP($D19,LiquidityProfile!$A:$C,3,0)</f>
        <v>365</v>
      </c>
      <c r="O19" s="3" t="str">
        <f t="shared" si="1"/>
        <v>Liquidity Provider</v>
      </c>
      <c r="P19" s="3" t="str">
        <f t="shared" si="2"/>
        <v>Liquidity Receiver</v>
      </c>
    </row>
    <row r="20" spans="1:16" ht="15.75" thickBot="1" x14ac:dyDescent="0.3">
      <c r="A20" s="3" t="s">
        <v>78</v>
      </c>
      <c r="B20" s="3" t="s">
        <v>79</v>
      </c>
      <c r="C20" s="3" t="s">
        <v>65</v>
      </c>
      <c r="D20" s="3" t="s">
        <v>23</v>
      </c>
      <c r="E20" s="3" t="s">
        <v>42</v>
      </c>
      <c r="F20" s="3" t="s">
        <v>41</v>
      </c>
      <c r="G20" s="3" t="s">
        <v>41</v>
      </c>
      <c r="H20" s="3" t="s">
        <v>41</v>
      </c>
      <c r="I20" s="7">
        <v>45933</v>
      </c>
      <c r="J20" s="7">
        <v>45938</v>
      </c>
      <c r="K20" s="3">
        <f t="shared" si="0"/>
        <v>5</v>
      </c>
      <c r="L20" s="3" t="str">
        <f>IF(ISNUMBER(MATCH(A20,Closed!$A:$A,0)), "Closed", IF(K20&lt;=2,"Daily",IF(K20&lt;=5,"Weekly",IF(K20&lt;=31,"Monthly",IF(K20&lt;=90,"Quarterly",IF(K20&lt;=180,"Semi-annual",IF(K20&lt;=366,"Annual","Missing Data")))))))</f>
        <v>Weekly</v>
      </c>
      <c r="M20" s="3">
        <f>VLOOKUP($D20,LiquidityProfile!$A:$C,2,0)</f>
        <v>30</v>
      </c>
      <c r="N20" s="3">
        <f>VLOOKUP($D20,LiquidityProfile!$A:$C,3,0)</f>
        <v>365</v>
      </c>
      <c r="O20" s="3" t="str">
        <f t="shared" si="1"/>
        <v>Liquidity Provider</v>
      </c>
      <c r="P20" s="3" t="str">
        <f t="shared" si="2"/>
        <v>Liquidity Receiver</v>
      </c>
    </row>
    <row r="21" spans="1:16" ht="15.75" thickBot="1" x14ac:dyDescent="0.3">
      <c r="A21" s="3" t="s">
        <v>80</v>
      </c>
      <c r="B21" s="3" t="s">
        <v>81</v>
      </c>
      <c r="C21" s="3" t="s">
        <v>65</v>
      </c>
      <c r="D21" s="3" t="s">
        <v>23</v>
      </c>
      <c r="E21" s="3" t="s">
        <v>42</v>
      </c>
      <c r="F21" s="3" t="s">
        <v>41</v>
      </c>
      <c r="G21" s="3" t="s">
        <v>41</v>
      </c>
      <c r="H21" s="3" t="s">
        <v>41</v>
      </c>
      <c r="I21" s="7">
        <v>45933</v>
      </c>
      <c r="J21" s="7">
        <v>45938</v>
      </c>
      <c r="K21" s="3">
        <f t="shared" si="0"/>
        <v>5</v>
      </c>
      <c r="L21" s="3" t="str">
        <f>IF(ISNUMBER(MATCH(A21,Closed!$A:$A,0)), "Closed", IF(K21&lt;=2,"Daily",IF(K21&lt;=5,"Weekly",IF(K21&lt;=31,"Monthly",IF(K21&lt;=90,"Quarterly",IF(K21&lt;=180,"Semi-annual",IF(K21&lt;=366,"Annual","Missing Data")))))))</f>
        <v>Weekly</v>
      </c>
      <c r="M21" s="3">
        <f>VLOOKUP($D21,LiquidityProfile!$A:$C,2,0)</f>
        <v>30</v>
      </c>
      <c r="N21" s="3">
        <f>VLOOKUP($D21,LiquidityProfile!$A:$C,3,0)</f>
        <v>365</v>
      </c>
      <c r="O21" s="3" t="str">
        <f t="shared" si="1"/>
        <v>Liquidity Provider</v>
      </c>
      <c r="P21" s="3" t="str">
        <f t="shared" si="2"/>
        <v>Liquidity Receiver</v>
      </c>
    </row>
    <row r="22" spans="1:16" ht="15.75" thickBot="1" x14ac:dyDescent="0.3">
      <c r="A22" s="3" t="s">
        <v>82</v>
      </c>
      <c r="B22" s="3" t="s">
        <v>83</v>
      </c>
      <c r="C22" s="3" t="s">
        <v>40</v>
      </c>
      <c r="D22" s="3" t="s">
        <v>23</v>
      </c>
      <c r="E22" s="3" t="s">
        <v>42</v>
      </c>
      <c r="F22" s="3" t="s">
        <v>42</v>
      </c>
      <c r="G22" s="3" t="s">
        <v>41</v>
      </c>
      <c r="H22" s="3" t="s">
        <v>42</v>
      </c>
      <c r="I22" s="7">
        <v>44839</v>
      </c>
      <c r="J22" s="7">
        <v>45938</v>
      </c>
      <c r="K22" s="3">
        <f t="shared" si="0"/>
        <v>1099</v>
      </c>
      <c r="L22" s="3" t="str">
        <f>IF(ISNUMBER(MATCH(A22,Closed!$A:$A,0)), "Closed", IF(K22&lt;=2,"Daily",IF(K22&lt;=5,"Weekly",IF(K22&lt;=31,"Monthly",IF(K22&lt;=90,"Quarterly",IF(K22&lt;=180,"Semi-annual",IF(K22&lt;=366,"Annual","Missing Data")))))))</f>
        <v>Closed</v>
      </c>
      <c r="M22" s="3">
        <f>VLOOKUP($D22,LiquidityProfile!$A:$C,2,0)</f>
        <v>30</v>
      </c>
      <c r="N22" s="3">
        <f>VLOOKUP($D22,LiquidityProfile!$A:$C,3,0)</f>
        <v>365</v>
      </c>
      <c r="O22" s="3" t="str">
        <f t="shared" si="1"/>
        <v>Not Applicable</v>
      </c>
      <c r="P22" s="3" t="str">
        <f t="shared" si="2"/>
        <v>Not Applicable</v>
      </c>
    </row>
    <row r="23" spans="1:16" ht="15.75" thickBot="1" x14ac:dyDescent="0.3">
      <c r="A23" s="3" t="s">
        <v>84</v>
      </c>
      <c r="B23" s="3" t="s">
        <v>85</v>
      </c>
      <c r="C23" s="3" t="s">
        <v>65</v>
      </c>
      <c r="D23" s="3" t="s">
        <v>23</v>
      </c>
      <c r="E23" s="3" t="s">
        <v>42</v>
      </c>
      <c r="F23" s="3" t="s">
        <v>42</v>
      </c>
      <c r="G23" s="3" t="s">
        <v>41</v>
      </c>
      <c r="H23" s="3" t="s">
        <v>42</v>
      </c>
      <c r="I23" s="7">
        <v>45933</v>
      </c>
      <c r="J23" s="7">
        <v>45938</v>
      </c>
      <c r="K23" s="3">
        <f t="shared" si="0"/>
        <v>5</v>
      </c>
      <c r="L23" s="3" t="str">
        <f>IF(ISNUMBER(MATCH(A23,Closed!$A:$A,0)), "Closed", IF(K23&lt;=2,"Daily",IF(K23&lt;=5,"Weekly",IF(K23&lt;=31,"Monthly",IF(K23&lt;=90,"Quarterly",IF(K23&lt;=180,"Semi-annual",IF(K23&lt;=366,"Annual","Missing Data")))))))</f>
        <v>Weekly</v>
      </c>
      <c r="M23" s="3">
        <f>VLOOKUP($D23,LiquidityProfile!$A:$C,2,0)</f>
        <v>30</v>
      </c>
      <c r="N23" s="3">
        <f>VLOOKUP($D23,LiquidityProfile!$A:$C,3,0)</f>
        <v>365</v>
      </c>
      <c r="O23" s="3" t="str">
        <f t="shared" si="1"/>
        <v>Liquidity Provider</v>
      </c>
      <c r="P23" s="3" t="str">
        <f t="shared" si="2"/>
        <v>Liquidity Receiver</v>
      </c>
    </row>
    <row r="24" spans="1:16" ht="15.75" thickBot="1" x14ac:dyDescent="0.3">
      <c r="A24" s="3" t="s">
        <v>86</v>
      </c>
      <c r="B24" s="3" t="s">
        <v>87</v>
      </c>
      <c r="C24" s="3" t="s">
        <v>65</v>
      </c>
      <c r="D24" s="3" t="s">
        <v>23</v>
      </c>
      <c r="E24" s="3" t="s">
        <v>42</v>
      </c>
      <c r="F24" s="3" t="s">
        <v>42</v>
      </c>
      <c r="G24" s="3" t="s">
        <v>42</v>
      </c>
      <c r="H24" s="3" t="s">
        <v>41</v>
      </c>
      <c r="I24" s="7">
        <v>45933</v>
      </c>
      <c r="J24" s="7">
        <v>45938</v>
      </c>
      <c r="K24" s="3">
        <f t="shared" si="0"/>
        <v>5</v>
      </c>
      <c r="L24" s="3" t="str">
        <f>IF(ISNUMBER(MATCH(A24,Closed!$A:$A,0)), "Closed", IF(K24&lt;=2,"Daily",IF(K24&lt;=5,"Weekly",IF(K24&lt;=31,"Monthly",IF(K24&lt;=90,"Quarterly",IF(K24&lt;=180,"Semi-annual",IF(K24&lt;=366,"Annual","Missing Data")))))))</f>
        <v>Weekly</v>
      </c>
      <c r="M24" s="3">
        <f>VLOOKUP($D24,LiquidityProfile!$A:$C,2,0)</f>
        <v>30</v>
      </c>
      <c r="N24" s="3">
        <f>VLOOKUP($D24,LiquidityProfile!$A:$C,3,0)</f>
        <v>365</v>
      </c>
      <c r="O24" s="3" t="str">
        <f t="shared" si="1"/>
        <v>Liquidity Provider</v>
      </c>
      <c r="P24" s="3" t="str">
        <f t="shared" si="2"/>
        <v>Liquidity Receiver</v>
      </c>
    </row>
    <row r="25" spans="1:16" ht="15.75" thickBot="1" x14ac:dyDescent="0.3">
      <c r="A25" s="3" t="s">
        <v>88</v>
      </c>
      <c r="B25" s="3" t="s">
        <v>89</v>
      </c>
      <c r="C25" s="3" t="s">
        <v>40</v>
      </c>
      <c r="D25" s="3" t="s">
        <v>16</v>
      </c>
      <c r="E25" s="3" t="s">
        <v>41</v>
      </c>
      <c r="F25" s="3" t="s">
        <v>42</v>
      </c>
      <c r="G25" s="3" t="s">
        <v>42</v>
      </c>
      <c r="H25" s="3" t="s">
        <v>42</v>
      </c>
      <c r="I25" s="7"/>
      <c r="J25" s="7">
        <v>45938</v>
      </c>
      <c r="K25" s="3" t="str">
        <f t="shared" si="0"/>
        <v/>
      </c>
      <c r="L25" s="3" t="str">
        <f>IF(ISNUMBER(MATCH(A25,Closed!$A:$A,0)), "Closed", IF(K25&lt;=2,"Daily",IF(K25&lt;=5,"Weekly",IF(K25&lt;=31,"Monthly",IF(K25&lt;=90,"Quarterly",IF(K25&lt;=180,"Semi-annual",IF(K25&lt;=366,"Annual","Missing Data")))))))</f>
        <v>Closed</v>
      </c>
      <c r="M25" s="3">
        <f>VLOOKUP($D25,LiquidityProfile!$A:$C,2,0)</f>
        <v>366</v>
      </c>
      <c r="N25" s="3">
        <f>VLOOKUP($D25,LiquidityProfile!$A:$C,3,0)</f>
        <v>1825</v>
      </c>
      <c r="O25" s="3" t="str">
        <f t="shared" si="1"/>
        <v>Not Applicable</v>
      </c>
      <c r="P25" s="3" t="str">
        <f t="shared" si="2"/>
        <v>Not Applicable</v>
      </c>
    </row>
    <row r="26" spans="1:16" ht="15.75" thickBot="1" x14ac:dyDescent="0.3">
      <c r="A26" s="3" t="s">
        <v>90</v>
      </c>
      <c r="B26" s="3" t="s">
        <v>91</v>
      </c>
      <c r="C26" s="3" t="s">
        <v>40</v>
      </c>
      <c r="D26" s="3" t="s">
        <v>16</v>
      </c>
      <c r="E26" s="3" t="s">
        <v>41</v>
      </c>
      <c r="F26" s="3" t="s">
        <v>42</v>
      </c>
      <c r="G26" s="3" t="s">
        <v>41</v>
      </c>
      <c r="H26" s="3" t="s">
        <v>42</v>
      </c>
      <c r="I26" s="7">
        <v>45937</v>
      </c>
      <c r="J26" s="7">
        <v>45938</v>
      </c>
      <c r="K26" s="3">
        <f t="shared" si="0"/>
        <v>1</v>
      </c>
      <c r="L26" s="3" t="str">
        <f>IF(ISNUMBER(MATCH(A26,Closed!$A:$A,0)), "Closed", IF(K26&lt;=2,"Daily",IF(K26&lt;=5,"Weekly",IF(K26&lt;=31,"Monthly",IF(K26&lt;=90,"Quarterly",IF(K26&lt;=180,"Semi-annual",IF(K26&lt;=366,"Annual","Missing Data")))))))</f>
        <v>Daily</v>
      </c>
      <c r="M26" s="3">
        <f>VLOOKUP($D26,LiquidityProfile!$A:$C,2,0)</f>
        <v>366</v>
      </c>
      <c r="N26" s="3">
        <f>VLOOKUP($D26,LiquidityProfile!$A:$C,3,0)</f>
        <v>1825</v>
      </c>
      <c r="O26" s="3" t="str">
        <f t="shared" si="1"/>
        <v>Liquidity Receiver</v>
      </c>
      <c r="P26" s="3" t="str">
        <f t="shared" si="2"/>
        <v>Liquidity Receiver</v>
      </c>
    </row>
    <row r="27" spans="1:16" ht="15.75" thickBot="1" x14ac:dyDescent="0.3">
      <c r="A27" s="3" t="s">
        <v>92</v>
      </c>
      <c r="B27" s="3" t="s">
        <v>93</v>
      </c>
      <c r="C27" s="3" t="s">
        <v>40</v>
      </c>
      <c r="D27" s="3" t="s">
        <v>16</v>
      </c>
      <c r="E27" s="3" t="s">
        <v>41</v>
      </c>
      <c r="F27" s="3" t="s">
        <v>42</v>
      </c>
      <c r="G27" s="3" t="s">
        <v>42</v>
      </c>
      <c r="H27" s="3" t="s">
        <v>42</v>
      </c>
      <c r="I27" s="7">
        <v>45936</v>
      </c>
      <c r="J27" s="7">
        <v>45938</v>
      </c>
      <c r="K27" s="3">
        <f t="shared" si="0"/>
        <v>2</v>
      </c>
      <c r="L27" s="3" t="str">
        <f>IF(ISNUMBER(MATCH(A27,Closed!$A:$A,0)), "Closed", IF(K27&lt;=2,"Daily",IF(K27&lt;=5,"Weekly",IF(K27&lt;=31,"Monthly",IF(K27&lt;=90,"Quarterly",IF(K27&lt;=180,"Semi-annual",IF(K27&lt;=366,"Annual","Missing Data")))))))</f>
        <v>Daily</v>
      </c>
      <c r="M27" s="3">
        <f>VLOOKUP($D27,LiquidityProfile!$A:$C,2,0)</f>
        <v>366</v>
      </c>
      <c r="N27" s="3">
        <f>VLOOKUP($D27,LiquidityProfile!$A:$C,3,0)</f>
        <v>1825</v>
      </c>
      <c r="O27" s="3" t="str">
        <f t="shared" si="1"/>
        <v>Liquidity Receiver</v>
      </c>
      <c r="P27" s="3" t="str">
        <f t="shared" si="2"/>
        <v>Liquidity Receiver</v>
      </c>
    </row>
    <row r="28" spans="1:16" ht="15.75" thickBot="1" x14ac:dyDescent="0.3">
      <c r="A28" s="3" t="s">
        <v>94</v>
      </c>
      <c r="B28" s="3" t="s">
        <v>95</v>
      </c>
      <c r="C28" s="3" t="s">
        <v>40</v>
      </c>
      <c r="D28" s="3" t="s">
        <v>15</v>
      </c>
      <c r="E28" s="3" t="s">
        <v>41</v>
      </c>
      <c r="F28" s="3" t="s">
        <v>42</v>
      </c>
      <c r="G28" s="3" t="s">
        <v>42</v>
      </c>
      <c r="H28" s="3" t="s">
        <v>42</v>
      </c>
      <c r="I28" s="7">
        <v>45937</v>
      </c>
      <c r="J28" s="7">
        <v>45938</v>
      </c>
      <c r="K28" s="3">
        <f t="shared" si="0"/>
        <v>1</v>
      </c>
      <c r="L28" s="3" t="str">
        <f>IF(ISNUMBER(MATCH(A28,Closed!$A:$A,0)), "Closed", IF(K28&lt;=2,"Daily",IF(K28&lt;=5,"Weekly",IF(K28&lt;=31,"Monthly",IF(K28&lt;=90,"Quarterly",IF(K28&lt;=180,"Semi-annual",IF(K28&lt;=366,"Annual","Missing Data")))))))</f>
        <v>Daily</v>
      </c>
      <c r="M28" s="3">
        <f>VLOOKUP($D28,LiquidityProfile!$A:$C,2,0)</f>
        <v>30</v>
      </c>
      <c r="N28" s="3">
        <f>VLOOKUP($D28,LiquidityProfile!$A:$C,3,0)</f>
        <v>365</v>
      </c>
      <c r="O28" s="3" t="str">
        <f t="shared" si="1"/>
        <v>Liquidity Provider</v>
      </c>
      <c r="P28" s="3" t="str">
        <f t="shared" si="2"/>
        <v>Liquidity Receiver</v>
      </c>
    </row>
    <row r="29" spans="1:16" ht="15.75" thickBot="1" x14ac:dyDescent="0.3">
      <c r="A29" s="3" t="s">
        <v>96</v>
      </c>
      <c r="B29" s="3" t="s">
        <v>97</v>
      </c>
      <c r="C29" s="3" t="s">
        <v>40</v>
      </c>
      <c r="D29" s="3" t="s">
        <v>15</v>
      </c>
      <c r="E29" s="3" t="s">
        <v>41</v>
      </c>
      <c r="F29" s="3" t="s">
        <v>42</v>
      </c>
      <c r="G29" s="3" t="s">
        <v>42</v>
      </c>
      <c r="H29" s="3" t="s">
        <v>42</v>
      </c>
      <c r="I29" s="7">
        <v>45936</v>
      </c>
      <c r="J29" s="7">
        <v>45938</v>
      </c>
      <c r="K29" s="3">
        <f t="shared" si="0"/>
        <v>2</v>
      </c>
      <c r="L29" s="3" t="str">
        <f>IF(ISNUMBER(MATCH(A29,Closed!$A:$A,0)), "Closed", IF(K29&lt;=2,"Daily",IF(K29&lt;=5,"Weekly",IF(K29&lt;=31,"Monthly",IF(K29&lt;=90,"Quarterly",IF(K29&lt;=180,"Semi-annual",IF(K29&lt;=366,"Annual","Missing Data")))))))</f>
        <v>Daily</v>
      </c>
      <c r="M29" s="3">
        <f>VLOOKUP($D29,LiquidityProfile!$A:$C,2,0)</f>
        <v>30</v>
      </c>
      <c r="N29" s="3">
        <f>VLOOKUP($D29,LiquidityProfile!$A:$C,3,0)</f>
        <v>365</v>
      </c>
      <c r="O29" s="3" t="str">
        <f t="shared" si="1"/>
        <v>Liquidity Provider</v>
      </c>
      <c r="P29" s="3" t="str">
        <f t="shared" si="2"/>
        <v>Liquidity Receiver</v>
      </c>
    </row>
    <row r="30" spans="1:16" ht="15.75" thickBot="1" x14ac:dyDescent="0.3">
      <c r="A30" s="3" t="s">
        <v>98</v>
      </c>
      <c r="B30" s="3" t="s">
        <v>99</v>
      </c>
      <c r="C30" s="3" t="s">
        <v>40</v>
      </c>
      <c r="D30" s="3" t="s">
        <v>15</v>
      </c>
      <c r="E30" s="3" t="s">
        <v>41</v>
      </c>
      <c r="F30" s="3" t="s">
        <v>42</v>
      </c>
      <c r="G30" s="3" t="s">
        <v>42</v>
      </c>
      <c r="H30" s="3" t="s">
        <v>42</v>
      </c>
      <c r="I30" s="7">
        <v>45937</v>
      </c>
      <c r="J30" s="7">
        <v>45938</v>
      </c>
      <c r="K30" s="3">
        <f t="shared" si="0"/>
        <v>1</v>
      </c>
      <c r="L30" s="3" t="str">
        <f>IF(ISNUMBER(MATCH(A30,Closed!$A:$A,0)), "Closed", IF(K30&lt;=2,"Daily",IF(K30&lt;=5,"Weekly",IF(K30&lt;=31,"Monthly",IF(K30&lt;=90,"Quarterly",IF(K30&lt;=180,"Semi-annual",IF(K30&lt;=366,"Annual","Missing Data")))))))</f>
        <v>Daily</v>
      </c>
      <c r="M30" s="3">
        <f>VLOOKUP($D30,LiquidityProfile!$A:$C,2,0)</f>
        <v>30</v>
      </c>
      <c r="N30" s="3">
        <f>VLOOKUP($D30,LiquidityProfile!$A:$C,3,0)</f>
        <v>365</v>
      </c>
      <c r="O30" s="3" t="str">
        <f t="shared" si="1"/>
        <v>Liquidity Provider</v>
      </c>
      <c r="P30" s="3" t="str">
        <f t="shared" si="2"/>
        <v>Liquidity Receiver</v>
      </c>
    </row>
    <row r="31" spans="1:16" ht="15.75" thickBot="1" x14ac:dyDescent="0.3">
      <c r="A31" s="3" t="s">
        <v>100</v>
      </c>
      <c r="B31" s="3" t="s">
        <v>101</v>
      </c>
      <c r="C31" s="3" t="s">
        <v>40</v>
      </c>
      <c r="D31" s="3" t="s">
        <v>15</v>
      </c>
      <c r="E31" s="3" t="s">
        <v>41</v>
      </c>
      <c r="F31" s="3" t="s">
        <v>42</v>
      </c>
      <c r="G31" s="3" t="s">
        <v>42</v>
      </c>
      <c r="H31" s="3" t="s">
        <v>42</v>
      </c>
      <c r="I31" s="7">
        <v>45937</v>
      </c>
      <c r="J31" s="7">
        <v>45938</v>
      </c>
      <c r="K31" s="3">
        <f t="shared" si="0"/>
        <v>1</v>
      </c>
      <c r="L31" s="3" t="str">
        <f>IF(ISNUMBER(MATCH(A31,Closed!$A:$A,0)), "Closed", IF(K31&lt;=2,"Daily",IF(K31&lt;=5,"Weekly",IF(K31&lt;=31,"Monthly",IF(K31&lt;=90,"Quarterly",IF(K31&lt;=180,"Semi-annual",IF(K31&lt;=366,"Annual","Missing Data")))))))</f>
        <v>Daily</v>
      </c>
      <c r="M31" s="3">
        <f>VLOOKUP($D31,LiquidityProfile!$A:$C,2,0)</f>
        <v>30</v>
      </c>
      <c r="N31" s="3">
        <f>VLOOKUP($D31,LiquidityProfile!$A:$C,3,0)</f>
        <v>365</v>
      </c>
      <c r="O31" s="3" t="str">
        <f t="shared" si="1"/>
        <v>Liquidity Provider</v>
      </c>
      <c r="P31" s="3" t="str">
        <f t="shared" si="2"/>
        <v>Liquidity Receiver</v>
      </c>
    </row>
    <row r="32" spans="1:16" ht="15.75" thickBot="1" x14ac:dyDescent="0.3">
      <c r="A32" s="3" t="s">
        <v>102</v>
      </c>
      <c r="B32" s="3" t="s">
        <v>103</v>
      </c>
      <c r="C32" s="3" t="s">
        <v>40</v>
      </c>
      <c r="D32" s="3" t="s">
        <v>15</v>
      </c>
      <c r="E32" s="3" t="s">
        <v>41</v>
      </c>
      <c r="F32" s="3" t="s">
        <v>42</v>
      </c>
      <c r="G32" s="3" t="s">
        <v>41</v>
      </c>
      <c r="H32" s="3" t="s">
        <v>42</v>
      </c>
      <c r="I32" s="7">
        <v>45937</v>
      </c>
      <c r="J32" s="7">
        <v>45938</v>
      </c>
      <c r="K32" s="3">
        <f t="shared" si="0"/>
        <v>1</v>
      </c>
      <c r="L32" s="3" t="str">
        <f>IF(ISNUMBER(MATCH(A32,Closed!$A:$A,0)), "Closed", IF(K32&lt;=2,"Daily",IF(K32&lt;=5,"Weekly",IF(K32&lt;=31,"Monthly",IF(K32&lt;=90,"Quarterly",IF(K32&lt;=180,"Semi-annual",IF(K32&lt;=366,"Annual","Missing Data")))))))</f>
        <v>Daily</v>
      </c>
      <c r="M32" s="3">
        <f>VLOOKUP($D32,LiquidityProfile!$A:$C,2,0)</f>
        <v>30</v>
      </c>
      <c r="N32" s="3">
        <f>VLOOKUP($D32,LiquidityProfile!$A:$C,3,0)</f>
        <v>365</v>
      </c>
      <c r="O32" s="3" t="str">
        <f t="shared" si="1"/>
        <v>Liquidity Provider</v>
      </c>
      <c r="P32" s="3" t="str">
        <f t="shared" si="2"/>
        <v>Liquidity Receiver</v>
      </c>
    </row>
    <row r="33" spans="1:16" ht="15.75" thickBot="1" x14ac:dyDescent="0.3">
      <c r="A33" s="3" t="s">
        <v>104</v>
      </c>
      <c r="B33" s="3" t="s">
        <v>105</v>
      </c>
      <c r="C33" s="3" t="s">
        <v>40</v>
      </c>
      <c r="D33" s="3" t="s">
        <v>15</v>
      </c>
      <c r="E33" s="3" t="s">
        <v>41</v>
      </c>
      <c r="F33" s="3" t="s">
        <v>42</v>
      </c>
      <c r="G33" s="3" t="s">
        <v>41</v>
      </c>
      <c r="H33" s="3" t="s">
        <v>42</v>
      </c>
      <c r="I33" s="7">
        <v>45937</v>
      </c>
      <c r="J33" s="7">
        <v>45938</v>
      </c>
      <c r="K33" s="3">
        <f t="shared" si="0"/>
        <v>1</v>
      </c>
      <c r="L33" s="3" t="str">
        <f>IF(ISNUMBER(MATCH(A33,Closed!$A:$A,0)), "Closed", IF(K33&lt;=2,"Daily",IF(K33&lt;=5,"Weekly",IF(K33&lt;=31,"Monthly",IF(K33&lt;=90,"Quarterly",IF(K33&lt;=180,"Semi-annual",IF(K33&lt;=366,"Annual","Missing Data")))))))</f>
        <v>Daily</v>
      </c>
      <c r="M33" s="3">
        <f>VLOOKUP($D33,LiquidityProfile!$A:$C,2,0)</f>
        <v>30</v>
      </c>
      <c r="N33" s="3">
        <f>VLOOKUP($D33,LiquidityProfile!$A:$C,3,0)</f>
        <v>365</v>
      </c>
      <c r="O33" s="3" t="str">
        <f t="shared" si="1"/>
        <v>Liquidity Provider</v>
      </c>
      <c r="P33" s="3" t="str">
        <f t="shared" si="2"/>
        <v>Liquidity Receiver</v>
      </c>
    </row>
    <row r="34" spans="1:16" ht="15.75" thickBot="1" x14ac:dyDescent="0.3">
      <c r="A34" s="3" t="s">
        <v>106</v>
      </c>
      <c r="B34" s="3" t="s">
        <v>107</v>
      </c>
      <c r="C34" s="3" t="s">
        <v>40</v>
      </c>
      <c r="D34" s="3" t="s">
        <v>15</v>
      </c>
      <c r="E34" s="3" t="s">
        <v>41</v>
      </c>
      <c r="F34" s="3" t="s">
        <v>42</v>
      </c>
      <c r="G34" s="3" t="s">
        <v>41</v>
      </c>
      <c r="H34" s="3" t="s">
        <v>42</v>
      </c>
      <c r="I34" s="7">
        <v>45937</v>
      </c>
      <c r="J34" s="7">
        <v>45938</v>
      </c>
      <c r="K34" s="3">
        <f t="shared" si="0"/>
        <v>1</v>
      </c>
      <c r="L34" s="3" t="str">
        <f>IF(ISNUMBER(MATCH(A34,Closed!$A:$A,0)), "Closed", IF(K34&lt;=2,"Daily",IF(K34&lt;=5,"Weekly",IF(K34&lt;=31,"Monthly",IF(K34&lt;=90,"Quarterly",IF(K34&lt;=180,"Semi-annual",IF(K34&lt;=366,"Annual","Missing Data")))))))</f>
        <v>Daily</v>
      </c>
      <c r="M34" s="3">
        <f>VLOOKUP($D34,LiquidityProfile!$A:$C,2,0)</f>
        <v>30</v>
      </c>
      <c r="N34" s="3">
        <f>VLOOKUP($D34,LiquidityProfile!$A:$C,3,0)</f>
        <v>365</v>
      </c>
      <c r="O34" s="3" t="str">
        <f t="shared" si="1"/>
        <v>Liquidity Provider</v>
      </c>
      <c r="P34" s="3" t="str">
        <f t="shared" si="2"/>
        <v>Liquidity Receiver</v>
      </c>
    </row>
    <row r="35" spans="1:16" ht="15.75" thickBot="1" x14ac:dyDescent="0.3">
      <c r="A35" s="3" t="s">
        <v>108</v>
      </c>
      <c r="B35" s="3" t="s">
        <v>109</v>
      </c>
      <c r="C35" s="3" t="s">
        <v>40</v>
      </c>
      <c r="D35" s="3" t="s">
        <v>15</v>
      </c>
      <c r="E35" s="3" t="s">
        <v>41</v>
      </c>
      <c r="F35" s="3" t="s">
        <v>42</v>
      </c>
      <c r="G35" s="3" t="s">
        <v>41</v>
      </c>
      <c r="H35" s="3" t="s">
        <v>42</v>
      </c>
      <c r="I35" s="7">
        <v>45937</v>
      </c>
      <c r="J35" s="7">
        <v>45938</v>
      </c>
      <c r="K35" s="3">
        <f t="shared" si="0"/>
        <v>1</v>
      </c>
      <c r="L35" s="3" t="str">
        <f>IF(ISNUMBER(MATCH(A35,Closed!$A:$A,0)), "Closed", IF(K35&lt;=2,"Daily",IF(K35&lt;=5,"Weekly",IF(K35&lt;=31,"Monthly",IF(K35&lt;=90,"Quarterly",IF(K35&lt;=180,"Semi-annual",IF(K35&lt;=366,"Annual","Missing Data")))))))</f>
        <v>Daily</v>
      </c>
      <c r="M35" s="3">
        <f>VLOOKUP($D35,LiquidityProfile!$A:$C,2,0)</f>
        <v>30</v>
      </c>
      <c r="N35" s="3">
        <f>VLOOKUP($D35,LiquidityProfile!$A:$C,3,0)</f>
        <v>365</v>
      </c>
      <c r="O35" s="3" t="str">
        <f t="shared" si="1"/>
        <v>Liquidity Provider</v>
      </c>
      <c r="P35" s="3" t="str">
        <f t="shared" si="2"/>
        <v>Liquidity Receiver</v>
      </c>
    </row>
    <row r="36" spans="1:16" ht="15.75" thickBot="1" x14ac:dyDescent="0.3">
      <c r="A36" s="3" t="s">
        <v>110</v>
      </c>
      <c r="B36" s="3" t="s">
        <v>111</v>
      </c>
      <c r="C36" s="3" t="s">
        <v>40</v>
      </c>
      <c r="D36" s="3" t="s">
        <v>15</v>
      </c>
      <c r="E36" s="3" t="s">
        <v>41</v>
      </c>
      <c r="F36" s="3" t="s">
        <v>42</v>
      </c>
      <c r="G36" s="3" t="s">
        <v>42</v>
      </c>
      <c r="H36" s="3" t="s">
        <v>42</v>
      </c>
      <c r="I36" s="7">
        <v>45936</v>
      </c>
      <c r="J36" s="7">
        <v>45938</v>
      </c>
      <c r="K36" s="3">
        <f t="shared" si="0"/>
        <v>2</v>
      </c>
      <c r="L36" s="3" t="str">
        <f>IF(ISNUMBER(MATCH(A36,Closed!$A:$A,0)), "Closed", IF(K36&lt;=2,"Daily",IF(K36&lt;=5,"Weekly",IF(K36&lt;=31,"Monthly",IF(K36&lt;=90,"Quarterly",IF(K36&lt;=180,"Semi-annual",IF(K36&lt;=366,"Annual","Missing Data")))))))</f>
        <v>Daily</v>
      </c>
      <c r="M36" s="3">
        <f>VLOOKUP($D36,LiquidityProfile!$A:$C,2,0)</f>
        <v>30</v>
      </c>
      <c r="N36" s="3">
        <f>VLOOKUP($D36,LiquidityProfile!$A:$C,3,0)</f>
        <v>365</v>
      </c>
      <c r="O36" s="3" t="str">
        <f t="shared" si="1"/>
        <v>Liquidity Provider</v>
      </c>
      <c r="P36" s="3" t="str">
        <f t="shared" si="2"/>
        <v>Liquidity Receiver</v>
      </c>
    </row>
    <row r="37" spans="1:16" ht="15.75" thickBot="1" x14ac:dyDescent="0.3">
      <c r="A37" s="3" t="s">
        <v>112</v>
      </c>
      <c r="B37" s="3" t="s">
        <v>113</v>
      </c>
      <c r="C37" s="3" t="s">
        <v>40</v>
      </c>
      <c r="D37" s="3" t="s">
        <v>15</v>
      </c>
      <c r="E37" s="3" t="s">
        <v>41</v>
      </c>
      <c r="F37" s="3" t="s">
        <v>42</v>
      </c>
      <c r="G37" s="3" t="s">
        <v>41</v>
      </c>
      <c r="H37" s="3" t="s">
        <v>42</v>
      </c>
      <c r="I37" s="7">
        <v>45937</v>
      </c>
      <c r="J37" s="7">
        <v>45938</v>
      </c>
      <c r="K37" s="3">
        <f t="shared" si="0"/>
        <v>1</v>
      </c>
      <c r="L37" s="3" t="str">
        <f>IF(ISNUMBER(MATCH(A37,Closed!$A:$A,0)), "Closed", IF(K37&lt;=2,"Daily",IF(K37&lt;=5,"Weekly",IF(K37&lt;=31,"Monthly",IF(K37&lt;=90,"Quarterly",IF(K37&lt;=180,"Semi-annual",IF(K37&lt;=366,"Annual","Missing Data")))))))</f>
        <v>Daily</v>
      </c>
      <c r="M37" s="3">
        <f>VLOOKUP($D37,LiquidityProfile!$A:$C,2,0)</f>
        <v>30</v>
      </c>
      <c r="N37" s="3">
        <f>VLOOKUP($D37,LiquidityProfile!$A:$C,3,0)</f>
        <v>365</v>
      </c>
      <c r="O37" s="3" t="str">
        <f t="shared" si="1"/>
        <v>Liquidity Provider</v>
      </c>
      <c r="P37" s="3" t="str">
        <f t="shared" si="2"/>
        <v>Liquidity Receiver</v>
      </c>
    </row>
    <row r="38" spans="1:16" ht="15.75" thickBot="1" x14ac:dyDescent="0.3">
      <c r="A38" s="3" t="s">
        <v>114</v>
      </c>
      <c r="B38" s="3" t="s">
        <v>115</v>
      </c>
      <c r="C38" s="3" t="s">
        <v>40</v>
      </c>
      <c r="D38" s="3" t="s">
        <v>15</v>
      </c>
      <c r="E38" s="3" t="s">
        <v>41</v>
      </c>
      <c r="F38" s="3" t="s">
        <v>42</v>
      </c>
      <c r="G38" s="3" t="s">
        <v>41</v>
      </c>
      <c r="H38" s="3" t="s">
        <v>42</v>
      </c>
      <c r="I38" s="7">
        <v>45937</v>
      </c>
      <c r="J38" s="7">
        <v>45938</v>
      </c>
      <c r="K38" s="3">
        <f t="shared" si="0"/>
        <v>1</v>
      </c>
      <c r="L38" s="3" t="str">
        <f>IF(ISNUMBER(MATCH(A38,Closed!$A:$A,0)), "Closed", IF(K38&lt;=2,"Daily",IF(K38&lt;=5,"Weekly",IF(K38&lt;=31,"Monthly",IF(K38&lt;=90,"Quarterly",IF(K38&lt;=180,"Semi-annual",IF(K38&lt;=366,"Annual","Missing Data")))))))</f>
        <v>Daily</v>
      </c>
      <c r="M38" s="3">
        <f>VLOOKUP($D38,LiquidityProfile!$A:$C,2,0)</f>
        <v>30</v>
      </c>
      <c r="N38" s="3">
        <f>VLOOKUP($D38,LiquidityProfile!$A:$C,3,0)</f>
        <v>365</v>
      </c>
      <c r="O38" s="3" t="str">
        <f t="shared" si="1"/>
        <v>Liquidity Provider</v>
      </c>
      <c r="P38" s="3" t="str">
        <f t="shared" si="2"/>
        <v>Liquidity Receiver</v>
      </c>
    </row>
    <row r="39" spans="1:16" ht="15.75" thickBot="1" x14ac:dyDescent="0.3">
      <c r="A39" s="3" t="s">
        <v>116</v>
      </c>
      <c r="B39" s="3" t="s">
        <v>117</v>
      </c>
      <c r="C39" s="3" t="s">
        <v>40</v>
      </c>
      <c r="D39" s="3" t="s">
        <v>15</v>
      </c>
      <c r="E39" s="3" t="s">
        <v>41</v>
      </c>
      <c r="F39" s="3" t="s">
        <v>42</v>
      </c>
      <c r="G39" s="3" t="s">
        <v>42</v>
      </c>
      <c r="H39" s="3" t="s">
        <v>42</v>
      </c>
      <c r="I39" s="7">
        <v>45936</v>
      </c>
      <c r="J39" s="7">
        <v>45938</v>
      </c>
      <c r="K39" s="3">
        <f t="shared" si="0"/>
        <v>2</v>
      </c>
      <c r="L39" s="3" t="str">
        <f>IF(ISNUMBER(MATCH(A39,Closed!$A:$A,0)), "Closed", IF(K39&lt;=2,"Daily",IF(K39&lt;=5,"Weekly",IF(K39&lt;=31,"Monthly",IF(K39&lt;=90,"Quarterly",IF(K39&lt;=180,"Semi-annual",IF(K39&lt;=366,"Annual","Missing Data")))))))</f>
        <v>Daily</v>
      </c>
      <c r="M39" s="3">
        <f>VLOOKUP($D39,LiquidityProfile!$A:$C,2,0)</f>
        <v>30</v>
      </c>
      <c r="N39" s="3">
        <f>VLOOKUP($D39,LiquidityProfile!$A:$C,3,0)</f>
        <v>365</v>
      </c>
      <c r="O39" s="3" t="str">
        <f t="shared" si="1"/>
        <v>Liquidity Provider</v>
      </c>
      <c r="P39" s="3" t="str">
        <f t="shared" si="2"/>
        <v>Liquidity Receiver</v>
      </c>
    </row>
    <row r="40" spans="1:16" ht="15.75" thickBot="1" x14ac:dyDescent="0.3">
      <c r="A40" s="3" t="s">
        <v>118</v>
      </c>
      <c r="B40" s="3" t="s">
        <v>119</v>
      </c>
      <c r="C40" s="3" t="s">
        <v>65</v>
      </c>
      <c r="D40" s="3" t="s">
        <v>15</v>
      </c>
      <c r="E40" s="3" t="s">
        <v>42</v>
      </c>
      <c r="F40" s="3" t="s">
        <v>41</v>
      </c>
      <c r="G40" s="3" t="s">
        <v>41</v>
      </c>
      <c r="H40" s="3" t="s">
        <v>41</v>
      </c>
      <c r="I40" s="7">
        <v>45933</v>
      </c>
      <c r="J40" s="7">
        <v>45938</v>
      </c>
      <c r="K40" s="3">
        <f t="shared" si="0"/>
        <v>5</v>
      </c>
      <c r="L40" s="3" t="str">
        <f>IF(ISNUMBER(MATCH(A40,Closed!$A:$A,0)), "Closed", IF(K40&lt;=2,"Daily",IF(K40&lt;=5,"Weekly",IF(K40&lt;=31,"Monthly",IF(K40&lt;=90,"Quarterly",IF(K40&lt;=180,"Semi-annual",IF(K40&lt;=366,"Annual","Missing Data")))))))</f>
        <v>Weekly</v>
      </c>
      <c r="M40" s="3">
        <f>VLOOKUP($D40,LiquidityProfile!$A:$C,2,0)</f>
        <v>30</v>
      </c>
      <c r="N40" s="3">
        <f>VLOOKUP($D40,LiquidityProfile!$A:$C,3,0)</f>
        <v>365</v>
      </c>
      <c r="O40" s="3" t="str">
        <f t="shared" si="1"/>
        <v>Liquidity Provider</v>
      </c>
      <c r="P40" s="3" t="str">
        <f t="shared" si="2"/>
        <v>Liquidity Receiver</v>
      </c>
    </row>
    <row r="41" spans="1:16" ht="15.75" thickBot="1" x14ac:dyDescent="0.3">
      <c r="A41" s="3" t="s">
        <v>120</v>
      </c>
      <c r="B41" s="3" t="s">
        <v>121</v>
      </c>
      <c r="C41" s="3" t="s">
        <v>65</v>
      </c>
      <c r="D41" s="3" t="s">
        <v>15</v>
      </c>
      <c r="E41" s="3" t="s">
        <v>42</v>
      </c>
      <c r="F41" s="3" t="s">
        <v>42</v>
      </c>
      <c r="G41" s="3" t="s">
        <v>42</v>
      </c>
      <c r="H41" s="3" t="s">
        <v>41</v>
      </c>
      <c r="I41" s="7">
        <v>45933</v>
      </c>
      <c r="J41" s="7">
        <v>45938</v>
      </c>
      <c r="K41" s="3">
        <f t="shared" si="0"/>
        <v>5</v>
      </c>
      <c r="L41" s="3" t="str">
        <f>IF(ISNUMBER(MATCH(A41,Closed!$A:$A,0)), "Closed", IF(K41&lt;=2,"Daily",IF(K41&lt;=5,"Weekly",IF(K41&lt;=31,"Monthly",IF(K41&lt;=90,"Quarterly",IF(K41&lt;=180,"Semi-annual",IF(K41&lt;=366,"Annual","Missing Data")))))))</f>
        <v>Weekly</v>
      </c>
      <c r="M41" s="3">
        <f>VLOOKUP($D41,LiquidityProfile!$A:$C,2,0)</f>
        <v>30</v>
      </c>
      <c r="N41" s="3">
        <f>VLOOKUP($D41,LiquidityProfile!$A:$C,3,0)</f>
        <v>365</v>
      </c>
      <c r="O41" s="3" t="str">
        <f t="shared" si="1"/>
        <v>Liquidity Provider</v>
      </c>
      <c r="P41" s="3" t="str">
        <f t="shared" si="2"/>
        <v>Liquidity Receiver</v>
      </c>
    </row>
    <row r="42" spans="1:16" ht="15.75" thickBot="1" x14ac:dyDescent="0.3">
      <c r="A42" s="3" t="s">
        <v>122</v>
      </c>
      <c r="B42" s="3" t="s">
        <v>123</v>
      </c>
      <c r="C42" s="3" t="s">
        <v>40</v>
      </c>
      <c r="D42" s="3" t="s">
        <v>5</v>
      </c>
      <c r="E42" s="3" t="s">
        <v>41</v>
      </c>
      <c r="F42" s="3" t="s">
        <v>42</v>
      </c>
      <c r="G42" s="3" t="s">
        <v>42</v>
      </c>
      <c r="H42" s="3" t="s">
        <v>42</v>
      </c>
      <c r="I42" s="7">
        <v>45933</v>
      </c>
      <c r="J42" s="7">
        <v>45938</v>
      </c>
      <c r="K42" s="3">
        <f t="shared" si="0"/>
        <v>5</v>
      </c>
      <c r="L42" s="3" t="str">
        <f>IF(ISNUMBER(MATCH(A42,Closed!$A:$A,0)), "Closed", IF(K42&lt;=2,"Daily",IF(K42&lt;=5,"Weekly",IF(K42&lt;=31,"Monthly",IF(K42&lt;=90,"Quarterly",IF(K42&lt;=180,"Semi-annual",IF(K42&lt;=366,"Annual","Missing Data")))))))</f>
        <v>Weekly</v>
      </c>
      <c r="M42" s="3">
        <f>VLOOKUP($D42,LiquidityProfile!$A:$C,2,0)</f>
        <v>5</v>
      </c>
      <c r="N42" s="3">
        <f>VLOOKUP($D42,LiquidityProfile!$A:$C,3,0)</f>
        <v>15</v>
      </c>
      <c r="O42" s="3" t="str">
        <f t="shared" si="1"/>
        <v>Liquidity Provider</v>
      </c>
      <c r="P42" s="3" t="str">
        <f t="shared" si="2"/>
        <v>Liquidity Provider</v>
      </c>
    </row>
    <row r="43" spans="1:16" ht="15.75" thickBot="1" x14ac:dyDescent="0.3">
      <c r="A43" s="3" t="s">
        <v>124</v>
      </c>
      <c r="B43" s="3" t="s">
        <v>125</v>
      </c>
      <c r="C43" s="3" t="s">
        <v>40</v>
      </c>
      <c r="D43" s="3" t="s">
        <v>5</v>
      </c>
      <c r="E43" s="3" t="s">
        <v>41</v>
      </c>
      <c r="F43" s="3" t="s">
        <v>42</v>
      </c>
      <c r="G43" s="3" t="s">
        <v>42</v>
      </c>
      <c r="H43" s="3" t="s">
        <v>42</v>
      </c>
      <c r="I43" s="7">
        <v>45937</v>
      </c>
      <c r="J43" s="7">
        <v>45938</v>
      </c>
      <c r="K43" s="3">
        <f t="shared" si="0"/>
        <v>1</v>
      </c>
      <c r="L43" s="3" t="str">
        <f>IF(ISNUMBER(MATCH(A43,Closed!$A:$A,0)), "Closed", IF(K43&lt;=2,"Daily",IF(K43&lt;=5,"Weekly",IF(K43&lt;=31,"Monthly",IF(K43&lt;=90,"Quarterly",IF(K43&lt;=180,"Semi-annual",IF(K43&lt;=366,"Annual","Missing Data")))))))</f>
        <v>Daily</v>
      </c>
      <c r="M43" s="3">
        <f>VLOOKUP($D43,LiquidityProfile!$A:$C,2,0)</f>
        <v>5</v>
      </c>
      <c r="N43" s="3">
        <f>VLOOKUP($D43,LiquidityProfile!$A:$C,3,0)</f>
        <v>15</v>
      </c>
      <c r="O43" s="3" t="str">
        <f t="shared" si="1"/>
        <v>Liquidity Provider</v>
      </c>
      <c r="P43" s="3" t="str">
        <f t="shared" si="2"/>
        <v>Liquidity Provider</v>
      </c>
    </row>
    <row r="44" spans="1:16" ht="15.75" thickBot="1" x14ac:dyDescent="0.3">
      <c r="A44" s="3" t="s">
        <v>126</v>
      </c>
      <c r="B44" s="3" t="s">
        <v>127</v>
      </c>
      <c r="C44" s="3" t="s">
        <v>40</v>
      </c>
      <c r="D44" s="3" t="s">
        <v>5</v>
      </c>
      <c r="E44" s="3" t="s">
        <v>41</v>
      </c>
      <c r="F44" s="3" t="s">
        <v>42</v>
      </c>
      <c r="G44" s="3" t="s">
        <v>41</v>
      </c>
      <c r="H44" s="3" t="s">
        <v>42</v>
      </c>
      <c r="I44" s="7">
        <v>45937</v>
      </c>
      <c r="J44" s="7">
        <v>45938</v>
      </c>
      <c r="K44" s="3">
        <f t="shared" si="0"/>
        <v>1</v>
      </c>
      <c r="L44" s="3" t="str">
        <f>IF(ISNUMBER(MATCH(A44,Closed!$A:$A,0)), "Closed", IF(K44&lt;=2,"Daily",IF(K44&lt;=5,"Weekly",IF(K44&lt;=31,"Monthly",IF(K44&lt;=90,"Quarterly",IF(K44&lt;=180,"Semi-annual",IF(K44&lt;=366,"Annual","Missing Data")))))))</f>
        <v>Daily</v>
      </c>
      <c r="M44" s="3">
        <f>VLOOKUP($D44,LiquidityProfile!$A:$C,2,0)</f>
        <v>5</v>
      </c>
      <c r="N44" s="3">
        <f>VLOOKUP($D44,LiquidityProfile!$A:$C,3,0)</f>
        <v>15</v>
      </c>
      <c r="O44" s="3" t="str">
        <f t="shared" si="1"/>
        <v>Liquidity Provider</v>
      </c>
      <c r="P44" s="3" t="str">
        <f t="shared" si="2"/>
        <v>Liquidity Provider</v>
      </c>
    </row>
    <row r="45" spans="1:16" ht="15.75" thickBot="1" x14ac:dyDescent="0.3">
      <c r="A45" s="3" t="s">
        <v>128</v>
      </c>
      <c r="B45" s="3" t="s">
        <v>129</v>
      </c>
      <c r="C45" s="3" t="s">
        <v>40</v>
      </c>
      <c r="D45" s="3" t="s">
        <v>5</v>
      </c>
      <c r="E45" s="3" t="s">
        <v>41</v>
      </c>
      <c r="F45" s="3" t="s">
        <v>42</v>
      </c>
      <c r="G45" s="3" t="s">
        <v>41</v>
      </c>
      <c r="H45" s="3" t="s">
        <v>42</v>
      </c>
      <c r="I45" s="7">
        <v>45937</v>
      </c>
      <c r="J45" s="7">
        <v>45938</v>
      </c>
      <c r="K45" s="3">
        <f t="shared" si="0"/>
        <v>1</v>
      </c>
      <c r="L45" s="3" t="str">
        <f>IF(ISNUMBER(MATCH(A45,Closed!$A:$A,0)), "Closed", IF(K45&lt;=2,"Daily",IF(K45&lt;=5,"Weekly",IF(K45&lt;=31,"Monthly",IF(K45&lt;=90,"Quarterly",IF(K45&lt;=180,"Semi-annual",IF(K45&lt;=366,"Annual","Missing Data")))))))</f>
        <v>Daily</v>
      </c>
      <c r="M45" s="3">
        <f>VLOOKUP($D45,LiquidityProfile!$A:$C,2,0)</f>
        <v>5</v>
      </c>
      <c r="N45" s="3">
        <f>VLOOKUP($D45,LiquidityProfile!$A:$C,3,0)</f>
        <v>15</v>
      </c>
      <c r="O45" s="3" t="str">
        <f t="shared" si="1"/>
        <v>Liquidity Provider</v>
      </c>
      <c r="P45" s="3" t="str">
        <f t="shared" si="2"/>
        <v>Liquidity Provider</v>
      </c>
    </row>
    <row r="46" spans="1:16" ht="15.75" thickBot="1" x14ac:dyDescent="0.3">
      <c r="A46" s="3" t="s">
        <v>130</v>
      </c>
      <c r="B46" s="3" t="s">
        <v>131</v>
      </c>
      <c r="C46" s="3" t="s">
        <v>40</v>
      </c>
      <c r="D46" s="3" t="s">
        <v>5</v>
      </c>
      <c r="E46" s="3" t="s">
        <v>41</v>
      </c>
      <c r="F46" s="3" t="s">
        <v>42</v>
      </c>
      <c r="G46" s="3" t="s">
        <v>41</v>
      </c>
      <c r="H46" s="3" t="s">
        <v>42</v>
      </c>
      <c r="I46" s="7">
        <v>45894</v>
      </c>
      <c r="J46" s="7">
        <v>45938</v>
      </c>
      <c r="K46" s="3">
        <f t="shared" si="0"/>
        <v>44</v>
      </c>
      <c r="L46" s="3" t="str">
        <f>IF(ISNUMBER(MATCH(A46,Closed!$A:$A,0)), "Closed", IF(K46&lt;=2,"Daily",IF(K46&lt;=5,"Weekly",IF(K46&lt;=31,"Monthly",IF(K46&lt;=90,"Quarterly",IF(K46&lt;=180,"Semi-annual",IF(K46&lt;=366,"Annual","Missing Data")))))))</f>
        <v>Quarterly</v>
      </c>
      <c r="M46" s="3">
        <f>VLOOKUP($D46,LiquidityProfile!$A:$C,2,0)</f>
        <v>5</v>
      </c>
      <c r="N46" s="3">
        <f>VLOOKUP($D46,LiquidityProfile!$A:$C,3,0)</f>
        <v>15</v>
      </c>
      <c r="O46" s="3" t="str">
        <f t="shared" si="1"/>
        <v>Liquidity Provider</v>
      </c>
      <c r="P46" s="3" t="str">
        <f t="shared" si="2"/>
        <v>Liquidity Provider</v>
      </c>
    </row>
    <row r="47" spans="1:16" ht="15.75" thickBot="1" x14ac:dyDescent="0.3">
      <c r="A47" s="3" t="s">
        <v>132</v>
      </c>
      <c r="B47" s="3" t="s">
        <v>133</v>
      </c>
      <c r="C47" s="3" t="s">
        <v>40</v>
      </c>
      <c r="D47" s="3" t="s">
        <v>5</v>
      </c>
      <c r="E47" s="3" t="s">
        <v>41</v>
      </c>
      <c r="F47" s="3" t="s">
        <v>42</v>
      </c>
      <c r="G47" s="3" t="s">
        <v>42</v>
      </c>
      <c r="H47" s="3" t="s">
        <v>42</v>
      </c>
      <c r="I47" s="7">
        <v>45933</v>
      </c>
      <c r="J47" s="7">
        <v>45938</v>
      </c>
      <c r="K47" s="3">
        <f t="shared" si="0"/>
        <v>5</v>
      </c>
      <c r="L47" s="3" t="str">
        <f>IF(ISNUMBER(MATCH(A47,Closed!$A:$A,0)), "Closed", IF(K47&lt;=2,"Daily",IF(K47&lt;=5,"Weekly",IF(K47&lt;=31,"Monthly",IF(K47&lt;=90,"Quarterly",IF(K47&lt;=180,"Semi-annual",IF(K47&lt;=366,"Annual","Missing Data")))))))</f>
        <v>Weekly</v>
      </c>
      <c r="M47" s="3">
        <f>VLOOKUP($D47,LiquidityProfile!$A:$C,2,0)</f>
        <v>5</v>
      </c>
      <c r="N47" s="3">
        <f>VLOOKUP($D47,LiquidityProfile!$A:$C,3,0)</f>
        <v>15</v>
      </c>
      <c r="O47" s="3" t="str">
        <f t="shared" si="1"/>
        <v>Liquidity Provider</v>
      </c>
      <c r="P47" s="3" t="str">
        <f t="shared" si="2"/>
        <v>Liquidity Provider</v>
      </c>
    </row>
    <row r="48" spans="1:16" ht="15.75" thickBot="1" x14ac:dyDescent="0.3">
      <c r="A48" s="3" t="s">
        <v>134</v>
      </c>
      <c r="B48" s="3" t="s">
        <v>135</v>
      </c>
      <c r="C48" s="3" t="s">
        <v>40</v>
      </c>
      <c r="D48" s="3" t="s">
        <v>5</v>
      </c>
      <c r="E48" s="3" t="s">
        <v>41</v>
      </c>
      <c r="F48" s="3" t="s">
        <v>42</v>
      </c>
      <c r="G48" s="3" t="s">
        <v>41</v>
      </c>
      <c r="H48" s="3" t="s">
        <v>42</v>
      </c>
      <c r="I48" s="7">
        <v>45936</v>
      </c>
      <c r="J48" s="7">
        <v>45938</v>
      </c>
      <c r="K48" s="3">
        <f t="shared" si="0"/>
        <v>2</v>
      </c>
      <c r="L48" s="3" t="str">
        <f>IF(ISNUMBER(MATCH(A48,Closed!$A:$A,0)), "Closed", IF(K48&lt;=2,"Daily",IF(K48&lt;=5,"Weekly",IF(K48&lt;=31,"Monthly",IF(K48&lt;=90,"Quarterly",IF(K48&lt;=180,"Semi-annual",IF(K48&lt;=366,"Annual","Missing Data")))))))</f>
        <v>Daily</v>
      </c>
      <c r="M48" s="3">
        <f>VLOOKUP($D48,LiquidityProfile!$A:$C,2,0)</f>
        <v>5</v>
      </c>
      <c r="N48" s="3">
        <f>VLOOKUP($D48,LiquidityProfile!$A:$C,3,0)</f>
        <v>15</v>
      </c>
      <c r="O48" s="3" t="str">
        <f t="shared" si="1"/>
        <v>Liquidity Provider</v>
      </c>
      <c r="P48" s="3" t="str">
        <f t="shared" si="2"/>
        <v>Liquidity Provider</v>
      </c>
    </row>
    <row r="49" spans="1:16" ht="15.75" thickBot="1" x14ac:dyDescent="0.3">
      <c r="A49" s="3" t="s">
        <v>136</v>
      </c>
      <c r="B49" s="3" t="s">
        <v>137</v>
      </c>
      <c r="C49" s="3" t="s">
        <v>65</v>
      </c>
      <c r="D49" s="3" t="s">
        <v>5</v>
      </c>
      <c r="E49" s="3" t="s">
        <v>41</v>
      </c>
      <c r="F49" s="3" t="s">
        <v>41</v>
      </c>
      <c r="G49" s="3" t="s">
        <v>41</v>
      </c>
      <c r="H49" s="3" t="s">
        <v>41</v>
      </c>
      <c r="I49" s="7">
        <v>45933</v>
      </c>
      <c r="J49" s="7">
        <v>45938</v>
      </c>
      <c r="K49" s="3">
        <f t="shared" si="0"/>
        <v>5</v>
      </c>
      <c r="L49" s="3" t="str">
        <f>IF(ISNUMBER(MATCH(A49,Closed!$A:$A,0)), "Closed", IF(K49&lt;=2,"Daily",IF(K49&lt;=5,"Weekly",IF(K49&lt;=31,"Monthly",IF(K49&lt;=90,"Quarterly",IF(K49&lt;=180,"Semi-annual",IF(K49&lt;=366,"Annual","Missing Data")))))))</f>
        <v>Weekly</v>
      </c>
      <c r="M49" s="3">
        <f>VLOOKUP($D49,LiquidityProfile!$A:$C,2,0)</f>
        <v>5</v>
      </c>
      <c r="N49" s="3">
        <f>VLOOKUP($D49,LiquidityProfile!$A:$C,3,0)</f>
        <v>15</v>
      </c>
      <c r="O49" s="3" t="str">
        <f t="shared" si="1"/>
        <v>Liquidity Provider</v>
      </c>
      <c r="P49" s="3" t="str">
        <f t="shared" si="2"/>
        <v>Liquidity Provider</v>
      </c>
    </row>
    <row r="50" spans="1:16" ht="15.75" thickBot="1" x14ac:dyDescent="0.3">
      <c r="A50" s="3" t="s">
        <v>138</v>
      </c>
      <c r="B50" s="3" t="s">
        <v>139</v>
      </c>
      <c r="C50" s="3" t="s">
        <v>65</v>
      </c>
      <c r="D50" s="3" t="s">
        <v>5</v>
      </c>
      <c r="E50" s="3" t="s">
        <v>41</v>
      </c>
      <c r="F50" s="3" t="s">
        <v>41</v>
      </c>
      <c r="G50" s="3" t="s">
        <v>41</v>
      </c>
      <c r="H50" s="3" t="s">
        <v>41</v>
      </c>
      <c r="I50" s="7">
        <v>45933</v>
      </c>
      <c r="J50" s="7">
        <v>45938</v>
      </c>
      <c r="K50" s="3">
        <f t="shared" si="0"/>
        <v>5</v>
      </c>
      <c r="L50" s="3" t="str">
        <f>IF(ISNUMBER(MATCH(A50,Closed!$A:$A,0)), "Closed", IF(K50&lt;=2,"Daily",IF(K50&lt;=5,"Weekly",IF(K50&lt;=31,"Monthly",IF(K50&lt;=90,"Quarterly",IF(K50&lt;=180,"Semi-annual",IF(K50&lt;=366,"Annual","Missing Data")))))))</f>
        <v>Weekly</v>
      </c>
      <c r="M50" s="3">
        <f>VLOOKUP($D50,LiquidityProfile!$A:$C,2,0)</f>
        <v>5</v>
      </c>
      <c r="N50" s="3">
        <f>VLOOKUP($D50,LiquidityProfile!$A:$C,3,0)</f>
        <v>15</v>
      </c>
      <c r="O50" s="3" t="str">
        <f t="shared" si="1"/>
        <v>Liquidity Provider</v>
      </c>
      <c r="P50" s="3" t="str">
        <f t="shared" si="2"/>
        <v>Liquidity Provider</v>
      </c>
    </row>
    <row r="51" spans="1:16" ht="15.75" thickBot="1" x14ac:dyDescent="0.3">
      <c r="A51" s="3" t="s">
        <v>140</v>
      </c>
      <c r="B51" s="3" t="s">
        <v>141</v>
      </c>
      <c r="C51" s="3" t="s">
        <v>65</v>
      </c>
      <c r="D51" s="3" t="s">
        <v>5</v>
      </c>
      <c r="E51" s="3" t="s">
        <v>41</v>
      </c>
      <c r="F51" s="3" t="s">
        <v>41</v>
      </c>
      <c r="G51" s="3" t="s">
        <v>41</v>
      </c>
      <c r="H51" s="3" t="s">
        <v>41</v>
      </c>
      <c r="I51" s="7">
        <v>45936</v>
      </c>
      <c r="J51" s="7">
        <v>45938</v>
      </c>
      <c r="K51" s="3">
        <f t="shared" si="0"/>
        <v>2</v>
      </c>
      <c r="L51" s="3" t="str">
        <f>IF(ISNUMBER(MATCH(A51,Closed!$A:$A,0)), "Closed", IF(K51&lt;=2,"Daily",IF(K51&lt;=5,"Weekly",IF(K51&lt;=31,"Monthly",IF(K51&lt;=90,"Quarterly",IF(K51&lt;=180,"Semi-annual",IF(K51&lt;=366,"Annual","Missing Data")))))))</f>
        <v>Daily</v>
      </c>
      <c r="M51" s="3">
        <f>VLOOKUP($D51,LiquidityProfile!$A:$C,2,0)</f>
        <v>5</v>
      </c>
      <c r="N51" s="3">
        <f>VLOOKUP($D51,LiquidityProfile!$A:$C,3,0)</f>
        <v>15</v>
      </c>
      <c r="O51" s="3" t="str">
        <f t="shared" si="1"/>
        <v>Liquidity Provider</v>
      </c>
      <c r="P51" s="3" t="str">
        <f t="shared" si="2"/>
        <v>Liquidity Provider</v>
      </c>
    </row>
    <row r="52" spans="1:16" ht="15.75" thickBot="1" x14ac:dyDescent="0.3">
      <c r="A52" s="3" t="s">
        <v>142</v>
      </c>
      <c r="B52" s="3" t="s">
        <v>143</v>
      </c>
      <c r="C52" s="3" t="s">
        <v>65</v>
      </c>
      <c r="D52" s="3" t="s">
        <v>5</v>
      </c>
      <c r="E52" s="3" t="s">
        <v>42</v>
      </c>
      <c r="F52" s="3" t="s">
        <v>42</v>
      </c>
      <c r="G52" s="3" t="s">
        <v>42</v>
      </c>
      <c r="H52" s="3" t="s">
        <v>41</v>
      </c>
      <c r="I52" s="7">
        <v>45933</v>
      </c>
      <c r="J52" s="7">
        <v>45938</v>
      </c>
      <c r="K52" s="3">
        <f t="shared" si="0"/>
        <v>5</v>
      </c>
      <c r="L52" s="3" t="str">
        <f>IF(ISNUMBER(MATCH(A52,Closed!$A:$A,0)), "Closed", IF(K52&lt;=2,"Daily",IF(K52&lt;=5,"Weekly",IF(K52&lt;=31,"Monthly",IF(K52&lt;=90,"Quarterly",IF(K52&lt;=180,"Semi-annual",IF(K52&lt;=366,"Annual","Missing Data")))))))</f>
        <v>Weekly</v>
      </c>
      <c r="M52" s="3">
        <f>VLOOKUP($D52,LiquidityProfile!$A:$C,2,0)</f>
        <v>5</v>
      </c>
      <c r="N52" s="3">
        <f>VLOOKUP($D52,LiquidityProfile!$A:$C,3,0)</f>
        <v>15</v>
      </c>
      <c r="O52" s="3" t="str">
        <f t="shared" si="1"/>
        <v>Liquidity Provider</v>
      </c>
      <c r="P52" s="3" t="str">
        <f t="shared" si="2"/>
        <v>Liquidity Provider</v>
      </c>
    </row>
    <row r="53" spans="1:16" ht="15.75" thickBot="1" x14ac:dyDescent="0.3">
      <c r="A53" s="3" t="s">
        <v>144</v>
      </c>
      <c r="B53" s="3" t="s">
        <v>145</v>
      </c>
      <c r="C53" s="3" t="s">
        <v>65</v>
      </c>
      <c r="D53" s="3" t="s">
        <v>5</v>
      </c>
      <c r="E53" s="3" t="s">
        <v>42</v>
      </c>
      <c r="F53" s="3" t="s">
        <v>42</v>
      </c>
      <c r="G53" s="3" t="s">
        <v>42</v>
      </c>
      <c r="H53" s="3" t="s">
        <v>41</v>
      </c>
      <c r="I53" s="7">
        <v>45933</v>
      </c>
      <c r="J53" s="7">
        <v>45938</v>
      </c>
      <c r="K53" s="3">
        <f t="shared" si="0"/>
        <v>5</v>
      </c>
      <c r="L53" s="3" t="str">
        <f>IF(ISNUMBER(MATCH(A53,Closed!$A:$A,0)), "Closed", IF(K53&lt;=2,"Daily",IF(K53&lt;=5,"Weekly",IF(K53&lt;=31,"Monthly",IF(K53&lt;=90,"Quarterly",IF(K53&lt;=180,"Semi-annual",IF(K53&lt;=366,"Annual","Missing Data")))))))</f>
        <v>Weekly</v>
      </c>
      <c r="M53" s="3">
        <f>VLOOKUP($D53,LiquidityProfile!$A:$C,2,0)</f>
        <v>5</v>
      </c>
      <c r="N53" s="3">
        <f>VLOOKUP($D53,LiquidityProfile!$A:$C,3,0)</f>
        <v>15</v>
      </c>
      <c r="O53" s="3" t="str">
        <f t="shared" si="1"/>
        <v>Liquidity Provider</v>
      </c>
      <c r="P53" s="3" t="str">
        <f t="shared" si="2"/>
        <v>Liquidity Provider</v>
      </c>
    </row>
    <row r="54" spans="1:16" ht="15.75" thickBot="1" x14ac:dyDescent="0.3">
      <c r="A54" s="3" t="s">
        <v>146</v>
      </c>
      <c r="B54" s="3" t="s">
        <v>147</v>
      </c>
      <c r="C54" s="3" t="s">
        <v>65</v>
      </c>
      <c r="D54" s="3" t="s">
        <v>5</v>
      </c>
      <c r="E54" s="3" t="s">
        <v>42</v>
      </c>
      <c r="F54" s="3" t="s">
        <v>42</v>
      </c>
      <c r="G54" s="3" t="s">
        <v>42</v>
      </c>
      <c r="H54" s="3" t="s">
        <v>41</v>
      </c>
      <c r="I54" s="7">
        <v>45358</v>
      </c>
      <c r="J54" s="7">
        <v>45938</v>
      </c>
      <c r="K54" s="3">
        <f t="shared" si="0"/>
        <v>580</v>
      </c>
      <c r="L54" s="3" t="str">
        <f>IF(ISNUMBER(MATCH(A54,Closed!$A:$A,0)), "Closed", IF(K54&lt;=2,"Daily",IF(K54&lt;=5,"Weekly",IF(K54&lt;=31,"Monthly",IF(K54&lt;=90,"Quarterly",IF(K54&lt;=180,"Semi-annual",IF(K54&lt;=366,"Annual","Missing Data")))))))</f>
        <v>Closed</v>
      </c>
      <c r="M54" s="3">
        <f>VLOOKUP($D54,LiquidityProfile!$A:$C,2,0)</f>
        <v>5</v>
      </c>
      <c r="N54" s="3">
        <f>VLOOKUP($D54,LiquidityProfile!$A:$C,3,0)</f>
        <v>15</v>
      </c>
      <c r="O54" s="3" t="str">
        <f t="shared" si="1"/>
        <v>Not Applicable</v>
      </c>
      <c r="P54" s="3" t="str">
        <f t="shared" si="2"/>
        <v>Not Applicable</v>
      </c>
    </row>
    <row r="55" spans="1:16" ht="15.75" thickBot="1" x14ac:dyDescent="0.3">
      <c r="A55" s="3" t="s">
        <v>148</v>
      </c>
      <c r="B55" s="3" t="s">
        <v>149</v>
      </c>
      <c r="C55" s="3" t="s">
        <v>40</v>
      </c>
      <c r="D55" s="3" t="s">
        <v>3</v>
      </c>
      <c r="E55" s="3" t="s">
        <v>41</v>
      </c>
      <c r="F55" s="3" t="s">
        <v>42</v>
      </c>
      <c r="G55" s="3" t="s">
        <v>42</v>
      </c>
      <c r="H55" s="3" t="s">
        <v>42</v>
      </c>
      <c r="I55" s="7">
        <v>45936</v>
      </c>
      <c r="J55" s="7">
        <v>45938</v>
      </c>
      <c r="K55" s="3">
        <f t="shared" si="0"/>
        <v>2</v>
      </c>
      <c r="L55" s="3" t="str">
        <f>IF(ISNUMBER(MATCH(A55,Closed!$A:$A,0)), "Closed", IF(K55&lt;=2,"Daily",IF(K55&lt;=5,"Weekly",IF(K55&lt;=31,"Monthly",IF(K55&lt;=90,"Quarterly",IF(K55&lt;=180,"Semi-annual",IF(K55&lt;=366,"Annual","Missing Data")))))))</f>
        <v>Daily</v>
      </c>
      <c r="M55" s="3">
        <f>VLOOKUP($D55,LiquidityProfile!$A:$C,2,0)</f>
        <v>2</v>
      </c>
      <c r="N55" s="3">
        <f>VLOOKUP($D55,LiquidityProfile!$A:$C,3,0)</f>
        <v>10</v>
      </c>
      <c r="O55" s="3" t="str">
        <f t="shared" si="1"/>
        <v>Liquidity Provider</v>
      </c>
      <c r="P55" s="3" t="str">
        <f t="shared" si="2"/>
        <v>Liquidity Provider</v>
      </c>
    </row>
    <row r="56" spans="1:16" ht="15.75" thickBot="1" x14ac:dyDescent="0.3">
      <c r="A56" s="3" t="s">
        <v>150</v>
      </c>
      <c r="B56" s="3" t="s">
        <v>151</v>
      </c>
      <c r="C56" s="3" t="s">
        <v>40</v>
      </c>
      <c r="D56" s="3" t="s">
        <v>3</v>
      </c>
      <c r="E56" s="3" t="s">
        <v>41</v>
      </c>
      <c r="F56" s="3" t="s">
        <v>42</v>
      </c>
      <c r="G56" s="3" t="s">
        <v>42</v>
      </c>
      <c r="H56" s="3" t="s">
        <v>42</v>
      </c>
      <c r="I56" s="7">
        <v>45936</v>
      </c>
      <c r="J56" s="7">
        <v>45938</v>
      </c>
      <c r="K56" s="3">
        <f t="shared" si="0"/>
        <v>2</v>
      </c>
      <c r="L56" s="3" t="str">
        <f>IF(ISNUMBER(MATCH(A56,Closed!$A:$A,0)), "Closed", IF(K56&lt;=2,"Daily",IF(K56&lt;=5,"Weekly",IF(K56&lt;=31,"Monthly",IF(K56&lt;=90,"Quarterly",IF(K56&lt;=180,"Semi-annual",IF(K56&lt;=366,"Annual","Missing Data")))))))</f>
        <v>Daily</v>
      </c>
      <c r="M56" s="3">
        <f>VLOOKUP($D56,LiquidityProfile!$A:$C,2,0)</f>
        <v>2</v>
      </c>
      <c r="N56" s="3">
        <f>VLOOKUP($D56,LiquidityProfile!$A:$C,3,0)</f>
        <v>10</v>
      </c>
      <c r="O56" s="3" t="str">
        <f t="shared" si="1"/>
        <v>Liquidity Provider</v>
      </c>
      <c r="P56" s="3" t="str">
        <f t="shared" si="2"/>
        <v>Liquidity Provider</v>
      </c>
    </row>
    <row r="57" spans="1:16" ht="15.75" thickBot="1" x14ac:dyDescent="0.3">
      <c r="A57" s="3" t="s">
        <v>152</v>
      </c>
      <c r="B57" s="3" t="s">
        <v>153</v>
      </c>
      <c r="C57" s="3" t="s">
        <v>65</v>
      </c>
      <c r="D57" s="3" t="s">
        <v>3</v>
      </c>
      <c r="E57" s="3" t="s">
        <v>42</v>
      </c>
      <c r="F57" s="3" t="s">
        <v>41</v>
      </c>
      <c r="G57" s="3" t="s">
        <v>41</v>
      </c>
      <c r="H57" s="3" t="s">
        <v>41</v>
      </c>
      <c r="I57" s="7">
        <v>45933</v>
      </c>
      <c r="J57" s="7">
        <v>45938</v>
      </c>
      <c r="K57" s="3">
        <f t="shared" si="0"/>
        <v>5</v>
      </c>
      <c r="L57" s="3" t="str">
        <f>IF(ISNUMBER(MATCH(A57,Closed!$A:$A,0)), "Closed", IF(K57&lt;=2,"Daily",IF(K57&lt;=5,"Weekly",IF(K57&lt;=31,"Monthly",IF(K57&lt;=90,"Quarterly",IF(K57&lt;=180,"Semi-annual",IF(K57&lt;=366,"Annual","Missing Data")))))))</f>
        <v>Weekly</v>
      </c>
      <c r="M57" s="3">
        <f>VLOOKUP($D57,LiquidityProfile!$A:$C,2,0)</f>
        <v>2</v>
      </c>
      <c r="N57" s="3">
        <f>VLOOKUP($D57,LiquidityProfile!$A:$C,3,0)</f>
        <v>10</v>
      </c>
      <c r="O57" s="3" t="str">
        <f t="shared" si="1"/>
        <v>Liquidity Provider</v>
      </c>
      <c r="P57" s="3" t="str">
        <f t="shared" si="2"/>
        <v>Liquidity Provider</v>
      </c>
    </row>
    <row r="58" spans="1:16" ht="15.75" thickBot="1" x14ac:dyDescent="0.3">
      <c r="A58" s="3" t="s">
        <v>154</v>
      </c>
      <c r="B58" s="3" t="s">
        <v>155</v>
      </c>
      <c r="C58" s="3" t="s">
        <v>65</v>
      </c>
      <c r="D58" s="3" t="s">
        <v>3</v>
      </c>
      <c r="E58" s="3" t="s">
        <v>42</v>
      </c>
      <c r="F58" s="3" t="s">
        <v>42</v>
      </c>
      <c r="G58" s="3" t="s">
        <v>42</v>
      </c>
      <c r="H58" s="3" t="s">
        <v>41</v>
      </c>
      <c r="I58" s="7">
        <v>45933</v>
      </c>
      <c r="J58" s="7">
        <v>45938</v>
      </c>
      <c r="K58" s="3">
        <f t="shared" si="0"/>
        <v>5</v>
      </c>
      <c r="L58" s="3" t="str">
        <f>IF(ISNUMBER(MATCH(A58,Closed!$A:$A,0)), "Closed", IF(K58&lt;=2,"Daily",IF(K58&lt;=5,"Weekly",IF(K58&lt;=31,"Monthly",IF(K58&lt;=90,"Quarterly",IF(K58&lt;=180,"Semi-annual",IF(K58&lt;=366,"Annual","Missing Data")))))))</f>
        <v>Weekly</v>
      </c>
      <c r="M58" s="3">
        <f>VLOOKUP($D58,LiquidityProfile!$A:$C,2,0)</f>
        <v>2</v>
      </c>
      <c r="N58" s="3">
        <f>VLOOKUP($D58,LiquidityProfile!$A:$C,3,0)</f>
        <v>10</v>
      </c>
      <c r="O58" s="3" t="str">
        <f t="shared" si="1"/>
        <v>Liquidity Provider</v>
      </c>
      <c r="P58" s="3" t="str">
        <f t="shared" si="2"/>
        <v>Liquidity Provider</v>
      </c>
    </row>
    <row r="59" spans="1:16" ht="15.75" thickBot="1" x14ac:dyDescent="0.3">
      <c r="A59" s="3" t="s">
        <v>156</v>
      </c>
      <c r="B59" s="3" t="s">
        <v>157</v>
      </c>
      <c r="C59" s="3" t="s">
        <v>40</v>
      </c>
      <c r="D59" s="3" t="s">
        <v>3</v>
      </c>
      <c r="E59" s="3" t="s">
        <v>41</v>
      </c>
      <c r="F59" s="3" t="s">
        <v>42</v>
      </c>
      <c r="G59" s="3" t="s">
        <v>42</v>
      </c>
      <c r="H59" s="3" t="s">
        <v>41</v>
      </c>
      <c r="I59" s="7">
        <v>45937</v>
      </c>
      <c r="J59" s="7">
        <v>45938</v>
      </c>
      <c r="K59" s="3">
        <f t="shared" si="0"/>
        <v>1</v>
      </c>
      <c r="L59" s="3" t="str">
        <f>IF(ISNUMBER(MATCH(A59,Closed!$A:$A,0)), "Closed", IF(K59&lt;=2,"Daily",IF(K59&lt;=5,"Weekly",IF(K59&lt;=31,"Monthly",IF(K59&lt;=90,"Quarterly",IF(K59&lt;=180,"Semi-annual",IF(K59&lt;=366,"Annual","Missing Data")))))))</f>
        <v>Daily</v>
      </c>
      <c r="M59" s="3">
        <f>VLOOKUP($D59,LiquidityProfile!$A:$C,2,0)</f>
        <v>2</v>
      </c>
      <c r="N59" s="3">
        <f>VLOOKUP($D59,LiquidityProfile!$A:$C,3,0)</f>
        <v>10</v>
      </c>
      <c r="O59" s="3" t="str">
        <f t="shared" si="1"/>
        <v>Liquidity Provider</v>
      </c>
      <c r="P59" s="3" t="str">
        <f t="shared" si="2"/>
        <v>Liquidity Provider</v>
      </c>
    </row>
    <row r="60" spans="1:16" ht="15.75" thickBot="1" x14ac:dyDescent="0.3">
      <c r="A60" s="3" t="s">
        <v>158</v>
      </c>
      <c r="B60" s="3" t="s">
        <v>159</v>
      </c>
      <c r="C60" s="3" t="s">
        <v>40</v>
      </c>
      <c r="D60" s="3" t="s">
        <v>3</v>
      </c>
      <c r="E60" s="3" t="s">
        <v>41</v>
      </c>
      <c r="F60" s="3" t="s">
        <v>42</v>
      </c>
      <c r="G60" s="3" t="s">
        <v>42</v>
      </c>
      <c r="H60" s="3" t="s">
        <v>42</v>
      </c>
      <c r="I60" s="7">
        <v>45933</v>
      </c>
      <c r="J60" s="7">
        <v>45938</v>
      </c>
      <c r="K60" s="3">
        <f t="shared" si="0"/>
        <v>5</v>
      </c>
      <c r="L60" s="3" t="str">
        <f>IF(ISNUMBER(MATCH(A60,Closed!$A:$A,0)), "Closed", IF(K60&lt;=2,"Daily",IF(K60&lt;=5,"Weekly",IF(K60&lt;=31,"Monthly",IF(K60&lt;=90,"Quarterly",IF(K60&lt;=180,"Semi-annual",IF(K60&lt;=366,"Annual","Missing Data")))))))</f>
        <v>Weekly</v>
      </c>
      <c r="M60" s="3">
        <f>VLOOKUP($D60,LiquidityProfile!$A:$C,2,0)</f>
        <v>2</v>
      </c>
      <c r="N60" s="3">
        <f>VLOOKUP($D60,LiquidityProfile!$A:$C,3,0)</f>
        <v>10</v>
      </c>
      <c r="O60" s="3" t="str">
        <f t="shared" si="1"/>
        <v>Liquidity Provider</v>
      </c>
      <c r="P60" s="3" t="str">
        <f t="shared" si="2"/>
        <v>Liquidity Provider</v>
      </c>
    </row>
    <row r="61" spans="1:16" ht="15.75" thickBot="1" x14ac:dyDescent="0.3">
      <c r="A61" s="3" t="s">
        <v>160</v>
      </c>
      <c r="B61" s="3" t="s">
        <v>161</v>
      </c>
      <c r="C61" s="3" t="s">
        <v>40</v>
      </c>
      <c r="D61" s="3" t="s">
        <v>3</v>
      </c>
      <c r="E61" s="3" t="s">
        <v>41</v>
      </c>
      <c r="F61" s="3" t="s">
        <v>41</v>
      </c>
      <c r="G61" s="3" t="s">
        <v>41</v>
      </c>
      <c r="H61" s="3" t="s">
        <v>42</v>
      </c>
      <c r="I61" s="7">
        <v>45937</v>
      </c>
      <c r="J61" s="7">
        <v>45938</v>
      </c>
      <c r="K61" s="3">
        <f t="shared" si="0"/>
        <v>1</v>
      </c>
      <c r="L61" s="3" t="str">
        <f>IF(ISNUMBER(MATCH(A61,Closed!$A:$A,0)), "Closed", IF(K61&lt;=2,"Daily",IF(K61&lt;=5,"Weekly",IF(K61&lt;=31,"Monthly",IF(K61&lt;=90,"Quarterly",IF(K61&lt;=180,"Semi-annual",IF(K61&lt;=366,"Annual","Missing Data")))))))</f>
        <v>Daily</v>
      </c>
      <c r="M61" s="3">
        <f>VLOOKUP($D61,LiquidityProfile!$A:$C,2,0)</f>
        <v>2</v>
      </c>
      <c r="N61" s="3">
        <f>VLOOKUP($D61,LiquidityProfile!$A:$C,3,0)</f>
        <v>10</v>
      </c>
      <c r="O61" s="3" t="str">
        <f t="shared" si="1"/>
        <v>Liquidity Provider</v>
      </c>
      <c r="P61" s="3" t="str">
        <f t="shared" si="2"/>
        <v>Liquidity Provider</v>
      </c>
    </row>
    <row r="62" spans="1:16" ht="15.75" thickBot="1" x14ac:dyDescent="0.3">
      <c r="A62" s="3" t="s">
        <v>162</v>
      </c>
      <c r="B62" s="3" t="s">
        <v>163</v>
      </c>
      <c r="C62" s="3" t="s">
        <v>40</v>
      </c>
      <c r="D62" s="3" t="s">
        <v>3</v>
      </c>
      <c r="E62" s="3" t="s">
        <v>41</v>
      </c>
      <c r="F62" s="3" t="s">
        <v>42</v>
      </c>
      <c r="G62" s="3" t="s">
        <v>42</v>
      </c>
      <c r="H62" s="3" t="s">
        <v>42</v>
      </c>
      <c r="I62" s="7">
        <v>45937</v>
      </c>
      <c r="J62" s="7">
        <v>45938</v>
      </c>
      <c r="K62" s="3">
        <f t="shared" si="0"/>
        <v>1</v>
      </c>
      <c r="L62" s="3" t="str">
        <f>IF(ISNUMBER(MATCH(A62,Closed!$A:$A,0)), "Closed", IF(K62&lt;=2,"Daily",IF(K62&lt;=5,"Weekly",IF(K62&lt;=31,"Monthly",IF(K62&lt;=90,"Quarterly",IF(K62&lt;=180,"Semi-annual",IF(K62&lt;=366,"Annual","Missing Data")))))))</f>
        <v>Daily</v>
      </c>
      <c r="M62" s="3">
        <f>VLOOKUP($D62,LiquidityProfile!$A:$C,2,0)</f>
        <v>2</v>
      </c>
      <c r="N62" s="3">
        <f>VLOOKUP($D62,LiquidityProfile!$A:$C,3,0)</f>
        <v>10</v>
      </c>
      <c r="O62" s="3" t="str">
        <f t="shared" si="1"/>
        <v>Liquidity Provider</v>
      </c>
      <c r="P62" s="3" t="str">
        <f t="shared" si="2"/>
        <v>Liquidity Provider</v>
      </c>
    </row>
    <row r="63" spans="1:16" ht="15.75" thickBot="1" x14ac:dyDescent="0.3">
      <c r="A63" s="3" t="s">
        <v>164</v>
      </c>
      <c r="B63" s="3" t="s">
        <v>165</v>
      </c>
      <c r="C63" s="3" t="s">
        <v>40</v>
      </c>
      <c r="D63" s="3" t="s">
        <v>3</v>
      </c>
      <c r="E63" s="3" t="s">
        <v>41</v>
      </c>
      <c r="F63" s="3" t="s">
        <v>42</v>
      </c>
      <c r="G63" s="3" t="s">
        <v>42</v>
      </c>
      <c r="H63" s="3" t="s">
        <v>42</v>
      </c>
      <c r="I63" s="7">
        <v>45937</v>
      </c>
      <c r="J63" s="7">
        <v>45938</v>
      </c>
      <c r="K63" s="3">
        <f t="shared" si="0"/>
        <v>1</v>
      </c>
      <c r="L63" s="3" t="str">
        <f>IF(ISNUMBER(MATCH(A63,Closed!$A:$A,0)), "Closed", IF(K63&lt;=2,"Daily",IF(K63&lt;=5,"Weekly",IF(K63&lt;=31,"Monthly",IF(K63&lt;=90,"Quarterly",IF(K63&lt;=180,"Semi-annual",IF(K63&lt;=366,"Annual","Missing Data")))))))</f>
        <v>Daily</v>
      </c>
      <c r="M63" s="3">
        <f>VLOOKUP($D63,LiquidityProfile!$A:$C,2,0)</f>
        <v>2</v>
      </c>
      <c r="N63" s="3">
        <f>VLOOKUP($D63,LiquidityProfile!$A:$C,3,0)</f>
        <v>10</v>
      </c>
      <c r="O63" s="3" t="str">
        <f t="shared" si="1"/>
        <v>Liquidity Provider</v>
      </c>
      <c r="P63" s="3" t="str">
        <f t="shared" si="2"/>
        <v>Liquidity Provider</v>
      </c>
    </row>
    <row r="64" spans="1:16" ht="15.75" thickBot="1" x14ac:dyDescent="0.3">
      <c r="A64" s="3" t="s">
        <v>166</v>
      </c>
      <c r="B64" s="3" t="s">
        <v>167</v>
      </c>
      <c r="C64" s="3" t="s">
        <v>40</v>
      </c>
      <c r="D64" s="3" t="s">
        <v>3</v>
      </c>
      <c r="E64" s="3" t="s">
        <v>41</v>
      </c>
      <c r="F64" s="3" t="s">
        <v>41</v>
      </c>
      <c r="G64" s="3" t="s">
        <v>41</v>
      </c>
      <c r="H64" s="3" t="s">
        <v>42</v>
      </c>
      <c r="I64" s="7">
        <v>45937</v>
      </c>
      <c r="J64" s="7">
        <v>45938</v>
      </c>
      <c r="K64" s="3">
        <f t="shared" si="0"/>
        <v>1</v>
      </c>
      <c r="L64" s="3" t="str">
        <f>IF(ISNUMBER(MATCH(A64,Closed!$A:$A,0)), "Closed", IF(K64&lt;=2,"Daily",IF(K64&lt;=5,"Weekly",IF(K64&lt;=31,"Monthly",IF(K64&lt;=90,"Quarterly",IF(K64&lt;=180,"Semi-annual",IF(K64&lt;=366,"Annual","Missing Data")))))))</f>
        <v>Daily</v>
      </c>
      <c r="M64" s="3">
        <f>VLOOKUP($D64,LiquidityProfile!$A:$C,2,0)</f>
        <v>2</v>
      </c>
      <c r="N64" s="3">
        <f>VLOOKUP($D64,LiquidityProfile!$A:$C,3,0)</f>
        <v>10</v>
      </c>
      <c r="O64" s="3" t="str">
        <f t="shared" si="1"/>
        <v>Liquidity Provider</v>
      </c>
      <c r="P64" s="3" t="str">
        <f t="shared" si="2"/>
        <v>Liquidity Provider</v>
      </c>
    </row>
    <row r="65" spans="1:16" ht="15.75" thickBot="1" x14ac:dyDescent="0.3">
      <c r="A65" s="3" t="s">
        <v>168</v>
      </c>
      <c r="B65" s="3" t="s">
        <v>169</v>
      </c>
      <c r="C65" s="3" t="s">
        <v>40</v>
      </c>
      <c r="D65" s="3" t="s">
        <v>3</v>
      </c>
      <c r="E65" s="3" t="s">
        <v>41</v>
      </c>
      <c r="F65" s="3" t="s">
        <v>42</v>
      </c>
      <c r="G65" s="3" t="s">
        <v>42</v>
      </c>
      <c r="H65" s="3" t="s">
        <v>42</v>
      </c>
      <c r="I65" s="7">
        <v>45937</v>
      </c>
      <c r="J65" s="7">
        <v>45938</v>
      </c>
      <c r="K65" s="3">
        <f t="shared" si="0"/>
        <v>1</v>
      </c>
      <c r="L65" s="3" t="str">
        <f>IF(ISNUMBER(MATCH(A65,Closed!$A:$A,0)), "Closed", IF(K65&lt;=2,"Daily",IF(K65&lt;=5,"Weekly",IF(K65&lt;=31,"Monthly",IF(K65&lt;=90,"Quarterly",IF(K65&lt;=180,"Semi-annual",IF(K65&lt;=366,"Annual","Missing Data")))))))</f>
        <v>Daily</v>
      </c>
      <c r="M65" s="3">
        <f>VLOOKUP($D65,LiquidityProfile!$A:$C,2,0)</f>
        <v>2</v>
      </c>
      <c r="N65" s="3">
        <f>VLOOKUP($D65,LiquidityProfile!$A:$C,3,0)</f>
        <v>10</v>
      </c>
      <c r="O65" s="3" t="str">
        <f t="shared" si="1"/>
        <v>Liquidity Provider</v>
      </c>
      <c r="P65" s="3" t="str">
        <f t="shared" si="2"/>
        <v>Liquidity Provider</v>
      </c>
    </row>
    <row r="66" spans="1:16" ht="15.75" thickBot="1" x14ac:dyDescent="0.3">
      <c r="A66" s="3" t="s">
        <v>170</v>
      </c>
      <c r="B66" s="3" t="s">
        <v>171</v>
      </c>
      <c r="C66" s="3" t="s">
        <v>40</v>
      </c>
      <c r="D66" s="3" t="s">
        <v>3</v>
      </c>
      <c r="E66" s="3" t="s">
        <v>41</v>
      </c>
      <c r="F66" s="3" t="s">
        <v>42</v>
      </c>
      <c r="G66" s="3" t="s">
        <v>42</v>
      </c>
      <c r="H66" s="3" t="s">
        <v>42</v>
      </c>
      <c r="I66" s="7">
        <v>45937</v>
      </c>
      <c r="J66" s="7">
        <v>45938</v>
      </c>
      <c r="K66" s="3">
        <f t="shared" ref="K66:K129" si="3">IF(ISBLANK(I66), "", J66-I66)</f>
        <v>1</v>
      </c>
      <c r="L66" s="3" t="str">
        <f>IF(ISNUMBER(MATCH(A66,Closed!$A:$A,0)), "Closed", IF(K66&lt;=2,"Daily",IF(K66&lt;=5,"Weekly",IF(K66&lt;=31,"Monthly",IF(K66&lt;=90,"Quarterly",IF(K66&lt;=180,"Semi-annual",IF(K66&lt;=366,"Annual","Missing Data")))))))</f>
        <v>Daily</v>
      </c>
      <c r="M66" s="3">
        <f>VLOOKUP($D66,LiquidityProfile!$A:$C,2,0)</f>
        <v>2</v>
      </c>
      <c r="N66" s="3">
        <f>VLOOKUP($D66,LiquidityProfile!$A:$C,3,0)</f>
        <v>10</v>
      </c>
      <c r="O66" s="3" t="str">
        <f t="shared" si="1"/>
        <v>Liquidity Provider</v>
      </c>
      <c r="P66" s="3" t="str">
        <f t="shared" si="2"/>
        <v>Liquidity Provider</v>
      </c>
    </row>
    <row r="67" spans="1:16" ht="15.75" thickBot="1" x14ac:dyDescent="0.3">
      <c r="A67" s="3" t="s">
        <v>172</v>
      </c>
      <c r="B67" s="3" t="s">
        <v>173</v>
      </c>
      <c r="C67" s="3" t="s">
        <v>40</v>
      </c>
      <c r="D67" s="3" t="s">
        <v>3</v>
      </c>
      <c r="E67" s="3" t="s">
        <v>41</v>
      </c>
      <c r="F67" s="3" t="s">
        <v>42</v>
      </c>
      <c r="G67" s="3" t="s">
        <v>41</v>
      </c>
      <c r="H67" s="3" t="s">
        <v>42</v>
      </c>
      <c r="I67" s="7">
        <v>45937</v>
      </c>
      <c r="J67" s="7">
        <v>45938</v>
      </c>
      <c r="K67" s="3">
        <f t="shared" si="3"/>
        <v>1</v>
      </c>
      <c r="L67" s="3" t="str">
        <f>IF(ISNUMBER(MATCH(A67,Closed!$A:$A,0)), "Closed", IF(K67&lt;=2,"Daily",IF(K67&lt;=5,"Weekly",IF(K67&lt;=31,"Monthly",IF(K67&lt;=90,"Quarterly",IF(K67&lt;=180,"Semi-annual",IF(K67&lt;=366,"Annual","Missing Data")))))))</f>
        <v>Daily</v>
      </c>
      <c r="M67" s="3">
        <f>VLOOKUP($D67,LiquidityProfile!$A:$C,2,0)</f>
        <v>2</v>
      </c>
      <c r="N67" s="3">
        <f>VLOOKUP($D67,LiquidityProfile!$A:$C,3,0)</f>
        <v>10</v>
      </c>
      <c r="O67" s="3" t="str">
        <f t="shared" ref="O67:O130" si="4">IF(L67="Closed","Not Applicable",IF(M67&lt;=30,"Liquidity Provider","Liquidity Receiver"))</f>
        <v>Liquidity Provider</v>
      </c>
      <c r="P67" s="3" t="str">
        <f t="shared" ref="P67:P130" si="5">IF(L67="Closed","Not Applicable",IF(N67&lt;=30,"Liquidity Provider","Liquidity Receiver"))</f>
        <v>Liquidity Provider</v>
      </c>
    </row>
    <row r="68" spans="1:16" ht="15.75" thickBot="1" x14ac:dyDescent="0.3">
      <c r="A68" s="3" t="s">
        <v>174</v>
      </c>
      <c r="B68" s="3" t="s">
        <v>175</v>
      </c>
      <c r="C68" s="3" t="s">
        <v>40</v>
      </c>
      <c r="D68" s="3" t="s">
        <v>3</v>
      </c>
      <c r="E68" s="3" t="s">
        <v>41</v>
      </c>
      <c r="F68" s="3" t="s">
        <v>42</v>
      </c>
      <c r="G68" s="3" t="s">
        <v>42</v>
      </c>
      <c r="H68" s="3" t="s">
        <v>42</v>
      </c>
      <c r="I68" s="7">
        <v>45936</v>
      </c>
      <c r="J68" s="7">
        <v>45938</v>
      </c>
      <c r="K68" s="3">
        <f t="shared" si="3"/>
        <v>2</v>
      </c>
      <c r="L68" s="3" t="str">
        <f>IF(ISNUMBER(MATCH(A68,Closed!$A:$A,0)), "Closed", IF(K68&lt;=2,"Daily",IF(K68&lt;=5,"Weekly",IF(K68&lt;=31,"Monthly",IF(K68&lt;=90,"Quarterly",IF(K68&lt;=180,"Semi-annual",IF(K68&lt;=366,"Annual","Missing Data")))))))</f>
        <v>Daily</v>
      </c>
      <c r="M68" s="3">
        <f>VLOOKUP($D68,LiquidityProfile!$A:$C,2,0)</f>
        <v>2</v>
      </c>
      <c r="N68" s="3">
        <f>VLOOKUP($D68,LiquidityProfile!$A:$C,3,0)</f>
        <v>10</v>
      </c>
      <c r="O68" s="3" t="str">
        <f t="shared" si="4"/>
        <v>Liquidity Provider</v>
      </c>
      <c r="P68" s="3" t="str">
        <f t="shared" si="5"/>
        <v>Liquidity Provider</v>
      </c>
    </row>
    <row r="69" spans="1:16" ht="15.75" thickBot="1" x14ac:dyDescent="0.3">
      <c r="A69" s="3" t="s">
        <v>176</v>
      </c>
      <c r="B69" s="3" t="s">
        <v>177</v>
      </c>
      <c r="C69" s="3" t="s">
        <v>40</v>
      </c>
      <c r="D69" s="3" t="s">
        <v>3</v>
      </c>
      <c r="E69" s="3" t="s">
        <v>41</v>
      </c>
      <c r="F69" s="3" t="s">
        <v>42</v>
      </c>
      <c r="G69" s="3" t="s">
        <v>41</v>
      </c>
      <c r="H69" s="3" t="s">
        <v>42</v>
      </c>
      <c r="I69" s="7">
        <v>45937</v>
      </c>
      <c r="J69" s="7">
        <v>45938</v>
      </c>
      <c r="K69" s="3">
        <f t="shared" si="3"/>
        <v>1</v>
      </c>
      <c r="L69" s="3" t="str">
        <f>IF(ISNUMBER(MATCH(A69,Closed!$A:$A,0)), "Closed", IF(K69&lt;=2,"Daily",IF(K69&lt;=5,"Weekly",IF(K69&lt;=31,"Monthly",IF(K69&lt;=90,"Quarterly",IF(K69&lt;=180,"Semi-annual",IF(K69&lt;=366,"Annual","Missing Data")))))))</f>
        <v>Daily</v>
      </c>
      <c r="M69" s="3">
        <f>VLOOKUP($D69,LiquidityProfile!$A:$C,2,0)</f>
        <v>2</v>
      </c>
      <c r="N69" s="3">
        <f>VLOOKUP($D69,LiquidityProfile!$A:$C,3,0)</f>
        <v>10</v>
      </c>
      <c r="O69" s="3" t="str">
        <f t="shared" si="4"/>
        <v>Liquidity Provider</v>
      </c>
      <c r="P69" s="3" t="str">
        <f t="shared" si="5"/>
        <v>Liquidity Provider</v>
      </c>
    </row>
    <row r="70" spans="1:16" ht="15.75" thickBot="1" x14ac:dyDescent="0.3">
      <c r="A70" s="3" t="s">
        <v>178</v>
      </c>
      <c r="B70" s="3" t="s">
        <v>179</v>
      </c>
      <c r="C70" s="3" t="s">
        <v>40</v>
      </c>
      <c r="D70" s="3" t="s">
        <v>3</v>
      </c>
      <c r="E70" s="3" t="s">
        <v>41</v>
      </c>
      <c r="F70" s="3" t="s">
        <v>42</v>
      </c>
      <c r="G70" s="3" t="s">
        <v>42</v>
      </c>
      <c r="H70" s="3" t="s">
        <v>42</v>
      </c>
      <c r="I70" s="7">
        <v>45937</v>
      </c>
      <c r="J70" s="7">
        <v>45938</v>
      </c>
      <c r="K70" s="3">
        <f t="shared" si="3"/>
        <v>1</v>
      </c>
      <c r="L70" s="3" t="str">
        <f>IF(ISNUMBER(MATCH(A70,Closed!$A:$A,0)), "Closed", IF(K70&lt;=2,"Daily",IF(K70&lt;=5,"Weekly",IF(K70&lt;=31,"Monthly",IF(K70&lt;=90,"Quarterly",IF(K70&lt;=180,"Semi-annual",IF(K70&lt;=366,"Annual","Missing Data")))))))</f>
        <v>Daily</v>
      </c>
      <c r="M70" s="3">
        <f>VLOOKUP($D70,LiquidityProfile!$A:$C,2,0)</f>
        <v>2</v>
      </c>
      <c r="N70" s="3">
        <f>VLOOKUP($D70,LiquidityProfile!$A:$C,3,0)</f>
        <v>10</v>
      </c>
      <c r="O70" s="3" t="str">
        <f t="shared" si="4"/>
        <v>Liquidity Provider</v>
      </c>
      <c r="P70" s="3" t="str">
        <f t="shared" si="5"/>
        <v>Liquidity Provider</v>
      </c>
    </row>
    <row r="71" spans="1:16" ht="15.75" thickBot="1" x14ac:dyDescent="0.3">
      <c r="A71" s="3" t="s">
        <v>180</v>
      </c>
      <c r="B71" s="3" t="s">
        <v>181</v>
      </c>
      <c r="C71" s="3" t="s">
        <v>40</v>
      </c>
      <c r="D71" s="3" t="s">
        <v>3</v>
      </c>
      <c r="E71" s="3" t="s">
        <v>41</v>
      </c>
      <c r="F71" s="3" t="s">
        <v>42</v>
      </c>
      <c r="G71" s="3" t="s">
        <v>42</v>
      </c>
      <c r="H71" s="3" t="s">
        <v>42</v>
      </c>
      <c r="I71" s="7">
        <v>45937</v>
      </c>
      <c r="J71" s="7">
        <v>45938</v>
      </c>
      <c r="K71" s="3">
        <f t="shared" si="3"/>
        <v>1</v>
      </c>
      <c r="L71" s="3" t="str">
        <f>IF(ISNUMBER(MATCH(A71,Closed!$A:$A,0)), "Closed", IF(K71&lt;=2,"Daily",IF(K71&lt;=5,"Weekly",IF(K71&lt;=31,"Monthly",IF(K71&lt;=90,"Quarterly",IF(K71&lt;=180,"Semi-annual",IF(K71&lt;=366,"Annual","Missing Data")))))))</f>
        <v>Daily</v>
      </c>
      <c r="M71" s="3">
        <f>VLOOKUP($D71,LiquidityProfile!$A:$C,2,0)</f>
        <v>2</v>
      </c>
      <c r="N71" s="3">
        <f>VLOOKUP($D71,LiquidityProfile!$A:$C,3,0)</f>
        <v>10</v>
      </c>
      <c r="O71" s="3" t="str">
        <f t="shared" si="4"/>
        <v>Liquidity Provider</v>
      </c>
      <c r="P71" s="3" t="str">
        <f t="shared" si="5"/>
        <v>Liquidity Provider</v>
      </c>
    </row>
    <row r="72" spans="1:16" ht="15.75" thickBot="1" x14ac:dyDescent="0.3">
      <c r="A72" s="3" t="s">
        <v>182</v>
      </c>
      <c r="B72" s="3" t="s">
        <v>183</v>
      </c>
      <c r="C72" s="3" t="s">
        <v>40</v>
      </c>
      <c r="D72" s="3" t="s">
        <v>3</v>
      </c>
      <c r="E72" s="3" t="s">
        <v>41</v>
      </c>
      <c r="F72" s="3" t="s">
        <v>42</v>
      </c>
      <c r="G72" s="3" t="s">
        <v>42</v>
      </c>
      <c r="H72" s="3" t="s">
        <v>42</v>
      </c>
      <c r="I72" s="7">
        <v>45937</v>
      </c>
      <c r="J72" s="7">
        <v>45938</v>
      </c>
      <c r="K72" s="3">
        <f t="shared" si="3"/>
        <v>1</v>
      </c>
      <c r="L72" s="3" t="str">
        <f>IF(ISNUMBER(MATCH(A72,Closed!$A:$A,0)), "Closed", IF(K72&lt;=2,"Daily",IF(K72&lt;=5,"Weekly",IF(K72&lt;=31,"Monthly",IF(K72&lt;=90,"Quarterly",IF(K72&lt;=180,"Semi-annual",IF(K72&lt;=366,"Annual","Missing Data")))))))</f>
        <v>Daily</v>
      </c>
      <c r="M72" s="3">
        <f>VLOOKUP($D72,LiquidityProfile!$A:$C,2,0)</f>
        <v>2</v>
      </c>
      <c r="N72" s="3">
        <f>VLOOKUP($D72,LiquidityProfile!$A:$C,3,0)</f>
        <v>10</v>
      </c>
      <c r="O72" s="3" t="str">
        <f t="shared" si="4"/>
        <v>Liquidity Provider</v>
      </c>
      <c r="P72" s="3" t="str">
        <f t="shared" si="5"/>
        <v>Liquidity Provider</v>
      </c>
    </row>
    <row r="73" spans="1:16" ht="15.75" thickBot="1" x14ac:dyDescent="0.3">
      <c r="A73" s="3" t="s">
        <v>184</v>
      </c>
      <c r="B73" s="3" t="s">
        <v>185</v>
      </c>
      <c r="C73" s="3" t="s">
        <v>40</v>
      </c>
      <c r="D73" s="3" t="s">
        <v>3</v>
      </c>
      <c r="E73" s="3" t="s">
        <v>41</v>
      </c>
      <c r="F73" s="3" t="s">
        <v>41</v>
      </c>
      <c r="G73" s="3" t="s">
        <v>42</v>
      </c>
      <c r="H73" s="3" t="s">
        <v>42</v>
      </c>
      <c r="I73" s="7">
        <v>45937</v>
      </c>
      <c r="J73" s="7">
        <v>45938</v>
      </c>
      <c r="K73" s="3">
        <f t="shared" si="3"/>
        <v>1</v>
      </c>
      <c r="L73" s="3" t="str">
        <f>IF(ISNUMBER(MATCH(A73,Closed!$A:$A,0)), "Closed", IF(K73&lt;=2,"Daily",IF(K73&lt;=5,"Weekly",IF(K73&lt;=31,"Monthly",IF(K73&lt;=90,"Quarterly",IF(K73&lt;=180,"Semi-annual",IF(K73&lt;=366,"Annual","Missing Data")))))))</f>
        <v>Daily</v>
      </c>
      <c r="M73" s="3">
        <f>VLOOKUP($D73,LiquidityProfile!$A:$C,2,0)</f>
        <v>2</v>
      </c>
      <c r="N73" s="3">
        <f>VLOOKUP($D73,LiquidityProfile!$A:$C,3,0)</f>
        <v>10</v>
      </c>
      <c r="O73" s="3" t="str">
        <f t="shared" si="4"/>
        <v>Liquidity Provider</v>
      </c>
      <c r="P73" s="3" t="str">
        <f t="shared" si="5"/>
        <v>Liquidity Provider</v>
      </c>
    </row>
    <row r="74" spans="1:16" ht="15.75" thickBot="1" x14ac:dyDescent="0.3">
      <c r="A74" s="3" t="s">
        <v>186</v>
      </c>
      <c r="B74" s="3" t="s">
        <v>187</v>
      </c>
      <c r="C74" s="3" t="s">
        <v>40</v>
      </c>
      <c r="D74" s="3" t="s">
        <v>3</v>
      </c>
      <c r="E74" s="3" t="s">
        <v>41</v>
      </c>
      <c r="F74" s="3" t="s">
        <v>42</v>
      </c>
      <c r="G74" s="3" t="s">
        <v>41</v>
      </c>
      <c r="H74" s="3" t="s">
        <v>42</v>
      </c>
      <c r="I74" s="7">
        <v>45937</v>
      </c>
      <c r="J74" s="7">
        <v>45938</v>
      </c>
      <c r="K74" s="3">
        <f t="shared" si="3"/>
        <v>1</v>
      </c>
      <c r="L74" s="3" t="str">
        <f>IF(ISNUMBER(MATCH(A74,Closed!$A:$A,0)), "Closed", IF(K74&lt;=2,"Daily",IF(K74&lt;=5,"Weekly",IF(K74&lt;=31,"Monthly",IF(K74&lt;=90,"Quarterly",IF(K74&lt;=180,"Semi-annual",IF(K74&lt;=366,"Annual","Missing Data")))))))</f>
        <v>Daily</v>
      </c>
      <c r="M74" s="3">
        <f>VLOOKUP($D74,LiquidityProfile!$A:$C,2,0)</f>
        <v>2</v>
      </c>
      <c r="N74" s="3">
        <f>VLOOKUP($D74,LiquidityProfile!$A:$C,3,0)</f>
        <v>10</v>
      </c>
      <c r="O74" s="3" t="str">
        <f t="shared" si="4"/>
        <v>Liquidity Provider</v>
      </c>
      <c r="P74" s="3" t="str">
        <f t="shared" si="5"/>
        <v>Liquidity Provider</v>
      </c>
    </row>
    <row r="75" spans="1:16" ht="15.75" thickBot="1" x14ac:dyDescent="0.3">
      <c r="A75" s="3" t="s">
        <v>188</v>
      </c>
      <c r="B75" s="3" t="s">
        <v>189</v>
      </c>
      <c r="C75" s="3" t="s">
        <v>40</v>
      </c>
      <c r="D75" s="3" t="s">
        <v>3</v>
      </c>
      <c r="E75" s="3" t="s">
        <v>41</v>
      </c>
      <c r="F75" s="3" t="s">
        <v>42</v>
      </c>
      <c r="G75" s="3" t="s">
        <v>42</v>
      </c>
      <c r="H75" s="3" t="s">
        <v>42</v>
      </c>
      <c r="I75" s="7">
        <v>45937</v>
      </c>
      <c r="J75" s="7">
        <v>45938</v>
      </c>
      <c r="K75" s="3">
        <f t="shared" si="3"/>
        <v>1</v>
      </c>
      <c r="L75" s="3" t="str">
        <f>IF(ISNUMBER(MATCH(A75,Closed!$A:$A,0)), "Closed", IF(K75&lt;=2,"Daily",IF(K75&lt;=5,"Weekly",IF(K75&lt;=31,"Monthly",IF(K75&lt;=90,"Quarterly",IF(K75&lt;=180,"Semi-annual",IF(K75&lt;=366,"Annual","Missing Data")))))))</f>
        <v>Daily</v>
      </c>
      <c r="M75" s="3">
        <f>VLOOKUP($D75,LiquidityProfile!$A:$C,2,0)</f>
        <v>2</v>
      </c>
      <c r="N75" s="3">
        <f>VLOOKUP($D75,LiquidityProfile!$A:$C,3,0)</f>
        <v>10</v>
      </c>
      <c r="O75" s="3" t="str">
        <f t="shared" si="4"/>
        <v>Liquidity Provider</v>
      </c>
      <c r="P75" s="3" t="str">
        <f t="shared" si="5"/>
        <v>Liquidity Provider</v>
      </c>
    </row>
    <row r="76" spans="1:16" ht="15.75" thickBot="1" x14ac:dyDescent="0.3">
      <c r="A76" s="3" t="s">
        <v>190</v>
      </c>
      <c r="B76" s="3" t="s">
        <v>191</v>
      </c>
      <c r="C76" s="3" t="s">
        <v>40</v>
      </c>
      <c r="D76" s="3" t="s">
        <v>3</v>
      </c>
      <c r="E76" s="3" t="s">
        <v>41</v>
      </c>
      <c r="F76" s="3" t="s">
        <v>42</v>
      </c>
      <c r="G76" s="3" t="s">
        <v>42</v>
      </c>
      <c r="H76" s="3" t="s">
        <v>42</v>
      </c>
      <c r="I76" s="7">
        <v>45937</v>
      </c>
      <c r="J76" s="7">
        <v>45938</v>
      </c>
      <c r="K76" s="3">
        <f t="shared" si="3"/>
        <v>1</v>
      </c>
      <c r="L76" s="3" t="str">
        <f>IF(ISNUMBER(MATCH(A76,Closed!$A:$A,0)), "Closed", IF(K76&lt;=2,"Daily",IF(K76&lt;=5,"Weekly",IF(K76&lt;=31,"Monthly",IF(K76&lt;=90,"Quarterly",IF(K76&lt;=180,"Semi-annual",IF(K76&lt;=366,"Annual","Missing Data")))))))</f>
        <v>Daily</v>
      </c>
      <c r="M76" s="3">
        <f>VLOOKUP($D76,LiquidityProfile!$A:$C,2,0)</f>
        <v>2</v>
      </c>
      <c r="N76" s="3">
        <f>VLOOKUP($D76,LiquidityProfile!$A:$C,3,0)</f>
        <v>10</v>
      </c>
      <c r="O76" s="3" t="str">
        <f t="shared" si="4"/>
        <v>Liquidity Provider</v>
      </c>
      <c r="P76" s="3" t="str">
        <f t="shared" si="5"/>
        <v>Liquidity Provider</v>
      </c>
    </row>
    <row r="77" spans="1:16" ht="15.75" thickBot="1" x14ac:dyDescent="0.3">
      <c r="A77" s="3" t="s">
        <v>192</v>
      </c>
      <c r="B77" s="3" t="s">
        <v>193</v>
      </c>
      <c r="C77" s="3" t="s">
        <v>40</v>
      </c>
      <c r="D77" s="3" t="s">
        <v>3</v>
      </c>
      <c r="E77" s="3" t="s">
        <v>41</v>
      </c>
      <c r="F77" s="3" t="s">
        <v>42</v>
      </c>
      <c r="G77" s="3" t="s">
        <v>41</v>
      </c>
      <c r="H77" s="3" t="s">
        <v>42</v>
      </c>
      <c r="I77" s="7">
        <v>45937</v>
      </c>
      <c r="J77" s="7">
        <v>45938</v>
      </c>
      <c r="K77" s="3">
        <f t="shared" si="3"/>
        <v>1</v>
      </c>
      <c r="L77" s="3" t="str">
        <f>IF(ISNUMBER(MATCH(A77,Closed!$A:$A,0)), "Closed", IF(K77&lt;=2,"Daily",IF(K77&lt;=5,"Weekly",IF(K77&lt;=31,"Monthly",IF(K77&lt;=90,"Quarterly",IF(K77&lt;=180,"Semi-annual",IF(K77&lt;=366,"Annual","Missing Data")))))))</f>
        <v>Daily</v>
      </c>
      <c r="M77" s="3">
        <f>VLOOKUP($D77,LiquidityProfile!$A:$C,2,0)</f>
        <v>2</v>
      </c>
      <c r="N77" s="3">
        <f>VLOOKUP($D77,LiquidityProfile!$A:$C,3,0)</f>
        <v>10</v>
      </c>
      <c r="O77" s="3" t="str">
        <f t="shared" si="4"/>
        <v>Liquidity Provider</v>
      </c>
      <c r="P77" s="3" t="str">
        <f t="shared" si="5"/>
        <v>Liquidity Provider</v>
      </c>
    </row>
    <row r="78" spans="1:16" ht="15.75" thickBot="1" x14ac:dyDescent="0.3">
      <c r="A78" s="3" t="s">
        <v>194</v>
      </c>
      <c r="B78" s="3" t="s">
        <v>195</v>
      </c>
      <c r="C78" s="3" t="s">
        <v>40</v>
      </c>
      <c r="D78" s="3" t="s">
        <v>3</v>
      </c>
      <c r="E78" s="3" t="s">
        <v>41</v>
      </c>
      <c r="F78" s="3" t="s">
        <v>41</v>
      </c>
      <c r="G78" s="3" t="s">
        <v>41</v>
      </c>
      <c r="H78" s="3" t="s">
        <v>42</v>
      </c>
      <c r="I78" s="7">
        <v>45937</v>
      </c>
      <c r="J78" s="7">
        <v>45938</v>
      </c>
      <c r="K78" s="3">
        <f t="shared" si="3"/>
        <v>1</v>
      </c>
      <c r="L78" s="3" t="str">
        <f>IF(ISNUMBER(MATCH(A78,Closed!$A:$A,0)), "Closed", IF(K78&lt;=2,"Daily",IF(K78&lt;=5,"Weekly",IF(K78&lt;=31,"Monthly",IF(K78&lt;=90,"Quarterly",IF(K78&lt;=180,"Semi-annual",IF(K78&lt;=366,"Annual","Missing Data")))))))</f>
        <v>Daily</v>
      </c>
      <c r="M78" s="3">
        <f>VLOOKUP($D78,LiquidityProfile!$A:$C,2,0)</f>
        <v>2</v>
      </c>
      <c r="N78" s="3">
        <f>VLOOKUP($D78,LiquidityProfile!$A:$C,3,0)</f>
        <v>10</v>
      </c>
      <c r="O78" s="3" t="str">
        <f t="shared" si="4"/>
        <v>Liquidity Provider</v>
      </c>
      <c r="P78" s="3" t="str">
        <f t="shared" si="5"/>
        <v>Liquidity Provider</v>
      </c>
    </row>
    <row r="79" spans="1:16" ht="15.75" thickBot="1" x14ac:dyDescent="0.3">
      <c r="A79" s="3" t="s">
        <v>196</v>
      </c>
      <c r="B79" s="3" t="s">
        <v>197</v>
      </c>
      <c r="C79" s="3" t="s">
        <v>40</v>
      </c>
      <c r="D79" s="3" t="s">
        <v>3</v>
      </c>
      <c r="E79" s="3" t="s">
        <v>41</v>
      </c>
      <c r="F79" s="3" t="s">
        <v>42</v>
      </c>
      <c r="G79" s="3" t="s">
        <v>42</v>
      </c>
      <c r="H79" s="3" t="s">
        <v>42</v>
      </c>
      <c r="I79" s="7">
        <v>45933</v>
      </c>
      <c r="J79" s="7">
        <v>45938</v>
      </c>
      <c r="K79" s="3">
        <f t="shared" si="3"/>
        <v>5</v>
      </c>
      <c r="L79" s="3" t="str">
        <f>IF(ISNUMBER(MATCH(A79,Closed!$A:$A,0)), "Closed", IF(K79&lt;=2,"Daily",IF(K79&lt;=5,"Weekly",IF(K79&lt;=31,"Monthly",IF(K79&lt;=90,"Quarterly",IF(K79&lt;=180,"Semi-annual",IF(K79&lt;=366,"Annual","Missing Data")))))))</f>
        <v>Weekly</v>
      </c>
      <c r="M79" s="3">
        <f>VLOOKUP($D79,LiquidityProfile!$A:$C,2,0)</f>
        <v>2</v>
      </c>
      <c r="N79" s="3">
        <f>VLOOKUP($D79,LiquidityProfile!$A:$C,3,0)</f>
        <v>10</v>
      </c>
      <c r="O79" s="3" t="str">
        <f t="shared" si="4"/>
        <v>Liquidity Provider</v>
      </c>
      <c r="P79" s="3" t="str">
        <f t="shared" si="5"/>
        <v>Liquidity Provider</v>
      </c>
    </row>
    <row r="80" spans="1:16" ht="15.75" thickBot="1" x14ac:dyDescent="0.3">
      <c r="A80" s="3" t="s">
        <v>198</v>
      </c>
      <c r="B80" s="3" t="s">
        <v>199</v>
      </c>
      <c r="C80" s="3" t="s">
        <v>40</v>
      </c>
      <c r="D80" s="3" t="s">
        <v>3</v>
      </c>
      <c r="E80" s="3" t="s">
        <v>41</v>
      </c>
      <c r="F80" s="3" t="s">
        <v>42</v>
      </c>
      <c r="G80" s="3" t="s">
        <v>42</v>
      </c>
      <c r="H80" s="3" t="s">
        <v>42</v>
      </c>
      <c r="I80" s="7">
        <v>45937</v>
      </c>
      <c r="J80" s="7">
        <v>45938</v>
      </c>
      <c r="K80" s="3">
        <f t="shared" si="3"/>
        <v>1</v>
      </c>
      <c r="L80" s="3" t="str">
        <f>IF(ISNUMBER(MATCH(A80,Closed!$A:$A,0)), "Closed", IF(K80&lt;=2,"Daily",IF(K80&lt;=5,"Weekly",IF(K80&lt;=31,"Monthly",IF(K80&lt;=90,"Quarterly",IF(K80&lt;=180,"Semi-annual",IF(K80&lt;=366,"Annual","Missing Data")))))))</f>
        <v>Daily</v>
      </c>
      <c r="M80" s="3">
        <f>VLOOKUP($D80,LiquidityProfile!$A:$C,2,0)</f>
        <v>2</v>
      </c>
      <c r="N80" s="3">
        <f>VLOOKUP($D80,LiquidityProfile!$A:$C,3,0)</f>
        <v>10</v>
      </c>
      <c r="O80" s="3" t="str">
        <f t="shared" si="4"/>
        <v>Liquidity Provider</v>
      </c>
      <c r="P80" s="3" t="str">
        <f t="shared" si="5"/>
        <v>Liquidity Provider</v>
      </c>
    </row>
    <row r="81" spans="1:16" ht="15.75" thickBot="1" x14ac:dyDescent="0.3">
      <c r="A81" s="3" t="s">
        <v>200</v>
      </c>
      <c r="B81" s="3" t="s">
        <v>201</v>
      </c>
      <c r="C81" s="3" t="s">
        <v>40</v>
      </c>
      <c r="D81" s="3" t="s">
        <v>3</v>
      </c>
      <c r="E81" s="3" t="s">
        <v>41</v>
      </c>
      <c r="F81" s="3" t="s">
        <v>42</v>
      </c>
      <c r="G81" s="3" t="s">
        <v>41</v>
      </c>
      <c r="H81" s="3" t="s">
        <v>42</v>
      </c>
      <c r="I81" s="7">
        <v>45937</v>
      </c>
      <c r="J81" s="7">
        <v>45938</v>
      </c>
      <c r="K81" s="3">
        <f t="shared" si="3"/>
        <v>1</v>
      </c>
      <c r="L81" s="3" t="str">
        <f>IF(ISNUMBER(MATCH(A81,Closed!$A:$A,0)), "Closed", IF(K81&lt;=2,"Daily",IF(K81&lt;=5,"Weekly",IF(K81&lt;=31,"Monthly",IF(K81&lt;=90,"Quarterly",IF(K81&lt;=180,"Semi-annual",IF(K81&lt;=366,"Annual","Missing Data")))))))</f>
        <v>Daily</v>
      </c>
      <c r="M81" s="3">
        <f>VLOOKUP($D81,LiquidityProfile!$A:$C,2,0)</f>
        <v>2</v>
      </c>
      <c r="N81" s="3">
        <f>VLOOKUP($D81,LiquidityProfile!$A:$C,3,0)</f>
        <v>10</v>
      </c>
      <c r="O81" s="3" t="str">
        <f t="shared" si="4"/>
        <v>Liquidity Provider</v>
      </c>
      <c r="P81" s="3" t="str">
        <f t="shared" si="5"/>
        <v>Liquidity Provider</v>
      </c>
    </row>
    <row r="82" spans="1:16" ht="15.75" thickBot="1" x14ac:dyDescent="0.3">
      <c r="A82" s="3" t="s">
        <v>202</v>
      </c>
      <c r="B82" s="3" t="s">
        <v>203</v>
      </c>
      <c r="C82" s="3" t="s">
        <v>40</v>
      </c>
      <c r="D82" s="3" t="s">
        <v>3</v>
      </c>
      <c r="E82" s="3" t="s">
        <v>41</v>
      </c>
      <c r="F82" s="3" t="s">
        <v>41</v>
      </c>
      <c r="G82" s="3" t="s">
        <v>41</v>
      </c>
      <c r="H82" s="3" t="s">
        <v>42</v>
      </c>
      <c r="I82" s="7">
        <v>45937</v>
      </c>
      <c r="J82" s="7">
        <v>45938</v>
      </c>
      <c r="K82" s="3">
        <f t="shared" si="3"/>
        <v>1</v>
      </c>
      <c r="L82" s="3" t="str">
        <f>IF(ISNUMBER(MATCH(A82,Closed!$A:$A,0)), "Closed", IF(K82&lt;=2,"Daily",IF(K82&lt;=5,"Weekly",IF(K82&lt;=31,"Monthly",IF(K82&lt;=90,"Quarterly",IF(K82&lt;=180,"Semi-annual",IF(K82&lt;=366,"Annual","Missing Data")))))))</f>
        <v>Daily</v>
      </c>
      <c r="M82" s="3">
        <f>VLOOKUP($D82,LiquidityProfile!$A:$C,2,0)</f>
        <v>2</v>
      </c>
      <c r="N82" s="3">
        <f>VLOOKUP($D82,LiquidityProfile!$A:$C,3,0)</f>
        <v>10</v>
      </c>
      <c r="O82" s="3" t="str">
        <f t="shared" si="4"/>
        <v>Liquidity Provider</v>
      </c>
      <c r="P82" s="3" t="str">
        <f t="shared" si="5"/>
        <v>Liquidity Provider</v>
      </c>
    </row>
    <row r="83" spans="1:16" ht="15.75" thickBot="1" x14ac:dyDescent="0.3">
      <c r="A83" s="3" t="s">
        <v>204</v>
      </c>
      <c r="B83" s="3" t="s">
        <v>205</v>
      </c>
      <c r="C83" s="3" t="s">
        <v>40</v>
      </c>
      <c r="D83" s="3" t="s">
        <v>3</v>
      </c>
      <c r="E83" s="3" t="s">
        <v>41</v>
      </c>
      <c r="F83" s="3" t="s">
        <v>42</v>
      </c>
      <c r="G83" s="3" t="s">
        <v>41</v>
      </c>
      <c r="H83" s="3" t="s">
        <v>42</v>
      </c>
      <c r="I83" s="7">
        <v>45937</v>
      </c>
      <c r="J83" s="7">
        <v>45938</v>
      </c>
      <c r="K83" s="3">
        <f t="shared" si="3"/>
        <v>1</v>
      </c>
      <c r="L83" s="3" t="str">
        <f>IF(ISNUMBER(MATCH(A83,Closed!$A:$A,0)), "Closed", IF(K83&lt;=2,"Daily",IF(K83&lt;=5,"Weekly",IF(K83&lt;=31,"Monthly",IF(K83&lt;=90,"Quarterly",IF(K83&lt;=180,"Semi-annual",IF(K83&lt;=366,"Annual","Missing Data")))))))</f>
        <v>Daily</v>
      </c>
      <c r="M83" s="3">
        <f>VLOOKUP($D83,LiquidityProfile!$A:$C,2,0)</f>
        <v>2</v>
      </c>
      <c r="N83" s="3">
        <f>VLOOKUP($D83,LiquidityProfile!$A:$C,3,0)</f>
        <v>10</v>
      </c>
      <c r="O83" s="3" t="str">
        <f t="shared" si="4"/>
        <v>Liquidity Provider</v>
      </c>
      <c r="P83" s="3" t="str">
        <f t="shared" si="5"/>
        <v>Liquidity Provider</v>
      </c>
    </row>
    <row r="84" spans="1:16" ht="15.75" thickBot="1" x14ac:dyDescent="0.3">
      <c r="A84" s="3" t="s">
        <v>206</v>
      </c>
      <c r="B84" s="3" t="s">
        <v>207</v>
      </c>
      <c r="C84" s="3" t="s">
        <v>40</v>
      </c>
      <c r="D84" s="3" t="s">
        <v>3</v>
      </c>
      <c r="E84" s="3" t="s">
        <v>41</v>
      </c>
      <c r="F84" s="3" t="s">
        <v>41</v>
      </c>
      <c r="G84" s="3" t="s">
        <v>41</v>
      </c>
      <c r="H84" s="3" t="s">
        <v>42</v>
      </c>
      <c r="I84" s="7">
        <v>45937</v>
      </c>
      <c r="J84" s="7">
        <v>45938</v>
      </c>
      <c r="K84" s="3">
        <f t="shared" si="3"/>
        <v>1</v>
      </c>
      <c r="L84" s="3" t="str">
        <f>IF(ISNUMBER(MATCH(A84,Closed!$A:$A,0)), "Closed", IF(K84&lt;=2,"Daily",IF(K84&lt;=5,"Weekly",IF(K84&lt;=31,"Monthly",IF(K84&lt;=90,"Quarterly",IF(K84&lt;=180,"Semi-annual",IF(K84&lt;=366,"Annual","Missing Data")))))))</f>
        <v>Daily</v>
      </c>
      <c r="M84" s="3">
        <f>VLOOKUP($D84,LiquidityProfile!$A:$C,2,0)</f>
        <v>2</v>
      </c>
      <c r="N84" s="3">
        <f>VLOOKUP($D84,LiquidityProfile!$A:$C,3,0)</f>
        <v>10</v>
      </c>
      <c r="O84" s="3" t="str">
        <f t="shared" si="4"/>
        <v>Liquidity Provider</v>
      </c>
      <c r="P84" s="3" t="str">
        <f t="shared" si="5"/>
        <v>Liquidity Provider</v>
      </c>
    </row>
    <row r="85" spans="1:16" ht="15.75" thickBot="1" x14ac:dyDescent="0.3">
      <c r="A85" s="3" t="s">
        <v>208</v>
      </c>
      <c r="B85" s="3" t="s">
        <v>209</v>
      </c>
      <c r="C85" s="3" t="s">
        <v>40</v>
      </c>
      <c r="D85" s="3" t="s">
        <v>3</v>
      </c>
      <c r="E85" s="3" t="s">
        <v>41</v>
      </c>
      <c r="F85" s="3" t="s">
        <v>41</v>
      </c>
      <c r="G85" s="3" t="s">
        <v>41</v>
      </c>
      <c r="H85" s="3" t="s">
        <v>42</v>
      </c>
      <c r="I85" s="7">
        <v>45936</v>
      </c>
      <c r="J85" s="7">
        <v>45938</v>
      </c>
      <c r="K85" s="3">
        <f t="shared" si="3"/>
        <v>2</v>
      </c>
      <c r="L85" s="3" t="str">
        <f>IF(ISNUMBER(MATCH(A85,Closed!$A:$A,0)), "Closed", IF(K85&lt;=2,"Daily",IF(K85&lt;=5,"Weekly",IF(K85&lt;=31,"Monthly",IF(K85&lt;=90,"Quarterly",IF(K85&lt;=180,"Semi-annual",IF(K85&lt;=366,"Annual","Missing Data")))))))</f>
        <v>Daily</v>
      </c>
      <c r="M85" s="3">
        <f>VLOOKUP($D85,LiquidityProfile!$A:$C,2,0)</f>
        <v>2</v>
      </c>
      <c r="N85" s="3">
        <f>VLOOKUP($D85,LiquidityProfile!$A:$C,3,0)</f>
        <v>10</v>
      </c>
      <c r="O85" s="3" t="str">
        <f t="shared" si="4"/>
        <v>Liquidity Provider</v>
      </c>
      <c r="P85" s="3" t="str">
        <f t="shared" si="5"/>
        <v>Liquidity Provider</v>
      </c>
    </row>
    <row r="86" spans="1:16" ht="15.75" thickBot="1" x14ac:dyDescent="0.3">
      <c r="A86" s="3" t="s">
        <v>210</v>
      </c>
      <c r="B86" s="3" t="s">
        <v>211</v>
      </c>
      <c r="C86" s="3" t="s">
        <v>40</v>
      </c>
      <c r="D86" s="3" t="s">
        <v>3</v>
      </c>
      <c r="E86" s="3" t="s">
        <v>41</v>
      </c>
      <c r="F86" s="3" t="s">
        <v>41</v>
      </c>
      <c r="G86" s="3" t="s">
        <v>41</v>
      </c>
      <c r="H86" s="3" t="s">
        <v>41</v>
      </c>
      <c r="I86" s="7">
        <v>45936</v>
      </c>
      <c r="J86" s="7">
        <v>45938</v>
      </c>
      <c r="K86" s="3">
        <f t="shared" si="3"/>
        <v>2</v>
      </c>
      <c r="L86" s="3" t="str">
        <f>IF(ISNUMBER(MATCH(A86,Closed!$A:$A,0)), "Closed", IF(K86&lt;=2,"Daily",IF(K86&lt;=5,"Weekly",IF(K86&lt;=31,"Monthly",IF(K86&lt;=90,"Quarterly",IF(K86&lt;=180,"Semi-annual",IF(K86&lt;=366,"Annual","Missing Data")))))))</f>
        <v>Daily</v>
      </c>
      <c r="M86" s="3">
        <f>VLOOKUP($D86,LiquidityProfile!$A:$C,2,0)</f>
        <v>2</v>
      </c>
      <c r="N86" s="3">
        <f>VLOOKUP($D86,LiquidityProfile!$A:$C,3,0)</f>
        <v>10</v>
      </c>
      <c r="O86" s="3" t="str">
        <f t="shared" si="4"/>
        <v>Liquidity Provider</v>
      </c>
      <c r="P86" s="3" t="str">
        <f t="shared" si="5"/>
        <v>Liquidity Provider</v>
      </c>
    </row>
    <row r="87" spans="1:16" ht="15.75" thickBot="1" x14ac:dyDescent="0.3">
      <c r="A87" s="3" t="s">
        <v>212</v>
      </c>
      <c r="B87" s="3" t="s">
        <v>213</v>
      </c>
      <c r="C87" s="3" t="s">
        <v>40</v>
      </c>
      <c r="D87" s="3" t="s">
        <v>3</v>
      </c>
      <c r="E87" s="3" t="s">
        <v>41</v>
      </c>
      <c r="F87" s="3" t="s">
        <v>42</v>
      </c>
      <c r="G87" s="3" t="s">
        <v>41</v>
      </c>
      <c r="H87" s="3" t="s">
        <v>42</v>
      </c>
      <c r="I87" s="7">
        <v>45936</v>
      </c>
      <c r="J87" s="7">
        <v>45938</v>
      </c>
      <c r="K87" s="3">
        <f t="shared" si="3"/>
        <v>2</v>
      </c>
      <c r="L87" s="3" t="str">
        <f>IF(ISNUMBER(MATCH(A87,Closed!$A:$A,0)), "Closed", IF(K87&lt;=2,"Daily",IF(K87&lt;=5,"Weekly",IF(K87&lt;=31,"Monthly",IF(K87&lt;=90,"Quarterly",IF(K87&lt;=180,"Semi-annual",IF(K87&lt;=366,"Annual","Missing Data")))))))</f>
        <v>Daily</v>
      </c>
      <c r="M87" s="3">
        <f>VLOOKUP($D87,LiquidityProfile!$A:$C,2,0)</f>
        <v>2</v>
      </c>
      <c r="N87" s="3">
        <f>VLOOKUP($D87,LiquidityProfile!$A:$C,3,0)</f>
        <v>10</v>
      </c>
      <c r="O87" s="3" t="str">
        <f t="shared" si="4"/>
        <v>Liquidity Provider</v>
      </c>
      <c r="P87" s="3" t="str">
        <f t="shared" si="5"/>
        <v>Liquidity Provider</v>
      </c>
    </row>
    <row r="88" spans="1:16" ht="15.75" thickBot="1" x14ac:dyDescent="0.3">
      <c r="A88" s="3" t="s">
        <v>214</v>
      </c>
      <c r="B88" s="3" t="s">
        <v>215</v>
      </c>
      <c r="C88" s="3" t="s">
        <v>40</v>
      </c>
      <c r="D88" s="3" t="s">
        <v>3</v>
      </c>
      <c r="E88" s="3" t="s">
        <v>41</v>
      </c>
      <c r="F88" s="3" t="s">
        <v>42</v>
      </c>
      <c r="G88" s="3" t="s">
        <v>42</v>
      </c>
      <c r="H88" s="3" t="s">
        <v>42</v>
      </c>
      <c r="I88" s="7">
        <v>45937</v>
      </c>
      <c r="J88" s="7">
        <v>45938</v>
      </c>
      <c r="K88" s="3">
        <f t="shared" si="3"/>
        <v>1</v>
      </c>
      <c r="L88" s="3" t="str">
        <f>IF(ISNUMBER(MATCH(A88,Closed!$A:$A,0)), "Closed", IF(K88&lt;=2,"Daily",IF(K88&lt;=5,"Weekly",IF(K88&lt;=31,"Monthly",IF(K88&lt;=90,"Quarterly",IF(K88&lt;=180,"Semi-annual",IF(K88&lt;=366,"Annual","Missing Data")))))))</f>
        <v>Daily</v>
      </c>
      <c r="M88" s="3">
        <f>VLOOKUP($D88,LiquidityProfile!$A:$C,2,0)</f>
        <v>2</v>
      </c>
      <c r="N88" s="3">
        <f>VLOOKUP($D88,LiquidityProfile!$A:$C,3,0)</f>
        <v>10</v>
      </c>
      <c r="O88" s="3" t="str">
        <f t="shared" si="4"/>
        <v>Liquidity Provider</v>
      </c>
      <c r="P88" s="3" t="str">
        <f t="shared" si="5"/>
        <v>Liquidity Provider</v>
      </c>
    </row>
    <row r="89" spans="1:16" ht="15.75" thickBot="1" x14ac:dyDescent="0.3">
      <c r="A89" s="3" t="s">
        <v>216</v>
      </c>
      <c r="B89" s="3" t="s">
        <v>217</v>
      </c>
      <c r="C89" s="3" t="s">
        <v>40</v>
      </c>
      <c r="D89" s="3" t="s">
        <v>3</v>
      </c>
      <c r="E89" s="3" t="s">
        <v>41</v>
      </c>
      <c r="F89" s="3" t="s">
        <v>41</v>
      </c>
      <c r="G89" s="3" t="s">
        <v>41</v>
      </c>
      <c r="H89" s="3" t="s">
        <v>42</v>
      </c>
      <c r="I89" s="7">
        <v>45937</v>
      </c>
      <c r="J89" s="7">
        <v>45938</v>
      </c>
      <c r="K89" s="3">
        <f t="shared" si="3"/>
        <v>1</v>
      </c>
      <c r="L89" s="3" t="str">
        <f>IF(ISNUMBER(MATCH(A89,Closed!$A:$A,0)), "Closed", IF(K89&lt;=2,"Daily",IF(K89&lt;=5,"Weekly",IF(K89&lt;=31,"Monthly",IF(K89&lt;=90,"Quarterly",IF(K89&lt;=180,"Semi-annual",IF(K89&lt;=366,"Annual","Missing Data")))))))</f>
        <v>Daily</v>
      </c>
      <c r="M89" s="3">
        <f>VLOOKUP($D89,LiquidityProfile!$A:$C,2,0)</f>
        <v>2</v>
      </c>
      <c r="N89" s="3">
        <f>VLOOKUP($D89,LiquidityProfile!$A:$C,3,0)</f>
        <v>10</v>
      </c>
      <c r="O89" s="3" t="str">
        <f t="shared" si="4"/>
        <v>Liquidity Provider</v>
      </c>
      <c r="P89" s="3" t="str">
        <f t="shared" si="5"/>
        <v>Liquidity Provider</v>
      </c>
    </row>
    <row r="90" spans="1:16" ht="15.75" thickBot="1" x14ac:dyDescent="0.3">
      <c r="A90" s="3" t="s">
        <v>218</v>
      </c>
      <c r="B90" s="3" t="s">
        <v>219</v>
      </c>
      <c r="C90" s="3" t="s">
        <v>40</v>
      </c>
      <c r="D90" s="3" t="s">
        <v>3</v>
      </c>
      <c r="E90" s="3" t="s">
        <v>41</v>
      </c>
      <c r="F90" s="3" t="s">
        <v>42</v>
      </c>
      <c r="G90" s="3" t="s">
        <v>42</v>
      </c>
      <c r="H90" s="3" t="s">
        <v>42</v>
      </c>
      <c r="I90" s="7">
        <v>44938</v>
      </c>
      <c r="J90" s="7">
        <v>45938</v>
      </c>
      <c r="K90" s="3">
        <f t="shared" si="3"/>
        <v>1000</v>
      </c>
      <c r="L90" s="3" t="str">
        <f>IF(ISNUMBER(MATCH(A90,Closed!$A:$A,0)), "Closed", IF(K90&lt;=2,"Daily",IF(K90&lt;=5,"Weekly",IF(K90&lt;=31,"Monthly",IF(K90&lt;=90,"Quarterly",IF(K90&lt;=180,"Semi-annual",IF(K90&lt;=366,"Annual","Missing Data")))))))</f>
        <v>Closed</v>
      </c>
      <c r="M90" s="3">
        <f>VLOOKUP($D90,LiquidityProfile!$A:$C,2,0)</f>
        <v>2</v>
      </c>
      <c r="N90" s="3">
        <f>VLOOKUP($D90,LiquidityProfile!$A:$C,3,0)</f>
        <v>10</v>
      </c>
      <c r="O90" s="3" t="str">
        <f t="shared" si="4"/>
        <v>Not Applicable</v>
      </c>
      <c r="P90" s="3" t="str">
        <f t="shared" si="5"/>
        <v>Not Applicable</v>
      </c>
    </row>
    <row r="91" spans="1:16" ht="15.75" thickBot="1" x14ac:dyDescent="0.3">
      <c r="A91" s="3" t="s">
        <v>220</v>
      </c>
      <c r="B91" s="3" t="s">
        <v>221</v>
      </c>
      <c r="C91" s="3" t="s">
        <v>40</v>
      </c>
      <c r="D91" s="3" t="s">
        <v>3</v>
      </c>
      <c r="E91" s="3" t="s">
        <v>41</v>
      </c>
      <c r="F91" s="3" t="s">
        <v>41</v>
      </c>
      <c r="G91" s="3" t="s">
        <v>42</v>
      </c>
      <c r="H91" s="3" t="s">
        <v>42</v>
      </c>
      <c r="I91" s="7">
        <v>45937</v>
      </c>
      <c r="J91" s="7">
        <v>45938</v>
      </c>
      <c r="K91" s="3">
        <f t="shared" si="3"/>
        <v>1</v>
      </c>
      <c r="L91" s="3" t="str">
        <f>IF(ISNUMBER(MATCH(A91,Closed!$A:$A,0)), "Closed", IF(K91&lt;=2,"Daily",IF(K91&lt;=5,"Weekly",IF(K91&lt;=31,"Monthly",IF(K91&lt;=90,"Quarterly",IF(K91&lt;=180,"Semi-annual",IF(K91&lt;=366,"Annual","Missing Data")))))))</f>
        <v>Daily</v>
      </c>
      <c r="M91" s="3">
        <f>VLOOKUP($D91,LiquidityProfile!$A:$C,2,0)</f>
        <v>2</v>
      </c>
      <c r="N91" s="3">
        <f>VLOOKUP($D91,LiquidityProfile!$A:$C,3,0)</f>
        <v>10</v>
      </c>
      <c r="O91" s="3" t="str">
        <f t="shared" si="4"/>
        <v>Liquidity Provider</v>
      </c>
      <c r="P91" s="3" t="str">
        <f t="shared" si="5"/>
        <v>Liquidity Provider</v>
      </c>
    </row>
    <row r="92" spans="1:16" ht="15.75" thickBot="1" x14ac:dyDescent="0.3">
      <c r="A92" s="3" t="s">
        <v>222</v>
      </c>
      <c r="B92" s="3" t="s">
        <v>223</v>
      </c>
      <c r="C92" s="3" t="s">
        <v>40</v>
      </c>
      <c r="D92" s="3" t="s">
        <v>3</v>
      </c>
      <c r="E92" s="3" t="s">
        <v>41</v>
      </c>
      <c r="F92" s="3" t="s">
        <v>42</v>
      </c>
      <c r="G92" s="3" t="s">
        <v>42</v>
      </c>
      <c r="H92" s="3" t="s">
        <v>42</v>
      </c>
      <c r="I92" s="7">
        <v>45936</v>
      </c>
      <c r="J92" s="7">
        <v>45938</v>
      </c>
      <c r="K92" s="3">
        <f t="shared" si="3"/>
        <v>2</v>
      </c>
      <c r="L92" s="3" t="str">
        <f>IF(ISNUMBER(MATCH(A92,Closed!$A:$A,0)), "Closed", IF(K92&lt;=2,"Daily",IF(K92&lt;=5,"Weekly",IF(K92&lt;=31,"Monthly",IF(K92&lt;=90,"Quarterly",IF(K92&lt;=180,"Semi-annual",IF(K92&lt;=366,"Annual","Missing Data")))))))</f>
        <v>Daily</v>
      </c>
      <c r="M92" s="3">
        <f>VLOOKUP($D92,LiquidityProfile!$A:$C,2,0)</f>
        <v>2</v>
      </c>
      <c r="N92" s="3">
        <f>VLOOKUP($D92,LiquidityProfile!$A:$C,3,0)</f>
        <v>10</v>
      </c>
      <c r="O92" s="3" t="str">
        <f t="shared" si="4"/>
        <v>Liquidity Provider</v>
      </c>
      <c r="P92" s="3" t="str">
        <f t="shared" si="5"/>
        <v>Liquidity Provider</v>
      </c>
    </row>
    <row r="93" spans="1:16" ht="15.75" thickBot="1" x14ac:dyDescent="0.3">
      <c r="A93" s="3" t="s">
        <v>224</v>
      </c>
      <c r="B93" s="3" t="s">
        <v>225</v>
      </c>
      <c r="C93" s="3" t="s">
        <v>65</v>
      </c>
      <c r="D93" s="3" t="s">
        <v>3</v>
      </c>
      <c r="E93" s="3" t="s">
        <v>41</v>
      </c>
      <c r="F93" s="3" t="s">
        <v>41</v>
      </c>
      <c r="G93" s="3" t="s">
        <v>42</v>
      </c>
      <c r="H93" s="3" t="s">
        <v>42</v>
      </c>
      <c r="I93" s="7">
        <v>45933</v>
      </c>
      <c r="J93" s="7">
        <v>45938</v>
      </c>
      <c r="K93" s="3">
        <f t="shared" si="3"/>
        <v>5</v>
      </c>
      <c r="L93" s="3" t="str">
        <f>IF(ISNUMBER(MATCH(A93,Closed!$A:$A,0)), "Closed", IF(K93&lt;=2,"Daily",IF(K93&lt;=5,"Weekly",IF(K93&lt;=31,"Monthly",IF(K93&lt;=90,"Quarterly",IF(K93&lt;=180,"Semi-annual",IF(K93&lt;=366,"Annual","Missing Data")))))))</f>
        <v>Weekly</v>
      </c>
      <c r="M93" s="3">
        <f>VLOOKUP($D93,LiquidityProfile!$A:$C,2,0)</f>
        <v>2</v>
      </c>
      <c r="N93" s="3">
        <f>VLOOKUP($D93,LiquidityProfile!$A:$C,3,0)</f>
        <v>10</v>
      </c>
      <c r="O93" s="3" t="str">
        <f t="shared" si="4"/>
        <v>Liquidity Provider</v>
      </c>
      <c r="P93" s="3" t="str">
        <f t="shared" si="5"/>
        <v>Liquidity Provider</v>
      </c>
    </row>
    <row r="94" spans="1:16" ht="15.75" thickBot="1" x14ac:dyDescent="0.3">
      <c r="A94" s="3" t="s">
        <v>226</v>
      </c>
      <c r="B94" s="3" t="s">
        <v>227</v>
      </c>
      <c r="C94" s="3" t="s">
        <v>65</v>
      </c>
      <c r="D94" s="3" t="s">
        <v>3</v>
      </c>
      <c r="E94" s="3" t="s">
        <v>41</v>
      </c>
      <c r="F94" s="3" t="s">
        <v>41</v>
      </c>
      <c r="G94" s="3" t="s">
        <v>41</v>
      </c>
      <c r="H94" s="3" t="s">
        <v>41</v>
      </c>
      <c r="I94" s="7">
        <v>45936</v>
      </c>
      <c r="J94" s="7">
        <v>45938</v>
      </c>
      <c r="K94" s="3">
        <f t="shared" si="3"/>
        <v>2</v>
      </c>
      <c r="L94" s="3" t="str">
        <f>IF(ISNUMBER(MATCH(A94,Closed!$A:$A,0)), "Closed", IF(K94&lt;=2,"Daily",IF(K94&lt;=5,"Weekly",IF(K94&lt;=31,"Monthly",IF(K94&lt;=90,"Quarterly",IF(K94&lt;=180,"Semi-annual",IF(K94&lt;=366,"Annual","Missing Data")))))))</f>
        <v>Daily</v>
      </c>
      <c r="M94" s="3">
        <f>VLOOKUP($D94,LiquidityProfile!$A:$C,2,0)</f>
        <v>2</v>
      </c>
      <c r="N94" s="3">
        <f>VLOOKUP($D94,LiquidityProfile!$A:$C,3,0)</f>
        <v>10</v>
      </c>
      <c r="O94" s="3" t="str">
        <f t="shared" si="4"/>
        <v>Liquidity Provider</v>
      </c>
      <c r="P94" s="3" t="str">
        <f t="shared" si="5"/>
        <v>Liquidity Provider</v>
      </c>
    </row>
    <row r="95" spans="1:16" ht="15.75" thickBot="1" x14ac:dyDescent="0.3">
      <c r="A95" s="3" t="s">
        <v>228</v>
      </c>
      <c r="B95" s="3" t="s">
        <v>229</v>
      </c>
      <c r="C95" s="3" t="s">
        <v>65</v>
      </c>
      <c r="D95" s="3" t="s">
        <v>3</v>
      </c>
      <c r="E95" s="3" t="s">
        <v>41</v>
      </c>
      <c r="F95" s="3" t="s">
        <v>41</v>
      </c>
      <c r="G95" s="3" t="s">
        <v>41</v>
      </c>
      <c r="H95" s="3" t="s">
        <v>41</v>
      </c>
      <c r="I95" s="7">
        <v>45933</v>
      </c>
      <c r="J95" s="7">
        <v>45938</v>
      </c>
      <c r="K95" s="3">
        <f t="shared" si="3"/>
        <v>5</v>
      </c>
      <c r="L95" s="3" t="str">
        <f>IF(ISNUMBER(MATCH(A95,Closed!$A:$A,0)), "Closed", IF(K95&lt;=2,"Daily",IF(K95&lt;=5,"Weekly",IF(K95&lt;=31,"Monthly",IF(K95&lt;=90,"Quarterly",IF(K95&lt;=180,"Semi-annual",IF(K95&lt;=366,"Annual","Missing Data")))))))</f>
        <v>Weekly</v>
      </c>
      <c r="M95" s="3">
        <f>VLOOKUP($D95,LiquidityProfile!$A:$C,2,0)</f>
        <v>2</v>
      </c>
      <c r="N95" s="3">
        <f>VLOOKUP($D95,LiquidityProfile!$A:$C,3,0)</f>
        <v>10</v>
      </c>
      <c r="O95" s="3" t="str">
        <f t="shared" si="4"/>
        <v>Liquidity Provider</v>
      </c>
      <c r="P95" s="3" t="str">
        <f t="shared" si="5"/>
        <v>Liquidity Provider</v>
      </c>
    </row>
    <row r="96" spans="1:16" ht="15.75" thickBot="1" x14ac:dyDescent="0.3">
      <c r="A96" s="3" t="s">
        <v>230</v>
      </c>
      <c r="B96" s="3" t="s">
        <v>231</v>
      </c>
      <c r="C96" s="3" t="s">
        <v>65</v>
      </c>
      <c r="D96" s="3" t="s">
        <v>3</v>
      </c>
      <c r="E96" s="3" t="s">
        <v>41</v>
      </c>
      <c r="F96" s="3" t="s">
        <v>41</v>
      </c>
      <c r="G96" s="3" t="s">
        <v>41</v>
      </c>
      <c r="H96" s="3" t="s">
        <v>41</v>
      </c>
      <c r="I96" s="7">
        <v>45933</v>
      </c>
      <c r="J96" s="7">
        <v>45938</v>
      </c>
      <c r="K96" s="3">
        <f t="shared" si="3"/>
        <v>5</v>
      </c>
      <c r="L96" s="3" t="str">
        <f>IF(ISNUMBER(MATCH(A96,Closed!$A:$A,0)), "Closed", IF(K96&lt;=2,"Daily",IF(K96&lt;=5,"Weekly",IF(K96&lt;=31,"Monthly",IF(K96&lt;=90,"Quarterly",IF(K96&lt;=180,"Semi-annual",IF(K96&lt;=366,"Annual","Missing Data")))))))</f>
        <v>Weekly</v>
      </c>
      <c r="M96" s="3">
        <f>VLOOKUP($D96,LiquidityProfile!$A:$C,2,0)</f>
        <v>2</v>
      </c>
      <c r="N96" s="3">
        <f>VLOOKUP($D96,LiquidityProfile!$A:$C,3,0)</f>
        <v>10</v>
      </c>
      <c r="O96" s="3" t="str">
        <f t="shared" si="4"/>
        <v>Liquidity Provider</v>
      </c>
      <c r="P96" s="3" t="str">
        <f t="shared" si="5"/>
        <v>Liquidity Provider</v>
      </c>
    </row>
    <row r="97" spans="1:16" ht="15.75" thickBot="1" x14ac:dyDescent="0.3">
      <c r="A97" s="3" t="s">
        <v>232</v>
      </c>
      <c r="B97" s="3" t="s">
        <v>233</v>
      </c>
      <c r="C97" s="3" t="s">
        <v>65</v>
      </c>
      <c r="D97" s="3" t="s">
        <v>3</v>
      </c>
      <c r="E97" s="3" t="s">
        <v>41</v>
      </c>
      <c r="F97" s="3" t="s">
        <v>41</v>
      </c>
      <c r="G97" s="3" t="s">
        <v>41</v>
      </c>
      <c r="H97" s="3" t="s">
        <v>41</v>
      </c>
      <c r="I97" s="7">
        <v>45933</v>
      </c>
      <c r="J97" s="7">
        <v>45938</v>
      </c>
      <c r="K97" s="3">
        <f t="shared" si="3"/>
        <v>5</v>
      </c>
      <c r="L97" s="3" t="str">
        <f>IF(ISNUMBER(MATCH(A97,Closed!$A:$A,0)), "Closed", IF(K97&lt;=2,"Daily",IF(K97&lt;=5,"Weekly",IF(K97&lt;=31,"Monthly",IF(K97&lt;=90,"Quarterly",IF(K97&lt;=180,"Semi-annual",IF(K97&lt;=366,"Annual","Missing Data")))))))</f>
        <v>Weekly</v>
      </c>
      <c r="M97" s="3">
        <f>VLOOKUP($D97,LiquidityProfile!$A:$C,2,0)</f>
        <v>2</v>
      </c>
      <c r="N97" s="3">
        <f>VLOOKUP($D97,LiquidityProfile!$A:$C,3,0)</f>
        <v>10</v>
      </c>
      <c r="O97" s="3" t="str">
        <f t="shared" si="4"/>
        <v>Liquidity Provider</v>
      </c>
      <c r="P97" s="3" t="str">
        <f t="shared" si="5"/>
        <v>Liquidity Provider</v>
      </c>
    </row>
    <row r="98" spans="1:16" ht="15.75" thickBot="1" x14ac:dyDescent="0.3">
      <c r="A98" s="3" t="s">
        <v>234</v>
      </c>
      <c r="B98" s="3" t="s">
        <v>235</v>
      </c>
      <c r="C98" s="3" t="s">
        <v>65</v>
      </c>
      <c r="D98" s="3" t="s">
        <v>3</v>
      </c>
      <c r="E98" s="3" t="s">
        <v>41</v>
      </c>
      <c r="F98" s="3" t="s">
        <v>42</v>
      </c>
      <c r="G98" s="3" t="s">
        <v>41</v>
      </c>
      <c r="H98" s="3" t="s">
        <v>42</v>
      </c>
      <c r="I98" s="7">
        <v>45933</v>
      </c>
      <c r="J98" s="7">
        <v>45938</v>
      </c>
      <c r="K98" s="3">
        <f t="shared" si="3"/>
        <v>5</v>
      </c>
      <c r="L98" s="3" t="str">
        <f>IF(ISNUMBER(MATCH(A98,Closed!$A:$A,0)), "Closed", IF(K98&lt;=2,"Daily",IF(K98&lt;=5,"Weekly",IF(K98&lt;=31,"Monthly",IF(K98&lt;=90,"Quarterly",IF(K98&lt;=180,"Semi-annual",IF(K98&lt;=366,"Annual","Missing Data")))))))</f>
        <v>Weekly</v>
      </c>
      <c r="M98" s="3">
        <f>VLOOKUP($D98,LiquidityProfile!$A:$C,2,0)</f>
        <v>2</v>
      </c>
      <c r="N98" s="3">
        <f>VLOOKUP($D98,LiquidityProfile!$A:$C,3,0)</f>
        <v>10</v>
      </c>
      <c r="O98" s="3" t="str">
        <f t="shared" si="4"/>
        <v>Liquidity Provider</v>
      </c>
      <c r="P98" s="3" t="str">
        <f t="shared" si="5"/>
        <v>Liquidity Provider</v>
      </c>
    </row>
    <row r="99" spans="1:16" ht="15.75" thickBot="1" x14ac:dyDescent="0.3">
      <c r="A99" s="3" t="s">
        <v>236</v>
      </c>
      <c r="B99" s="3" t="s">
        <v>237</v>
      </c>
      <c r="C99" s="3" t="s">
        <v>65</v>
      </c>
      <c r="D99" s="3" t="s">
        <v>3</v>
      </c>
      <c r="E99" s="3" t="s">
        <v>41</v>
      </c>
      <c r="F99" s="3" t="s">
        <v>41</v>
      </c>
      <c r="G99" s="3" t="s">
        <v>41</v>
      </c>
      <c r="H99" s="3" t="s">
        <v>41</v>
      </c>
      <c r="I99" s="7">
        <v>45931</v>
      </c>
      <c r="J99" s="7">
        <v>45938</v>
      </c>
      <c r="K99" s="3">
        <f t="shared" si="3"/>
        <v>7</v>
      </c>
      <c r="L99" s="3" t="str">
        <f>IF(ISNUMBER(MATCH(A99,Closed!$A:$A,0)), "Closed", IF(K99&lt;=2,"Daily",IF(K99&lt;=5,"Weekly",IF(K99&lt;=31,"Monthly",IF(K99&lt;=90,"Quarterly",IF(K99&lt;=180,"Semi-annual",IF(K99&lt;=366,"Annual","Missing Data")))))))</f>
        <v>Monthly</v>
      </c>
      <c r="M99" s="3">
        <f>VLOOKUP($D99,LiquidityProfile!$A:$C,2,0)</f>
        <v>2</v>
      </c>
      <c r="N99" s="3">
        <f>VLOOKUP($D99,LiquidityProfile!$A:$C,3,0)</f>
        <v>10</v>
      </c>
      <c r="O99" s="3" t="str">
        <f t="shared" si="4"/>
        <v>Liquidity Provider</v>
      </c>
      <c r="P99" s="3" t="str">
        <f t="shared" si="5"/>
        <v>Liquidity Provider</v>
      </c>
    </row>
    <row r="100" spans="1:16" ht="15.75" thickBot="1" x14ac:dyDescent="0.3">
      <c r="A100" s="3" t="s">
        <v>238</v>
      </c>
      <c r="B100" s="3" t="s">
        <v>239</v>
      </c>
      <c r="C100" s="3" t="s">
        <v>65</v>
      </c>
      <c r="D100" s="3" t="s">
        <v>3</v>
      </c>
      <c r="E100" s="3" t="s">
        <v>41</v>
      </c>
      <c r="F100" s="3" t="s">
        <v>42</v>
      </c>
      <c r="G100" s="3" t="s">
        <v>41</v>
      </c>
      <c r="H100" s="3" t="s">
        <v>41</v>
      </c>
      <c r="I100" s="7">
        <v>45933</v>
      </c>
      <c r="J100" s="7">
        <v>45938</v>
      </c>
      <c r="K100" s="3">
        <f t="shared" si="3"/>
        <v>5</v>
      </c>
      <c r="L100" s="3" t="str">
        <f>IF(ISNUMBER(MATCH(A100,Closed!$A:$A,0)), "Closed", IF(K100&lt;=2,"Daily",IF(K100&lt;=5,"Weekly",IF(K100&lt;=31,"Monthly",IF(K100&lt;=90,"Quarterly",IF(K100&lt;=180,"Semi-annual",IF(K100&lt;=366,"Annual","Missing Data")))))))</f>
        <v>Weekly</v>
      </c>
      <c r="M100" s="3">
        <f>VLOOKUP($D100,LiquidityProfile!$A:$C,2,0)</f>
        <v>2</v>
      </c>
      <c r="N100" s="3">
        <f>VLOOKUP($D100,LiquidityProfile!$A:$C,3,0)</f>
        <v>10</v>
      </c>
      <c r="O100" s="3" t="str">
        <f t="shared" si="4"/>
        <v>Liquidity Provider</v>
      </c>
      <c r="P100" s="3" t="str">
        <f t="shared" si="5"/>
        <v>Liquidity Provider</v>
      </c>
    </row>
    <row r="101" spans="1:16" ht="15.75" thickBot="1" x14ac:dyDescent="0.3">
      <c r="A101" s="3" t="s">
        <v>240</v>
      </c>
      <c r="B101" s="3" t="s">
        <v>241</v>
      </c>
      <c r="C101" s="3" t="s">
        <v>65</v>
      </c>
      <c r="D101" s="3" t="s">
        <v>3</v>
      </c>
      <c r="E101" s="3" t="s">
        <v>41</v>
      </c>
      <c r="F101" s="3" t="s">
        <v>41</v>
      </c>
      <c r="G101" s="3" t="s">
        <v>41</v>
      </c>
      <c r="H101" s="3" t="s">
        <v>41</v>
      </c>
      <c r="I101" s="7">
        <v>45933</v>
      </c>
      <c r="J101" s="7">
        <v>45938</v>
      </c>
      <c r="K101" s="3">
        <f t="shared" si="3"/>
        <v>5</v>
      </c>
      <c r="L101" s="3" t="str">
        <f>IF(ISNUMBER(MATCH(A101,Closed!$A:$A,0)), "Closed", IF(K101&lt;=2,"Daily",IF(K101&lt;=5,"Weekly",IF(K101&lt;=31,"Monthly",IF(K101&lt;=90,"Quarterly",IF(K101&lt;=180,"Semi-annual",IF(K101&lt;=366,"Annual","Missing Data")))))))</f>
        <v>Weekly</v>
      </c>
      <c r="M101" s="3">
        <f>VLOOKUP($D101,LiquidityProfile!$A:$C,2,0)</f>
        <v>2</v>
      </c>
      <c r="N101" s="3">
        <f>VLOOKUP($D101,LiquidityProfile!$A:$C,3,0)</f>
        <v>10</v>
      </c>
      <c r="O101" s="3" t="str">
        <f t="shared" si="4"/>
        <v>Liquidity Provider</v>
      </c>
      <c r="P101" s="3" t="str">
        <f t="shared" si="5"/>
        <v>Liquidity Provider</v>
      </c>
    </row>
    <row r="102" spans="1:16" ht="15.75" thickBot="1" x14ac:dyDescent="0.3">
      <c r="A102" s="3" t="s">
        <v>242</v>
      </c>
      <c r="B102" s="3" t="s">
        <v>243</v>
      </c>
      <c r="C102" s="3" t="s">
        <v>65</v>
      </c>
      <c r="D102" s="3" t="s">
        <v>3</v>
      </c>
      <c r="E102" s="3" t="s">
        <v>41</v>
      </c>
      <c r="F102" s="3" t="s">
        <v>41</v>
      </c>
      <c r="G102" s="3" t="s">
        <v>41</v>
      </c>
      <c r="H102" s="3" t="s">
        <v>41</v>
      </c>
      <c r="I102" s="7">
        <v>45937</v>
      </c>
      <c r="J102" s="7">
        <v>45938</v>
      </c>
      <c r="K102" s="3">
        <f t="shared" si="3"/>
        <v>1</v>
      </c>
      <c r="L102" s="3" t="str">
        <f>IF(ISNUMBER(MATCH(A102,Closed!$A:$A,0)), "Closed", IF(K102&lt;=2,"Daily",IF(K102&lt;=5,"Weekly",IF(K102&lt;=31,"Monthly",IF(K102&lt;=90,"Quarterly",IF(K102&lt;=180,"Semi-annual",IF(K102&lt;=366,"Annual","Missing Data")))))))</f>
        <v>Daily</v>
      </c>
      <c r="M102" s="3">
        <f>VLOOKUP($D102,LiquidityProfile!$A:$C,2,0)</f>
        <v>2</v>
      </c>
      <c r="N102" s="3">
        <f>VLOOKUP($D102,LiquidityProfile!$A:$C,3,0)</f>
        <v>10</v>
      </c>
      <c r="O102" s="3" t="str">
        <f t="shared" si="4"/>
        <v>Liquidity Provider</v>
      </c>
      <c r="P102" s="3" t="str">
        <f t="shared" si="5"/>
        <v>Liquidity Provider</v>
      </c>
    </row>
    <row r="103" spans="1:16" ht="15.75" thickBot="1" x14ac:dyDescent="0.3">
      <c r="A103" s="3" t="s">
        <v>244</v>
      </c>
      <c r="B103" s="3" t="s">
        <v>245</v>
      </c>
      <c r="C103" s="3" t="s">
        <v>65</v>
      </c>
      <c r="D103" s="3" t="s">
        <v>3</v>
      </c>
      <c r="E103" s="3" t="s">
        <v>41</v>
      </c>
      <c r="F103" s="3" t="s">
        <v>41</v>
      </c>
      <c r="G103" s="3" t="s">
        <v>41</v>
      </c>
      <c r="H103" s="3" t="s">
        <v>41</v>
      </c>
      <c r="I103" s="7">
        <v>45933</v>
      </c>
      <c r="J103" s="7">
        <v>45938</v>
      </c>
      <c r="K103" s="3">
        <f t="shared" si="3"/>
        <v>5</v>
      </c>
      <c r="L103" s="3" t="str">
        <f>IF(ISNUMBER(MATCH(A103,Closed!$A:$A,0)), "Closed", IF(K103&lt;=2,"Daily",IF(K103&lt;=5,"Weekly",IF(K103&lt;=31,"Monthly",IF(K103&lt;=90,"Quarterly",IF(K103&lt;=180,"Semi-annual",IF(K103&lt;=366,"Annual","Missing Data")))))))</f>
        <v>Weekly</v>
      </c>
      <c r="M103" s="3">
        <f>VLOOKUP($D103,LiquidityProfile!$A:$C,2,0)</f>
        <v>2</v>
      </c>
      <c r="N103" s="3">
        <f>VLOOKUP($D103,LiquidityProfile!$A:$C,3,0)</f>
        <v>10</v>
      </c>
      <c r="O103" s="3" t="str">
        <f t="shared" si="4"/>
        <v>Liquidity Provider</v>
      </c>
      <c r="P103" s="3" t="str">
        <f t="shared" si="5"/>
        <v>Liquidity Provider</v>
      </c>
    </row>
    <row r="104" spans="1:16" ht="15.75" thickBot="1" x14ac:dyDescent="0.3">
      <c r="A104" s="3" t="s">
        <v>246</v>
      </c>
      <c r="B104" s="3" t="s">
        <v>247</v>
      </c>
      <c r="C104" s="3" t="s">
        <v>65</v>
      </c>
      <c r="D104" s="3" t="s">
        <v>3</v>
      </c>
      <c r="E104" s="3" t="s">
        <v>41</v>
      </c>
      <c r="F104" s="3" t="s">
        <v>41</v>
      </c>
      <c r="G104" s="3" t="s">
        <v>41</v>
      </c>
      <c r="H104" s="3" t="s">
        <v>41</v>
      </c>
      <c r="I104" s="7">
        <v>45937</v>
      </c>
      <c r="J104" s="7">
        <v>45938</v>
      </c>
      <c r="K104" s="3">
        <f t="shared" si="3"/>
        <v>1</v>
      </c>
      <c r="L104" s="3" t="str">
        <f>IF(ISNUMBER(MATCH(A104,Closed!$A:$A,0)), "Closed", IF(K104&lt;=2,"Daily",IF(K104&lt;=5,"Weekly",IF(K104&lt;=31,"Monthly",IF(K104&lt;=90,"Quarterly",IF(K104&lt;=180,"Semi-annual",IF(K104&lt;=366,"Annual","Missing Data")))))))</f>
        <v>Daily</v>
      </c>
      <c r="M104" s="3">
        <f>VLOOKUP($D104,LiquidityProfile!$A:$C,2,0)</f>
        <v>2</v>
      </c>
      <c r="N104" s="3">
        <f>VLOOKUP($D104,LiquidityProfile!$A:$C,3,0)</f>
        <v>10</v>
      </c>
      <c r="O104" s="3" t="str">
        <f t="shared" si="4"/>
        <v>Liquidity Provider</v>
      </c>
      <c r="P104" s="3" t="str">
        <f t="shared" si="5"/>
        <v>Liquidity Provider</v>
      </c>
    </row>
    <row r="105" spans="1:16" ht="15.75" thickBot="1" x14ac:dyDescent="0.3">
      <c r="A105" s="3" t="s">
        <v>248</v>
      </c>
      <c r="B105" s="3" t="s">
        <v>249</v>
      </c>
      <c r="C105" s="3" t="s">
        <v>65</v>
      </c>
      <c r="D105" s="3" t="s">
        <v>3</v>
      </c>
      <c r="E105" s="3" t="s">
        <v>41</v>
      </c>
      <c r="F105" s="3" t="s">
        <v>41</v>
      </c>
      <c r="G105" s="3" t="s">
        <v>41</v>
      </c>
      <c r="H105" s="3" t="s">
        <v>42</v>
      </c>
      <c r="I105" s="7">
        <v>45937</v>
      </c>
      <c r="J105" s="7">
        <v>45938</v>
      </c>
      <c r="K105" s="3">
        <f t="shared" si="3"/>
        <v>1</v>
      </c>
      <c r="L105" s="3" t="str">
        <f>IF(ISNUMBER(MATCH(A105,Closed!$A:$A,0)), "Closed", IF(K105&lt;=2,"Daily",IF(K105&lt;=5,"Weekly",IF(K105&lt;=31,"Monthly",IF(K105&lt;=90,"Quarterly",IF(K105&lt;=180,"Semi-annual",IF(K105&lt;=366,"Annual","Missing Data")))))))</f>
        <v>Daily</v>
      </c>
      <c r="M105" s="3">
        <f>VLOOKUP($D105,LiquidityProfile!$A:$C,2,0)</f>
        <v>2</v>
      </c>
      <c r="N105" s="3">
        <f>VLOOKUP($D105,LiquidityProfile!$A:$C,3,0)</f>
        <v>10</v>
      </c>
      <c r="O105" s="3" t="str">
        <f t="shared" si="4"/>
        <v>Liquidity Provider</v>
      </c>
      <c r="P105" s="3" t="str">
        <f t="shared" si="5"/>
        <v>Liquidity Provider</v>
      </c>
    </row>
    <row r="106" spans="1:16" ht="15.75" thickBot="1" x14ac:dyDescent="0.3">
      <c r="A106" s="3" t="s">
        <v>250</v>
      </c>
      <c r="B106" s="3" t="s">
        <v>251</v>
      </c>
      <c r="C106" s="3" t="s">
        <v>65</v>
      </c>
      <c r="D106" s="3" t="s">
        <v>3</v>
      </c>
      <c r="E106" s="3" t="s">
        <v>41</v>
      </c>
      <c r="F106" s="3" t="s">
        <v>42</v>
      </c>
      <c r="G106" s="3" t="s">
        <v>41</v>
      </c>
      <c r="H106" s="3" t="s">
        <v>42</v>
      </c>
      <c r="I106" s="7">
        <v>45936</v>
      </c>
      <c r="J106" s="7">
        <v>45938</v>
      </c>
      <c r="K106" s="3">
        <f t="shared" si="3"/>
        <v>2</v>
      </c>
      <c r="L106" s="3" t="str">
        <f>IF(ISNUMBER(MATCH(A106,Closed!$A:$A,0)), "Closed", IF(K106&lt;=2,"Daily",IF(K106&lt;=5,"Weekly",IF(K106&lt;=31,"Monthly",IF(K106&lt;=90,"Quarterly",IF(K106&lt;=180,"Semi-annual",IF(K106&lt;=366,"Annual","Missing Data")))))))</f>
        <v>Daily</v>
      </c>
      <c r="M106" s="3">
        <f>VLOOKUP($D106,LiquidityProfile!$A:$C,2,0)</f>
        <v>2</v>
      </c>
      <c r="N106" s="3">
        <f>VLOOKUP($D106,LiquidityProfile!$A:$C,3,0)</f>
        <v>10</v>
      </c>
      <c r="O106" s="3" t="str">
        <f t="shared" si="4"/>
        <v>Liquidity Provider</v>
      </c>
      <c r="P106" s="3" t="str">
        <f t="shared" si="5"/>
        <v>Liquidity Provider</v>
      </c>
    </row>
    <row r="107" spans="1:16" ht="15.75" thickBot="1" x14ac:dyDescent="0.3">
      <c r="A107" s="3" t="s">
        <v>252</v>
      </c>
      <c r="B107" s="3" t="s">
        <v>253</v>
      </c>
      <c r="C107" s="3" t="s">
        <v>65</v>
      </c>
      <c r="D107" s="3" t="s">
        <v>3</v>
      </c>
      <c r="E107" s="3" t="s">
        <v>41</v>
      </c>
      <c r="F107" s="3" t="s">
        <v>41</v>
      </c>
      <c r="G107" s="3" t="s">
        <v>41</v>
      </c>
      <c r="H107" s="3" t="s">
        <v>41</v>
      </c>
      <c r="I107" s="7">
        <v>45936</v>
      </c>
      <c r="J107" s="7">
        <v>45938</v>
      </c>
      <c r="K107" s="3">
        <f t="shared" si="3"/>
        <v>2</v>
      </c>
      <c r="L107" s="3" t="str">
        <f>IF(ISNUMBER(MATCH(A107,Closed!$A:$A,0)), "Closed", IF(K107&lt;=2,"Daily",IF(K107&lt;=5,"Weekly",IF(K107&lt;=31,"Monthly",IF(K107&lt;=90,"Quarterly",IF(K107&lt;=180,"Semi-annual",IF(K107&lt;=366,"Annual","Missing Data")))))))</f>
        <v>Daily</v>
      </c>
      <c r="M107" s="3">
        <f>VLOOKUP($D107,LiquidityProfile!$A:$C,2,0)</f>
        <v>2</v>
      </c>
      <c r="N107" s="3">
        <f>VLOOKUP($D107,LiquidityProfile!$A:$C,3,0)</f>
        <v>10</v>
      </c>
      <c r="O107" s="3" t="str">
        <f t="shared" si="4"/>
        <v>Liquidity Provider</v>
      </c>
      <c r="P107" s="3" t="str">
        <f t="shared" si="5"/>
        <v>Liquidity Provider</v>
      </c>
    </row>
    <row r="108" spans="1:16" ht="15.75" thickBot="1" x14ac:dyDescent="0.3">
      <c r="A108" s="3" t="s">
        <v>254</v>
      </c>
      <c r="B108" s="3" t="s">
        <v>255</v>
      </c>
      <c r="C108" s="3" t="s">
        <v>65</v>
      </c>
      <c r="D108" s="3" t="s">
        <v>3</v>
      </c>
      <c r="E108" s="3" t="s">
        <v>41</v>
      </c>
      <c r="F108" s="3" t="s">
        <v>42</v>
      </c>
      <c r="G108" s="3" t="s">
        <v>41</v>
      </c>
      <c r="H108" s="3" t="s">
        <v>42</v>
      </c>
      <c r="I108" s="7">
        <v>45936</v>
      </c>
      <c r="J108" s="7">
        <v>45938</v>
      </c>
      <c r="K108" s="3">
        <f t="shared" si="3"/>
        <v>2</v>
      </c>
      <c r="L108" s="3" t="str">
        <f>IF(ISNUMBER(MATCH(A108,Closed!$A:$A,0)), "Closed", IF(K108&lt;=2,"Daily",IF(K108&lt;=5,"Weekly",IF(K108&lt;=31,"Monthly",IF(K108&lt;=90,"Quarterly",IF(K108&lt;=180,"Semi-annual",IF(K108&lt;=366,"Annual","Missing Data")))))))</f>
        <v>Daily</v>
      </c>
      <c r="M108" s="3">
        <f>VLOOKUP($D108,LiquidityProfile!$A:$C,2,0)</f>
        <v>2</v>
      </c>
      <c r="N108" s="3">
        <f>VLOOKUP($D108,LiquidityProfile!$A:$C,3,0)</f>
        <v>10</v>
      </c>
      <c r="O108" s="3" t="str">
        <f t="shared" si="4"/>
        <v>Liquidity Provider</v>
      </c>
      <c r="P108" s="3" t="str">
        <f t="shared" si="5"/>
        <v>Liquidity Provider</v>
      </c>
    </row>
    <row r="109" spans="1:16" ht="15.75" thickBot="1" x14ac:dyDescent="0.3">
      <c r="A109" s="3" t="s">
        <v>256</v>
      </c>
      <c r="B109" s="3" t="s">
        <v>257</v>
      </c>
      <c r="C109" s="3" t="s">
        <v>65</v>
      </c>
      <c r="D109" s="3" t="s">
        <v>3</v>
      </c>
      <c r="E109" s="3" t="s">
        <v>41</v>
      </c>
      <c r="F109" s="3" t="s">
        <v>41</v>
      </c>
      <c r="G109" s="3" t="s">
        <v>41</v>
      </c>
      <c r="H109" s="3" t="s">
        <v>41</v>
      </c>
      <c r="I109" s="7">
        <v>45937</v>
      </c>
      <c r="J109" s="7">
        <v>45938</v>
      </c>
      <c r="K109" s="3">
        <f t="shared" si="3"/>
        <v>1</v>
      </c>
      <c r="L109" s="3" t="str">
        <f>IF(ISNUMBER(MATCH(A109,Closed!$A:$A,0)), "Closed", IF(K109&lt;=2,"Daily",IF(K109&lt;=5,"Weekly",IF(K109&lt;=31,"Monthly",IF(K109&lt;=90,"Quarterly",IF(K109&lt;=180,"Semi-annual",IF(K109&lt;=366,"Annual","Missing Data")))))))</f>
        <v>Daily</v>
      </c>
      <c r="M109" s="3">
        <f>VLOOKUP($D109,LiquidityProfile!$A:$C,2,0)</f>
        <v>2</v>
      </c>
      <c r="N109" s="3">
        <f>VLOOKUP($D109,LiquidityProfile!$A:$C,3,0)</f>
        <v>10</v>
      </c>
      <c r="O109" s="3" t="str">
        <f t="shared" si="4"/>
        <v>Liquidity Provider</v>
      </c>
      <c r="P109" s="3" t="str">
        <f t="shared" si="5"/>
        <v>Liquidity Provider</v>
      </c>
    </row>
    <row r="110" spans="1:16" ht="15.75" thickBot="1" x14ac:dyDescent="0.3">
      <c r="A110" s="3" t="s">
        <v>258</v>
      </c>
      <c r="B110" s="3" t="s">
        <v>259</v>
      </c>
      <c r="C110" s="3" t="s">
        <v>65</v>
      </c>
      <c r="D110" s="3" t="s">
        <v>3</v>
      </c>
      <c r="E110" s="3" t="s">
        <v>41</v>
      </c>
      <c r="F110" s="3" t="s">
        <v>42</v>
      </c>
      <c r="G110" s="3" t="s">
        <v>41</v>
      </c>
      <c r="H110" s="3" t="s">
        <v>41</v>
      </c>
      <c r="I110" s="7">
        <v>45932</v>
      </c>
      <c r="J110" s="7">
        <v>45938</v>
      </c>
      <c r="K110" s="3">
        <f t="shared" si="3"/>
        <v>6</v>
      </c>
      <c r="L110" s="3" t="str">
        <f>IF(ISNUMBER(MATCH(A110,Closed!$A:$A,0)), "Closed", IF(K110&lt;=2,"Daily",IF(K110&lt;=5,"Weekly",IF(K110&lt;=31,"Monthly",IF(K110&lt;=90,"Quarterly",IF(K110&lt;=180,"Semi-annual",IF(K110&lt;=366,"Annual","Missing Data")))))))</f>
        <v>Monthly</v>
      </c>
      <c r="M110" s="3">
        <f>VLOOKUP($D110,LiquidityProfile!$A:$C,2,0)</f>
        <v>2</v>
      </c>
      <c r="N110" s="3">
        <f>VLOOKUP($D110,LiquidityProfile!$A:$C,3,0)</f>
        <v>10</v>
      </c>
      <c r="O110" s="3" t="str">
        <f t="shared" si="4"/>
        <v>Liquidity Provider</v>
      </c>
      <c r="P110" s="3" t="str">
        <f t="shared" si="5"/>
        <v>Liquidity Provider</v>
      </c>
    </row>
    <row r="111" spans="1:16" ht="15.75" thickBot="1" x14ac:dyDescent="0.3">
      <c r="A111" s="3" t="s">
        <v>260</v>
      </c>
      <c r="B111" s="3" t="s">
        <v>261</v>
      </c>
      <c r="C111" s="3" t="s">
        <v>65</v>
      </c>
      <c r="D111" s="3" t="s">
        <v>3</v>
      </c>
      <c r="E111" s="3" t="s">
        <v>41</v>
      </c>
      <c r="F111" s="3" t="s">
        <v>41</v>
      </c>
      <c r="G111" s="3" t="s">
        <v>41</v>
      </c>
      <c r="H111" s="3" t="s">
        <v>41</v>
      </c>
      <c r="I111" s="7">
        <v>45936</v>
      </c>
      <c r="J111" s="7">
        <v>45938</v>
      </c>
      <c r="K111" s="3">
        <f t="shared" si="3"/>
        <v>2</v>
      </c>
      <c r="L111" s="3" t="str">
        <f>IF(ISNUMBER(MATCH(A111,Closed!$A:$A,0)), "Closed", IF(K111&lt;=2,"Daily",IF(K111&lt;=5,"Weekly",IF(K111&lt;=31,"Monthly",IF(K111&lt;=90,"Quarterly",IF(K111&lt;=180,"Semi-annual",IF(K111&lt;=366,"Annual","Missing Data")))))))</f>
        <v>Daily</v>
      </c>
      <c r="M111" s="3">
        <f>VLOOKUP($D111,LiquidityProfile!$A:$C,2,0)</f>
        <v>2</v>
      </c>
      <c r="N111" s="3">
        <f>VLOOKUP($D111,LiquidityProfile!$A:$C,3,0)</f>
        <v>10</v>
      </c>
      <c r="O111" s="3" t="str">
        <f t="shared" si="4"/>
        <v>Liquidity Provider</v>
      </c>
      <c r="P111" s="3" t="str">
        <f t="shared" si="5"/>
        <v>Liquidity Provider</v>
      </c>
    </row>
    <row r="112" spans="1:16" ht="15.75" thickBot="1" x14ac:dyDescent="0.3">
      <c r="A112" s="3" t="s">
        <v>262</v>
      </c>
      <c r="B112" s="3" t="s">
        <v>263</v>
      </c>
      <c r="C112" s="3" t="s">
        <v>65</v>
      </c>
      <c r="D112" s="3" t="s">
        <v>3</v>
      </c>
      <c r="E112" s="3" t="s">
        <v>42</v>
      </c>
      <c r="F112" s="3" t="s">
        <v>41</v>
      </c>
      <c r="G112" s="3" t="s">
        <v>41</v>
      </c>
      <c r="H112" s="3" t="s">
        <v>41</v>
      </c>
      <c r="I112" s="7">
        <v>45937</v>
      </c>
      <c r="J112" s="7">
        <v>45938</v>
      </c>
      <c r="K112" s="3">
        <f t="shared" si="3"/>
        <v>1</v>
      </c>
      <c r="L112" s="3" t="str">
        <f>IF(ISNUMBER(MATCH(A112,Closed!$A:$A,0)), "Closed", IF(K112&lt;=2,"Daily",IF(K112&lt;=5,"Weekly",IF(K112&lt;=31,"Monthly",IF(K112&lt;=90,"Quarterly",IF(K112&lt;=180,"Semi-annual",IF(K112&lt;=366,"Annual","Missing Data")))))))</f>
        <v>Daily</v>
      </c>
      <c r="M112" s="3">
        <f>VLOOKUP($D112,LiquidityProfile!$A:$C,2,0)</f>
        <v>2</v>
      </c>
      <c r="N112" s="3">
        <f>VLOOKUP($D112,LiquidityProfile!$A:$C,3,0)</f>
        <v>10</v>
      </c>
      <c r="O112" s="3" t="str">
        <f t="shared" si="4"/>
        <v>Liquidity Provider</v>
      </c>
      <c r="P112" s="3" t="str">
        <f t="shared" si="5"/>
        <v>Liquidity Provider</v>
      </c>
    </row>
    <row r="113" spans="1:16" ht="15.75" thickBot="1" x14ac:dyDescent="0.3">
      <c r="A113" s="3" t="s">
        <v>264</v>
      </c>
      <c r="B113" s="3" t="s">
        <v>265</v>
      </c>
      <c r="C113" s="3" t="s">
        <v>65</v>
      </c>
      <c r="D113" s="3" t="s">
        <v>3</v>
      </c>
      <c r="E113" s="3" t="s">
        <v>42</v>
      </c>
      <c r="F113" s="3" t="s">
        <v>41</v>
      </c>
      <c r="G113" s="3" t="s">
        <v>41</v>
      </c>
      <c r="H113" s="3" t="s">
        <v>41</v>
      </c>
      <c r="I113" s="7">
        <v>45937</v>
      </c>
      <c r="J113" s="7">
        <v>45938</v>
      </c>
      <c r="K113" s="3">
        <f t="shared" si="3"/>
        <v>1</v>
      </c>
      <c r="L113" s="3" t="str">
        <f>IF(ISNUMBER(MATCH(A113,Closed!$A:$A,0)), "Closed", IF(K113&lt;=2,"Daily",IF(K113&lt;=5,"Weekly",IF(K113&lt;=31,"Monthly",IF(K113&lt;=90,"Quarterly",IF(K113&lt;=180,"Semi-annual",IF(K113&lt;=366,"Annual","Missing Data")))))))</f>
        <v>Daily</v>
      </c>
      <c r="M113" s="3">
        <f>VLOOKUP($D113,LiquidityProfile!$A:$C,2,0)</f>
        <v>2</v>
      </c>
      <c r="N113" s="3">
        <f>VLOOKUP($D113,LiquidityProfile!$A:$C,3,0)</f>
        <v>10</v>
      </c>
      <c r="O113" s="3" t="str">
        <f t="shared" si="4"/>
        <v>Liquidity Provider</v>
      </c>
      <c r="P113" s="3" t="str">
        <f t="shared" si="5"/>
        <v>Liquidity Provider</v>
      </c>
    </row>
    <row r="114" spans="1:16" ht="15.75" thickBot="1" x14ac:dyDescent="0.3">
      <c r="A114" s="3" t="s">
        <v>266</v>
      </c>
      <c r="B114" s="3" t="s">
        <v>267</v>
      </c>
      <c r="C114" s="3" t="s">
        <v>65</v>
      </c>
      <c r="D114" s="3" t="s">
        <v>3</v>
      </c>
      <c r="E114" s="3" t="s">
        <v>42</v>
      </c>
      <c r="F114" s="3" t="s">
        <v>41</v>
      </c>
      <c r="G114" s="3" t="s">
        <v>42</v>
      </c>
      <c r="H114" s="3" t="s">
        <v>42</v>
      </c>
      <c r="I114" s="7">
        <v>45930</v>
      </c>
      <c r="J114" s="7">
        <v>45938</v>
      </c>
      <c r="K114" s="3">
        <f t="shared" si="3"/>
        <v>8</v>
      </c>
      <c r="L114" s="3" t="str">
        <f>IF(ISNUMBER(MATCH(A114,Closed!$A:$A,0)), "Closed", IF(K114&lt;=2,"Daily",IF(K114&lt;=5,"Weekly",IF(K114&lt;=31,"Monthly",IF(K114&lt;=90,"Quarterly",IF(K114&lt;=180,"Semi-annual",IF(K114&lt;=366,"Annual","Missing Data")))))))</f>
        <v>Monthly</v>
      </c>
      <c r="M114" s="3">
        <f>VLOOKUP($D114,LiquidityProfile!$A:$C,2,0)</f>
        <v>2</v>
      </c>
      <c r="N114" s="3">
        <f>VLOOKUP($D114,LiquidityProfile!$A:$C,3,0)</f>
        <v>10</v>
      </c>
      <c r="O114" s="3" t="str">
        <f t="shared" si="4"/>
        <v>Liquidity Provider</v>
      </c>
      <c r="P114" s="3" t="str">
        <f t="shared" si="5"/>
        <v>Liquidity Provider</v>
      </c>
    </row>
    <row r="115" spans="1:16" ht="15.75" thickBot="1" x14ac:dyDescent="0.3">
      <c r="A115" s="3" t="s">
        <v>268</v>
      </c>
      <c r="B115" s="3" t="s">
        <v>269</v>
      </c>
      <c r="C115" s="3" t="s">
        <v>65</v>
      </c>
      <c r="D115" s="3" t="s">
        <v>3</v>
      </c>
      <c r="E115" s="3" t="s">
        <v>42</v>
      </c>
      <c r="F115" s="3" t="s">
        <v>41</v>
      </c>
      <c r="G115" s="3" t="s">
        <v>41</v>
      </c>
      <c r="H115" s="3" t="s">
        <v>42</v>
      </c>
      <c r="I115" s="7">
        <v>45933</v>
      </c>
      <c r="J115" s="7">
        <v>45938</v>
      </c>
      <c r="K115" s="3">
        <f t="shared" si="3"/>
        <v>5</v>
      </c>
      <c r="L115" s="3" t="str">
        <f>IF(ISNUMBER(MATCH(A115,Closed!$A:$A,0)), "Closed", IF(K115&lt;=2,"Daily",IF(K115&lt;=5,"Weekly",IF(K115&lt;=31,"Monthly",IF(K115&lt;=90,"Quarterly",IF(K115&lt;=180,"Semi-annual",IF(K115&lt;=366,"Annual","Missing Data")))))))</f>
        <v>Weekly</v>
      </c>
      <c r="M115" s="3">
        <f>VLOOKUP($D115,LiquidityProfile!$A:$C,2,0)</f>
        <v>2</v>
      </c>
      <c r="N115" s="3">
        <f>VLOOKUP($D115,LiquidityProfile!$A:$C,3,0)</f>
        <v>10</v>
      </c>
      <c r="O115" s="3" t="str">
        <f t="shared" si="4"/>
        <v>Liquidity Provider</v>
      </c>
      <c r="P115" s="3" t="str">
        <f t="shared" si="5"/>
        <v>Liquidity Provider</v>
      </c>
    </row>
    <row r="116" spans="1:16" ht="15.75" thickBot="1" x14ac:dyDescent="0.3">
      <c r="A116" s="3" t="s">
        <v>270</v>
      </c>
      <c r="B116" s="3" t="s">
        <v>271</v>
      </c>
      <c r="C116" s="3" t="s">
        <v>65</v>
      </c>
      <c r="D116" s="3" t="s">
        <v>3</v>
      </c>
      <c r="E116" s="3" t="s">
        <v>42</v>
      </c>
      <c r="F116" s="3" t="s">
        <v>41</v>
      </c>
      <c r="G116" s="3" t="s">
        <v>41</v>
      </c>
      <c r="H116" s="3" t="s">
        <v>41</v>
      </c>
      <c r="I116" s="7">
        <v>45937</v>
      </c>
      <c r="J116" s="7">
        <v>45938</v>
      </c>
      <c r="K116" s="3">
        <f t="shared" si="3"/>
        <v>1</v>
      </c>
      <c r="L116" s="3" t="str">
        <f>IF(ISNUMBER(MATCH(A116,Closed!$A:$A,0)), "Closed", IF(K116&lt;=2,"Daily",IF(K116&lt;=5,"Weekly",IF(K116&lt;=31,"Monthly",IF(K116&lt;=90,"Quarterly",IF(K116&lt;=180,"Semi-annual",IF(K116&lt;=366,"Annual","Missing Data")))))))</f>
        <v>Daily</v>
      </c>
      <c r="M116" s="3">
        <f>VLOOKUP($D116,LiquidityProfile!$A:$C,2,0)</f>
        <v>2</v>
      </c>
      <c r="N116" s="3">
        <f>VLOOKUP($D116,LiquidityProfile!$A:$C,3,0)</f>
        <v>10</v>
      </c>
      <c r="O116" s="3" t="str">
        <f t="shared" si="4"/>
        <v>Liquidity Provider</v>
      </c>
      <c r="P116" s="3" t="str">
        <f t="shared" si="5"/>
        <v>Liquidity Provider</v>
      </c>
    </row>
    <row r="117" spans="1:16" ht="15.75" thickBot="1" x14ac:dyDescent="0.3">
      <c r="A117" s="3" t="s">
        <v>272</v>
      </c>
      <c r="B117" s="3" t="s">
        <v>273</v>
      </c>
      <c r="C117" s="3" t="s">
        <v>65</v>
      </c>
      <c r="D117" s="3" t="s">
        <v>3</v>
      </c>
      <c r="E117" s="3" t="s">
        <v>42</v>
      </c>
      <c r="F117" s="3" t="s">
        <v>41</v>
      </c>
      <c r="G117" s="3" t="s">
        <v>41</v>
      </c>
      <c r="H117" s="3" t="s">
        <v>42</v>
      </c>
      <c r="I117" s="7">
        <v>45930</v>
      </c>
      <c r="J117" s="7">
        <v>45938</v>
      </c>
      <c r="K117" s="3">
        <f t="shared" si="3"/>
        <v>8</v>
      </c>
      <c r="L117" s="3" t="str">
        <f>IF(ISNUMBER(MATCH(A117,Closed!$A:$A,0)), "Closed", IF(K117&lt;=2,"Daily",IF(K117&lt;=5,"Weekly",IF(K117&lt;=31,"Monthly",IF(K117&lt;=90,"Quarterly",IF(K117&lt;=180,"Semi-annual",IF(K117&lt;=366,"Annual","Missing Data")))))))</f>
        <v>Monthly</v>
      </c>
      <c r="M117" s="3">
        <f>VLOOKUP($D117,LiquidityProfile!$A:$C,2,0)</f>
        <v>2</v>
      </c>
      <c r="N117" s="3">
        <f>VLOOKUP($D117,LiquidityProfile!$A:$C,3,0)</f>
        <v>10</v>
      </c>
      <c r="O117" s="3" t="str">
        <f t="shared" si="4"/>
        <v>Liquidity Provider</v>
      </c>
      <c r="P117" s="3" t="str">
        <f t="shared" si="5"/>
        <v>Liquidity Provider</v>
      </c>
    </row>
    <row r="118" spans="1:16" ht="15.75" thickBot="1" x14ac:dyDescent="0.3">
      <c r="A118" s="3" t="s">
        <v>274</v>
      </c>
      <c r="B118" s="3" t="s">
        <v>275</v>
      </c>
      <c r="C118" s="3" t="s">
        <v>65</v>
      </c>
      <c r="D118" s="3" t="s">
        <v>3</v>
      </c>
      <c r="E118" s="3" t="s">
        <v>42</v>
      </c>
      <c r="F118" s="3" t="s">
        <v>41</v>
      </c>
      <c r="G118" s="3" t="s">
        <v>41</v>
      </c>
      <c r="H118" s="3" t="s">
        <v>41</v>
      </c>
      <c r="I118" s="7">
        <v>45933</v>
      </c>
      <c r="J118" s="7">
        <v>45938</v>
      </c>
      <c r="K118" s="3">
        <f t="shared" si="3"/>
        <v>5</v>
      </c>
      <c r="L118" s="3" t="str">
        <f>IF(ISNUMBER(MATCH(A118,Closed!$A:$A,0)), "Closed", IF(K118&lt;=2,"Daily",IF(K118&lt;=5,"Weekly",IF(K118&lt;=31,"Monthly",IF(K118&lt;=90,"Quarterly",IF(K118&lt;=180,"Semi-annual",IF(K118&lt;=366,"Annual","Missing Data")))))))</f>
        <v>Weekly</v>
      </c>
      <c r="M118" s="3">
        <f>VLOOKUP($D118,LiquidityProfile!$A:$C,2,0)</f>
        <v>2</v>
      </c>
      <c r="N118" s="3">
        <f>VLOOKUP($D118,LiquidityProfile!$A:$C,3,0)</f>
        <v>10</v>
      </c>
      <c r="O118" s="3" t="str">
        <f t="shared" si="4"/>
        <v>Liquidity Provider</v>
      </c>
      <c r="P118" s="3" t="str">
        <f t="shared" si="5"/>
        <v>Liquidity Provider</v>
      </c>
    </row>
    <row r="119" spans="1:16" ht="15.75" thickBot="1" x14ac:dyDescent="0.3">
      <c r="A119" s="3" t="s">
        <v>276</v>
      </c>
      <c r="B119" s="3" t="s">
        <v>277</v>
      </c>
      <c r="C119" s="3" t="s">
        <v>65</v>
      </c>
      <c r="D119" s="3" t="s">
        <v>3</v>
      </c>
      <c r="E119" s="3" t="s">
        <v>42</v>
      </c>
      <c r="F119" s="3" t="s">
        <v>41</v>
      </c>
      <c r="G119" s="3" t="s">
        <v>41</v>
      </c>
      <c r="H119" s="3" t="s">
        <v>41</v>
      </c>
      <c r="I119" s="7">
        <v>45937</v>
      </c>
      <c r="J119" s="7">
        <v>45938</v>
      </c>
      <c r="K119" s="3">
        <f t="shared" si="3"/>
        <v>1</v>
      </c>
      <c r="L119" s="3" t="str">
        <f>IF(ISNUMBER(MATCH(A119,Closed!$A:$A,0)), "Closed", IF(K119&lt;=2,"Daily",IF(K119&lt;=5,"Weekly",IF(K119&lt;=31,"Monthly",IF(K119&lt;=90,"Quarterly",IF(K119&lt;=180,"Semi-annual",IF(K119&lt;=366,"Annual","Missing Data")))))))</f>
        <v>Daily</v>
      </c>
      <c r="M119" s="3">
        <f>VLOOKUP($D119,LiquidityProfile!$A:$C,2,0)</f>
        <v>2</v>
      </c>
      <c r="N119" s="3">
        <f>VLOOKUP($D119,LiquidityProfile!$A:$C,3,0)</f>
        <v>10</v>
      </c>
      <c r="O119" s="3" t="str">
        <f t="shared" si="4"/>
        <v>Liquidity Provider</v>
      </c>
      <c r="P119" s="3" t="str">
        <f t="shared" si="5"/>
        <v>Liquidity Provider</v>
      </c>
    </row>
    <row r="120" spans="1:16" ht="15.75" thickBot="1" x14ac:dyDescent="0.3">
      <c r="A120" s="3" t="s">
        <v>278</v>
      </c>
      <c r="B120" s="3" t="s">
        <v>279</v>
      </c>
      <c r="C120" s="3" t="s">
        <v>65</v>
      </c>
      <c r="D120" s="3" t="s">
        <v>3</v>
      </c>
      <c r="E120" s="3" t="s">
        <v>42</v>
      </c>
      <c r="F120" s="3" t="s">
        <v>42</v>
      </c>
      <c r="G120" s="3" t="s">
        <v>41</v>
      </c>
      <c r="H120" s="3" t="s">
        <v>42</v>
      </c>
      <c r="I120" s="7">
        <v>45933</v>
      </c>
      <c r="J120" s="7">
        <v>45938</v>
      </c>
      <c r="K120" s="3">
        <f t="shared" si="3"/>
        <v>5</v>
      </c>
      <c r="L120" s="3" t="str">
        <f>IF(ISNUMBER(MATCH(A120,Closed!$A:$A,0)), "Closed", IF(K120&lt;=2,"Daily",IF(K120&lt;=5,"Weekly",IF(K120&lt;=31,"Monthly",IF(K120&lt;=90,"Quarterly",IF(K120&lt;=180,"Semi-annual",IF(K120&lt;=366,"Annual","Missing Data")))))))</f>
        <v>Weekly</v>
      </c>
      <c r="M120" s="3">
        <f>VLOOKUP($D120,LiquidityProfile!$A:$C,2,0)</f>
        <v>2</v>
      </c>
      <c r="N120" s="3">
        <f>VLOOKUP($D120,LiquidityProfile!$A:$C,3,0)</f>
        <v>10</v>
      </c>
      <c r="O120" s="3" t="str">
        <f t="shared" si="4"/>
        <v>Liquidity Provider</v>
      </c>
      <c r="P120" s="3" t="str">
        <f t="shared" si="5"/>
        <v>Liquidity Provider</v>
      </c>
    </row>
    <row r="121" spans="1:16" ht="15.75" thickBot="1" x14ac:dyDescent="0.3">
      <c r="A121" s="3" t="s">
        <v>280</v>
      </c>
      <c r="B121" s="3" t="s">
        <v>281</v>
      </c>
      <c r="C121" s="3" t="s">
        <v>65</v>
      </c>
      <c r="D121" s="3" t="s">
        <v>3</v>
      </c>
      <c r="E121" s="3" t="s">
        <v>42</v>
      </c>
      <c r="F121" s="3" t="s">
        <v>42</v>
      </c>
      <c r="G121" s="3" t="s">
        <v>41</v>
      </c>
      <c r="H121" s="3" t="s">
        <v>42</v>
      </c>
      <c r="I121" s="7">
        <v>45933</v>
      </c>
      <c r="J121" s="7">
        <v>45938</v>
      </c>
      <c r="K121" s="3">
        <f t="shared" si="3"/>
        <v>5</v>
      </c>
      <c r="L121" s="3" t="str">
        <f>IF(ISNUMBER(MATCH(A121,Closed!$A:$A,0)), "Closed", IF(K121&lt;=2,"Daily",IF(K121&lt;=5,"Weekly",IF(K121&lt;=31,"Monthly",IF(K121&lt;=90,"Quarterly",IF(K121&lt;=180,"Semi-annual",IF(K121&lt;=366,"Annual","Missing Data")))))))</f>
        <v>Weekly</v>
      </c>
      <c r="M121" s="3">
        <f>VLOOKUP($D121,LiquidityProfile!$A:$C,2,0)</f>
        <v>2</v>
      </c>
      <c r="N121" s="3">
        <f>VLOOKUP($D121,LiquidityProfile!$A:$C,3,0)</f>
        <v>10</v>
      </c>
      <c r="O121" s="3" t="str">
        <f t="shared" si="4"/>
        <v>Liquidity Provider</v>
      </c>
      <c r="P121" s="3" t="str">
        <f t="shared" si="5"/>
        <v>Liquidity Provider</v>
      </c>
    </row>
    <row r="122" spans="1:16" ht="15.75" thickBot="1" x14ac:dyDescent="0.3">
      <c r="A122" s="3" t="s">
        <v>282</v>
      </c>
      <c r="B122" s="3" t="s">
        <v>283</v>
      </c>
      <c r="C122" s="3" t="s">
        <v>65</v>
      </c>
      <c r="D122" s="3" t="s">
        <v>3</v>
      </c>
      <c r="E122" s="3" t="s">
        <v>42</v>
      </c>
      <c r="F122" s="3" t="s">
        <v>42</v>
      </c>
      <c r="G122" s="3" t="s">
        <v>42</v>
      </c>
      <c r="H122" s="3" t="s">
        <v>41</v>
      </c>
      <c r="I122" s="7">
        <v>45933</v>
      </c>
      <c r="J122" s="7">
        <v>45938</v>
      </c>
      <c r="K122" s="3">
        <f t="shared" si="3"/>
        <v>5</v>
      </c>
      <c r="L122" s="3" t="str">
        <f>IF(ISNUMBER(MATCH(A122,Closed!$A:$A,0)), "Closed", IF(K122&lt;=2,"Daily",IF(K122&lt;=5,"Weekly",IF(K122&lt;=31,"Monthly",IF(K122&lt;=90,"Quarterly",IF(K122&lt;=180,"Semi-annual",IF(K122&lt;=366,"Annual","Missing Data")))))))</f>
        <v>Weekly</v>
      </c>
      <c r="M122" s="3">
        <f>VLOOKUP($D122,LiquidityProfile!$A:$C,2,0)</f>
        <v>2</v>
      </c>
      <c r="N122" s="3">
        <f>VLOOKUP($D122,LiquidityProfile!$A:$C,3,0)</f>
        <v>10</v>
      </c>
      <c r="O122" s="3" t="str">
        <f t="shared" si="4"/>
        <v>Liquidity Provider</v>
      </c>
      <c r="P122" s="3" t="str">
        <f t="shared" si="5"/>
        <v>Liquidity Provider</v>
      </c>
    </row>
    <row r="123" spans="1:16" ht="15.75" thickBot="1" x14ac:dyDescent="0.3">
      <c r="A123" s="3" t="s">
        <v>284</v>
      </c>
      <c r="B123" s="3" t="s">
        <v>285</v>
      </c>
      <c r="C123" s="3" t="s">
        <v>65</v>
      </c>
      <c r="D123" s="3" t="s">
        <v>3</v>
      </c>
      <c r="E123" s="3" t="s">
        <v>42</v>
      </c>
      <c r="F123" s="3" t="s">
        <v>42</v>
      </c>
      <c r="G123" s="3" t="s">
        <v>42</v>
      </c>
      <c r="H123" s="3" t="s">
        <v>41</v>
      </c>
      <c r="I123" s="7">
        <v>45933</v>
      </c>
      <c r="J123" s="7">
        <v>45938</v>
      </c>
      <c r="K123" s="3">
        <f t="shared" si="3"/>
        <v>5</v>
      </c>
      <c r="L123" s="3" t="str">
        <f>IF(ISNUMBER(MATCH(A123,Closed!$A:$A,0)), "Closed", IF(K123&lt;=2,"Daily",IF(K123&lt;=5,"Weekly",IF(K123&lt;=31,"Monthly",IF(K123&lt;=90,"Quarterly",IF(K123&lt;=180,"Semi-annual",IF(K123&lt;=366,"Annual","Missing Data")))))))</f>
        <v>Weekly</v>
      </c>
      <c r="M123" s="3">
        <f>VLOOKUP($D123,LiquidityProfile!$A:$C,2,0)</f>
        <v>2</v>
      </c>
      <c r="N123" s="3">
        <f>VLOOKUP($D123,LiquidityProfile!$A:$C,3,0)</f>
        <v>10</v>
      </c>
      <c r="O123" s="3" t="str">
        <f t="shared" si="4"/>
        <v>Liquidity Provider</v>
      </c>
      <c r="P123" s="3" t="str">
        <f t="shared" si="5"/>
        <v>Liquidity Provider</v>
      </c>
    </row>
    <row r="124" spans="1:16" ht="15.75" thickBot="1" x14ac:dyDescent="0.3">
      <c r="A124" s="3" t="s">
        <v>286</v>
      </c>
      <c r="B124" s="3" t="s">
        <v>287</v>
      </c>
      <c r="C124" s="3" t="s">
        <v>65</v>
      </c>
      <c r="D124" s="3" t="s">
        <v>3</v>
      </c>
      <c r="E124" s="3" t="s">
        <v>42</v>
      </c>
      <c r="F124" s="3" t="s">
        <v>42</v>
      </c>
      <c r="G124" s="3" t="s">
        <v>42</v>
      </c>
      <c r="H124" s="3" t="s">
        <v>41</v>
      </c>
      <c r="I124" s="7">
        <v>45933</v>
      </c>
      <c r="J124" s="7">
        <v>45938</v>
      </c>
      <c r="K124" s="3">
        <f t="shared" si="3"/>
        <v>5</v>
      </c>
      <c r="L124" s="3" t="str">
        <f>IF(ISNUMBER(MATCH(A124,Closed!$A:$A,0)), "Closed", IF(K124&lt;=2,"Daily",IF(K124&lt;=5,"Weekly",IF(K124&lt;=31,"Monthly",IF(K124&lt;=90,"Quarterly",IF(K124&lt;=180,"Semi-annual",IF(K124&lt;=366,"Annual","Missing Data")))))))</f>
        <v>Weekly</v>
      </c>
      <c r="M124" s="3">
        <f>VLOOKUP($D124,LiquidityProfile!$A:$C,2,0)</f>
        <v>2</v>
      </c>
      <c r="N124" s="3">
        <f>VLOOKUP($D124,LiquidityProfile!$A:$C,3,0)</f>
        <v>10</v>
      </c>
      <c r="O124" s="3" t="str">
        <f t="shared" si="4"/>
        <v>Liquidity Provider</v>
      </c>
      <c r="P124" s="3" t="str">
        <f t="shared" si="5"/>
        <v>Liquidity Provider</v>
      </c>
    </row>
    <row r="125" spans="1:16" ht="15.75" thickBot="1" x14ac:dyDescent="0.3">
      <c r="A125" s="3" t="s">
        <v>288</v>
      </c>
      <c r="B125" s="3" t="s">
        <v>289</v>
      </c>
      <c r="C125" s="3" t="s">
        <v>65</v>
      </c>
      <c r="D125" s="3" t="s">
        <v>3</v>
      </c>
      <c r="E125" s="3" t="s">
        <v>42</v>
      </c>
      <c r="F125" s="3" t="s">
        <v>42</v>
      </c>
      <c r="G125" s="3" t="s">
        <v>42</v>
      </c>
      <c r="H125" s="3" t="s">
        <v>41</v>
      </c>
      <c r="I125" s="7">
        <v>45933</v>
      </c>
      <c r="J125" s="7">
        <v>45938</v>
      </c>
      <c r="K125" s="3">
        <f t="shared" si="3"/>
        <v>5</v>
      </c>
      <c r="L125" s="3" t="str">
        <f>IF(ISNUMBER(MATCH(A125,Closed!$A:$A,0)), "Closed", IF(K125&lt;=2,"Daily",IF(K125&lt;=5,"Weekly",IF(K125&lt;=31,"Monthly",IF(K125&lt;=90,"Quarterly",IF(K125&lt;=180,"Semi-annual",IF(K125&lt;=366,"Annual","Missing Data")))))))</f>
        <v>Weekly</v>
      </c>
      <c r="M125" s="3">
        <f>VLOOKUP($D125,LiquidityProfile!$A:$C,2,0)</f>
        <v>2</v>
      </c>
      <c r="N125" s="3">
        <f>VLOOKUP($D125,LiquidityProfile!$A:$C,3,0)</f>
        <v>10</v>
      </c>
      <c r="O125" s="3" t="str">
        <f t="shared" si="4"/>
        <v>Liquidity Provider</v>
      </c>
      <c r="P125" s="3" t="str">
        <f t="shared" si="5"/>
        <v>Liquidity Provider</v>
      </c>
    </row>
    <row r="126" spans="1:16" ht="15.75" thickBot="1" x14ac:dyDescent="0.3">
      <c r="A126" s="3" t="s">
        <v>290</v>
      </c>
      <c r="B126" s="3" t="s">
        <v>291</v>
      </c>
      <c r="C126" s="3" t="s">
        <v>40</v>
      </c>
      <c r="D126" s="3" t="s">
        <v>3</v>
      </c>
      <c r="E126" s="3" t="s">
        <v>41</v>
      </c>
      <c r="F126" s="3" t="s">
        <v>42</v>
      </c>
      <c r="G126" s="3" t="s">
        <v>42</v>
      </c>
      <c r="H126" s="3" t="s">
        <v>42</v>
      </c>
      <c r="I126" s="7">
        <v>45919</v>
      </c>
      <c r="J126" s="7">
        <v>45938</v>
      </c>
      <c r="K126" s="3">
        <f t="shared" si="3"/>
        <v>19</v>
      </c>
      <c r="L126" s="3" t="str">
        <f>IF(ISNUMBER(MATCH(A126,Closed!$A:$A,0)), "Closed", IF(K126&lt;=2,"Daily",IF(K126&lt;=5,"Weekly",IF(K126&lt;=31,"Monthly",IF(K126&lt;=90,"Quarterly",IF(K126&lt;=180,"Semi-annual",IF(K126&lt;=366,"Annual","Missing Data")))))))</f>
        <v>Monthly</v>
      </c>
      <c r="M126" s="3">
        <f>VLOOKUP($D126,LiquidityProfile!$A:$C,2,0)</f>
        <v>2</v>
      </c>
      <c r="N126" s="3">
        <f>VLOOKUP($D126,LiquidityProfile!$A:$C,3,0)</f>
        <v>10</v>
      </c>
      <c r="O126" s="3" t="str">
        <f t="shared" si="4"/>
        <v>Liquidity Provider</v>
      </c>
      <c r="P126" s="3" t="str">
        <f t="shared" si="5"/>
        <v>Liquidity Provider</v>
      </c>
    </row>
    <row r="127" spans="1:16" ht="15.75" thickBot="1" x14ac:dyDescent="0.3">
      <c r="A127" s="3" t="s">
        <v>292</v>
      </c>
      <c r="B127" s="3" t="s">
        <v>293</v>
      </c>
      <c r="C127" s="3" t="s">
        <v>65</v>
      </c>
      <c r="D127" s="3" t="s">
        <v>3</v>
      </c>
      <c r="E127" s="3" t="s">
        <v>41</v>
      </c>
      <c r="F127" s="3" t="s">
        <v>41</v>
      </c>
      <c r="G127" s="3" t="s">
        <v>41</v>
      </c>
      <c r="H127" s="3" t="s">
        <v>41</v>
      </c>
      <c r="I127" s="7">
        <v>45937</v>
      </c>
      <c r="J127" s="7">
        <v>45938</v>
      </c>
      <c r="K127" s="3">
        <f t="shared" si="3"/>
        <v>1</v>
      </c>
      <c r="L127" s="3" t="str">
        <f>IF(ISNUMBER(MATCH(A127,Closed!$A:$A,0)), "Closed", IF(K127&lt;=2,"Daily",IF(K127&lt;=5,"Weekly",IF(K127&lt;=31,"Monthly",IF(K127&lt;=90,"Quarterly",IF(K127&lt;=180,"Semi-annual",IF(K127&lt;=366,"Annual","Missing Data")))))))</f>
        <v>Daily</v>
      </c>
      <c r="M127" s="3">
        <f>VLOOKUP($D127,LiquidityProfile!$A:$C,2,0)</f>
        <v>2</v>
      </c>
      <c r="N127" s="3">
        <f>VLOOKUP($D127,LiquidityProfile!$A:$C,3,0)</f>
        <v>10</v>
      </c>
      <c r="O127" s="3" t="str">
        <f t="shared" si="4"/>
        <v>Liquidity Provider</v>
      </c>
      <c r="P127" s="3" t="str">
        <f t="shared" si="5"/>
        <v>Liquidity Provider</v>
      </c>
    </row>
    <row r="128" spans="1:16" ht="15.75" thickBot="1" x14ac:dyDescent="0.3">
      <c r="A128" s="3" t="s">
        <v>294</v>
      </c>
      <c r="B128" s="3" t="s">
        <v>295</v>
      </c>
      <c r="C128" s="3" t="s">
        <v>65</v>
      </c>
      <c r="D128" s="3" t="s">
        <v>3</v>
      </c>
      <c r="E128" s="3" t="s">
        <v>41</v>
      </c>
      <c r="F128" s="3" t="s">
        <v>42</v>
      </c>
      <c r="G128" s="3" t="s">
        <v>42</v>
      </c>
      <c r="H128" s="3" t="s">
        <v>42</v>
      </c>
      <c r="I128" s="7">
        <v>45917</v>
      </c>
      <c r="J128" s="7">
        <v>45938</v>
      </c>
      <c r="K128" s="3">
        <f t="shared" si="3"/>
        <v>21</v>
      </c>
      <c r="L128" s="3" t="str">
        <f>IF(ISNUMBER(MATCH(A128,Closed!$A:$A,0)), "Closed", IF(K128&lt;=2,"Daily",IF(K128&lt;=5,"Weekly",IF(K128&lt;=31,"Monthly",IF(K128&lt;=90,"Quarterly",IF(K128&lt;=180,"Semi-annual",IF(K128&lt;=366,"Annual","Missing Data")))))))</f>
        <v>Monthly</v>
      </c>
      <c r="M128" s="3">
        <f>VLOOKUP($D128,LiquidityProfile!$A:$C,2,0)</f>
        <v>2</v>
      </c>
      <c r="N128" s="3">
        <f>VLOOKUP($D128,LiquidityProfile!$A:$C,3,0)</f>
        <v>10</v>
      </c>
      <c r="O128" s="3" t="str">
        <f t="shared" si="4"/>
        <v>Liquidity Provider</v>
      </c>
      <c r="P128" s="3" t="str">
        <f t="shared" si="5"/>
        <v>Liquidity Provider</v>
      </c>
    </row>
    <row r="129" spans="1:16" ht="15.75" thickBot="1" x14ac:dyDescent="0.3">
      <c r="A129" s="3" t="s">
        <v>296</v>
      </c>
      <c r="B129" s="3" t="s">
        <v>297</v>
      </c>
      <c r="C129" s="3" t="s">
        <v>65</v>
      </c>
      <c r="D129" s="3" t="s">
        <v>3</v>
      </c>
      <c r="E129" s="3" t="s">
        <v>41</v>
      </c>
      <c r="F129" s="3" t="s">
        <v>42</v>
      </c>
      <c r="G129" s="3" t="s">
        <v>41</v>
      </c>
      <c r="H129" s="3" t="s">
        <v>42</v>
      </c>
      <c r="I129" s="7">
        <v>45936</v>
      </c>
      <c r="J129" s="7">
        <v>45938</v>
      </c>
      <c r="K129" s="3">
        <f t="shared" si="3"/>
        <v>2</v>
      </c>
      <c r="L129" s="3" t="str">
        <f>IF(ISNUMBER(MATCH(A129,Closed!$A:$A,0)), "Closed", IF(K129&lt;=2,"Daily",IF(K129&lt;=5,"Weekly",IF(K129&lt;=31,"Monthly",IF(K129&lt;=90,"Quarterly",IF(K129&lt;=180,"Semi-annual",IF(K129&lt;=366,"Annual","Missing Data")))))))</f>
        <v>Daily</v>
      </c>
      <c r="M129" s="3">
        <f>VLOOKUP($D129,LiquidityProfile!$A:$C,2,0)</f>
        <v>2</v>
      </c>
      <c r="N129" s="3">
        <f>VLOOKUP($D129,LiquidityProfile!$A:$C,3,0)</f>
        <v>10</v>
      </c>
      <c r="O129" s="3" t="str">
        <f t="shared" si="4"/>
        <v>Liquidity Provider</v>
      </c>
      <c r="P129" s="3" t="str">
        <f t="shared" si="5"/>
        <v>Liquidity Provider</v>
      </c>
    </row>
    <row r="130" spans="1:16" ht="15.75" thickBot="1" x14ac:dyDescent="0.3">
      <c r="A130" s="3" t="s">
        <v>298</v>
      </c>
      <c r="B130" s="3" t="s">
        <v>299</v>
      </c>
      <c r="C130" s="3" t="s">
        <v>65</v>
      </c>
      <c r="D130" s="3" t="s">
        <v>3</v>
      </c>
      <c r="E130" s="3" t="s">
        <v>41</v>
      </c>
      <c r="F130" s="3" t="s">
        <v>41</v>
      </c>
      <c r="G130" s="3" t="s">
        <v>41</v>
      </c>
      <c r="H130" s="3" t="s">
        <v>42</v>
      </c>
      <c r="I130" s="7">
        <v>45933</v>
      </c>
      <c r="J130" s="7">
        <v>45938</v>
      </c>
      <c r="K130" s="3">
        <f t="shared" ref="K130:K193" si="6">IF(ISBLANK(I130), "", J130-I130)</f>
        <v>5</v>
      </c>
      <c r="L130" s="3" t="str">
        <f>IF(ISNUMBER(MATCH(A130,Closed!$A:$A,0)), "Closed", IF(K130&lt;=2,"Daily",IF(K130&lt;=5,"Weekly",IF(K130&lt;=31,"Monthly",IF(K130&lt;=90,"Quarterly",IF(K130&lt;=180,"Semi-annual",IF(K130&lt;=366,"Annual","Missing Data")))))))</f>
        <v>Weekly</v>
      </c>
      <c r="M130" s="3">
        <f>VLOOKUP($D130,LiquidityProfile!$A:$C,2,0)</f>
        <v>2</v>
      </c>
      <c r="N130" s="3">
        <f>VLOOKUP($D130,LiquidityProfile!$A:$C,3,0)</f>
        <v>10</v>
      </c>
      <c r="O130" s="3" t="str">
        <f t="shared" si="4"/>
        <v>Liquidity Provider</v>
      </c>
      <c r="P130" s="3" t="str">
        <f t="shared" si="5"/>
        <v>Liquidity Provider</v>
      </c>
    </row>
    <row r="131" spans="1:16" ht="15.75" thickBot="1" x14ac:dyDescent="0.3">
      <c r="A131" s="3" t="s">
        <v>300</v>
      </c>
      <c r="B131" s="3" t="s">
        <v>301</v>
      </c>
      <c r="C131" s="3" t="s">
        <v>65</v>
      </c>
      <c r="D131" s="3" t="s">
        <v>3</v>
      </c>
      <c r="E131" s="3" t="s">
        <v>41</v>
      </c>
      <c r="F131" s="3" t="s">
        <v>41</v>
      </c>
      <c r="G131" s="3" t="s">
        <v>41</v>
      </c>
      <c r="H131" s="3" t="s">
        <v>41</v>
      </c>
      <c r="I131" s="7">
        <v>45933</v>
      </c>
      <c r="J131" s="7">
        <v>45938</v>
      </c>
      <c r="K131" s="3">
        <f t="shared" si="6"/>
        <v>5</v>
      </c>
      <c r="L131" s="3" t="str">
        <f>IF(ISNUMBER(MATCH(A131,Closed!$A:$A,0)), "Closed", IF(K131&lt;=2,"Daily",IF(K131&lt;=5,"Weekly",IF(K131&lt;=31,"Monthly",IF(K131&lt;=90,"Quarterly",IF(K131&lt;=180,"Semi-annual",IF(K131&lt;=366,"Annual","Missing Data")))))))</f>
        <v>Weekly</v>
      </c>
      <c r="M131" s="3">
        <f>VLOOKUP($D131,LiquidityProfile!$A:$C,2,0)</f>
        <v>2</v>
      </c>
      <c r="N131" s="3">
        <f>VLOOKUP($D131,LiquidityProfile!$A:$C,3,0)</f>
        <v>10</v>
      </c>
      <c r="O131" s="3" t="str">
        <f t="shared" ref="O131:O194" si="7">IF(L131="Closed","Not Applicable",IF(M131&lt;=30,"Liquidity Provider","Liquidity Receiver"))</f>
        <v>Liquidity Provider</v>
      </c>
      <c r="P131" s="3" t="str">
        <f t="shared" ref="P131:P194" si="8">IF(L131="Closed","Not Applicable",IF(N131&lt;=30,"Liquidity Provider","Liquidity Receiver"))</f>
        <v>Liquidity Provider</v>
      </c>
    </row>
    <row r="132" spans="1:16" ht="15.75" thickBot="1" x14ac:dyDescent="0.3">
      <c r="A132" s="3" t="s">
        <v>302</v>
      </c>
      <c r="B132" s="3" t="s">
        <v>303</v>
      </c>
      <c r="C132" s="3" t="s">
        <v>65</v>
      </c>
      <c r="D132" s="3" t="s">
        <v>3</v>
      </c>
      <c r="E132" s="3" t="s">
        <v>41</v>
      </c>
      <c r="F132" s="3" t="s">
        <v>41</v>
      </c>
      <c r="G132" s="3" t="s">
        <v>41</v>
      </c>
      <c r="H132" s="3" t="s">
        <v>42</v>
      </c>
      <c r="I132" s="7">
        <v>45931</v>
      </c>
      <c r="J132" s="7">
        <v>45938</v>
      </c>
      <c r="K132" s="3">
        <f t="shared" si="6"/>
        <v>7</v>
      </c>
      <c r="L132" s="3" t="str">
        <f>IF(ISNUMBER(MATCH(A132,Closed!$A:$A,0)), "Closed", IF(K132&lt;=2,"Daily",IF(K132&lt;=5,"Weekly",IF(K132&lt;=31,"Monthly",IF(K132&lt;=90,"Quarterly",IF(K132&lt;=180,"Semi-annual",IF(K132&lt;=366,"Annual","Missing Data")))))))</f>
        <v>Monthly</v>
      </c>
      <c r="M132" s="3">
        <f>VLOOKUP($D132,LiquidityProfile!$A:$C,2,0)</f>
        <v>2</v>
      </c>
      <c r="N132" s="3">
        <f>VLOOKUP($D132,LiquidityProfile!$A:$C,3,0)</f>
        <v>10</v>
      </c>
      <c r="O132" s="3" t="str">
        <f t="shared" si="7"/>
        <v>Liquidity Provider</v>
      </c>
      <c r="P132" s="3" t="str">
        <f t="shared" si="8"/>
        <v>Liquidity Provider</v>
      </c>
    </row>
    <row r="133" spans="1:16" ht="15.75" thickBot="1" x14ac:dyDescent="0.3">
      <c r="A133" s="3" t="s">
        <v>304</v>
      </c>
      <c r="B133" s="3" t="s">
        <v>305</v>
      </c>
      <c r="C133" s="3" t="s">
        <v>65</v>
      </c>
      <c r="D133" s="3" t="s">
        <v>3</v>
      </c>
      <c r="E133" s="3" t="s">
        <v>41</v>
      </c>
      <c r="F133" s="3" t="s">
        <v>42</v>
      </c>
      <c r="G133" s="3" t="s">
        <v>41</v>
      </c>
      <c r="H133" s="3" t="s">
        <v>41</v>
      </c>
      <c r="I133" s="7">
        <v>45936</v>
      </c>
      <c r="J133" s="7">
        <v>45938</v>
      </c>
      <c r="K133" s="3">
        <f t="shared" si="6"/>
        <v>2</v>
      </c>
      <c r="L133" s="3" t="str">
        <f>IF(ISNUMBER(MATCH(A133,Closed!$A:$A,0)), "Closed", IF(K133&lt;=2,"Daily",IF(K133&lt;=5,"Weekly",IF(K133&lt;=31,"Monthly",IF(K133&lt;=90,"Quarterly",IF(K133&lt;=180,"Semi-annual",IF(K133&lt;=366,"Annual","Missing Data")))))))</f>
        <v>Daily</v>
      </c>
      <c r="M133" s="3">
        <f>VLOOKUP($D133,LiquidityProfile!$A:$C,2,0)</f>
        <v>2</v>
      </c>
      <c r="N133" s="3">
        <f>VLOOKUP($D133,LiquidityProfile!$A:$C,3,0)</f>
        <v>10</v>
      </c>
      <c r="O133" s="3" t="str">
        <f t="shared" si="7"/>
        <v>Liquidity Provider</v>
      </c>
      <c r="P133" s="3" t="str">
        <f t="shared" si="8"/>
        <v>Liquidity Provider</v>
      </c>
    </row>
    <row r="134" spans="1:16" ht="15.75" thickBot="1" x14ac:dyDescent="0.3">
      <c r="A134" s="3" t="s">
        <v>306</v>
      </c>
      <c r="B134" s="3" t="s">
        <v>307</v>
      </c>
      <c r="C134" s="3" t="s">
        <v>65</v>
      </c>
      <c r="D134" s="3" t="s">
        <v>3</v>
      </c>
      <c r="E134" s="3" t="s">
        <v>41</v>
      </c>
      <c r="F134" s="3" t="s">
        <v>41</v>
      </c>
      <c r="G134" s="3" t="s">
        <v>41</v>
      </c>
      <c r="H134" s="3" t="s">
        <v>42</v>
      </c>
      <c r="I134" s="7">
        <v>45936</v>
      </c>
      <c r="J134" s="7">
        <v>45938</v>
      </c>
      <c r="K134" s="3">
        <f t="shared" si="6"/>
        <v>2</v>
      </c>
      <c r="L134" s="3" t="str">
        <f>IF(ISNUMBER(MATCH(A134,Closed!$A:$A,0)), "Closed", IF(K134&lt;=2,"Daily",IF(K134&lt;=5,"Weekly",IF(K134&lt;=31,"Monthly",IF(K134&lt;=90,"Quarterly",IF(K134&lt;=180,"Semi-annual",IF(K134&lt;=366,"Annual","Missing Data")))))))</f>
        <v>Daily</v>
      </c>
      <c r="M134" s="3">
        <f>VLOOKUP($D134,LiquidityProfile!$A:$C,2,0)</f>
        <v>2</v>
      </c>
      <c r="N134" s="3">
        <f>VLOOKUP($D134,LiquidityProfile!$A:$C,3,0)</f>
        <v>10</v>
      </c>
      <c r="O134" s="3" t="str">
        <f t="shared" si="7"/>
        <v>Liquidity Provider</v>
      </c>
      <c r="P134" s="3" t="str">
        <f t="shared" si="8"/>
        <v>Liquidity Provider</v>
      </c>
    </row>
    <row r="135" spans="1:16" ht="15.75" thickBot="1" x14ac:dyDescent="0.3">
      <c r="A135" s="3" t="s">
        <v>308</v>
      </c>
      <c r="B135" s="3" t="s">
        <v>309</v>
      </c>
      <c r="C135" s="3" t="s">
        <v>65</v>
      </c>
      <c r="D135" s="3" t="s">
        <v>3</v>
      </c>
      <c r="E135" s="3" t="s">
        <v>42</v>
      </c>
      <c r="F135" s="3" t="s">
        <v>41</v>
      </c>
      <c r="G135" s="3" t="s">
        <v>41</v>
      </c>
      <c r="H135" s="3" t="s">
        <v>41</v>
      </c>
      <c r="I135" s="7">
        <v>45937</v>
      </c>
      <c r="J135" s="7">
        <v>45938</v>
      </c>
      <c r="K135" s="3">
        <f t="shared" si="6"/>
        <v>1</v>
      </c>
      <c r="L135" s="3" t="str">
        <f>IF(ISNUMBER(MATCH(A135,Closed!$A:$A,0)), "Closed", IF(K135&lt;=2,"Daily",IF(K135&lt;=5,"Weekly",IF(K135&lt;=31,"Monthly",IF(K135&lt;=90,"Quarterly",IF(K135&lt;=180,"Semi-annual",IF(K135&lt;=366,"Annual","Missing Data")))))))</f>
        <v>Daily</v>
      </c>
      <c r="M135" s="3">
        <f>VLOOKUP($D135,LiquidityProfile!$A:$C,2,0)</f>
        <v>2</v>
      </c>
      <c r="N135" s="3">
        <f>VLOOKUP($D135,LiquidityProfile!$A:$C,3,0)</f>
        <v>10</v>
      </c>
      <c r="O135" s="3" t="str">
        <f t="shared" si="7"/>
        <v>Liquidity Provider</v>
      </c>
      <c r="P135" s="3" t="str">
        <f t="shared" si="8"/>
        <v>Liquidity Provider</v>
      </c>
    </row>
    <row r="136" spans="1:16" ht="15.75" thickBot="1" x14ac:dyDescent="0.3">
      <c r="A136" s="3" t="s">
        <v>310</v>
      </c>
      <c r="B136" s="3" t="s">
        <v>311</v>
      </c>
      <c r="C136" s="3" t="s">
        <v>65</v>
      </c>
      <c r="D136" s="3" t="s">
        <v>3</v>
      </c>
      <c r="E136" s="3" t="s">
        <v>42</v>
      </c>
      <c r="F136" s="3" t="s">
        <v>41</v>
      </c>
      <c r="G136" s="3" t="s">
        <v>41</v>
      </c>
      <c r="H136" s="3" t="s">
        <v>41</v>
      </c>
      <c r="I136" s="7">
        <v>45931</v>
      </c>
      <c r="J136" s="7">
        <v>45938</v>
      </c>
      <c r="K136" s="3">
        <f t="shared" si="6"/>
        <v>7</v>
      </c>
      <c r="L136" s="3" t="str">
        <f>IF(ISNUMBER(MATCH(A136,Closed!$A:$A,0)), "Closed", IF(K136&lt;=2,"Daily",IF(K136&lt;=5,"Weekly",IF(K136&lt;=31,"Monthly",IF(K136&lt;=90,"Quarterly",IF(K136&lt;=180,"Semi-annual",IF(K136&lt;=366,"Annual","Missing Data")))))))</f>
        <v>Monthly</v>
      </c>
      <c r="M136" s="3">
        <f>VLOOKUP($D136,LiquidityProfile!$A:$C,2,0)</f>
        <v>2</v>
      </c>
      <c r="N136" s="3">
        <f>VLOOKUP($D136,LiquidityProfile!$A:$C,3,0)</f>
        <v>10</v>
      </c>
      <c r="O136" s="3" t="str">
        <f t="shared" si="7"/>
        <v>Liquidity Provider</v>
      </c>
      <c r="P136" s="3" t="str">
        <f t="shared" si="8"/>
        <v>Liquidity Provider</v>
      </c>
    </row>
    <row r="137" spans="1:16" ht="15.75" thickBot="1" x14ac:dyDescent="0.3">
      <c r="A137" s="3" t="s">
        <v>312</v>
      </c>
      <c r="B137" s="3" t="s">
        <v>313</v>
      </c>
      <c r="C137" s="3" t="s">
        <v>65</v>
      </c>
      <c r="D137" s="3" t="s">
        <v>3</v>
      </c>
      <c r="E137" s="3" t="s">
        <v>42</v>
      </c>
      <c r="F137" s="3" t="s">
        <v>41</v>
      </c>
      <c r="G137" s="3" t="s">
        <v>42</v>
      </c>
      <c r="H137" s="3" t="s">
        <v>42</v>
      </c>
      <c r="I137" s="7">
        <v>43550</v>
      </c>
      <c r="J137" s="7">
        <v>45938</v>
      </c>
      <c r="K137" s="3">
        <f t="shared" si="6"/>
        <v>2388</v>
      </c>
      <c r="L137" s="3" t="str">
        <f>IF(ISNUMBER(MATCH(A137,Closed!$A:$A,0)), "Closed", IF(K137&lt;=2,"Daily",IF(K137&lt;=5,"Weekly",IF(K137&lt;=31,"Monthly",IF(K137&lt;=90,"Quarterly",IF(K137&lt;=180,"Semi-annual",IF(K137&lt;=366,"Annual","Missing Data")))))))</f>
        <v>Closed</v>
      </c>
      <c r="M137" s="3">
        <f>VLOOKUP($D137,LiquidityProfile!$A:$C,2,0)</f>
        <v>2</v>
      </c>
      <c r="N137" s="3">
        <f>VLOOKUP($D137,LiquidityProfile!$A:$C,3,0)</f>
        <v>10</v>
      </c>
      <c r="O137" s="3" t="str">
        <f t="shared" si="7"/>
        <v>Not Applicable</v>
      </c>
      <c r="P137" s="3" t="str">
        <f t="shared" si="8"/>
        <v>Not Applicable</v>
      </c>
    </row>
    <row r="138" spans="1:16" ht="15.75" thickBot="1" x14ac:dyDescent="0.3">
      <c r="A138" s="3" t="s">
        <v>314</v>
      </c>
      <c r="B138" s="3" t="s">
        <v>315</v>
      </c>
      <c r="C138" s="3" t="s">
        <v>65</v>
      </c>
      <c r="D138" s="3" t="s">
        <v>3</v>
      </c>
      <c r="E138" s="3" t="s">
        <v>42</v>
      </c>
      <c r="F138" s="3" t="s">
        <v>41</v>
      </c>
      <c r="G138" s="3" t="s">
        <v>41</v>
      </c>
      <c r="H138" s="3" t="s">
        <v>41</v>
      </c>
      <c r="I138" s="7">
        <v>45933</v>
      </c>
      <c r="J138" s="7">
        <v>45938</v>
      </c>
      <c r="K138" s="3">
        <f t="shared" si="6"/>
        <v>5</v>
      </c>
      <c r="L138" s="3" t="str">
        <f>IF(ISNUMBER(MATCH(A138,Closed!$A:$A,0)), "Closed", IF(K138&lt;=2,"Daily",IF(K138&lt;=5,"Weekly",IF(K138&lt;=31,"Monthly",IF(K138&lt;=90,"Quarterly",IF(K138&lt;=180,"Semi-annual",IF(K138&lt;=366,"Annual","Missing Data")))))))</f>
        <v>Weekly</v>
      </c>
      <c r="M138" s="3">
        <f>VLOOKUP($D138,LiquidityProfile!$A:$C,2,0)</f>
        <v>2</v>
      </c>
      <c r="N138" s="3">
        <f>VLOOKUP($D138,LiquidityProfile!$A:$C,3,0)</f>
        <v>10</v>
      </c>
      <c r="O138" s="3" t="str">
        <f t="shared" si="7"/>
        <v>Liquidity Provider</v>
      </c>
      <c r="P138" s="3" t="str">
        <f t="shared" si="8"/>
        <v>Liquidity Provider</v>
      </c>
    </row>
    <row r="139" spans="1:16" ht="15.75" thickBot="1" x14ac:dyDescent="0.3">
      <c r="A139" s="3" t="s">
        <v>316</v>
      </c>
      <c r="B139" s="3" t="s">
        <v>317</v>
      </c>
      <c r="C139" s="3" t="s">
        <v>40</v>
      </c>
      <c r="D139" s="3" t="s">
        <v>3</v>
      </c>
      <c r="E139" s="3" t="s">
        <v>41</v>
      </c>
      <c r="F139" s="3" t="s">
        <v>42</v>
      </c>
      <c r="G139" s="3" t="s">
        <v>41</v>
      </c>
      <c r="H139" s="3" t="s">
        <v>42</v>
      </c>
      <c r="I139" s="7">
        <v>45937</v>
      </c>
      <c r="J139" s="7">
        <v>45938</v>
      </c>
      <c r="K139" s="3">
        <f t="shared" si="6"/>
        <v>1</v>
      </c>
      <c r="L139" s="3" t="str">
        <f>IF(ISNUMBER(MATCH(A139,Closed!$A:$A,0)), "Closed", IF(K139&lt;=2,"Daily",IF(K139&lt;=5,"Weekly",IF(K139&lt;=31,"Monthly",IF(K139&lt;=90,"Quarterly",IF(K139&lt;=180,"Semi-annual",IF(K139&lt;=366,"Annual","Missing Data")))))))</f>
        <v>Daily</v>
      </c>
      <c r="M139" s="3">
        <f>VLOOKUP($D139,LiquidityProfile!$A:$C,2,0)</f>
        <v>2</v>
      </c>
      <c r="N139" s="3">
        <f>VLOOKUP($D139,LiquidityProfile!$A:$C,3,0)</f>
        <v>10</v>
      </c>
      <c r="O139" s="3" t="str">
        <f t="shared" si="7"/>
        <v>Liquidity Provider</v>
      </c>
      <c r="P139" s="3" t="str">
        <f t="shared" si="8"/>
        <v>Liquidity Provider</v>
      </c>
    </row>
    <row r="140" spans="1:16" ht="15.75" thickBot="1" x14ac:dyDescent="0.3">
      <c r="A140" s="3" t="s">
        <v>318</v>
      </c>
      <c r="B140" s="3" t="s">
        <v>319</v>
      </c>
      <c r="C140" s="3" t="s">
        <v>40</v>
      </c>
      <c r="D140" s="3" t="s">
        <v>3</v>
      </c>
      <c r="E140" s="3" t="s">
        <v>41</v>
      </c>
      <c r="F140" s="3" t="s">
        <v>42</v>
      </c>
      <c r="G140" s="3" t="s">
        <v>42</v>
      </c>
      <c r="H140" s="3" t="s">
        <v>42</v>
      </c>
      <c r="I140" s="7">
        <v>45937</v>
      </c>
      <c r="J140" s="7">
        <v>45938</v>
      </c>
      <c r="K140" s="3">
        <f t="shared" si="6"/>
        <v>1</v>
      </c>
      <c r="L140" s="3" t="str">
        <f>IF(ISNUMBER(MATCH(A140,Closed!$A:$A,0)), "Closed", IF(K140&lt;=2,"Daily",IF(K140&lt;=5,"Weekly",IF(K140&lt;=31,"Monthly",IF(K140&lt;=90,"Quarterly",IF(K140&lt;=180,"Semi-annual",IF(K140&lt;=366,"Annual","Missing Data")))))))</f>
        <v>Daily</v>
      </c>
      <c r="M140" s="3">
        <f>VLOOKUP($D140,LiquidityProfile!$A:$C,2,0)</f>
        <v>2</v>
      </c>
      <c r="N140" s="3">
        <f>VLOOKUP($D140,LiquidityProfile!$A:$C,3,0)</f>
        <v>10</v>
      </c>
      <c r="O140" s="3" t="str">
        <f t="shared" si="7"/>
        <v>Liquidity Provider</v>
      </c>
      <c r="P140" s="3" t="str">
        <f t="shared" si="8"/>
        <v>Liquidity Provider</v>
      </c>
    </row>
    <row r="141" spans="1:16" ht="15.75" thickBot="1" x14ac:dyDescent="0.3">
      <c r="A141" s="3" t="s">
        <v>320</v>
      </c>
      <c r="B141" s="3" t="s">
        <v>321</v>
      </c>
      <c r="C141" s="3" t="s">
        <v>40</v>
      </c>
      <c r="D141" s="3" t="s">
        <v>3</v>
      </c>
      <c r="E141" s="3" t="s">
        <v>41</v>
      </c>
      <c r="F141" s="3" t="s">
        <v>42</v>
      </c>
      <c r="G141" s="3" t="s">
        <v>42</v>
      </c>
      <c r="H141" s="3" t="s">
        <v>42</v>
      </c>
      <c r="I141" s="7">
        <v>45936</v>
      </c>
      <c r="J141" s="7">
        <v>45938</v>
      </c>
      <c r="K141" s="3">
        <f t="shared" si="6"/>
        <v>2</v>
      </c>
      <c r="L141" s="3" t="str">
        <f>IF(ISNUMBER(MATCH(A141,Closed!$A:$A,0)), "Closed", IF(K141&lt;=2,"Daily",IF(K141&lt;=5,"Weekly",IF(K141&lt;=31,"Monthly",IF(K141&lt;=90,"Quarterly",IF(K141&lt;=180,"Semi-annual",IF(K141&lt;=366,"Annual","Missing Data")))))))</f>
        <v>Daily</v>
      </c>
      <c r="M141" s="3">
        <f>VLOOKUP($D141,LiquidityProfile!$A:$C,2,0)</f>
        <v>2</v>
      </c>
      <c r="N141" s="3">
        <f>VLOOKUP($D141,LiquidityProfile!$A:$C,3,0)</f>
        <v>10</v>
      </c>
      <c r="O141" s="3" t="str">
        <f t="shared" si="7"/>
        <v>Liquidity Provider</v>
      </c>
      <c r="P141" s="3" t="str">
        <f t="shared" si="8"/>
        <v>Liquidity Provider</v>
      </c>
    </row>
    <row r="142" spans="1:16" ht="15.75" thickBot="1" x14ac:dyDescent="0.3">
      <c r="A142" s="3" t="s">
        <v>322</v>
      </c>
      <c r="B142" s="3" t="s">
        <v>323</v>
      </c>
      <c r="C142" s="3" t="s">
        <v>40</v>
      </c>
      <c r="D142" s="3" t="s">
        <v>3</v>
      </c>
      <c r="E142" s="3" t="s">
        <v>41</v>
      </c>
      <c r="F142" s="3" t="s">
        <v>42</v>
      </c>
      <c r="G142" s="3" t="s">
        <v>42</v>
      </c>
      <c r="H142" s="3" t="s">
        <v>42</v>
      </c>
      <c r="I142" s="7"/>
      <c r="J142" s="7">
        <v>45938</v>
      </c>
      <c r="K142" s="3" t="str">
        <f t="shared" si="6"/>
        <v/>
      </c>
      <c r="L142" s="3" t="str">
        <f>IF(ISNUMBER(MATCH(A142,Closed!$A:$A,0)), "Closed", IF(K142&lt;=2,"Daily",IF(K142&lt;=5,"Weekly",IF(K142&lt;=31,"Monthly",IF(K142&lt;=90,"Quarterly",IF(K142&lt;=180,"Semi-annual",IF(K142&lt;=366,"Annual","Missing Data")))))))</f>
        <v>Missing Data</v>
      </c>
      <c r="M142" s="3">
        <f>VLOOKUP($D142,LiquidityProfile!$A:$C,2,0)</f>
        <v>2</v>
      </c>
      <c r="N142" s="3">
        <f>VLOOKUP($D142,LiquidityProfile!$A:$C,3,0)</f>
        <v>10</v>
      </c>
      <c r="O142" s="3" t="str">
        <f t="shared" si="7"/>
        <v>Liquidity Provider</v>
      </c>
      <c r="P142" s="3" t="str">
        <f t="shared" si="8"/>
        <v>Liquidity Provider</v>
      </c>
    </row>
    <row r="143" spans="1:16" ht="15.75" thickBot="1" x14ac:dyDescent="0.3">
      <c r="A143" s="3" t="s">
        <v>324</v>
      </c>
      <c r="B143" s="3" t="s">
        <v>325</v>
      </c>
      <c r="C143" s="3" t="s">
        <v>40</v>
      </c>
      <c r="D143" s="3" t="s">
        <v>3</v>
      </c>
      <c r="E143" s="3" t="s">
        <v>41</v>
      </c>
      <c r="F143" s="3" t="s">
        <v>42</v>
      </c>
      <c r="G143" s="3" t="s">
        <v>42</v>
      </c>
      <c r="H143" s="3" t="s">
        <v>42</v>
      </c>
      <c r="I143" s="7">
        <v>45937</v>
      </c>
      <c r="J143" s="7">
        <v>45938</v>
      </c>
      <c r="K143" s="3">
        <f t="shared" si="6"/>
        <v>1</v>
      </c>
      <c r="L143" s="3" t="str">
        <f>IF(ISNUMBER(MATCH(A143,Closed!$A:$A,0)), "Closed", IF(K143&lt;=2,"Daily",IF(K143&lt;=5,"Weekly",IF(K143&lt;=31,"Monthly",IF(K143&lt;=90,"Quarterly",IF(K143&lt;=180,"Semi-annual",IF(K143&lt;=366,"Annual","Missing Data")))))))</f>
        <v>Daily</v>
      </c>
      <c r="M143" s="3">
        <f>VLOOKUP($D143,LiquidityProfile!$A:$C,2,0)</f>
        <v>2</v>
      </c>
      <c r="N143" s="3">
        <f>VLOOKUP($D143,LiquidityProfile!$A:$C,3,0)</f>
        <v>10</v>
      </c>
      <c r="O143" s="3" t="str">
        <f t="shared" si="7"/>
        <v>Liquidity Provider</v>
      </c>
      <c r="P143" s="3" t="str">
        <f t="shared" si="8"/>
        <v>Liquidity Provider</v>
      </c>
    </row>
    <row r="144" spans="1:16" ht="15.75" thickBot="1" x14ac:dyDescent="0.3">
      <c r="A144" s="3" t="s">
        <v>326</v>
      </c>
      <c r="B144" s="3" t="s">
        <v>327</v>
      </c>
      <c r="C144" s="3" t="s">
        <v>40</v>
      </c>
      <c r="D144" s="3" t="s">
        <v>3</v>
      </c>
      <c r="E144" s="3" t="s">
        <v>41</v>
      </c>
      <c r="F144" s="3" t="s">
        <v>42</v>
      </c>
      <c r="G144" s="3" t="s">
        <v>41</v>
      </c>
      <c r="H144" s="3" t="s">
        <v>42</v>
      </c>
      <c r="I144" s="7">
        <v>45937</v>
      </c>
      <c r="J144" s="7">
        <v>45938</v>
      </c>
      <c r="K144" s="3">
        <f t="shared" si="6"/>
        <v>1</v>
      </c>
      <c r="L144" s="3" t="str">
        <f>IF(ISNUMBER(MATCH(A144,Closed!$A:$A,0)), "Closed", IF(K144&lt;=2,"Daily",IF(K144&lt;=5,"Weekly",IF(K144&lt;=31,"Monthly",IF(K144&lt;=90,"Quarterly",IF(K144&lt;=180,"Semi-annual",IF(K144&lt;=366,"Annual","Missing Data")))))))</f>
        <v>Daily</v>
      </c>
      <c r="M144" s="3">
        <f>VLOOKUP($D144,LiquidityProfile!$A:$C,2,0)</f>
        <v>2</v>
      </c>
      <c r="N144" s="3">
        <f>VLOOKUP($D144,LiquidityProfile!$A:$C,3,0)</f>
        <v>10</v>
      </c>
      <c r="O144" s="3" t="str">
        <f t="shared" si="7"/>
        <v>Liquidity Provider</v>
      </c>
      <c r="P144" s="3" t="str">
        <f t="shared" si="8"/>
        <v>Liquidity Provider</v>
      </c>
    </row>
    <row r="145" spans="1:16" ht="15.75" thickBot="1" x14ac:dyDescent="0.3">
      <c r="A145" s="3" t="s">
        <v>328</v>
      </c>
      <c r="B145" s="3" t="s">
        <v>329</v>
      </c>
      <c r="C145" s="3" t="s">
        <v>40</v>
      </c>
      <c r="D145" s="3" t="s">
        <v>3</v>
      </c>
      <c r="E145" s="3" t="s">
        <v>41</v>
      </c>
      <c r="F145" s="3" t="s">
        <v>41</v>
      </c>
      <c r="G145" s="3" t="s">
        <v>41</v>
      </c>
      <c r="H145" s="3" t="s">
        <v>42</v>
      </c>
      <c r="I145" s="7">
        <v>45937</v>
      </c>
      <c r="J145" s="7">
        <v>45938</v>
      </c>
      <c r="K145" s="3">
        <f t="shared" si="6"/>
        <v>1</v>
      </c>
      <c r="L145" s="3" t="str">
        <f>IF(ISNUMBER(MATCH(A145,Closed!$A:$A,0)), "Closed", IF(K145&lt;=2,"Daily",IF(K145&lt;=5,"Weekly",IF(K145&lt;=31,"Monthly",IF(K145&lt;=90,"Quarterly",IF(K145&lt;=180,"Semi-annual",IF(K145&lt;=366,"Annual","Missing Data")))))))</f>
        <v>Daily</v>
      </c>
      <c r="M145" s="3">
        <f>VLOOKUP($D145,LiquidityProfile!$A:$C,2,0)</f>
        <v>2</v>
      </c>
      <c r="N145" s="3">
        <f>VLOOKUP($D145,LiquidityProfile!$A:$C,3,0)</f>
        <v>10</v>
      </c>
      <c r="O145" s="3" t="str">
        <f t="shared" si="7"/>
        <v>Liquidity Provider</v>
      </c>
      <c r="P145" s="3" t="str">
        <f t="shared" si="8"/>
        <v>Liquidity Provider</v>
      </c>
    </row>
    <row r="146" spans="1:16" ht="15.75" thickBot="1" x14ac:dyDescent="0.3">
      <c r="A146" s="3" t="s">
        <v>330</v>
      </c>
      <c r="B146" s="3" t="s">
        <v>331</v>
      </c>
      <c r="C146" s="3" t="s">
        <v>40</v>
      </c>
      <c r="D146" s="3" t="s">
        <v>3</v>
      </c>
      <c r="E146" s="3" t="s">
        <v>41</v>
      </c>
      <c r="F146" s="3" t="s">
        <v>42</v>
      </c>
      <c r="G146" s="3" t="s">
        <v>42</v>
      </c>
      <c r="H146" s="3" t="s">
        <v>42</v>
      </c>
      <c r="I146" s="7">
        <v>45937</v>
      </c>
      <c r="J146" s="7">
        <v>45938</v>
      </c>
      <c r="K146" s="3">
        <f t="shared" si="6"/>
        <v>1</v>
      </c>
      <c r="L146" s="3" t="str">
        <f>IF(ISNUMBER(MATCH(A146,Closed!$A:$A,0)), "Closed", IF(K146&lt;=2,"Daily",IF(K146&lt;=5,"Weekly",IF(K146&lt;=31,"Monthly",IF(K146&lt;=90,"Quarterly",IF(K146&lt;=180,"Semi-annual",IF(K146&lt;=366,"Annual","Missing Data")))))))</f>
        <v>Daily</v>
      </c>
      <c r="M146" s="3">
        <f>VLOOKUP($D146,LiquidityProfile!$A:$C,2,0)</f>
        <v>2</v>
      </c>
      <c r="N146" s="3">
        <f>VLOOKUP($D146,LiquidityProfile!$A:$C,3,0)</f>
        <v>10</v>
      </c>
      <c r="O146" s="3" t="str">
        <f t="shared" si="7"/>
        <v>Liquidity Provider</v>
      </c>
      <c r="P146" s="3" t="str">
        <f t="shared" si="8"/>
        <v>Liquidity Provider</v>
      </c>
    </row>
    <row r="147" spans="1:16" ht="15.75" thickBot="1" x14ac:dyDescent="0.3">
      <c r="A147" s="3" t="s">
        <v>332</v>
      </c>
      <c r="B147" s="3" t="s">
        <v>333</v>
      </c>
      <c r="C147" s="3" t="s">
        <v>40</v>
      </c>
      <c r="D147" s="3" t="s">
        <v>3</v>
      </c>
      <c r="E147" s="3" t="s">
        <v>41</v>
      </c>
      <c r="F147" s="3" t="s">
        <v>42</v>
      </c>
      <c r="G147" s="3" t="s">
        <v>41</v>
      </c>
      <c r="H147" s="3" t="s">
        <v>42</v>
      </c>
      <c r="I147" s="7">
        <v>45937</v>
      </c>
      <c r="J147" s="7">
        <v>45938</v>
      </c>
      <c r="K147" s="3">
        <f t="shared" si="6"/>
        <v>1</v>
      </c>
      <c r="L147" s="3" t="str">
        <f>IF(ISNUMBER(MATCH(A147,Closed!$A:$A,0)), "Closed", IF(K147&lt;=2,"Daily",IF(K147&lt;=5,"Weekly",IF(K147&lt;=31,"Monthly",IF(K147&lt;=90,"Quarterly",IF(K147&lt;=180,"Semi-annual",IF(K147&lt;=366,"Annual","Missing Data")))))))</f>
        <v>Daily</v>
      </c>
      <c r="M147" s="3">
        <f>VLOOKUP($D147,LiquidityProfile!$A:$C,2,0)</f>
        <v>2</v>
      </c>
      <c r="N147" s="3">
        <f>VLOOKUP($D147,LiquidityProfile!$A:$C,3,0)</f>
        <v>10</v>
      </c>
      <c r="O147" s="3" t="str">
        <f t="shared" si="7"/>
        <v>Liquidity Provider</v>
      </c>
      <c r="P147" s="3" t="str">
        <f t="shared" si="8"/>
        <v>Liquidity Provider</v>
      </c>
    </row>
    <row r="148" spans="1:16" ht="15.75" thickBot="1" x14ac:dyDescent="0.3">
      <c r="A148" s="3" t="s">
        <v>334</v>
      </c>
      <c r="B148" s="3" t="s">
        <v>335</v>
      </c>
      <c r="C148" s="3" t="s">
        <v>40</v>
      </c>
      <c r="D148" s="3" t="s">
        <v>3</v>
      </c>
      <c r="E148" s="3" t="s">
        <v>41</v>
      </c>
      <c r="F148" s="3" t="s">
        <v>41</v>
      </c>
      <c r="G148" s="3" t="s">
        <v>41</v>
      </c>
      <c r="H148" s="3" t="s">
        <v>42</v>
      </c>
      <c r="I148" s="7">
        <v>45937</v>
      </c>
      <c r="J148" s="7">
        <v>45938</v>
      </c>
      <c r="K148" s="3">
        <f t="shared" si="6"/>
        <v>1</v>
      </c>
      <c r="L148" s="3" t="str">
        <f>IF(ISNUMBER(MATCH(A148,Closed!$A:$A,0)), "Closed", IF(K148&lt;=2,"Daily",IF(K148&lt;=5,"Weekly",IF(K148&lt;=31,"Monthly",IF(K148&lt;=90,"Quarterly",IF(K148&lt;=180,"Semi-annual",IF(K148&lt;=366,"Annual","Missing Data")))))))</f>
        <v>Daily</v>
      </c>
      <c r="M148" s="3">
        <f>VLOOKUP($D148,LiquidityProfile!$A:$C,2,0)</f>
        <v>2</v>
      </c>
      <c r="N148" s="3">
        <f>VLOOKUP($D148,LiquidityProfile!$A:$C,3,0)</f>
        <v>10</v>
      </c>
      <c r="O148" s="3" t="str">
        <f t="shared" si="7"/>
        <v>Liquidity Provider</v>
      </c>
      <c r="P148" s="3" t="str">
        <f t="shared" si="8"/>
        <v>Liquidity Provider</v>
      </c>
    </row>
    <row r="149" spans="1:16" ht="15.75" thickBot="1" x14ac:dyDescent="0.3">
      <c r="A149" s="3" t="s">
        <v>336</v>
      </c>
      <c r="B149" s="3" t="s">
        <v>337</v>
      </c>
      <c r="C149" s="3" t="s">
        <v>65</v>
      </c>
      <c r="D149" s="3" t="s">
        <v>3</v>
      </c>
      <c r="E149" s="3" t="s">
        <v>41</v>
      </c>
      <c r="F149" s="3" t="s">
        <v>41</v>
      </c>
      <c r="G149" s="3" t="s">
        <v>42</v>
      </c>
      <c r="H149" s="3" t="s">
        <v>42</v>
      </c>
      <c r="I149" s="7">
        <v>45930</v>
      </c>
      <c r="J149" s="7">
        <v>45938</v>
      </c>
      <c r="K149" s="3">
        <f t="shared" si="6"/>
        <v>8</v>
      </c>
      <c r="L149" s="3" t="str">
        <f>IF(ISNUMBER(MATCH(A149,Closed!$A:$A,0)), "Closed", IF(K149&lt;=2,"Daily",IF(K149&lt;=5,"Weekly",IF(K149&lt;=31,"Monthly",IF(K149&lt;=90,"Quarterly",IF(K149&lt;=180,"Semi-annual",IF(K149&lt;=366,"Annual","Missing Data")))))))</f>
        <v>Monthly</v>
      </c>
      <c r="M149" s="3">
        <f>VLOOKUP($D149,LiquidityProfile!$A:$C,2,0)</f>
        <v>2</v>
      </c>
      <c r="N149" s="3">
        <f>VLOOKUP($D149,LiquidityProfile!$A:$C,3,0)</f>
        <v>10</v>
      </c>
      <c r="O149" s="3" t="str">
        <f t="shared" si="7"/>
        <v>Liquidity Provider</v>
      </c>
      <c r="P149" s="3" t="str">
        <f t="shared" si="8"/>
        <v>Liquidity Provider</v>
      </c>
    </row>
    <row r="150" spans="1:16" ht="15.75" thickBot="1" x14ac:dyDescent="0.3">
      <c r="A150" s="3" t="s">
        <v>338</v>
      </c>
      <c r="B150" s="3" t="s">
        <v>339</v>
      </c>
      <c r="C150" s="3" t="s">
        <v>65</v>
      </c>
      <c r="D150" s="3" t="s">
        <v>3</v>
      </c>
      <c r="E150" s="3" t="s">
        <v>41</v>
      </c>
      <c r="F150" s="3" t="s">
        <v>41</v>
      </c>
      <c r="G150" s="3" t="s">
        <v>41</v>
      </c>
      <c r="H150" s="3" t="s">
        <v>41</v>
      </c>
      <c r="I150" s="7">
        <v>45936</v>
      </c>
      <c r="J150" s="7">
        <v>45938</v>
      </c>
      <c r="K150" s="3">
        <f t="shared" si="6"/>
        <v>2</v>
      </c>
      <c r="L150" s="3" t="str">
        <f>IF(ISNUMBER(MATCH(A150,Closed!$A:$A,0)), "Closed", IF(K150&lt;=2,"Daily",IF(K150&lt;=5,"Weekly",IF(K150&lt;=31,"Monthly",IF(K150&lt;=90,"Quarterly",IF(K150&lt;=180,"Semi-annual",IF(K150&lt;=366,"Annual","Missing Data")))))))</f>
        <v>Daily</v>
      </c>
      <c r="M150" s="3">
        <f>VLOOKUP($D150,LiquidityProfile!$A:$C,2,0)</f>
        <v>2</v>
      </c>
      <c r="N150" s="3">
        <f>VLOOKUP($D150,LiquidityProfile!$A:$C,3,0)</f>
        <v>10</v>
      </c>
      <c r="O150" s="3" t="str">
        <f t="shared" si="7"/>
        <v>Liquidity Provider</v>
      </c>
      <c r="P150" s="3" t="str">
        <f t="shared" si="8"/>
        <v>Liquidity Provider</v>
      </c>
    </row>
    <row r="151" spans="1:16" ht="15.75" thickBot="1" x14ac:dyDescent="0.3">
      <c r="A151" s="3" t="s">
        <v>340</v>
      </c>
      <c r="B151" s="3" t="s">
        <v>341</v>
      </c>
      <c r="C151" s="3" t="s">
        <v>65</v>
      </c>
      <c r="D151" s="3" t="s">
        <v>3</v>
      </c>
      <c r="E151" s="3" t="s">
        <v>41</v>
      </c>
      <c r="F151" s="3" t="s">
        <v>41</v>
      </c>
      <c r="G151" s="3" t="s">
        <v>41</v>
      </c>
      <c r="H151" s="3" t="s">
        <v>41</v>
      </c>
      <c r="I151" s="7">
        <v>45933</v>
      </c>
      <c r="J151" s="7">
        <v>45938</v>
      </c>
      <c r="K151" s="3">
        <f t="shared" si="6"/>
        <v>5</v>
      </c>
      <c r="L151" s="3" t="str">
        <f>IF(ISNUMBER(MATCH(A151,Closed!$A:$A,0)), "Closed", IF(K151&lt;=2,"Daily",IF(K151&lt;=5,"Weekly",IF(K151&lt;=31,"Monthly",IF(K151&lt;=90,"Quarterly",IF(K151&lt;=180,"Semi-annual",IF(K151&lt;=366,"Annual","Missing Data")))))))</f>
        <v>Weekly</v>
      </c>
      <c r="M151" s="3">
        <f>VLOOKUP($D151,LiquidityProfile!$A:$C,2,0)</f>
        <v>2</v>
      </c>
      <c r="N151" s="3">
        <f>VLOOKUP($D151,LiquidityProfile!$A:$C,3,0)</f>
        <v>10</v>
      </c>
      <c r="O151" s="3" t="str">
        <f t="shared" si="7"/>
        <v>Liquidity Provider</v>
      </c>
      <c r="P151" s="3" t="str">
        <f t="shared" si="8"/>
        <v>Liquidity Provider</v>
      </c>
    </row>
    <row r="152" spans="1:16" ht="15.75" thickBot="1" x14ac:dyDescent="0.3">
      <c r="A152" s="3" t="s">
        <v>342</v>
      </c>
      <c r="B152" s="3" t="s">
        <v>343</v>
      </c>
      <c r="C152" s="3" t="s">
        <v>65</v>
      </c>
      <c r="D152" s="3" t="s">
        <v>3</v>
      </c>
      <c r="E152" s="3" t="s">
        <v>41</v>
      </c>
      <c r="F152" s="3" t="s">
        <v>42</v>
      </c>
      <c r="G152" s="3" t="s">
        <v>42</v>
      </c>
      <c r="H152" s="3" t="s">
        <v>42</v>
      </c>
      <c r="I152" s="7">
        <v>45933</v>
      </c>
      <c r="J152" s="7">
        <v>45938</v>
      </c>
      <c r="K152" s="3">
        <f t="shared" si="6"/>
        <v>5</v>
      </c>
      <c r="L152" s="3" t="str">
        <f>IF(ISNUMBER(MATCH(A152,Closed!$A:$A,0)), "Closed", IF(K152&lt;=2,"Daily",IF(K152&lt;=5,"Weekly",IF(K152&lt;=31,"Monthly",IF(K152&lt;=90,"Quarterly",IF(K152&lt;=180,"Semi-annual",IF(K152&lt;=366,"Annual","Missing Data")))))))</f>
        <v>Weekly</v>
      </c>
      <c r="M152" s="3">
        <f>VLOOKUP($D152,LiquidityProfile!$A:$C,2,0)</f>
        <v>2</v>
      </c>
      <c r="N152" s="3">
        <f>VLOOKUP($D152,LiquidityProfile!$A:$C,3,0)</f>
        <v>10</v>
      </c>
      <c r="O152" s="3" t="str">
        <f t="shared" si="7"/>
        <v>Liquidity Provider</v>
      </c>
      <c r="P152" s="3" t="str">
        <f t="shared" si="8"/>
        <v>Liquidity Provider</v>
      </c>
    </row>
    <row r="153" spans="1:16" ht="15.75" thickBot="1" x14ac:dyDescent="0.3">
      <c r="A153" s="3" t="s">
        <v>344</v>
      </c>
      <c r="B153" s="3" t="s">
        <v>345</v>
      </c>
      <c r="C153" s="3" t="s">
        <v>65</v>
      </c>
      <c r="D153" s="3" t="s">
        <v>3</v>
      </c>
      <c r="E153" s="3" t="s">
        <v>41</v>
      </c>
      <c r="F153" s="3" t="s">
        <v>41</v>
      </c>
      <c r="G153" s="3" t="s">
        <v>41</v>
      </c>
      <c r="H153" s="3" t="s">
        <v>41</v>
      </c>
      <c r="I153" s="7">
        <v>45930</v>
      </c>
      <c r="J153" s="7">
        <v>45938</v>
      </c>
      <c r="K153" s="3">
        <f t="shared" si="6"/>
        <v>8</v>
      </c>
      <c r="L153" s="3" t="str">
        <f>IF(ISNUMBER(MATCH(A153,Closed!$A:$A,0)), "Closed", IF(K153&lt;=2,"Daily",IF(K153&lt;=5,"Weekly",IF(K153&lt;=31,"Monthly",IF(K153&lt;=90,"Quarterly",IF(K153&lt;=180,"Semi-annual",IF(K153&lt;=366,"Annual","Missing Data")))))))</f>
        <v>Monthly</v>
      </c>
      <c r="M153" s="3">
        <f>VLOOKUP($D153,LiquidityProfile!$A:$C,2,0)</f>
        <v>2</v>
      </c>
      <c r="N153" s="3">
        <f>VLOOKUP($D153,LiquidityProfile!$A:$C,3,0)</f>
        <v>10</v>
      </c>
      <c r="O153" s="3" t="str">
        <f t="shared" si="7"/>
        <v>Liquidity Provider</v>
      </c>
      <c r="P153" s="3" t="str">
        <f t="shared" si="8"/>
        <v>Liquidity Provider</v>
      </c>
    </row>
    <row r="154" spans="1:16" ht="15.75" thickBot="1" x14ac:dyDescent="0.3">
      <c r="A154" s="3" t="s">
        <v>346</v>
      </c>
      <c r="B154" s="3" t="s">
        <v>347</v>
      </c>
      <c r="C154" s="3" t="s">
        <v>65</v>
      </c>
      <c r="D154" s="3" t="s">
        <v>3</v>
      </c>
      <c r="E154" s="3" t="s">
        <v>41</v>
      </c>
      <c r="F154" s="3" t="s">
        <v>41</v>
      </c>
      <c r="G154" s="3" t="s">
        <v>41</v>
      </c>
      <c r="H154" s="3" t="s">
        <v>41</v>
      </c>
      <c r="I154" s="7">
        <v>45933</v>
      </c>
      <c r="J154" s="7">
        <v>45938</v>
      </c>
      <c r="K154" s="3">
        <f t="shared" si="6"/>
        <v>5</v>
      </c>
      <c r="L154" s="3" t="str">
        <f>IF(ISNUMBER(MATCH(A154,Closed!$A:$A,0)), "Closed", IF(K154&lt;=2,"Daily",IF(K154&lt;=5,"Weekly",IF(K154&lt;=31,"Monthly",IF(K154&lt;=90,"Quarterly",IF(K154&lt;=180,"Semi-annual",IF(K154&lt;=366,"Annual","Missing Data")))))))</f>
        <v>Weekly</v>
      </c>
      <c r="M154" s="3">
        <f>VLOOKUP($D154,LiquidityProfile!$A:$C,2,0)</f>
        <v>2</v>
      </c>
      <c r="N154" s="3">
        <f>VLOOKUP($D154,LiquidityProfile!$A:$C,3,0)</f>
        <v>10</v>
      </c>
      <c r="O154" s="3" t="str">
        <f t="shared" si="7"/>
        <v>Liquidity Provider</v>
      </c>
      <c r="P154" s="3" t="str">
        <f t="shared" si="8"/>
        <v>Liquidity Provider</v>
      </c>
    </row>
    <row r="155" spans="1:16" ht="15.75" thickBot="1" x14ac:dyDescent="0.3">
      <c r="A155" s="3" t="s">
        <v>348</v>
      </c>
      <c r="B155" s="3" t="s">
        <v>349</v>
      </c>
      <c r="C155" s="3" t="s">
        <v>65</v>
      </c>
      <c r="D155" s="3" t="s">
        <v>3</v>
      </c>
      <c r="E155" s="3" t="s">
        <v>41</v>
      </c>
      <c r="F155" s="3" t="s">
        <v>41</v>
      </c>
      <c r="G155" s="3" t="s">
        <v>41</v>
      </c>
      <c r="H155" s="3" t="s">
        <v>41</v>
      </c>
      <c r="I155" s="7">
        <v>45933</v>
      </c>
      <c r="J155" s="7">
        <v>45938</v>
      </c>
      <c r="K155" s="3">
        <f t="shared" si="6"/>
        <v>5</v>
      </c>
      <c r="L155" s="3" t="str">
        <f>IF(ISNUMBER(MATCH(A155,Closed!$A:$A,0)), "Closed", IF(K155&lt;=2,"Daily",IF(K155&lt;=5,"Weekly",IF(K155&lt;=31,"Monthly",IF(K155&lt;=90,"Quarterly",IF(K155&lt;=180,"Semi-annual",IF(K155&lt;=366,"Annual","Missing Data")))))))</f>
        <v>Weekly</v>
      </c>
      <c r="M155" s="3">
        <f>VLOOKUP($D155,LiquidityProfile!$A:$C,2,0)</f>
        <v>2</v>
      </c>
      <c r="N155" s="3">
        <f>VLOOKUP($D155,LiquidityProfile!$A:$C,3,0)</f>
        <v>10</v>
      </c>
      <c r="O155" s="3" t="str">
        <f t="shared" si="7"/>
        <v>Liquidity Provider</v>
      </c>
      <c r="P155" s="3" t="str">
        <f t="shared" si="8"/>
        <v>Liquidity Provider</v>
      </c>
    </row>
    <row r="156" spans="1:16" ht="15.75" thickBot="1" x14ac:dyDescent="0.3">
      <c r="A156" s="3" t="s">
        <v>350</v>
      </c>
      <c r="B156" s="3" t="s">
        <v>351</v>
      </c>
      <c r="C156" s="3" t="s">
        <v>65</v>
      </c>
      <c r="D156" s="3" t="s">
        <v>3</v>
      </c>
      <c r="E156" s="3" t="s">
        <v>41</v>
      </c>
      <c r="F156" s="3" t="s">
        <v>42</v>
      </c>
      <c r="G156" s="3" t="s">
        <v>41</v>
      </c>
      <c r="H156" s="3" t="s">
        <v>42</v>
      </c>
      <c r="I156" s="7">
        <v>45937</v>
      </c>
      <c r="J156" s="7">
        <v>45938</v>
      </c>
      <c r="K156" s="3">
        <f t="shared" si="6"/>
        <v>1</v>
      </c>
      <c r="L156" s="3" t="str">
        <f>IF(ISNUMBER(MATCH(A156,Closed!$A:$A,0)), "Closed", IF(K156&lt;=2,"Daily",IF(K156&lt;=5,"Weekly",IF(K156&lt;=31,"Monthly",IF(K156&lt;=90,"Quarterly",IF(K156&lt;=180,"Semi-annual",IF(K156&lt;=366,"Annual","Missing Data")))))))</f>
        <v>Daily</v>
      </c>
      <c r="M156" s="3">
        <f>VLOOKUP($D156,LiquidityProfile!$A:$C,2,0)</f>
        <v>2</v>
      </c>
      <c r="N156" s="3">
        <f>VLOOKUP($D156,LiquidityProfile!$A:$C,3,0)</f>
        <v>10</v>
      </c>
      <c r="O156" s="3" t="str">
        <f t="shared" si="7"/>
        <v>Liquidity Provider</v>
      </c>
      <c r="P156" s="3" t="str">
        <f t="shared" si="8"/>
        <v>Liquidity Provider</v>
      </c>
    </row>
    <row r="157" spans="1:16" ht="15.75" thickBot="1" x14ac:dyDescent="0.3">
      <c r="A157" s="3" t="s">
        <v>352</v>
      </c>
      <c r="B157" s="3" t="s">
        <v>353</v>
      </c>
      <c r="C157" s="3" t="s">
        <v>65</v>
      </c>
      <c r="D157" s="3" t="s">
        <v>3</v>
      </c>
      <c r="E157" s="3" t="s">
        <v>41</v>
      </c>
      <c r="F157" s="3" t="s">
        <v>42</v>
      </c>
      <c r="G157" s="3" t="s">
        <v>41</v>
      </c>
      <c r="H157" s="3" t="s">
        <v>42</v>
      </c>
      <c r="I157" s="7">
        <v>45933</v>
      </c>
      <c r="J157" s="7">
        <v>45938</v>
      </c>
      <c r="K157" s="3">
        <f t="shared" si="6"/>
        <v>5</v>
      </c>
      <c r="L157" s="3" t="str">
        <f>IF(ISNUMBER(MATCH(A157,Closed!$A:$A,0)), "Closed", IF(K157&lt;=2,"Daily",IF(K157&lt;=5,"Weekly",IF(K157&lt;=31,"Monthly",IF(K157&lt;=90,"Quarterly",IF(K157&lt;=180,"Semi-annual",IF(K157&lt;=366,"Annual","Missing Data")))))))</f>
        <v>Weekly</v>
      </c>
      <c r="M157" s="3">
        <f>VLOOKUP($D157,LiquidityProfile!$A:$C,2,0)</f>
        <v>2</v>
      </c>
      <c r="N157" s="3">
        <f>VLOOKUP($D157,LiquidityProfile!$A:$C,3,0)</f>
        <v>10</v>
      </c>
      <c r="O157" s="3" t="str">
        <f t="shared" si="7"/>
        <v>Liquidity Provider</v>
      </c>
      <c r="P157" s="3" t="str">
        <f t="shared" si="8"/>
        <v>Liquidity Provider</v>
      </c>
    </row>
    <row r="158" spans="1:16" ht="15.75" thickBot="1" x14ac:dyDescent="0.3">
      <c r="A158" s="3" t="s">
        <v>354</v>
      </c>
      <c r="B158" s="3" t="s">
        <v>355</v>
      </c>
      <c r="C158" s="3" t="s">
        <v>65</v>
      </c>
      <c r="D158" s="3" t="s">
        <v>3</v>
      </c>
      <c r="E158" s="3" t="s">
        <v>42</v>
      </c>
      <c r="F158" s="3" t="s">
        <v>41</v>
      </c>
      <c r="G158" s="3" t="s">
        <v>41</v>
      </c>
      <c r="H158" s="3" t="s">
        <v>41</v>
      </c>
      <c r="I158" s="7">
        <v>45936</v>
      </c>
      <c r="J158" s="7">
        <v>45938</v>
      </c>
      <c r="K158" s="3">
        <f t="shared" si="6"/>
        <v>2</v>
      </c>
      <c r="L158" s="3" t="str">
        <f>IF(ISNUMBER(MATCH(A158,Closed!$A:$A,0)), "Closed", IF(K158&lt;=2,"Daily",IF(K158&lt;=5,"Weekly",IF(K158&lt;=31,"Monthly",IF(K158&lt;=90,"Quarterly",IF(K158&lt;=180,"Semi-annual",IF(K158&lt;=366,"Annual","Missing Data")))))))</f>
        <v>Daily</v>
      </c>
      <c r="M158" s="3">
        <f>VLOOKUP($D158,LiquidityProfile!$A:$C,2,0)</f>
        <v>2</v>
      </c>
      <c r="N158" s="3">
        <f>VLOOKUP($D158,LiquidityProfile!$A:$C,3,0)</f>
        <v>10</v>
      </c>
      <c r="O158" s="3" t="str">
        <f t="shared" si="7"/>
        <v>Liquidity Provider</v>
      </c>
      <c r="P158" s="3" t="str">
        <f t="shared" si="8"/>
        <v>Liquidity Provider</v>
      </c>
    </row>
    <row r="159" spans="1:16" ht="15.75" thickBot="1" x14ac:dyDescent="0.3">
      <c r="A159" s="3" t="s">
        <v>356</v>
      </c>
      <c r="B159" s="3" t="s">
        <v>357</v>
      </c>
      <c r="C159" s="3" t="s">
        <v>65</v>
      </c>
      <c r="D159" s="3" t="s">
        <v>3</v>
      </c>
      <c r="E159" s="3" t="s">
        <v>42</v>
      </c>
      <c r="F159" s="3" t="s">
        <v>41</v>
      </c>
      <c r="G159" s="3" t="s">
        <v>41</v>
      </c>
      <c r="H159" s="3" t="s">
        <v>41</v>
      </c>
      <c r="I159" s="7">
        <v>45933</v>
      </c>
      <c r="J159" s="7">
        <v>45938</v>
      </c>
      <c r="K159" s="3">
        <f t="shared" si="6"/>
        <v>5</v>
      </c>
      <c r="L159" s="3" t="str">
        <f>IF(ISNUMBER(MATCH(A159,Closed!$A:$A,0)), "Closed", IF(K159&lt;=2,"Daily",IF(K159&lt;=5,"Weekly",IF(K159&lt;=31,"Monthly",IF(K159&lt;=90,"Quarterly",IF(K159&lt;=180,"Semi-annual",IF(K159&lt;=366,"Annual","Missing Data")))))))</f>
        <v>Weekly</v>
      </c>
      <c r="M159" s="3">
        <f>VLOOKUP($D159,LiquidityProfile!$A:$C,2,0)</f>
        <v>2</v>
      </c>
      <c r="N159" s="3">
        <f>VLOOKUP($D159,LiquidityProfile!$A:$C,3,0)</f>
        <v>10</v>
      </c>
      <c r="O159" s="3" t="str">
        <f t="shared" si="7"/>
        <v>Liquidity Provider</v>
      </c>
      <c r="P159" s="3" t="str">
        <f t="shared" si="8"/>
        <v>Liquidity Provider</v>
      </c>
    </row>
    <row r="160" spans="1:16" ht="15.75" thickBot="1" x14ac:dyDescent="0.3">
      <c r="A160" s="3" t="s">
        <v>358</v>
      </c>
      <c r="B160" s="3" t="s">
        <v>359</v>
      </c>
      <c r="C160" s="3" t="s">
        <v>65</v>
      </c>
      <c r="D160" s="3" t="s">
        <v>3</v>
      </c>
      <c r="E160" s="3" t="s">
        <v>42</v>
      </c>
      <c r="F160" s="3" t="s">
        <v>41</v>
      </c>
      <c r="G160" s="3" t="s">
        <v>41</v>
      </c>
      <c r="H160" s="3" t="s">
        <v>41</v>
      </c>
      <c r="I160" s="7">
        <v>45933</v>
      </c>
      <c r="J160" s="7">
        <v>45938</v>
      </c>
      <c r="K160" s="3">
        <f t="shared" si="6"/>
        <v>5</v>
      </c>
      <c r="L160" s="3" t="str">
        <f>IF(ISNUMBER(MATCH(A160,Closed!$A:$A,0)), "Closed", IF(K160&lt;=2,"Daily",IF(K160&lt;=5,"Weekly",IF(K160&lt;=31,"Monthly",IF(K160&lt;=90,"Quarterly",IF(K160&lt;=180,"Semi-annual",IF(K160&lt;=366,"Annual","Missing Data")))))))</f>
        <v>Weekly</v>
      </c>
      <c r="M160" s="3">
        <f>VLOOKUP($D160,LiquidityProfile!$A:$C,2,0)</f>
        <v>2</v>
      </c>
      <c r="N160" s="3">
        <f>VLOOKUP($D160,LiquidityProfile!$A:$C,3,0)</f>
        <v>10</v>
      </c>
      <c r="O160" s="3" t="str">
        <f t="shared" si="7"/>
        <v>Liquidity Provider</v>
      </c>
      <c r="P160" s="3" t="str">
        <f t="shared" si="8"/>
        <v>Liquidity Provider</v>
      </c>
    </row>
    <row r="161" spans="1:16" ht="15.75" thickBot="1" x14ac:dyDescent="0.3">
      <c r="A161" s="3" t="s">
        <v>360</v>
      </c>
      <c r="B161" s="3" t="s">
        <v>361</v>
      </c>
      <c r="C161" s="3" t="s">
        <v>65</v>
      </c>
      <c r="D161" s="3" t="s">
        <v>3</v>
      </c>
      <c r="E161" s="3" t="s">
        <v>42</v>
      </c>
      <c r="F161" s="3" t="s">
        <v>41</v>
      </c>
      <c r="G161" s="3" t="s">
        <v>41</v>
      </c>
      <c r="H161" s="3" t="s">
        <v>41</v>
      </c>
      <c r="I161" s="7">
        <v>45936</v>
      </c>
      <c r="J161" s="7">
        <v>45938</v>
      </c>
      <c r="K161" s="3">
        <f t="shared" si="6"/>
        <v>2</v>
      </c>
      <c r="L161" s="3" t="str">
        <f>IF(ISNUMBER(MATCH(A161,Closed!$A:$A,0)), "Closed", IF(K161&lt;=2,"Daily",IF(K161&lt;=5,"Weekly",IF(K161&lt;=31,"Monthly",IF(K161&lt;=90,"Quarterly",IF(K161&lt;=180,"Semi-annual",IF(K161&lt;=366,"Annual","Missing Data")))))))</f>
        <v>Daily</v>
      </c>
      <c r="M161" s="3">
        <f>VLOOKUP($D161,LiquidityProfile!$A:$C,2,0)</f>
        <v>2</v>
      </c>
      <c r="N161" s="3">
        <f>VLOOKUP($D161,LiquidityProfile!$A:$C,3,0)</f>
        <v>10</v>
      </c>
      <c r="O161" s="3" t="str">
        <f t="shared" si="7"/>
        <v>Liquidity Provider</v>
      </c>
      <c r="P161" s="3" t="str">
        <f t="shared" si="8"/>
        <v>Liquidity Provider</v>
      </c>
    </row>
    <row r="162" spans="1:16" ht="15.75" thickBot="1" x14ac:dyDescent="0.3">
      <c r="A162" s="3" t="s">
        <v>362</v>
      </c>
      <c r="B162" s="3" t="s">
        <v>363</v>
      </c>
      <c r="C162" s="3" t="s">
        <v>65</v>
      </c>
      <c r="D162" s="3" t="s">
        <v>3</v>
      </c>
      <c r="E162" s="3" t="s">
        <v>42</v>
      </c>
      <c r="F162" s="3" t="s">
        <v>41</v>
      </c>
      <c r="G162" s="3" t="s">
        <v>41</v>
      </c>
      <c r="H162" s="3" t="s">
        <v>41</v>
      </c>
      <c r="I162" s="7">
        <v>45933</v>
      </c>
      <c r="J162" s="7">
        <v>45938</v>
      </c>
      <c r="K162" s="3">
        <f t="shared" si="6"/>
        <v>5</v>
      </c>
      <c r="L162" s="3" t="str">
        <f>IF(ISNUMBER(MATCH(A162,Closed!$A:$A,0)), "Closed", IF(K162&lt;=2,"Daily",IF(K162&lt;=5,"Weekly",IF(K162&lt;=31,"Monthly",IF(K162&lt;=90,"Quarterly",IF(K162&lt;=180,"Semi-annual",IF(K162&lt;=366,"Annual","Missing Data")))))))</f>
        <v>Weekly</v>
      </c>
      <c r="M162" s="3">
        <f>VLOOKUP($D162,LiquidityProfile!$A:$C,2,0)</f>
        <v>2</v>
      </c>
      <c r="N162" s="3">
        <f>VLOOKUP($D162,LiquidityProfile!$A:$C,3,0)</f>
        <v>10</v>
      </c>
      <c r="O162" s="3" t="str">
        <f t="shared" si="7"/>
        <v>Liquidity Provider</v>
      </c>
      <c r="P162" s="3" t="str">
        <f t="shared" si="8"/>
        <v>Liquidity Provider</v>
      </c>
    </row>
    <row r="163" spans="1:16" ht="15.75" thickBot="1" x14ac:dyDescent="0.3">
      <c r="A163" s="3" t="s">
        <v>364</v>
      </c>
      <c r="B163" s="3" t="s">
        <v>365</v>
      </c>
      <c r="C163" s="3" t="s">
        <v>65</v>
      </c>
      <c r="D163" s="3" t="s">
        <v>3</v>
      </c>
      <c r="E163" s="3" t="s">
        <v>42</v>
      </c>
      <c r="F163" s="3" t="s">
        <v>42</v>
      </c>
      <c r="G163" s="3" t="s">
        <v>42</v>
      </c>
      <c r="H163" s="3" t="s">
        <v>41</v>
      </c>
      <c r="I163" s="7">
        <v>45933</v>
      </c>
      <c r="J163" s="7">
        <v>45938</v>
      </c>
      <c r="K163" s="3">
        <f t="shared" si="6"/>
        <v>5</v>
      </c>
      <c r="L163" s="3" t="str">
        <f>IF(ISNUMBER(MATCH(A163,Closed!$A:$A,0)), "Closed", IF(K163&lt;=2,"Daily",IF(K163&lt;=5,"Weekly",IF(K163&lt;=31,"Monthly",IF(K163&lt;=90,"Quarterly",IF(K163&lt;=180,"Semi-annual",IF(K163&lt;=366,"Annual","Missing Data")))))))</f>
        <v>Weekly</v>
      </c>
      <c r="M163" s="3">
        <f>VLOOKUP($D163,LiquidityProfile!$A:$C,2,0)</f>
        <v>2</v>
      </c>
      <c r="N163" s="3">
        <f>VLOOKUP($D163,LiquidityProfile!$A:$C,3,0)</f>
        <v>10</v>
      </c>
      <c r="O163" s="3" t="str">
        <f t="shared" si="7"/>
        <v>Liquidity Provider</v>
      </c>
      <c r="P163" s="3" t="str">
        <f t="shared" si="8"/>
        <v>Liquidity Provider</v>
      </c>
    </row>
    <row r="164" spans="1:16" ht="15.75" thickBot="1" x14ac:dyDescent="0.3">
      <c r="A164" s="3" t="s">
        <v>366</v>
      </c>
      <c r="B164" s="3" t="s">
        <v>367</v>
      </c>
      <c r="C164" s="3" t="s">
        <v>65</v>
      </c>
      <c r="D164" s="3" t="s">
        <v>3</v>
      </c>
      <c r="E164" s="3" t="s">
        <v>42</v>
      </c>
      <c r="F164" s="3" t="s">
        <v>42</v>
      </c>
      <c r="G164" s="3" t="s">
        <v>42</v>
      </c>
      <c r="H164" s="3" t="s">
        <v>41</v>
      </c>
      <c r="I164" s="7">
        <v>45937</v>
      </c>
      <c r="J164" s="7">
        <v>45938</v>
      </c>
      <c r="K164" s="3">
        <f t="shared" si="6"/>
        <v>1</v>
      </c>
      <c r="L164" s="3" t="str">
        <f>IF(ISNUMBER(MATCH(A164,Closed!$A:$A,0)), "Closed", IF(K164&lt;=2,"Daily",IF(K164&lt;=5,"Weekly",IF(K164&lt;=31,"Monthly",IF(K164&lt;=90,"Quarterly",IF(K164&lt;=180,"Semi-annual",IF(K164&lt;=366,"Annual","Missing Data")))))))</f>
        <v>Daily</v>
      </c>
      <c r="M164" s="3">
        <f>VLOOKUP($D164,LiquidityProfile!$A:$C,2,0)</f>
        <v>2</v>
      </c>
      <c r="N164" s="3">
        <f>VLOOKUP($D164,LiquidityProfile!$A:$C,3,0)</f>
        <v>10</v>
      </c>
      <c r="O164" s="3" t="str">
        <f t="shared" si="7"/>
        <v>Liquidity Provider</v>
      </c>
      <c r="P164" s="3" t="str">
        <f t="shared" si="8"/>
        <v>Liquidity Provider</v>
      </c>
    </row>
    <row r="165" spans="1:16" ht="15.75" thickBot="1" x14ac:dyDescent="0.3">
      <c r="A165" s="3" t="s">
        <v>368</v>
      </c>
      <c r="B165" s="3" t="s">
        <v>369</v>
      </c>
      <c r="C165" s="3" t="s">
        <v>65</v>
      </c>
      <c r="D165" s="3" t="s">
        <v>3</v>
      </c>
      <c r="E165" s="3" t="s">
        <v>42</v>
      </c>
      <c r="F165" s="3" t="s">
        <v>42</v>
      </c>
      <c r="G165" s="3" t="s">
        <v>42</v>
      </c>
      <c r="H165" s="3" t="s">
        <v>41</v>
      </c>
      <c r="I165" s="7">
        <v>45933</v>
      </c>
      <c r="J165" s="7">
        <v>45938</v>
      </c>
      <c r="K165" s="3">
        <f t="shared" si="6"/>
        <v>5</v>
      </c>
      <c r="L165" s="3" t="str">
        <f>IF(ISNUMBER(MATCH(A165,Closed!$A:$A,0)), "Closed", IF(K165&lt;=2,"Daily",IF(K165&lt;=5,"Weekly",IF(K165&lt;=31,"Monthly",IF(K165&lt;=90,"Quarterly",IF(K165&lt;=180,"Semi-annual",IF(K165&lt;=366,"Annual","Missing Data")))))))</f>
        <v>Weekly</v>
      </c>
      <c r="M165" s="3">
        <f>VLOOKUP($D165,LiquidityProfile!$A:$C,2,0)</f>
        <v>2</v>
      </c>
      <c r="N165" s="3">
        <f>VLOOKUP($D165,LiquidityProfile!$A:$C,3,0)</f>
        <v>10</v>
      </c>
      <c r="O165" s="3" t="str">
        <f t="shared" si="7"/>
        <v>Liquidity Provider</v>
      </c>
      <c r="P165" s="3" t="str">
        <f t="shared" si="8"/>
        <v>Liquidity Provider</v>
      </c>
    </row>
    <row r="166" spans="1:16" ht="15.75" thickBot="1" x14ac:dyDescent="0.3">
      <c r="A166" s="3" t="s">
        <v>370</v>
      </c>
      <c r="B166" s="3" t="s">
        <v>371</v>
      </c>
      <c r="C166" s="3" t="s">
        <v>65</v>
      </c>
      <c r="D166" s="3" t="s">
        <v>3</v>
      </c>
      <c r="E166" s="3" t="s">
        <v>41</v>
      </c>
      <c r="F166" s="3" t="s">
        <v>42</v>
      </c>
      <c r="G166" s="3" t="s">
        <v>42</v>
      </c>
      <c r="H166" s="3" t="s">
        <v>42</v>
      </c>
      <c r="I166" s="7">
        <v>45016</v>
      </c>
      <c r="J166" s="7">
        <v>45938</v>
      </c>
      <c r="K166" s="3">
        <f t="shared" si="6"/>
        <v>922</v>
      </c>
      <c r="L166" s="3" t="str">
        <f>IF(ISNUMBER(MATCH(A166,Closed!$A:$A,0)), "Closed", IF(K166&lt;=2,"Daily",IF(K166&lt;=5,"Weekly",IF(K166&lt;=31,"Monthly",IF(K166&lt;=90,"Quarterly",IF(K166&lt;=180,"Semi-annual",IF(K166&lt;=366,"Annual","Missing Data")))))))</f>
        <v>Closed</v>
      </c>
      <c r="M166" s="3">
        <f>VLOOKUP($D166,LiquidityProfile!$A:$C,2,0)</f>
        <v>2</v>
      </c>
      <c r="N166" s="3">
        <f>VLOOKUP($D166,LiquidityProfile!$A:$C,3,0)</f>
        <v>10</v>
      </c>
      <c r="O166" s="3" t="str">
        <f t="shared" si="7"/>
        <v>Not Applicable</v>
      </c>
      <c r="P166" s="3" t="str">
        <f t="shared" si="8"/>
        <v>Not Applicable</v>
      </c>
    </row>
    <row r="167" spans="1:16" ht="15.75" thickBot="1" x14ac:dyDescent="0.3">
      <c r="A167" s="3" t="s">
        <v>372</v>
      </c>
      <c r="B167" s="3" t="s">
        <v>373</v>
      </c>
      <c r="C167" s="3" t="s">
        <v>65</v>
      </c>
      <c r="D167" s="3" t="s">
        <v>3</v>
      </c>
      <c r="E167" s="3" t="s">
        <v>41</v>
      </c>
      <c r="F167" s="3" t="s">
        <v>41</v>
      </c>
      <c r="G167" s="3" t="s">
        <v>41</v>
      </c>
      <c r="H167" s="3" t="s">
        <v>41</v>
      </c>
      <c r="I167" s="7">
        <v>45933</v>
      </c>
      <c r="J167" s="7">
        <v>45938</v>
      </c>
      <c r="K167" s="3">
        <f t="shared" si="6"/>
        <v>5</v>
      </c>
      <c r="L167" s="3" t="str">
        <f>IF(ISNUMBER(MATCH(A167,Closed!$A:$A,0)), "Closed", IF(K167&lt;=2,"Daily",IF(K167&lt;=5,"Weekly",IF(K167&lt;=31,"Monthly",IF(K167&lt;=90,"Quarterly",IF(K167&lt;=180,"Semi-annual",IF(K167&lt;=366,"Annual","Missing Data")))))))</f>
        <v>Weekly</v>
      </c>
      <c r="M167" s="3">
        <f>VLOOKUP($D167,LiquidityProfile!$A:$C,2,0)</f>
        <v>2</v>
      </c>
      <c r="N167" s="3">
        <f>VLOOKUP($D167,LiquidityProfile!$A:$C,3,0)</f>
        <v>10</v>
      </c>
      <c r="O167" s="3" t="str">
        <f t="shared" si="7"/>
        <v>Liquidity Provider</v>
      </c>
      <c r="P167" s="3" t="str">
        <f t="shared" si="8"/>
        <v>Liquidity Provider</v>
      </c>
    </row>
    <row r="168" spans="1:16" ht="15.75" thickBot="1" x14ac:dyDescent="0.3">
      <c r="A168" s="3" t="s">
        <v>374</v>
      </c>
      <c r="B168" s="3" t="s">
        <v>375</v>
      </c>
      <c r="C168" s="3" t="s">
        <v>65</v>
      </c>
      <c r="D168" s="3" t="s">
        <v>3</v>
      </c>
      <c r="E168" s="3" t="s">
        <v>41</v>
      </c>
      <c r="F168" s="3" t="s">
        <v>42</v>
      </c>
      <c r="G168" s="3" t="s">
        <v>41</v>
      </c>
      <c r="H168" s="3" t="s">
        <v>42</v>
      </c>
      <c r="I168" s="7">
        <v>45933</v>
      </c>
      <c r="J168" s="7">
        <v>45938</v>
      </c>
      <c r="K168" s="3">
        <f t="shared" si="6"/>
        <v>5</v>
      </c>
      <c r="L168" s="3" t="str">
        <f>IF(ISNUMBER(MATCH(A168,Closed!$A:$A,0)), "Closed", IF(K168&lt;=2,"Daily",IF(K168&lt;=5,"Weekly",IF(K168&lt;=31,"Monthly",IF(K168&lt;=90,"Quarterly",IF(K168&lt;=180,"Semi-annual",IF(K168&lt;=366,"Annual","Missing Data")))))))</f>
        <v>Weekly</v>
      </c>
      <c r="M168" s="3">
        <f>VLOOKUP($D168,LiquidityProfile!$A:$C,2,0)</f>
        <v>2</v>
      </c>
      <c r="N168" s="3">
        <f>VLOOKUP($D168,LiquidityProfile!$A:$C,3,0)</f>
        <v>10</v>
      </c>
      <c r="O168" s="3" t="str">
        <f t="shared" si="7"/>
        <v>Liquidity Provider</v>
      </c>
      <c r="P168" s="3" t="str">
        <f t="shared" si="8"/>
        <v>Liquidity Provider</v>
      </c>
    </row>
    <row r="169" spans="1:16" ht="15.75" thickBot="1" x14ac:dyDescent="0.3">
      <c r="A169" s="3" t="s">
        <v>376</v>
      </c>
      <c r="B169" s="3" t="s">
        <v>377</v>
      </c>
      <c r="C169" s="3" t="s">
        <v>65</v>
      </c>
      <c r="D169" s="3" t="s">
        <v>3</v>
      </c>
      <c r="E169" s="3" t="s">
        <v>41</v>
      </c>
      <c r="F169" s="3" t="s">
        <v>42</v>
      </c>
      <c r="G169" s="3" t="s">
        <v>41</v>
      </c>
      <c r="H169" s="3" t="s">
        <v>42</v>
      </c>
      <c r="I169" s="7">
        <v>45930</v>
      </c>
      <c r="J169" s="7">
        <v>45938</v>
      </c>
      <c r="K169" s="3">
        <f t="shared" si="6"/>
        <v>8</v>
      </c>
      <c r="L169" s="3" t="str">
        <f>IF(ISNUMBER(MATCH(A169,Closed!$A:$A,0)), "Closed", IF(K169&lt;=2,"Daily",IF(K169&lt;=5,"Weekly",IF(K169&lt;=31,"Monthly",IF(K169&lt;=90,"Quarterly",IF(K169&lt;=180,"Semi-annual",IF(K169&lt;=366,"Annual","Missing Data")))))))</f>
        <v>Monthly</v>
      </c>
      <c r="M169" s="3">
        <f>VLOOKUP($D169,LiquidityProfile!$A:$C,2,0)</f>
        <v>2</v>
      </c>
      <c r="N169" s="3">
        <f>VLOOKUP($D169,LiquidityProfile!$A:$C,3,0)</f>
        <v>10</v>
      </c>
      <c r="O169" s="3" t="str">
        <f t="shared" si="7"/>
        <v>Liquidity Provider</v>
      </c>
      <c r="P169" s="3" t="str">
        <f t="shared" si="8"/>
        <v>Liquidity Provider</v>
      </c>
    </row>
    <row r="170" spans="1:16" ht="15.75" thickBot="1" x14ac:dyDescent="0.3">
      <c r="A170" s="3" t="s">
        <v>378</v>
      </c>
      <c r="B170" s="3" t="s">
        <v>379</v>
      </c>
      <c r="C170" s="3" t="s">
        <v>65</v>
      </c>
      <c r="D170" s="3" t="s">
        <v>3</v>
      </c>
      <c r="E170" s="3" t="s">
        <v>41</v>
      </c>
      <c r="F170" s="3" t="s">
        <v>42</v>
      </c>
      <c r="G170" s="3" t="s">
        <v>41</v>
      </c>
      <c r="H170" s="3" t="s">
        <v>42</v>
      </c>
      <c r="I170" s="7">
        <v>45933</v>
      </c>
      <c r="J170" s="7">
        <v>45938</v>
      </c>
      <c r="K170" s="3">
        <f t="shared" si="6"/>
        <v>5</v>
      </c>
      <c r="L170" s="3" t="str">
        <f>IF(ISNUMBER(MATCH(A170,Closed!$A:$A,0)), "Closed", IF(K170&lt;=2,"Daily",IF(K170&lt;=5,"Weekly",IF(K170&lt;=31,"Monthly",IF(K170&lt;=90,"Quarterly",IF(K170&lt;=180,"Semi-annual",IF(K170&lt;=366,"Annual","Missing Data")))))))</f>
        <v>Weekly</v>
      </c>
      <c r="M170" s="3">
        <f>VLOOKUP($D170,LiquidityProfile!$A:$C,2,0)</f>
        <v>2</v>
      </c>
      <c r="N170" s="3">
        <f>VLOOKUP($D170,LiquidityProfile!$A:$C,3,0)</f>
        <v>10</v>
      </c>
      <c r="O170" s="3" t="str">
        <f t="shared" si="7"/>
        <v>Liquidity Provider</v>
      </c>
      <c r="P170" s="3" t="str">
        <f t="shared" si="8"/>
        <v>Liquidity Provider</v>
      </c>
    </row>
    <row r="171" spans="1:16" ht="15.75" thickBot="1" x14ac:dyDescent="0.3">
      <c r="A171" s="3" t="s">
        <v>380</v>
      </c>
      <c r="B171" s="3" t="s">
        <v>381</v>
      </c>
      <c r="C171" s="3" t="s">
        <v>40</v>
      </c>
      <c r="D171" s="3" t="s">
        <v>4</v>
      </c>
      <c r="E171" s="3" t="s">
        <v>41</v>
      </c>
      <c r="F171" s="3" t="s">
        <v>42</v>
      </c>
      <c r="G171" s="3" t="s">
        <v>41</v>
      </c>
      <c r="H171" s="3" t="s">
        <v>42</v>
      </c>
      <c r="I171" s="7">
        <v>45937</v>
      </c>
      <c r="J171" s="7">
        <v>45938</v>
      </c>
      <c r="K171" s="3">
        <f t="shared" si="6"/>
        <v>1</v>
      </c>
      <c r="L171" s="3" t="str">
        <f>IF(ISNUMBER(MATCH(A171,Closed!$A:$A,0)), "Closed", IF(K171&lt;=2,"Daily",IF(K171&lt;=5,"Weekly",IF(K171&lt;=31,"Monthly",IF(K171&lt;=90,"Quarterly",IF(K171&lt;=180,"Semi-annual",IF(K171&lt;=366,"Annual","Missing Data")))))))</f>
        <v>Daily</v>
      </c>
      <c r="M171" s="3">
        <f>VLOOKUP($D171,LiquidityProfile!$A:$C,2,0)</f>
        <v>5</v>
      </c>
      <c r="N171" s="3">
        <f>VLOOKUP($D171,LiquidityProfile!$A:$C,3,0)</f>
        <v>180</v>
      </c>
      <c r="O171" s="3" t="str">
        <f t="shared" si="7"/>
        <v>Liquidity Provider</v>
      </c>
      <c r="P171" s="3" t="str">
        <f t="shared" si="8"/>
        <v>Liquidity Receiver</v>
      </c>
    </row>
    <row r="172" spans="1:16" ht="15.75" thickBot="1" x14ac:dyDescent="0.3">
      <c r="A172" s="3" t="s">
        <v>382</v>
      </c>
      <c r="B172" s="3" t="s">
        <v>383</v>
      </c>
      <c r="C172" s="3" t="s">
        <v>40</v>
      </c>
      <c r="D172" s="3" t="s">
        <v>4</v>
      </c>
      <c r="E172" s="3" t="s">
        <v>41</v>
      </c>
      <c r="F172" s="3" t="s">
        <v>42</v>
      </c>
      <c r="G172" s="3" t="s">
        <v>42</v>
      </c>
      <c r="H172" s="3" t="s">
        <v>42</v>
      </c>
      <c r="I172" s="7">
        <v>45937</v>
      </c>
      <c r="J172" s="7">
        <v>45938</v>
      </c>
      <c r="K172" s="3">
        <f t="shared" si="6"/>
        <v>1</v>
      </c>
      <c r="L172" s="3" t="str">
        <f>IF(ISNUMBER(MATCH(A172,Closed!$A:$A,0)), "Closed", IF(K172&lt;=2,"Daily",IF(K172&lt;=5,"Weekly",IF(K172&lt;=31,"Monthly",IF(K172&lt;=90,"Quarterly",IF(K172&lt;=180,"Semi-annual",IF(K172&lt;=366,"Annual","Missing Data")))))))</f>
        <v>Daily</v>
      </c>
      <c r="M172" s="3">
        <f>VLOOKUP($D172,LiquidityProfile!$A:$C,2,0)</f>
        <v>5</v>
      </c>
      <c r="N172" s="3">
        <f>VLOOKUP($D172,LiquidityProfile!$A:$C,3,0)</f>
        <v>180</v>
      </c>
      <c r="O172" s="3" t="str">
        <f t="shared" si="7"/>
        <v>Liquidity Provider</v>
      </c>
      <c r="P172" s="3" t="str">
        <f t="shared" si="8"/>
        <v>Liquidity Receiver</v>
      </c>
    </row>
    <row r="173" spans="1:16" ht="15.75" thickBot="1" x14ac:dyDescent="0.3">
      <c r="A173" s="3" t="s">
        <v>384</v>
      </c>
      <c r="B173" s="3" t="s">
        <v>385</v>
      </c>
      <c r="C173" s="3" t="s">
        <v>40</v>
      </c>
      <c r="D173" s="3" t="s">
        <v>4</v>
      </c>
      <c r="E173" s="3" t="s">
        <v>41</v>
      </c>
      <c r="F173" s="3" t="s">
        <v>41</v>
      </c>
      <c r="G173" s="3" t="s">
        <v>41</v>
      </c>
      <c r="H173" s="3" t="s">
        <v>42</v>
      </c>
      <c r="I173" s="7">
        <v>45937</v>
      </c>
      <c r="J173" s="7">
        <v>45938</v>
      </c>
      <c r="K173" s="3">
        <f t="shared" si="6"/>
        <v>1</v>
      </c>
      <c r="L173" s="3" t="str">
        <f>IF(ISNUMBER(MATCH(A173,Closed!$A:$A,0)), "Closed", IF(K173&lt;=2,"Daily",IF(K173&lt;=5,"Weekly",IF(K173&lt;=31,"Monthly",IF(K173&lt;=90,"Quarterly",IF(K173&lt;=180,"Semi-annual",IF(K173&lt;=366,"Annual","Missing Data")))))))</f>
        <v>Daily</v>
      </c>
      <c r="M173" s="3">
        <f>VLOOKUP($D173,LiquidityProfile!$A:$C,2,0)</f>
        <v>5</v>
      </c>
      <c r="N173" s="3">
        <f>VLOOKUP($D173,LiquidityProfile!$A:$C,3,0)</f>
        <v>180</v>
      </c>
      <c r="O173" s="3" t="str">
        <f t="shared" si="7"/>
        <v>Liquidity Provider</v>
      </c>
      <c r="P173" s="3" t="str">
        <f t="shared" si="8"/>
        <v>Liquidity Receiver</v>
      </c>
    </row>
    <row r="174" spans="1:16" ht="15.75" thickBot="1" x14ac:dyDescent="0.3">
      <c r="A174" s="3" t="s">
        <v>386</v>
      </c>
      <c r="B174" s="3" t="s">
        <v>387</v>
      </c>
      <c r="C174" s="3" t="s">
        <v>40</v>
      </c>
      <c r="D174" s="3" t="s">
        <v>4</v>
      </c>
      <c r="E174" s="3" t="s">
        <v>41</v>
      </c>
      <c r="F174" s="3" t="s">
        <v>42</v>
      </c>
      <c r="G174" s="3" t="s">
        <v>41</v>
      </c>
      <c r="H174" s="3" t="s">
        <v>42</v>
      </c>
      <c r="I174" s="7">
        <v>45937</v>
      </c>
      <c r="J174" s="7">
        <v>45938</v>
      </c>
      <c r="K174" s="3">
        <f t="shared" si="6"/>
        <v>1</v>
      </c>
      <c r="L174" s="3" t="str">
        <f>IF(ISNUMBER(MATCH(A174,Closed!$A:$A,0)), "Closed", IF(K174&lt;=2,"Daily",IF(K174&lt;=5,"Weekly",IF(K174&lt;=31,"Monthly",IF(K174&lt;=90,"Quarterly",IF(K174&lt;=180,"Semi-annual",IF(K174&lt;=366,"Annual","Missing Data")))))))</f>
        <v>Daily</v>
      </c>
      <c r="M174" s="3">
        <f>VLOOKUP($D174,LiquidityProfile!$A:$C,2,0)</f>
        <v>5</v>
      </c>
      <c r="N174" s="3">
        <f>VLOOKUP($D174,LiquidityProfile!$A:$C,3,0)</f>
        <v>180</v>
      </c>
      <c r="O174" s="3" t="str">
        <f t="shared" si="7"/>
        <v>Liquidity Provider</v>
      </c>
      <c r="P174" s="3" t="str">
        <f t="shared" si="8"/>
        <v>Liquidity Receiver</v>
      </c>
    </row>
    <row r="175" spans="1:16" ht="15.75" thickBot="1" x14ac:dyDescent="0.3">
      <c r="A175" s="3" t="s">
        <v>388</v>
      </c>
      <c r="B175" s="3" t="s">
        <v>389</v>
      </c>
      <c r="C175" s="3" t="s">
        <v>40</v>
      </c>
      <c r="D175" s="3" t="s">
        <v>4</v>
      </c>
      <c r="E175" s="3" t="s">
        <v>41</v>
      </c>
      <c r="F175" s="3" t="s">
        <v>42</v>
      </c>
      <c r="G175" s="3" t="s">
        <v>41</v>
      </c>
      <c r="H175" s="3" t="s">
        <v>42</v>
      </c>
      <c r="I175" s="7">
        <v>45937</v>
      </c>
      <c r="J175" s="7">
        <v>45938</v>
      </c>
      <c r="K175" s="3">
        <f t="shared" si="6"/>
        <v>1</v>
      </c>
      <c r="L175" s="3" t="str">
        <f>IF(ISNUMBER(MATCH(A175,Closed!$A:$A,0)), "Closed", IF(K175&lt;=2,"Daily",IF(K175&lt;=5,"Weekly",IF(K175&lt;=31,"Monthly",IF(K175&lt;=90,"Quarterly",IF(K175&lt;=180,"Semi-annual",IF(K175&lt;=366,"Annual","Missing Data")))))))</f>
        <v>Daily</v>
      </c>
      <c r="M175" s="3">
        <f>VLOOKUP($D175,LiquidityProfile!$A:$C,2,0)</f>
        <v>5</v>
      </c>
      <c r="N175" s="3">
        <f>VLOOKUP($D175,LiquidityProfile!$A:$C,3,0)</f>
        <v>180</v>
      </c>
      <c r="O175" s="3" t="str">
        <f t="shared" si="7"/>
        <v>Liquidity Provider</v>
      </c>
      <c r="P175" s="3" t="str">
        <f t="shared" si="8"/>
        <v>Liquidity Receiver</v>
      </c>
    </row>
    <row r="176" spans="1:16" ht="15.75" thickBot="1" x14ac:dyDescent="0.3">
      <c r="A176" s="3" t="s">
        <v>390</v>
      </c>
      <c r="B176" s="3" t="s">
        <v>391</v>
      </c>
      <c r="C176" s="3" t="s">
        <v>40</v>
      </c>
      <c r="D176" s="3" t="s">
        <v>4</v>
      </c>
      <c r="E176" s="3" t="s">
        <v>41</v>
      </c>
      <c r="F176" s="3" t="s">
        <v>42</v>
      </c>
      <c r="G176" s="3" t="s">
        <v>41</v>
      </c>
      <c r="H176" s="3" t="s">
        <v>42</v>
      </c>
      <c r="I176" s="7">
        <v>45937</v>
      </c>
      <c r="J176" s="7">
        <v>45938</v>
      </c>
      <c r="K176" s="3">
        <f t="shared" si="6"/>
        <v>1</v>
      </c>
      <c r="L176" s="3" t="str">
        <f>IF(ISNUMBER(MATCH(A176,Closed!$A:$A,0)), "Closed", IF(K176&lt;=2,"Daily",IF(K176&lt;=5,"Weekly",IF(K176&lt;=31,"Monthly",IF(K176&lt;=90,"Quarterly",IF(K176&lt;=180,"Semi-annual",IF(K176&lt;=366,"Annual","Missing Data")))))))</f>
        <v>Daily</v>
      </c>
      <c r="M176" s="3">
        <f>VLOOKUP($D176,LiquidityProfile!$A:$C,2,0)</f>
        <v>5</v>
      </c>
      <c r="N176" s="3">
        <f>VLOOKUP($D176,LiquidityProfile!$A:$C,3,0)</f>
        <v>180</v>
      </c>
      <c r="O176" s="3" t="str">
        <f t="shared" si="7"/>
        <v>Liquidity Provider</v>
      </c>
      <c r="P176" s="3" t="str">
        <f t="shared" si="8"/>
        <v>Liquidity Receiver</v>
      </c>
    </row>
    <row r="177" spans="1:16" ht="15.75" thickBot="1" x14ac:dyDescent="0.3">
      <c r="A177" s="3" t="s">
        <v>392</v>
      </c>
      <c r="B177" s="3" t="s">
        <v>393</v>
      </c>
      <c r="C177" s="3" t="s">
        <v>40</v>
      </c>
      <c r="D177" s="3" t="s">
        <v>4</v>
      </c>
      <c r="E177" s="3" t="s">
        <v>41</v>
      </c>
      <c r="F177" s="3" t="s">
        <v>42</v>
      </c>
      <c r="G177" s="3" t="s">
        <v>41</v>
      </c>
      <c r="H177" s="3" t="s">
        <v>42</v>
      </c>
      <c r="I177" s="7">
        <v>45937</v>
      </c>
      <c r="J177" s="7">
        <v>45938</v>
      </c>
      <c r="K177" s="3">
        <f t="shared" si="6"/>
        <v>1</v>
      </c>
      <c r="L177" s="3" t="str">
        <f>IF(ISNUMBER(MATCH(A177,Closed!$A:$A,0)), "Closed", IF(K177&lt;=2,"Daily",IF(K177&lt;=5,"Weekly",IF(K177&lt;=31,"Monthly",IF(K177&lt;=90,"Quarterly",IF(K177&lt;=180,"Semi-annual",IF(K177&lt;=366,"Annual","Missing Data")))))))</f>
        <v>Daily</v>
      </c>
      <c r="M177" s="3">
        <f>VLOOKUP($D177,LiquidityProfile!$A:$C,2,0)</f>
        <v>5</v>
      </c>
      <c r="N177" s="3">
        <f>VLOOKUP($D177,LiquidityProfile!$A:$C,3,0)</f>
        <v>180</v>
      </c>
      <c r="O177" s="3" t="str">
        <f t="shared" si="7"/>
        <v>Liquidity Provider</v>
      </c>
      <c r="P177" s="3" t="str">
        <f t="shared" si="8"/>
        <v>Liquidity Receiver</v>
      </c>
    </row>
    <row r="178" spans="1:16" ht="15.75" thickBot="1" x14ac:dyDescent="0.3">
      <c r="A178" s="3" t="s">
        <v>394</v>
      </c>
      <c r="B178" s="3" t="s">
        <v>395</v>
      </c>
      <c r="C178" s="3" t="s">
        <v>40</v>
      </c>
      <c r="D178" s="3" t="s">
        <v>4</v>
      </c>
      <c r="E178" s="3" t="s">
        <v>41</v>
      </c>
      <c r="F178" s="3" t="s">
        <v>42</v>
      </c>
      <c r="G178" s="3" t="s">
        <v>41</v>
      </c>
      <c r="H178" s="3" t="s">
        <v>42</v>
      </c>
      <c r="I178" s="7">
        <v>45898</v>
      </c>
      <c r="J178" s="7">
        <v>45938</v>
      </c>
      <c r="K178" s="3">
        <f t="shared" si="6"/>
        <v>40</v>
      </c>
      <c r="L178" s="3" t="str">
        <f>IF(ISNUMBER(MATCH(A178,Closed!$A:$A,0)), "Closed", IF(K178&lt;=2,"Daily",IF(K178&lt;=5,"Weekly",IF(K178&lt;=31,"Monthly",IF(K178&lt;=90,"Quarterly",IF(K178&lt;=180,"Semi-annual",IF(K178&lt;=366,"Annual","Missing Data")))))))</f>
        <v>Quarterly</v>
      </c>
      <c r="M178" s="3">
        <f>VLOOKUP($D178,LiquidityProfile!$A:$C,2,0)</f>
        <v>5</v>
      </c>
      <c r="N178" s="3">
        <f>VLOOKUP($D178,LiquidityProfile!$A:$C,3,0)</f>
        <v>180</v>
      </c>
      <c r="O178" s="3" t="str">
        <f t="shared" si="7"/>
        <v>Liquidity Provider</v>
      </c>
      <c r="P178" s="3" t="str">
        <f t="shared" si="8"/>
        <v>Liquidity Receiver</v>
      </c>
    </row>
    <row r="179" spans="1:16" ht="15.75" thickBot="1" x14ac:dyDescent="0.3">
      <c r="A179" s="3" t="s">
        <v>396</v>
      </c>
      <c r="B179" s="3" t="s">
        <v>397</v>
      </c>
      <c r="C179" s="3" t="s">
        <v>40</v>
      </c>
      <c r="D179" s="3" t="s">
        <v>4</v>
      </c>
      <c r="E179" s="3" t="s">
        <v>41</v>
      </c>
      <c r="F179" s="3" t="s">
        <v>42</v>
      </c>
      <c r="G179" s="3" t="s">
        <v>42</v>
      </c>
      <c r="H179" s="3" t="s">
        <v>42</v>
      </c>
      <c r="I179" s="7">
        <v>45937</v>
      </c>
      <c r="J179" s="7">
        <v>45938</v>
      </c>
      <c r="K179" s="3">
        <f t="shared" si="6"/>
        <v>1</v>
      </c>
      <c r="L179" s="3" t="str">
        <f>IF(ISNUMBER(MATCH(A179,Closed!$A:$A,0)), "Closed", IF(K179&lt;=2,"Daily",IF(K179&lt;=5,"Weekly",IF(K179&lt;=31,"Monthly",IF(K179&lt;=90,"Quarterly",IF(K179&lt;=180,"Semi-annual",IF(K179&lt;=366,"Annual","Missing Data")))))))</f>
        <v>Daily</v>
      </c>
      <c r="M179" s="3">
        <f>VLOOKUP($D179,LiquidityProfile!$A:$C,2,0)</f>
        <v>5</v>
      </c>
      <c r="N179" s="3">
        <f>VLOOKUP($D179,LiquidityProfile!$A:$C,3,0)</f>
        <v>180</v>
      </c>
      <c r="O179" s="3" t="str">
        <f t="shared" si="7"/>
        <v>Liquidity Provider</v>
      </c>
      <c r="P179" s="3" t="str">
        <f t="shared" si="8"/>
        <v>Liquidity Receiver</v>
      </c>
    </row>
    <row r="180" spans="1:16" ht="15.75" thickBot="1" x14ac:dyDescent="0.3">
      <c r="A180" s="3" t="s">
        <v>398</v>
      </c>
      <c r="B180" s="3" t="s">
        <v>399</v>
      </c>
      <c r="C180" s="3" t="s">
        <v>40</v>
      </c>
      <c r="D180" s="3" t="s">
        <v>4</v>
      </c>
      <c r="E180" s="3" t="s">
        <v>41</v>
      </c>
      <c r="F180" s="3" t="s">
        <v>42</v>
      </c>
      <c r="G180" s="3" t="s">
        <v>41</v>
      </c>
      <c r="H180" s="3" t="s">
        <v>42</v>
      </c>
      <c r="I180" s="7">
        <v>45937</v>
      </c>
      <c r="J180" s="7">
        <v>45938</v>
      </c>
      <c r="K180" s="3">
        <f t="shared" si="6"/>
        <v>1</v>
      </c>
      <c r="L180" s="3" t="str">
        <f>IF(ISNUMBER(MATCH(A180,Closed!$A:$A,0)), "Closed", IF(K180&lt;=2,"Daily",IF(K180&lt;=5,"Weekly",IF(K180&lt;=31,"Monthly",IF(K180&lt;=90,"Quarterly",IF(K180&lt;=180,"Semi-annual",IF(K180&lt;=366,"Annual","Missing Data")))))))</f>
        <v>Daily</v>
      </c>
      <c r="M180" s="3">
        <f>VLOOKUP($D180,LiquidityProfile!$A:$C,2,0)</f>
        <v>5</v>
      </c>
      <c r="N180" s="3">
        <f>VLOOKUP($D180,LiquidityProfile!$A:$C,3,0)</f>
        <v>180</v>
      </c>
      <c r="O180" s="3" t="str">
        <f t="shared" si="7"/>
        <v>Liquidity Provider</v>
      </c>
      <c r="P180" s="3" t="str">
        <f t="shared" si="8"/>
        <v>Liquidity Receiver</v>
      </c>
    </row>
    <row r="181" spans="1:16" ht="15.75" thickBot="1" x14ac:dyDescent="0.3">
      <c r="A181" s="3" t="s">
        <v>400</v>
      </c>
      <c r="B181" s="3" t="s">
        <v>401</v>
      </c>
      <c r="C181" s="3" t="s">
        <v>40</v>
      </c>
      <c r="D181" s="3" t="s">
        <v>4</v>
      </c>
      <c r="E181" s="3" t="s">
        <v>41</v>
      </c>
      <c r="F181" s="3" t="s">
        <v>42</v>
      </c>
      <c r="G181" s="3" t="s">
        <v>42</v>
      </c>
      <c r="H181" s="3" t="s">
        <v>42</v>
      </c>
      <c r="I181" s="7">
        <v>45937</v>
      </c>
      <c r="J181" s="7">
        <v>45938</v>
      </c>
      <c r="K181" s="3">
        <f t="shared" si="6"/>
        <v>1</v>
      </c>
      <c r="L181" s="3" t="str">
        <f>IF(ISNUMBER(MATCH(A181,Closed!$A:$A,0)), "Closed", IF(K181&lt;=2,"Daily",IF(K181&lt;=5,"Weekly",IF(K181&lt;=31,"Monthly",IF(K181&lt;=90,"Quarterly",IF(K181&lt;=180,"Semi-annual",IF(K181&lt;=366,"Annual","Missing Data")))))))</f>
        <v>Daily</v>
      </c>
      <c r="M181" s="3">
        <f>VLOOKUP($D181,LiquidityProfile!$A:$C,2,0)</f>
        <v>5</v>
      </c>
      <c r="N181" s="3">
        <f>VLOOKUP($D181,LiquidityProfile!$A:$C,3,0)</f>
        <v>180</v>
      </c>
      <c r="O181" s="3" t="str">
        <f t="shared" si="7"/>
        <v>Liquidity Provider</v>
      </c>
      <c r="P181" s="3" t="str">
        <f t="shared" si="8"/>
        <v>Liquidity Receiver</v>
      </c>
    </row>
    <row r="182" spans="1:16" ht="15.75" thickBot="1" x14ac:dyDescent="0.3">
      <c r="A182" s="3" t="s">
        <v>402</v>
      </c>
      <c r="B182" s="3" t="s">
        <v>403</v>
      </c>
      <c r="C182" s="3" t="s">
        <v>40</v>
      </c>
      <c r="D182" s="3" t="s">
        <v>4</v>
      </c>
      <c r="E182" s="3" t="s">
        <v>41</v>
      </c>
      <c r="F182" s="3" t="s">
        <v>42</v>
      </c>
      <c r="G182" s="3" t="s">
        <v>41</v>
      </c>
      <c r="H182" s="3" t="s">
        <v>42</v>
      </c>
      <c r="I182" s="7">
        <v>45937</v>
      </c>
      <c r="J182" s="7">
        <v>45938</v>
      </c>
      <c r="K182" s="3">
        <f t="shared" si="6"/>
        <v>1</v>
      </c>
      <c r="L182" s="3" t="str">
        <f>IF(ISNUMBER(MATCH(A182,Closed!$A:$A,0)), "Closed", IF(K182&lt;=2,"Daily",IF(K182&lt;=5,"Weekly",IF(K182&lt;=31,"Monthly",IF(K182&lt;=90,"Quarterly",IF(K182&lt;=180,"Semi-annual",IF(K182&lt;=366,"Annual","Missing Data")))))))</f>
        <v>Daily</v>
      </c>
      <c r="M182" s="3">
        <f>VLOOKUP($D182,LiquidityProfile!$A:$C,2,0)</f>
        <v>5</v>
      </c>
      <c r="N182" s="3">
        <f>VLOOKUP($D182,LiquidityProfile!$A:$C,3,0)</f>
        <v>180</v>
      </c>
      <c r="O182" s="3" t="str">
        <f t="shared" si="7"/>
        <v>Liquidity Provider</v>
      </c>
      <c r="P182" s="3" t="str">
        <f t="shared" si="8"/>
        <v>Liquidity Receiver</v>
      </c>
    </row>
    <row r="183" spans="1:16" ht="15.75" thickBot="1" x14ac:dyDescent="0.3">
      <c r="A183" s="3" t="s">
        <v>404</v>
      </c>
      <c r="B183" s="3" t="s">
        <v>405</v>
      </c>
      <c r="C183" s="3" t="s">
        <v>40</v>
      </c>
      <c r="D183" s="3" t="s">
        <v>4</v>
      </c>
      <c r="E183" s="3" t="s">
        <v>41</v>
      </c>
      <c r="F183" s="3" t="s">
        <v>42</v>
      </c>
      <c r="G183" s="3" t="s">
        <v>41</v>
      </c>
      <c r="H183" s="3" t="s">
        <v>42</v>
      </c>
      <c r="I183" s="7">
        <v>45936</v>
      </c>
      <c r="J183" s="7">
        <v>45938</v>
      </c>
      <c r="K183" s="3">
        <f t="shared" si="6"/>
        <v>2</v>
      </c>
      <c r="L183" s="3" t="str">
        <f>IF(ISNUMBER(MATCH(A183,Closed!$A:$A,0)), "Closed", IF(K183&lt;=2,"Daily",IF(K183&lt;=5,"Weekly",IF(K183&lt;=31,"Monthly",IF(K183&lt;=90,"Quarterly",IF(K183&lt;=180,"Semi-annual",IF(K183&lt;=366,"Annual","Missing Data")))))))</f>
        <v>Daily</v>
      </c>
      <c r="M183" s="3">
        <f>VLOOKUP($D183,LiquidityProfile!$A:$C,2,0)</f>
        <v>5</v>
      </c>
      <c r="N183" s="3">
        <f>VLOOKUP($D183,LiquidityProfile!$A:$C,3,0)</f>
        <v>180</v>
      </c>
      <c r="O183" s="3" t="str">
        <f t="shared" si="7"/>
        <v>Liquidity Provider</v>
      </c>
      <c r="P183" s="3" t="str">
        <f t="shared" si="8"/>
        <v>Liquidity Receiver</v>
      </c>
    </row>
    <row r="184" spans="1:16" ht="15.75" thickBot="1" x14ac:dyDescent="0.3">
      <c r="A184" s="3" t="s">
        <v>406</v>
      </c>
      <c r="B184" s="3" t="s">
        <v>407</v>
      </c>
      <c r="C184" s="3" t="s">
        <v>40</v>
      </c>
      <c r="D184" s="3" t="s">
        <v>4</v>
      </c>
      <c r="E184" s="3" t="s">
        <v>41</v>
      </c>
      <c r="F184" s="3" t="s">
        <v>41</v>
      </c>
      <c r="G184" s="3" t="s">
        <v>41</v>
      </c>
      <c r="H184" s="3" t="s">
        <v>42</v>
      </c>
      <c r="I184" s="7">
        <v>45937</v>
      </c>
      <c r="J184" s="7">
        <v>45938</v>
      </c>
      <c r="K184" s="3">
        <f t="shared" si="6"/>
        <v>1</v>
      </c>
      <c r="L184" s="3" t="str">
        <f>IF(ISNUMBER(MATCH(A184,Closed!$A:$A,0)), "Closed", IF(K184&lt;=2,"Daily",IF(K184&lt;=5,"Weekly",IF(K184&lt;=31,"Monthly",IF(K184&lt;=90,"Quarterly",IF(K184&lt;=180,"Semi-annual",IF(K184&lt;=366,"Annual","Missing Data")))))))</f>
        <v>Daily</v>
      </c>
      <c r="M184" s="3">
        <f>VLOOKUP($D184,LiquidityProfile!$A:$C,2,0)</f>
        <v>5</v>
      </c>
      <c r="N184" s="3">
        <f>VLOOKUP($D184,LiquidityProfile!$A:$C,3,0)</f>
        <v>180</v>
      </c>
      <c r="O184" s="3" t="str">
        <f t="shared" si="7"/>
        <v>Liquidity Provider</v>
      </c>
      <c r="P184" s="3" t="str">
        <f t="shared" si="8"/>
        <v>Liquidity Receiver</v>
      </c>
    </row>
    <row r="185" spans="1:16" ht="15.75" thickBot="1" x14ac:dyDescent="0.3">
      <c r="A185" s="3" t="s">
        <v>408</v>
      </c>
      <c r="B185" s="3" t="s">
        <v>409</v>
      </c>
      <c r="C185" s="3" t="s">
        <v>40</v>
      </c>
      <c r="D185" s="3" t="s">
        <v>4</v>
      </c>
      <c r="E185" s="3" t="s">
        <v>41</v>
      </c>
      <c r="F185" s="3" t="s">
        <v>42</v>
      </c>
      <c r="G185" s="3" t="s">
        <v>41</v>
      </c>
      <c r="H185" s="3" t="s">
        <v>42</v>
      </c>
      <c r="I185" s="7">
        <v>45937</v>
      </c>
      <c r="J185" s="7">
        <v>45938</v>
      </c>
      <c r="K185" s="3">
        <f t="shared" si="6"/>
        <v>1</v>
      </c>
      <c r="L185" s="3" t="str">
        <f>IF(ISNUMBER(MATCH(A185,Closed!$A:$A,0)), "Closed", IF(K185&lt;=2,"Daily",IF(K185&lt;=5,"Weekly",IF(K185&lt;=31,"Monthly",IF(K185&lt;=90,"Quarterly",IF(K185&lt;=180,"Semi-annual",IF(K185&lt;=366,"Annual","Missing Data")))))))</f>
        <v>Daily</v>
      </c>
      <c r="M185" s="3">
        <f>VLOOKUP($D185,LiquidityProfile!$A:$C,2,0)</f>
        <v>5</v>
      </c>
      <c r="N185" s="3">
        <f>VLOOKUP($D185,LiquidityProfile!$A:$C,3,0)</f>
        <v>180</v>
      </c>
      <c r="O185" s="3" t="str">
        <f t="shared" si="7"/>
        <v>Liquidity Provider</v>
      </c>
      <c r="P185" s="3" t="str">
        <f t="shared" si="8"/>
        <v>Liquidity Receiver</v>
      </c>
    </row>
    <row r="186" spans="1:16" ht="15.75" thickBot="1" x14ac:dyDescent="0.3">
      <c r="A186" s="3" t="s">
        <v>410</v>
      </c>
      <c r="B186" s="3" t="s">
        <v>411</v>
      </c>
      <c r="C186" s="3" t="s">
        <v>40</v>
      </c>
      <c r="D186" s="3" t="s">
        <v>4</v>
      </c>
      <c r="E186" s="3" t="s">
        <v>41</v>
      </c>
      <c r="F186" s="3" t="s">
        <v>42</v>
      </c>
      <c r="G186" s="3" t="s">
        <v>41</v>
      </c>
      <c r="H186" s="3" t="s">
        <v>42</v>
      </c>
      <c r="I186" s="7">
        <v>45937</v>
      </c>
      <c r="J186" s="7">
        <v>45938</v>
      </c>
      <c r="K186" s="3">
        <f t="shared" si="6"/>
        <v>1</v>
      </c>
      <c r="L186" s="3" t="str">
        <f>IF(ISNUMBER(MATCH(A186,Closed!$A:$A,0)), "Closed", IF(K186&lt;=2,"Daily",IF(K186&lt;=5,"Weekly",IF(K186&lt;=31,"Monthly",IF(K186&lt;=90,"Quarterly",IF(K186&lt;=180,"Semi-annual",IF(K186&lt;=366,"Annual","Missing Data")))))))</f>
        <v>Daily</v>
      </c>
      <c r="M186" s="3">
        <f>VLOOKUP($D186,LiquidityProfile!$A:$C,2,0)</f>
        <v>5</v>
      </c>
      <c r="N186" s="3">
        <f>VLOOKUP($D186,LiquidityProfile!$A:$C,3,0)</f>
        <v>180</v>
      </c>
      <c r="O186" s="3" t="str">
        <f t="shared" si="7"/>
        <v>Liquidity Provider</v>
      </c>
      <c r="P186" s="3" t="str">
        <f t="shared" si="8"/>
        <v>Liquidity Receiver</v>
      </c>
    </row>
    <row r="187" spans="1:16" ht="15.75" thickBot="1" x14ac:dyDescent="0.3">
      <c r="A187" s="3" t="s">
        <v>412</v>
      </c>
      <c r="B187" s="3" t="s">
        <v>413</v>
      </c>
      <c r="C187" s="3" t="s">
        <v>65</v>
      </c>
      <c r="D187" s="3" t="s">
        <v>4</v>
      </c>
      <c r="E187" s="3" t="s">
        <v>41</v>
      </c>
      <c r="F187" s="3" t="s">
        <v>41</v>
      </c>
      <c r="G187" s="3" t="s">
        <v>41</v>
      </c>
      <c r="H187" s="3" t="s">
        <v>41</v>
      </c>
      <c r="I187" s="7">
        <v>45933</v>
      </c>
      <c r="J187" s="7">
        <v>45938</v>
      </c>
      <c r="K187" s="3">
        <f t="shared" si="6"/>
        <v>5</v>
      </c>
      <c r="L187" s="3" t="str">
        <f>IF(ISNUMBER(MATCH(A187,Closed!$A:$A,0)), "Closed", IF(K187&lt;=2,"Daily",IF(K187&lt;=5,"Weekly",IF(K187&lt;=31,"Monthly",IF(K187&lt;=90,"Quarterly",IF(K187&lt;=180,"Semi-annual",IF(K187&lt;=366,"Annual","Missing Data")))))))</f>
        <v>Weekly</v>
      </c>
      <c r="M187" s="3">
        <f>VLOOKUP($D187,LiquidityProfile!$A:$C,2,0)</f>
        <v>5</v>
      </c>
      <c r="N187" s="3">
        <f>VLOOKUP($D187,LiquidityProfile!$A:$C,3,0)</f>
        <v>180</v>
      </c>
      <c r="O187" s="3" t="str">
        <f t="shared" si="7"/>
        <v>Liquidity Provider</v>
      </c>
      <c r="P187" s="3" t="str">
        <f t="shared" si="8"/>
        <v>Liquidity Receiver</v>
      </c>
    </row>
    <row r="188" spans="1:16" ht="15.75" thickBot="1" x14ac:dyDescent="0.3">
      <c r="A188" s="3" t="s">
        <v>414</v>
      </c>
      <c r="B188" s="3" t="s">
        <v>415</v>
      </c>
      <c r="C188" s="3" t="s">
        <v>65</v>
      </c>
      <c r="D188" s="3" t="s">
        <v>4</v>
      </c>
      <c r="E188" s="3" t="s">
        <v>41</v>
      </c>
      <c r="F188" s="3" t="s">
        <v>42</v>
      </c>
      <c r="G188" s="3" t="s">
        <v>41</v>
      </c>
      <c r="H188" s="3" t="s">
        <v>41</v>
      </c>
      <c r="I188" s="7">
        <v>45933</v>
      </c>
      <c r="J188" s="7">
        <v>45938</v>
      </c>
      <c r="K188" s="3">
        <f t="shared" si="6"/>
        <v>5</v>
      </c>
      <c r="L188" s="3" t="str">
        <f>IF(ISNUMBER(MATCH(A188,Closed!$A:$A,0)), "Closed", IF(K188&lt;=2,"Daily",IF(K188&lt;=5,"Weekly",IF(K188&lt;=31,"Monthly",IF(K188&lt;=90,"Quarterly",IF(K188&lt;=180,"Semi-annual",IF(K188&lt;=366,"Annual","Missing Data")))))))</f>
        <v>Weekly</v>
      </c>
      <c r="M188" s="3">
        <f>VLOOKUP($D188,LiquidityProfile!$A:$C,2,0)</f>
        <v>5</v>
      </c>
      <c r="N188" s="3">
        <f>VLOOKUP($D188,LiquidityProfile!$A:$C,3,0)</f>
        <v>180</v>
      </c>
      <c r="O188" s="3" t="str">
        <f t="shared" si="7"/>
        <v>Liquidity Provider</v>
      </c>
      <c r="P188" s="3" t="str">
        <f t="shared" si="8"/>
        <v>Liquidity Receiver</v>
      </c>
    </row>
    <row r="189" spans="1:16" ht="15.75" thickBot="1" x14ac:dyDescent="0.3">
      <c r="A189" s="3" t="s">
        <v>416</v>
      </c>
      <c r="B189" s="3" t="s">
        <v>417</v>
      </c>
      <c r="C189" s="3" t="s">
        <v>65</v>
      </c>
      <c r="D189" s="3" t="s">
        <v>4</v>
      </c>
      <c r="E189" s="3" t="s">
        <v>41</v>
      </c>
      <c r="F189" s="3" t="s">
        <v>41</v>
      </c>
      <c r="G189" s="3" t="s">
        <v>41</v>
      </c>
      <c r="H189" s="3" t="s">
        <v>42</v>
      </c>
      <c r="I189" s="7">
        <v>45931</v>
      </c>
      <c r="J189" s="7">
        <v>45938</v>
      </c>
      <c r="K189" s="3">
        <f t="shared" si="6"/>
        <v>7</v>
      </c>
      <c r="L189" s="3" t="str">
        <f>IF(ISNUMBER(MATCH(A189,Closed!$A:$A,0)), "Closed", IF(K189&lt;=2,"Daily",IF(K189&lt;=5,"Weekly",IF(K189&lt;=31,"Monthly",IF(K189&lt;=90,"Quarterly",IF(K189&lt;=180,"Semi-annual",IF(K189&lt;=366,"Annual","Missing Data")))))))</f>
        <v>Monthly</v>
      </c>
      <c r="M189" s="3">
        <f>VLOOKUP($D189,LiquidityProfile!$A:$C,2,0)</f>
        <v>5</v>
      </c>
      <c r="N189" s="3">
        <f>VLOOKUP($D189,LiquidityProfile!$A:$C,3,0)</f>
        <v>180</v>
      </c>
      <c r="O189" s="3" t="str">
        <f t="shared" si="7"/>
        <v>Liquidity Provider</v>
      </c>
      <c r="P189" s="3" t="str">
        <f t="shared" si="8"/>
        <v>Liquidity Receiver</v>
      </c>
    </row>
    <row r="190" spans="1:16" ht="15.75" thickBot="1" x14ac:dyDescent="0.3">
      <c r="A190" s="3" t="s">
        <v>418</v>
      </c>
      <c r="B190" s="3" t="s">
        <v>419</v>
      </c>
      <c r="C190" s="3" t="s">
        <v>65</v>
      </c>
      <c r="D190" s="3" t="s">
        <v>4</v>
      </c>
      <c r="E190" s="3" t="s">
        <v>41</v>
      </c>
      <c r="F190" s="3" t="s">
        <v>41</v>
      </c>
      <c r="G190" s="3" t="s">
        <v>42</v>
      </c>
      <c r="H190" s="3" t="s">
        <v>42</v>
      </c>
      <c r="I190" s="7">
        <v>45933</v>
      </c>
      <c r="J190" s="7">
        <v>45938</v>
      </c>
      <c r="K190" s="3">
        <f t="shared" si="6"/>
        <v>5</v>
      </c>
      <c r="L190" s="3" t="str">
        <f>IF(ISNUMBER(MATCH(A190,Closed!$A:$A,0)), "Closed", IF(K190&lt;=2,"Daily",IF(K190&lt;=5,"Weekly",IF(K190&lt;=31,"Monthly",IF(K190&lt;=90,"Quarterly",IF(K190&lt;=180,"Semi-annual",IF(K190&lt;=366,"Annual","Missing Data")))))))</f>
        <v>Weekly</v>
      </c>
      <c r="M190" s="3">
        <f>VLOOKUP($D190,LiquidityProfile!$A:$C,2,0)</f>
        <v>5</v>
      </c>
      <c r="N190" s="3">
        <f>VLOOKUP($D190,LiquidityProfile!$A:$C,3,0)</f>
        <v>180</v>
      </c>
      <c r="O190" s="3" t="str">
        <f t="shared" si="7"/>
        <v>Liquidity Provider</v>
      </c>
      <c r="P190" s="3" t="str">
        <f t="shared" si="8"/>
        <v>Liquidity Receiver</v>
      </c>
    </row>
    <row r="191" spans="1:16" ht="15.75" thickBot="1" x14ac:dyDescent="0.3">
      <c r="A191" s="3" t="s">
        <v>420</v>
      </c>
      <c r="B191" s="3" t="s">
        <v>421</v>
      </c>
      <c r="C191" s="3" t="s">
        <v>65</v>
      </c>
      <c r="D191" s="3" t="s">
        <v>4</v>
      </c>
      <c r="E191" s="3" t="s">
        <v>41</v>
      </c>
      <c r="F191" s="3" t="s">
        <v>42</v>
      </c>
      <c r="G191" s="3" t="s">
        <v>42</v>
      </c>
      <c r="H191" s="3" t="s">
        <v>42</v>
      </c>
      <c r="I191" s="7">
        <v>45933</v>
      </c>
      <c r="J191" s="7">
        <v>45938</v>
      </c>
      <c r="K191" s="3">
        <f t="shared" si="6"/>
        <v>5</v>
      </c>
      <c r="L191" s="3" t="str">
        <f>IF(ISNUMBER(MATCH(A191,Closed!$A:$A,0)), "Closed", IF(K191&lt;=2,"Daily",IF(K191&lt;=5,"Weekly",IF(K191&lt;=31,"Monthly",IF(K191&lt;=90,"Quarterly",IF(K191&lt;=180,"Semi-annual",IF(K191&lt;=366,"Annual","Missing Data")))))))</f>
        <v>Weekly</v>
      </c>
      <c r="M191" s="3">
        <f>VLOOKUP($D191,LiquidityProfile!$A:$C,2,0)</f>
        <v>5</v>
      </c>
      <c r="N191" s="3">
        <f>VLOOKUP($D191,LiquidityProfile!$A:$C,3,0)</f>
        <v>180</v>
      </c>
      <c r="O191" s="3" t="str">
        <f t="shared" si="7"/>
        <v>Liquidity Provider</v>
      </c>
      <c r="P191" s="3" t="str">
        <f t="shared" si="8"/>
        <v>Liquidity Receiver</v>
      </c>
    </row>
    <row r="192" spans="1:16" ht="15.75" thickBot="1" x14ac:dyDescent="0.3">
      <c r="A192" s="3" t="s">
        <v>422</v>
      </c>
      <c r="B192" s="3" t="s">
        <v>423</v>
      </c>
      <c r="C192" s="3" t="s">
        <v>65</v>
      </c>
      <c r="D192" s="3" t="s">
        <v>4</v>
      </c>
      <c r="E192" s="3" t="s">
        <v>41</v>
      </c>
      <c r="F192" s="3" t="s">
        <v>41</v>
      </c>
      <c r="G192" s="3" t="s">
        <v>41</v>
      </c>
      <c r="H192" s="3" t="s">
        <v>41</v>
      </c>
      <c r="I192" s="7">
        <v>45933</v>
      </c>
      <c r="J192" s="7">
        <v>45938</v>
      </c>
      <c r="K192" s="3">
        <f t="shared" si="6"/>
        <v>5</v>
      </c>
      <c r="L192" s="3" t="str">
        <f>IF(ISNUMBER(MATCH(A192,Closed!$A:$A,0)), "Closed", IF(K192&lt;=2,"Daily",IF(K192&lt;=5,"Weekly",IF(K192&lt;=31,"Monthly",IF(K192&lt;=90,"Quarterly",IF(K192&lt;=180,"Semi-annual",IF(K192&lt;=366,"Annual","Missing Data")))))))</f>
        <v>Weekly</v>
      </c>
      <c r="M192" s="3">
        <f>VLOOKUP($D192,LiquidityProfile!$A:$C,2,0)</f>
        <v>5</v>
      </c>
      <c r="N192" s="3">
        <f>VLOOKUP($D192,LiquidityProfile!$A:$C,3,0)</f>
        <v>180</v>
      </c>
      <c r="O192" s="3" t="str">
        <f t="shared" si="7"/>
        <v>Liquidity Provider</v>
      </c>
      <c r="P192" s="3" t="str">
        <f t="shared" si="8"/>
        <v>Liquidity Receiver</v>
      </c>
    </row>
    <row r="193" spans="1:16" ht="15.75" thickBot="1" x14ac:dyDescent="0.3">
      <c r="A193" s="3" t="s">
        <v>424</v>
      </c>
      <c r="B193" s="3" t="s">
        <v>425</v>
      </c>
      <c r="C193" s="3" t="s">
        <v>65</v>
      </c>
      <c r="D193" s="3" t="s">
        <v>4</v>
      </c>
      <c r="E193" s="3" t="s">
        <v>41</v>
      </c>
      <c r="F193" s="3" t="s">
        <v>42</v>
      </c>
      <c r="G193" s="3" t="s">
        <v>41</v>
      </c>
      <c r="H193" s="3" t="s">
        <v>42</v>
      </c>
      <c r="I193" s="7">
        <v>45933</v>
      </c>
      <c r="J193" s="7">
        <v>45938</v>
      </c>
      <c r="K193" s="3">
        <f t="shared" si="6"/>
        <v>5</v>
      </c>
      <c r="L193" s="3" t="str">
        <f>IF(ISNUMBER(MATCH(A193,Closed!$A:$A,0)), "Closed", IF(K193&lt;=2,"Daily",IF(K193&lt;=5,"Weekly",IF(K193&lt;=31,"Monthly",IF(K193&lt;=90,"Quarterly",IF(K193&lt;=180,"Semi-annual",IF(K193&lt;=366,"Annual","Missing Data")))))))</f>
        <v>Weekly</v>
      </c>
      <c r="M193" s="3">
        <f>VLOOKUP($D193,LiquidityProfile!$A:$C,2,0)</f>
        <v>5</v>
      </c>
      <c r="N193" s="3">
        <f>VLOOKUP($D193,LiquidityProfile!$A:$C,3,0)</f>
        <v>180</v>
      </c>
      <c r="O193" s="3" t="str">
        <f t="shared" si="7"/>
        <v>Liquidity Provider</v>
      </c>
      <c r="P193" s="3" t="str">
        <f t="shared" si="8"/>
        <v>Liquidity Receiver</v>
      </c>
    </row>
    <row r="194" spans="1:16" ht="15.75" thickBot="1" x14ac:dyDescent="0.3">
      <c r="A194" s="3" t="s">
        <v>426</v>
      </c>
      <c r="B194" s="3" t="s">
        <v>427</v>
      </c>
      <c r="C194" s="3" t="s">
        <v>65</v>
      </c>
      <c r="D194" s="3" t="s">
        <v>4</v>
      </c>
      <c r="E194" s="3" t="s">
        <v>41</v>
      </c>
      <c r="F194" s="3" t="s">
        <v>42</v>
      </c>
      <c r="G194" s="3" t="s">
        <v>41</v>
      </c>
      <c r="H194" s="3" t="s">
        <v>42</v>
      </c>
      <c r="I194" s="7">
        <v>45936</v>
      </c>
      <c r="J194" s="7">
        <v>45938</v>
      </c>
      <c r="K194" s="3">
        <f t="shared" ref="K194:K257" si="9">IF(ISBLANK(I194), "", J194-I194)</f>
        <v>2</v>
      </c>
      <c r="L194" s="3" t="str">
        <f>IF(ISNUMBER(MATCH(A194,Closed!$A:$A,0)), "Closed", IF(K194&lt;=2,"Daily",IF(K194&lt;=5,"Weekly",IF(K194&lt;=31,"Monthly",IF(K194&lt;=90,"Quarterly",IF(K194&lt;=180,"Semi-annual",IF(K194&lt;=366,"Annual","Missing Data")))))))</f>
        <v>Daily</v>
      </c>
      <c r="M194" s="3">
        <f>VLOOKUP($D194,LiquidityProfile!$A:$C,2,0)</f>
        <v>5</v>
      </c>
      <c r="N194" s="3">
        <f>VLOOKUP($D194,LiquidityProfile!$A:$C,3,0)</f>
        <v>180</v>
      </c>
      <c r="O194" s="3" t="str">
        <f t="shared" si="7"/>
        <v>Liquidity Provider</v>
      </c>
      <c r="P194" s="3" t="str">
        <f t="shared" si="8"/>
        <v>Liquidity Receiver</v>
      </c>
    </row>
    <row r="195" spans="1:16" ht="15.75" thickBot="1" x14ac:dyDescent="0.3">
      <c r="A195" s="3" t="s">
        <v>428</v>
      </c>
      <c r="B195" s="3" t="s">
        <v>429</v>
      </c>
      <c r="C195" s="3" t="s">
        <v>65</v>
      </c>
      <c r="D195" s="3" t="s">
        <v>4</v>
      </c>
      <c r="E195" s="3" t="s">
        <v>41</v>
      </c>
      <c r="F195" s="3" t="s">
        <v>41</v>
      </c>
      <c r="G195" s="3" t="s">
        <v>41</v>
      </c>
      <c r="H195" s="3" t="s">
        <v>41</v>
      </c>
      <c r="I195" s="7">
        <v>45936</v>
      </c>
      <c r="J195" s="7">
        <v>45938</v>
      </c>
      <c r="K195" s="3">
        <f t="shared" si="9"/>
        <v>2</v>
      </c>
      <c r="L195" s="3" t="str">
        <f>IF(ISNUMBER(MATCH(A195,Closed!$A:$A,0)), "Closed", IF(K195&lt;=2,"Daily",IF(K195&lt;=5,"Weekly",IF(K195&lt;=31,"Monthly",IF(K195&lt;=90,"Quarterly",IF(K195&lt;=180,"Semi-annual",IF(K195&lt;=366,"Annual","Missing Data")))))))</f>
        <v>Daily</v>
      </c>
      <c r="M195" s="3">
        <f>VLOOKUP($D195,LiquidityProfile!$A:$C,2,0)</f>
        <v>5</v>
      </c>
      <c r="N195" s="3">
        <f>VLOOKUP($D195,LiquidityProfile!$A:$C,3,0)</f>
        <v>180</v>
      </c>
      <c r="O195" s="3" t="str">
        <f t="shared" ref="O195:O258" si="10">IF(L195="Closed","Not Applicable",IF(M195&lt;=30,"Liquidity Provider","Liquidity Receiver"))</f>
        <v>Liquidity Provider</v>
      </c>
      <c r="P195" s="3" t="str">
        <f t="shared" ref="P195:P258" si="11">IF(L195="Closed","Not Applicable",IF(N195&lt;=30,"Liquidity Provider","Liquidity Receiver"))</f>
        <v>Liquidity Receiver</v>
      </c>
    </row>
    <row r="196" spans="1:16" ht="15.75" thickBot="1" x14ac:dyDescent="0.3">
      <c r="A196" s="3" t="s">
        <v>430</v>
      </c>
      <c r="B196" s="3" t="s">
        <v>431</v>
      </c>
      <c r="C196" s="3" t="s">
        <v>65</v>
      </c>
      <c r="D196" s="3" t="s">
        <v>4</v>
      </c>
      <c r="E196" s="3" t="s">
        <v>41</v>
      </c>
      <c r="F196" s="3" t="s">
        <v>42</v>
      </c>
      <c r="G196" s="3" t="s">
        <v>41</v>
      </c>
      <c r="H196" s="3" t="s">
        <v>42</v>
      </c>
      <c r="I196" s="7">
        <v>45933</v>
      </c>
      <c r="J196" s="7">
        <v>45938</v>
      </c>
      <c r="K196" s="3">
        <f t="shared" si="9"/>
        <v>5</v>
      </c>
      <c r="L196" s="3" t="str">
        <f>IF(ISNUMBER(MATCH(A196,Closed!$A:$A,0)), "Closed", IF(K196&lt;=2,"Daily",IF(K196&lt;=5,"Weekly",IF(K196&lt;=31,"Monthly",IF(K196&lt;=90,"Quarterly",IF(K196&lt;=180,"Semi-annual",IF(K196&lt;=366,"Annual","Missing Data")))))))</f>
        <v>Weekly</v>
      </c>
      <c r="M196" s="3">
        <f>VLOOKUP($D196,LiquidityProfile!$A:$C,2,0)</f>
        <v>5</v>
      </c>
      <c r="N196" s="3">
        <f>VLOOKUP($D196,LiquidityProfile!$A:$C,3,0)</f>
        <v>180</v>
      </c>
      <c r="O196" s="3" t="str">
        <f t="shared" si="10"/>
        <v>Liquidity Provider</v>
      </c>
      <c r="P196" s="3" t="str">
        <f t="shared" si="11"/>
        <v>Liquidity Receiver</v>
      </c>
    </row>
    <row r="197" spans="1:16" ht="15.75" thickBot="1" x14ac:dyDescent="0.3">
      <c r="A197" s="3" t="s">
        <v>432</v>
      </c>
      <c r="B197" s="3" t="s">
        <v>433</v>
      </c>
      <c r="C197" s="3" t="s">
        <v>65</v>
      </c>
      <c r="D197" s="3" t="s">
        <v>4</v>
      </c>
      <c r="E197" s="3" t="s">
        <v>42</v>
      </c>
      <c r="F197" s="3" t="s">
        <v>41</v>
      </c>
      <c r="G197" s="3" t="s">
        <v>41</v>
      </c>
      <c r="H197" s="3" t="s">
        <v>41</v>
      </c>
      <c r="I197" s="7">
        <v>45937</v>
      </c>
      <c r="J197" s="7">
        <v>45938</v>
      </c>
      <c r="K197" s="3">
        <f t="shared" si="9"/>
        <v>1</v>
      </c>
      <c r="L197" s="3" t="str">
        <f>IF(ISNUMBER(MATCH(A197,Closed!$A:$A,0)), "Closed", IF(K197&lt;=2,"Daily",IF(K197&lt;=5,"Weekly",IF(K197&lt;=31,"Monthly",IF(K197&lt;=90,"Quarterly",IF(K197&lt;=180,"Semi-annual",IF(K197&lt;=366,"Annual","Missing Data")))))))</f>
        <v>Daily</v>
      </c>
      <c r="M197" s="3">
        <f>VLOOKUP($D197,LiquidityProfile!$A:$C,2,0)</f>
        <v>5</v>
      </c>
      <c r="N197" s="3">
        <f>VLOOKUP($D197,LiquidityProfile!$A:$C,3,0)</f>
        <v>180</v>
      </c>
      <c r="O197" s="3" t="str">
        <f t="shared" si="10"/>
        <v>Liquidity Provider</v>
      </c>
      <c r="P197" s="3" t="str">
        <f t="shared" si="11"/>
        <v>Liquidity Receiver</v>
      </c>
    </row>
    <row r="198" spans="1:16" ht="15.75" thickBot="1" x14ac:dyDescent="0.3">
      <c r="A198" s="3" t="s">
        <v>434</v>
      </c>
      <c r="B198" s="3" t="s">
        <v>435</v>
      </c>
      <c r="C198" s="3" t="s">
        <v>65</v>
      </c>
      <c r="D198" s="3" t="s">
        <v>4</v>
      </c>
      <c r="E198" s="3" t="s">
        <v>42</v>
      </c>
      <c r="F198" s="3" t="s">
        <v>41</v>
      </c>
      <c r="G198" s="3" t="s">
        <v>41</v>
      </c>
      <c r="H198" s="3" t="s">
        <v>41</v>
      </c>
      <c r="I198" s="7">
        <v>45937</v>
      </c>
      <c r="J198" s="7">
        <v>45938</v>
      </c>
      <c r="K198" s="3">
        <f t="shared" si="9"/>
        <v>1</v>
      </c>
      <c r="L198" s="3" t="str">
        <f>IF(ISNUMBER(MATCH(A198,Closed!$A:$A,0)), "Closed", IF(K198&lt;=2,"Daily",IF(K198&lt;=5,"Weekly",IF(K198&lt;=31,"Monthly",IF(K198&lt;=90,"Quarterly",IF(K198&lt;=180,"Semi-annual",IF(K198&lt;=366,"Annual","Missing Data")))))))</f>
        <v>Daily</v>
      </c>
      <c r="M198" s="3">
        <f>VLOOKUP($D198,LiquidityProfile!$A:$C,2,0)</f>
        <v>5</v>
      </c>
      <c r="N198" s="3">
        <f>VLOOKUP($D198,LiquidityProfile!$A:$C,3,0)</f>
        <v>180</v>
      </c>
      <c r="O198" s="3" t="str">
        <f t="shared" si="10"/>
        <v>Liquidity Provider</v>
      </c>
      <c r="P198" s="3" t="str">
        <f t="shared" si="11"/>
        <v>Liquidity Receiver</v>
      </c>
    </row>
    <row r="199" spans="1:16" ht="15.75" thickBot="1" x14ac:dyDescent="0.3">
      <c r="A199" s="3" t="s">
        <v>436</v>
      </c>
      <c r="B199" s="3" t="s">
        <v>437</v>
      </c>
      <c r="C199" s="3" t="s">
        <v>65</v>
      </c>
      <c r="D199" s="3" t="s">
        <v>4</v>
      </c>
      <c r="E199" s="3" t="s">
        <v>42</v>
      </c>
      <c r="F199" s="3" t="s">
        <v>41</v>
      </c>
      <c r="G199" s="3" t="s">
        <v>41</v>
      </c>
      <c r="H199" s="3" t="s">
        <v>41</v>
      </c>
      <c r="I199" s="7">
        <v>45937</v>
      </c>
      <c r="J199" s="7">
        <v>45938</v>
      </c>
      <c r="K199" s="3">
        <f t="shared" si="9"/>
        <v>1</v>
      </c>
      <c r="L199" s="3" t="str">
        <f>IF(ISNUMBER(MATCH(A199,Closed!$A:$A,0)), "Closed", IF(K199&lt;=2,"Daily",IF(K199&lt;=5,"Weekly",IF(K199&lt;=31,"Monthly",IF(K199&lt;=90,"Quarterly",IF(K199&lt;=180,"Semi-annual",IF(K199&lt;=366,"Annual","Missing Data")))))))</f>
        <v>Daily</v>
      </c>
      <c r="M199" s="3">
        <f>VLOOKUP($D199,LiquidityProfile!$A:$C,2,0)</f>
        <v>5</v>
      </c>
      <c r="N199" s="3">
        <f>VLOOKUP($D199,LiquidityProfile!$A:$C,3,0)</f>
        <v>180</v>
      </c>
      <c r="O199" s="3" t="str">
        <f t="shared" si="10"/>
        <v>Liquidity Provider</v>
      </c>
      <c r="P199" s="3" t="str">
        <f t="shared" si="11"/>
        <v>Liquidity Receiver</v>
      </c>
    </row>
    <row r="200" spans="1:16" ht="15.75" thickBot="1" x14ac:dyDescent="0.3">
      <c r="A200" s="3" t="s">
        <v>438</v>
      </c>
      <c r="B200" s="3" t="s">
        <v>439</v>
      </c>
      <c r="C200" s="3" t="s">
        <v>65</v>
      </c>
      <c r="D200" s="3" t="s">
        <v>4</v>
      </c>
      <c r="E200" s="3" t="s">
        <v>42</v>
      </c>
      <c r="F200" s="3" t="s">
        <v>41</v>
      </c>
      <c r="G200" s="3" t="s">
        <v>42</v>
      </c>
      <c r="H200" s="3" t="s">
        <v>42</v>
      </c>
      <c r="I200" s="7">
        <v>43279</v>
      </c>
      <c r="J200" s="7">
        <v>45938</v>
      </c>
      <c r="K200" s="3">
        <f t="shared" si="9"/>
        <v>2659</v>
      </c>
      <c r="L200" s="3" t="str">
        <f>IF(ISNUMBER(MATCH(A200,Closed!$A:$A,0)), "Closed", IF(K200&lt;=2,"Daily",IF(K200&lt;=5,"Weekly",IF(K200&lt;=31,"Monthly",IF(K200&lt;=90,"Quarterly",IF(K200&lt;=180,"Semi-annual",IF(K200&lt;=366,"Annual","Missing Data")))))))</f>
        <v>Closed</v>
      </c>
      <c r="M200" s="3">
        <f>VLOOKUP($D200,LiquidityProfile!$A:$C,2,0)</f>
        <v>5</v>
      </c>
      <c r="N200" s="3">
        <f>VLOOKUP($D200,LiquidityProfile!$A:$C,3,0)</f>
        <v>180</v>
      </c>
      <c r="O200" s="3" t="str">
        <f t="shared" si="10"/>
        <v>Not Applicable</v>
      </c>
      <c r="P200" s="3" t="str">
        <f t="shared" si="11"/>
        <v>Not Applicable</v>
      </c>
    </row>
    <row r="201" spans="1:16" ht="15.75" thickBot="1" x14ac:dyDescent="0.3">
      <c r="A201" s="3" t="s">
        <v>440</v>
      </c>
      <c r="B201" s="3" t="s">
        <v>441</v>
      </c>
      <c r="C201" s="3" t="s">
        <v>65</v>
      </c>
      <c r="D201" s="3" t="s">
        <v>4</v>
      </c>
      <c r="E201" s="3" t="s">
        <v>42</v>
      </c>
      <c r="F201" s="3" t="s">
        <v>42</v>
      </c>
      <c r="G201" s="3" t="s">
        <v>42</v>
      </c>
      <c r="H201" s="3" t="s">
        <v>41</v>
      </c>
      <c r="I201" s="7">
        <v>45933</v>
      </c>
      <c r="J201" s="7">
        <v>45938</v>
      </c>
      <c r="K201" s="3">
        <f t="shared" si="9"/>
        <v>5</v>
      </c>
      <c r="L201" s="3" t="str">
        <f>IF(ISNUMBER(MATCH(A201,Closed!$A:$A,0)), "Closed", IF(K201&lt;=2,"Daily",IF(K201&lt;=5,"Weekly",IF(K201&lt;=31,"Monthly",IF(K201&lt;=90,"Quarterly",IF(K201&lt;=180,"Semi-annual",IF(K201&lt;=366,"Annual","Missing Data")))))))</f>
        <v>Weekly</v>
      </c>
      <c r="M201" s="3">
        <f>VLOOKUP($D201,LiquidityProfile!$A:$C,2,0)</f>
        <v>5</v>
      </c>
      <c r="N201" s="3">
        <f>VLOOKUP($D201,LiquidityProfile!$A:$C,3,0)</f>
        <v>180</v>
      </c>
      <c r="O201" s="3" t="str">
        <f t="shared" si="10"/>
        <v>Liquidity Provider</v>
      </c>
      <c r="P201" s="3" t="str">
        <f t="shared" si="11"/>
        <v>Liquidity Receiver</v>
      </c>
    </row>
    <row r="202" spans="1:16" ht="15.75" thickBot="1" x14ac:dyDescent="0.3">
      <c r="A202" s="3" t="s">
        <v>442</v>
      </c>
      <c r="B202" s="3" t="s">
        <v>443</v>
      </c>
      <c r="C202" s="3" t="s">
        <v>65</v>
      </c>
      <c r="D202" s="3" t="s">
        <v>4</v>
      </c>
      <c r="E202" s="3" t="s">
        <v>42</v>
      </c>
      <c r="F202" s="3" t="s">
        <v>42</v>
      </c>
      <c r="G202" s="3" t="s">
        <v>42</v>
      </c>
      <c r="H202" s="3" t="s">
        <v>41</v>
      </c>
      <c r="I202" s="7">
        <v>45933</v>
      </c>
      <c r="J202" s="7">
        <v>45938</v>
      </c>
      <c r="K202" s="3">
        <f t="shared" si="9"/>
        <v>5</v>
      </c>
      <c r="L202" s="3" t="str">
        <f>IF(ISNUMBER(MATCH(A202,Closed!$A:$A,0)), "Closed", IF(K202&lt;=2,"Daily",IF(K202&lt;=5,"Weekly",IF(K202&lt;=31,"Monthly",IF(K202&lt;=90,"Quarterly",IF(K202&lt;=180,"Semi-annual",IF(K202&lt;=366,"Annual","Missing Data")))))))</f>
        <v>Weekly</v>
      </c>
      <c r="M202" s="3">
        <f>VLOOKUP($D202,LiquidityProfile!$A:$C,2,0)</f>
        <v>5</v>
      </c>
      <c r="N202" s="3">
        <f>VLOOKUP($D202,LiquidityProfile!$A:$C,3,0)</f>
        <v>180</v>
      </c>
      <c r="O202" s="3" t="str">
        <f t="shared" si="10"/>
        <v>Liquidity Provider</v>
      </c>
      <c r="P202" s="3" t="str">
        <f t="shared" si="11"/>
        <v>Liquidity Receiver</v>
      </c>
    </row>
    <row r="203" spans="1:16" ht="15.75" thickBot="1" x14ac:dyDescent="0.3">
      <c r="A203" s="3" t="s">
        <v>444</v>
      </c>
      <c r="B203" s="3" t="s">
        <v>445</v>
      </c>
      <c r="C203" s="3" t="s">
        <v>65</v>
      </c>
      <c r="D203" s="3" t="s">
        <v>4</v>
      </c>
      <c r="E203" s="3" t="s">
        <v>42</v>
      </c>
      <c r="F203" s="3" t="s">
        <v>42</v>
      </c>
      <c r="G203" s="3" t="s">
        <v>42</v>
      </c>
      <c r="H203" s="3" t="s">
        <v>41</v>
      </c>
      <c r="I203" s="7">
        <v>45936</v>
      </c>
      <c r="J203" s="7">
        <v>45938</v>
      </c>
      <c r="K203" s="3">
        <f t="shared" si="9"/>
        <v>2</v>
      </c>
      <c r="L203" s="3" t="str">
        <f>IF(ISNUMBER(MATCH(A203,Closed!$A:$A,0)), "Closed", IF(K203&lt;=2,"Daily",IF(K203&lt;=5,"Weekly",IF(K203&lt;=31,"Monthly",IF(K203&lt;=90,"Quarterly",IF(K203&lt;=180,"Semi-annual",IF(K203&lt;=366,"Annual","Missing Data")))))))</f>
        <v>Daily</v>
      </c>
      <c r="M203" s="3">
        <f>VLOOKUP($D203,LiquidityProfile!$A:$C,2,0)</f>
        <v>5</v>
      </c>
      <c r="N203" s="3">
        <f>VLOOKUP($D203,LiquidityProfile!$A:$C,3,0)</f>
        <v>180</v>
      </c>
      <c r="O203" s="3" t="str">
        <f t="shared" si="10"/>
        <v>Liquidity Provider</v>
      </c>
      <c r="P203" s="3" t="str">
        <f t="shared" si="11"/>
        <v>Liquidity Receiver</v>
      </c>
    </row>
    <row r="204" spans="1:16" ht="15.75" thickBot="1" x14ac:dyDescent="0.3">
      <c r="A204" s="3" t="s">
        <v>446</v>
      </c>
      <c r="B204" s="3" t="s">
        <v>447</v>
      </c>
      <c r="C204" s="3" t="s">
        <v>40</v>
      </c>
      <c r="D204" s="3" t="s">
        <v>4</v>
      </c>
      <c r="E204" s="3" t="s">
        <v>41</v>
      </c>
      <c r="F204" s="3" t="s">
        <v>42</v>
      </c>
      <c r="G204" s="3" t="s">
        <v>41</v>
      </c>
      <c r="H204" s="3" t="s">
        <v>42</v>
      </c>
      <c r="I204" s="7">
        <v>45937</v>
      </c>
      <c r="J204" s="7">
        <v>45938</v>
      </c>
      <c r="K204" s="3">
        <f t="shared" si="9"/>
        <v>1</v>
      </c>
      <c r="L204" s="3" t="str">
        <f>IF(ISNUMBER(MATCH(A204,Closed!$A:$A,0)), "Closed", IF(K204&lt;=2,"Daily",IF(K204&lt;=5,"Weekly",IF(K204&lt;=31,"Monthly",IF(K204&lt;=90,"Quarterly",IF(K204&lt;=180,"Semi-annual",IF(K204&lt;=366,"Annual","Missing Data")))))))</f>
        <v>Daily</v>
      </c>
      <c r="M204" s="3">
        <f>VLOOKUP($D204,LiquidityProfile!$A:$C,2,0)</f>
        <v>5</v>
      </c>
      <c r="N204" s="3">
        <f>VLOOKUP($D204,LiquidityProfile!$A:$C,3,0)</f>
        <v>180</v>
      </c>
      <c r="O204" s="3" t="str">
        <f t="shared" si="10"/>
        <v>Liquidity Provider</v>
      </c>
      <c r="P204" s="3" t="str">
        <f t="shared" si="11"/>
        <v>Liquidity Receiver</v>
      </c>
    </row>
    <row r="205" spans="1:16" ht="15.75" thickBot="1" x14ac:dyDescent="0.3">
      <c r="A205" s="3" t="s">
        <v>448</v>
      </c>
      <c r="B205" s="3" t="s">
        <v>449</v>
      </c>
      <c r="C205" s="3" t="s">
        <v>40</v>
      </c>
      <c r="D205" s="3" t="s">
        <v>4</v>
      </c>
      <c r="E205" s="3" t="s">
        <v>41</v>
      </c>
      <c r="F205" s="3" t="s">
        <v>42</v>
      </c>
      <c r="G205" s="3" t="s">
        <v>42</v>
      </c>
      <c r="H205" s="3" t="s">
        <v>42</v>
      </c>
      <c r="I205" s="7">
        <v>45937</v>
      </c>
      <c r="J205" s="7">
        <v>45938</v>
      </c>
      <c r="K205" s="3">
        <f t="shared" si="9"/>
        <v>1</v>
      </c>
      <c r="L205" s="3" t="str">
        <f>IF(ISNUMBER(MATCH(A205,Closed!$A:$A,0)), "Closed", IF(K205&lt;=2,"Daily",IF(K205&lt;=5,"Weekly",IF(K205&lt;=31,"Monthly",IF(K205&lt;=90,"Quarterly",IF(K205&lt;=180,"Semi-annual",IF(K205&lt;=366,"Annual","Missing Data")))))))</f>
        <v>Daily</v>
      </c>
      <c r="M205" s="3">
        <f>VLOOKUP($D205,LiquidityProfile!$A:$C,2,0)</f>
        <v>5</v>
      </c>
      <c r="N205" s="3">
        <f>VLOOKUP($D205,LiquidityProfile!$A:$C,3,0)</f>
        <v>180</v>
      </c>
      <c r="O205" s="3" t="str">
        <f t="shared" si="10"/>
        <v>Liquidity Provider</v>
      </c>
      <c r="P205" s="3" t="str">
        <f t="shared" si="11"/>
        <v>Liquidity Receiver</v>
      </c>
    </row>
    <row r="206" spans="1:16" ht="15.75" thickBot="1" x14ac:dyDescent="0.3">
      <c r="A206" s="3" t="s">
        <v>450</v>
      </c>
      <c r="B206" s="3" t="s">
        <v>451</v>
      </c>
      <c r="C206" s="3" t="s">
        <v>40</v>
      </c>
      <c r="D206" s="3" t="s">
        <v>4</v>
      </c>
      <c r="E206" s="3" t="s">
        <v>41</v>
      </c>
      <c r="F206" s="3" t="s">
        <v>42</v>
      </c>
      <c r="G206" s="3" t="s">
        <v>41</v>
      </c>
      <c r="H206" s="3" t="s">
        <v>42</v>
      </c>
      <c r="I206" s="7">
        <v>45937</v>
      </c>
      <c r="J206" s="7">
        <v>45938</v>
      </c>
      <c r="K206" s="3">
        <f t="shared" si="9"/>
        <v>1</v>
      </c>
      <c r="L206" s="3" t="str">
        <f>IF(ISNUMBER(MATCH(A206,Closed!$A:$A,0)), "Closed", IF(K206&lt;=2,"Daily",IF(K206&lt;=5,"Weekly",IF(K206&lt;=31,"Monthly",IF(K206&lt;=90,"Quarterly",IF(K206&lt;=180,"Semi-annual",IF(K206&lt;=366,"Annual","Missing Data")))))))</f>
        <v>Daily</v>
      </c>
      <c r="M206" s="3">
        <f>VLOOKUP($D206,LiquidityProfile!$A:$C,2,0)</f>
        <v>5</v>
      </c>
      <c r="N206" s="3">
        <f>VLOOKUP($D206,LiquidityProfile!$A:$C,3,0)</f>
        <v>180</v>
      </c>
      <c r="O206" s="3" t="str">
        <f t="shared" si="10"/>
        <v>Liquidity Provider</v>
      </c>
      <c r="P206" s="3" t="str">
        <f t="shared" si="11"/>
        <v>Liquidity Receiver</v>
      </c>
    </row>
    <row r="207" spans="1:16" ht="15.75" thickBot="1" x14ac:dyDescent="0.3">
      <c r="A207" s="3" t="s">
        <v>452</v>
      </c>
      <c r="B207" s="3" t="s">
        <v>453</v>
      </c>
      <c r="C207" s="3" t="s">
        <v>40</v>
      </c>
      <c r="D207" s="3" t="s">
        <v>4</v>
      </c>
      <c r="E207" s="3" t="s">
        <v>41</v>
      </c>
      <c r="F207" s="3" t="s">
        <v>42</v>
      </c>
      <c r="G207" s="3" t="s">
        <v>41</v>
      </c>
      <c r="H207" s="3" t="s">
        <v>42</v>
      </c>
      <c r="I207" s="7">
        <v>45937</v>
      </c>
      <c r="J207" s="7">
        <v>45938</v>
      </c>
      <c r="K207" s="3">
        <f t="shared" si="9"/>
        <v>1</v>
      </c>
      <c r="L207" s="3" t="str">
        <f>IF(ISNUMBER(MATCH(A207,Closed!$A:$A,0)), "Closed", IF(K207&lt;=2,"Daily",IF(K207&lt;=5,"Weekly",IF(K207&lt;=31,"Monthly",IF(K207&lt;=90,"Quarterly",IF(K207&lt;=180,"Semi-annual",IF(K207&lt;=366,"Annual","Missing Data")))))))</f>
        <v>Daily</v>
      </c>
      <c r="M207" s="3">
        <f>VLOOKUP($D207,LiquidityProfile!$A:$C,2,0)</f>
        <v>5</v>
      </c>
      <c r="N207" s="3">
        <f>VLOOKUP($D207,LiquidityProfile!$A:$C,3,0)</f>
        <v>180</v>
      </c>
      <c r="O207" s="3" t="str">
        <f t="shared" si="10"/>
        <v>Liquidity Provider</v>
      </c>
      <c r="P207" s="3" t="str">
        <f t="shared" si="11"/>
        <v>Liquidity Receiver</v>
      </c>
    </row>
    <row r="208" spans="1:16" ht="15.75" thickBot="1" x14ac:dyDescent="0.3">
      <c r="A208" s="3" t="s">
        <v>454</v>
      </c>
      <c r="B208" s="3" t="s">
        <v>455</v>
      </c>
      <c r="C208" s="3" t="s">
        <v>40</v>
      </c>
      <c r="D208" s="3" t="s">
        <v>4</v>
      </c>
      <c r="E208" s="3" t="s">
        <v>41</v>
      </c>
      <c r="F208" s="3" t="s">
        <v>42</v>
      </c>
      <c r="G208" s="3" t="s">
        <v>41</v>
      </c>
      <c r="H208" s="3" t="s">
        <v>42</v>
      </c>
      <c r="I208" s="7">
        <v>45937</v>
      </c>
      <c r="J208" s="7">
        <v>45938</v>
      </c>
      <c r="K208" s="3">
        <f t="shared" si="9"/>
        <v>1</v>
      </c>
      <c r="L208" s="3" t="str">
        <f>IF(ISNUMBER(MATCH(A208,Closed!$A:$A,0)), "Closed", IF(K208&lt;=2,"Daily",IF(K208&lt;=5,"Weekly",IF(K208&lt;=31,"Monthly",IF(K208&lt;=90,"Quarterly",IF(K208&lt;=180,"Semi-annual",IF(K208&lt;=366,"Annual","Missing Data")))))))</f>
        <v>Daily</v>
      </c>
      <c r="M208" s="3">
        <f>VLOOKUP($D208,LiquidityProfile!$A:$C,2,0)</f>
        <v>5</v>
      </c>
      <c r="N208" s="3">
        <f>VLOOKUP($D208,LiquidityProfile!$A:$C,3,0)</f>
        <v>180</v>
      </c>
      <c r="O208" s="3" t="str">
        <f t="shared" si="10"/>
        <v>Liquidity Provider</v>
      </c>
      <c r="P208" s="3" t="str">
        <f t="shared" si="11"/>
        <v>Liquidity Receiver</v>
      </c>
    </row>
    <row r="209" spans="1:16" ht="15.75" thickBot="1" x14ac:dyDescent="0.3">
      <c r="A209" s="3" t="s">
        <v>456</v>
      </c>
      <c r="B209" s="3" t="s">
        <v>457</v>
      </c>
      <c r="C209" s="3" t="s">
        <v>40</v>
      </c>
      <c r="D209" s="3" t="s">
        <v>4</v>
      </c>
      <c r="E209" s="3" t="s">
        <v>41</v>
      </c>
      <c r="F209" s="3" t="s">
        <v>42</v>
      </c>
      <c r="G209" s="3" t="s">
        <v>41</v>
      </c>
      <c r="H209" s="3" t="s">
        <v>42</v>
      </c>
      <c r="I209" s="7">
        <v>45489</v>
      </c>
      <c r="J209" s="7">
        <v>45938</v>
      </c>
      <c r="K209" s="3">
        <f t="shared" si="9"/>
        <v>449</v>
      </c>
      <c r="L209" s="3" t="str">
        <f>IF(ISNUMBER(MATCH(A209,Closed!$A:$A,0)), "Closed", IF(K209&lt;=2,"Daily",IF(K209&lt;=5,"Weekly",IF(K209&lt;=31,"Monthly",IF(K209&lt;=90,"Quarterly",IF(K209&lt;=180,"Semi-annual",IF(K209&lt;=366,"Annual","Missing Data")))))))</f>
        <v>Closed</v>
      </c>
      <c r="M209" s="3">
        <f>VLOOKUP($D209,LiquidityProfile!$A:$C,2,0)</f>
        <v>5</v>
      </c>
      <c r="N209" s="3">
        <f>VLOOKUP($D209,LiquidityProfile!$A:$C,3,0)</f>
        <v>180</v>
      </c>
      <c r="O209" s="3" t="str">
        <f t="shared" si="10"/>
        <v>Not Applicable</v>
      </c>
      <c r="P209" s="3" t="str">
        <f t="shared" si="11"/>
        <v>Not Applicable</v>
      </c>
    </row>
    <row r="210" spans="1:16" ht="15.75" thickBot="1" x14ac:dyDescent="0.3">
      <c r="A210" s="3" t="s">
        <v>458</v>
      </c>
      <c r="B210" s="3" t="s">
        <v>459</v>
      </c>
      <c r="C210" s="3" t="s">
        <v>65</v>
      </c>
      <c r="D210" s="3" t="s">
        <v>4</v>
      </c>
      <c r="E210" s="3" t="s">
        <v>41</v>
      </c>
      <c r="F210" s="3" t="s">
        <v>41</v>
      </c>
      <c r="G210" s="3" t="s">
        <v>41</v>
      </c>
      <c r="H210" s="3" t="s">
        <v>41</v>
      </c>
      <c r="I210" s="7">
        <v>45936</v>
      </c>
      <c r="J210" s="7">
        <v>45938</v>
      </c>
      <c r="K210" s="3">
        <f t="shared" si="9"/>
        <v>2</v>
      </c>
      <c r="L210" s="3" t="str">
        <f>IF(ISNUMBER(MATCH(A210,Closed!$A:$A,0)), "Closed", IF(K210&lt;=2,"Daily",IF(K210&lt;=5,"Weekly",IF(K210&lt;=31,"Monthly",IF(K210&lt;=90,"Quarterly",IF(K210&lt;=180,"Semi-annual",IF(K210&lt;=366,"Annual","Missing Data")))))))</f>
        <v>Daily</v>
      </c>
      <c r="M210" s="3">
        <f>VLOOKUP($D210,LiquidityProfile!$A:$C,2,0)</f>
        <v>5</v>
      </c>
      <c r="N210" s="3">
        <f>VLOOKUP($D210,LiquidityProfile!$A:$C,3,0)</f>
        <v>180</v>
      </c>
      <c r="O210" s="3" t="str">
        <f t="shared" si="10"/>
        <v>Liquidity Provider</v>
      </c>
      <c r="P210" s="3" t="str">
        <f t="shared" si="11"/>
        <v>Liquidity Receiver</v>
      </c>
    </row>
    <row r="211" spans="1:16" ht="15.75" thickBot="1" x14ac:dyDescent="0.3">
      <c r="A211" s="3" t="s">
        <v>460</v>
      </c>
      <c r="B211" s="3" t="s">
        <v>461</v>
      </c>
      <c r="C211" s="3" t="s">
        <v>65</v>
      </c>
      <c r="D211" s="3" t="s">
        <v>4</v>
      </c>
      <c r="E211" s="3" t="s">
        <v>41</v>
      </c>
      <c r="F211" s="3" t="s">
        <v>42</v>
      </c>
      <c r="G211" s="3" t="s">
        <v>41</v>
      </c>
      <c r="H211" s="3" t="s">
        <v>42</v>
      </c>
      <c r="I211" s="7">
        <v>45933</v>
      </c>
      <c r="J211" s="7">
        <v>45938</v>
      </c>
      <c r="K211" s="3">
        <f t="shared" si="9"/>
        <v>5</v>
      </c>
      <c r="L211" s="3" t="str">
        <f>IF(ISNUMBER(MATCH(A211,Closed!$A:$A,0)), "Closed", IF(K211&lt;=2,"Daily",IF(K211&lt;=5,"Weekly",IF(K211&lt;=31,"Monthly",IF(K211&lt;=90,"Quarterly",IF(K211&lt;=180,"Semi-annual",IF(K211&lt;=366,"Annual","Missing Data")))))))</f>
        <v>Weekly</v>
      </c>
      <c r="M211" s="3">
        <f>VLOOKUP($D211,LiquidityProfile!$A:$C,2,0)</f>
        <v>5</v>
      </c>
      <c r="N211" s="3">
        <f>VLOOKUP($D211,LiquidityProfile!$A:$C,3,0)</f>
        <v>180</v>
      </c>
      <c r="O211" s="3" t="str">
        <f t="shared" si="10"/>
        <v>Liquidity Provider</v>
      </c>
      <c r="P211" s="3" t="str">
        <f t="shared" si="11"/>
        <v>Liquidity Receiver</v>
      </c>
    </row>
    <row r="212" spans="1:16" ht="15.75" thickBot="1" x14ac:dyDescent="0.3">
      <c r="A212" s="3" t="s">
        <v>462</v>
      </c>
      <c r="B212" s="3" t="s">
        <v>463</v>
      </c>
      <c r="C212" s="3" t="s">
        <v>65</v>
      </c>
      <c r="D212" s="3" t="s">
        <v>4</v>
      </c>
      <c r="E212" s="3" t="s">
        <v>41</v>
      </c>
      <c r="F212" s="3" t="s">
        <v>42</v>
      </c>
      <c r="G212" s="3" t="s">
        <v>41</v>
      </c>
      <c r="H212" s="3" t="s">
        <v>42</v>
      </c>
      <c r="I212" s="7">
        <v>45933</v>
      </c>
      <c r="J212" s="7">
        <v>45938</v>
      </c>
      <c r="K212" s="3">
        <f t="shared" si="9"/>
        <v>5</v>
      </c>
      <c r="L212" s="3" t="str">
        <f>IF(ISNUMBER(MATCH(A212,Closed!$A:$A,0)), "Closed", IF(K212&lt;=2,"Daily",IF(K212&lt;=5,"Weekly",IF(K212&lt;=31,"Monthly",IF(K212&lt;=90,"Quarterly",IF(K212&lt;=180,"Semi-annual",IF(K212&lt;=366,"Annual","Missing Data")))))))</f>
        <v>Weekly</v>
      </c>
      <c r="M212" s="3">
        <f>VLOOKUP($D212,LiquidityProfile!$A:$C,2,0)</f>
        <v>5</v>
      </c>
      <c r="N212" s="3">
        <f>VLOOKUP($D212,LiquidityProfile!$A:$C,3,0)</f>
        <v>180</v>
      </c>
      <c r="O212" s="3" t="str">
        <f t="shared" si="10"/>
        <v>Liquidity Provider</v>
      </c>
      <c r="P212" s="3" t="str">
        <f t="shared" si="11"/>
        <v>Liquidity Receiver</v>
      </c>
    </row>
    <row r="213" spans="1:16" ht="15.75" thickBot="1" x14ac:dyDescent="0.3">
      <c r="A213" s="3" t="s">
        <v>464</v>
      </c>
      <c r="B213" s="3" t="s">
        <v>465</v>
      </c>
      <c r="C213" s="3" t="s">
        <v>65</v>
      </c>
      <c r="D213" s="3" t="s">
        <v>4</v>
      </c>
      <c r="E213" s="3" t="s">
        <v>42</v>
      </c>
      <c r="F213" s="3" t="s">
        <v>41</v>
      </c>
      <c r="G213" s="3" t="s">
        <v>41</v>
      </c>
      <c r="H213" s="3" t="s">
        <v>41</v>
      </c>
      <c r="I213" s="7">
        <v>45937</v>
      </c>
      <c r="J213" s="7">
        <v>45938</v>
      </c>
      <c r="K213" s="3">
        <f t="shared" si="9"/>
        <v>1</v>
      </c>
      <c r="L213" s="3" t="str">
        <f>IF(ISNUMBER(MATCH(A213,Closed!$A:$A,0)), "Closed", IF(K213&lt;=2,"Daily",IF(K213&lt;=5,"Weekly",IF(K213&lt;=31,"Monthly",IF(K213&lt;=90,"Quarterly",IF(K213&lt;=180,"Semi-annual",IF(K213&lt;=366,"Annual","Missing Data")))))))</f>
        <v>Daily</v>
      </c>
      <c r="M213" s="3">
        <f>VLOOKUP($D213,LiquidityProfile!$A:$C,2,0)</f>
        <v>5</v>
      </c>
      <c r="N213" s="3">
        <f>VLOOKUP($D213,LiquidityProfile!$A:$C,3,0)</f>
        <v>180</v>
      </c>
      <c r="O213" s="3" t="str">
        <f t="shared" si="10"/>
        <v>Liquidity Provider</v>
      </c>
      <c r="P213" s="3" t="str">
        <f t="shared" si="11"/>
        <v>Liquidity Receiver</v>
      </c>
    </row>
    <row r="214" spans="1:16" ht="15.75" thickBot="1" x14ac:dyDescent="0.3">
      <c r="A214" s="3" t="s">
        <v>466</v>
      </c>
      <c r="B214" s="3" t="s">
        <v>467</v>
      </c>
      <c r="C214" s="3" t="s">
        <v>65</v>
      </c>
      <c r="D214" s="3" t="s">
        <v>4</v>
      </c>
      <c r="E214" s="3" t="s">
        <v>42</v>
      </c>
      <c r="F214" s="3" t="s">
        <v>41</v>
      </c>
      <c r="G214" s="3" t="s">
        <v>41</v>
      </c>
      <c r="H214" s="3" t="s">
        <v>41</v>
      </c>
      <c r="I214" s="7">
        <v>45936</v>
      </c>
      <c r="J214" s="7">
        <v>45938</v>
      </c>
      <c r="K214" s="3">
        <f t="shared" si="9"/>
        <v>2</v>
      </c>
      <c r="L214" s="3" t="str">
        <f>IF(ISNUMBER(MATCH(A214,Closed!$A:$A,0)), "Closed", IF(K214&lt;=2,"Daily",IF(K214&lt;=5,"Weekly",IF(K214&lt;=31,"Monthly",IF(K214&lt;=90,"Quarterly",IF(K214&lt;=180,"Semi-annual",IF(K214&lt;=366,"Annual","Missing Data")))))))</f>
        <v>Daily</v>
      </c>
      <c r="M214" s="3">
        <f>VLOOKUP($D214,LiquidityProfile!$A:$C,2,0)</f>
        <v>5</v>
      </c>
      <c r="N214" s="3">
        <f>VLOOKUP($D214,LiquidityProfile!$A:$C,3,0)</f>
        <v>180</v>
      </c>
      <c r="O214" s="3" t="str">
        <f t="shared" si="10"/>
        <v>Liquidity Provider</v>
      </c>
      <c r="P214" s="3" t="str">
        <f t="shared" si="11"/>
        <v>Liquidity Receiver</v>
      </c>
    </row>
    <row r="215" spans="1:16" ht="15.75" thickBot="1" x14ac:dyDescent="0.3">
      <c r="A215" s="3" t="s">
        <v>468</v>
      </c>
      <c r="B215" s="3" t="s">
        <v>469</v>
      </c>
      <c r="C215" s="3" t="s">
        <v>65</v>
      </c>
      <c r="D215" s="3" t="s">
        <v>4</v>
      </c>
      <c r="E215" s="3" t="s">
        <v>42</v>
      </c>
      <c r="F215" s="3" t="s">
        <v>42</v>
      </c>
      <c r="G215" s="3" t="s">
        <v>42</v>
      </c>
      <c r="H215" s="3" t="s">
        <v>41</v>
      </c>
      <c r="I215" s="7">
        <v>45933</v>
      </c>
      <c r="J215" s="7">
        <v>45938</v>
      </c>
      <c r="K215" s="3">
        <f t="shared" si="9"/>
        <v>5</v>
      </c>
      <c r="L215" s="3" t="str">
        <f>IF(ISNUMBER(MATCH(A215,Closed!$A:$A,0)), "Closed", IF(K215&lt;=2,"Daily",IF(K215&lt;=5,"Weekly",IF(K215&lt;=31,"Monthly",IF(K215&lt;=90,"Quarterly",IF(K215&lt;=180,"Semi-annual",IF(K215&lt;=366,"Annual","Missing Data")))))))</f>
        <v>Weekly</v>
      </c>
      <c r="M215" s="3">
        <f>VLOOKUP($D215,LiquidityProfile!$A:$C,2,0)</f>
        <v>5</v>
      </c>
      <c r="N215" s="3">
        <f>VLOOKUP($D215,LiquidityProfile!$A:$C,3,0)</f>
        <v>180</v>
      </c>
      <c r="O215" s="3" t="str">
        <f t="shared" si="10"/>
        <v>Liquidity Provider</v>
      </c>
      <c r="P215" s="3" t="str">
        <f t="shared" si="11"/>
        <v>Liquidity Receiver</v>
      </c>
    </row>
    <row r="216" spans="1:16" ht="15.75" thickBot="1" x14ac:dyDescent="0.3">
      <c r="A216" s="3" t="s">
        <v>470</v>
      </c>
      <c r="B216" s="3" t="s">
        <v>471</v>
      </c>
      <c r="C216" s="3" t="s">
        <v>65</v>
      </c>
      <c r="D216" s="3" t="s">
        <v>4</v>
      </c>
      <c r="E216" s="3" t="s">
        <v>42</v>
      </c>
      <c r="F216" s="3" t="s">
        <v>42</v>
      </c>
      <c r="G216" s="3" t="s">
        <v>42</v>
      </c>
      <c r="H216" s="3" t="s">
        <v>41</v>
      </c>
      <c r="I216" s="7">
        <v>45693</v>
      </c>
      <c r="J216" s="7">
        <v>45938</v>
      </c>
      <c r="K216" s="3">
        <f t="shared" si="9"/>
        <v>245</v>
      </c>
      <c r="L216" s="3" t="str">
        <f>IF(ISNUMBER(MATCH(A216,Closed!$A:$A,0)), "Closed", IF(K216&lt;=2,"Daily",IF(K216&lt;=5,"Weekly",IF(K216&lt;=31,"Monthly",IF(K216&lt;=90,"Quarterly",IF(K216&lt;=180,"Semi-annual",IF(K216&lt;=366,"Annual","Missing Data")))))))</f>
        <v>Annual</v>
      </c>
      <c r="M216" s="3">
        <f>VLOOKUP($D216,LiquidityProfile!$A:$C,2,0)</f>
        <v>5</v>
      </c>
      <c r="N216" s="3">
        <f>VLOOKUP($D216,LiquidityProfile!$A:$C,3,0)</f>
        <v>180</v>
      </c>
      <c r="O216" s="3" t="str">
        <f t="shared" si="10"/>
        <v>Liquidity Provider</v>
      </c>
      <c r="P216" s="3" t="str">
        <f t="shared" si="11"/>
        <v>Liquidity Receiver</v>
      </c>
    </row>
    <row r="217" spans="1:16" ht="15.75" thickBot="1" x14ac:dyDescent="0.3">
      <c r="A217" s="3" t="s">
        <v>472</v>
      </c>
      <c r="B217" s="3" t="s">
        <v>473</v>
      </c>
      <c r="C217" s="3" t="s">
        <v>40</v>
      </c>
      <c r="D217" s="3" t="s">
        <v>4</v>
      </c>
      <c r="E217" s="3" t="s">
        <v>41</v>
      </c>
      <c r="F217" s="3" t="s">
        <v>42</v>
      </c>
      <c r="G217" s="3" t="s">
        <v>42</v>
      </c>
      <c r="H217" s="3" t="s">
        <v>42</v>
      </c>
      <c r="I217" s="7">
        <v>45937</v>
      </c>
      <c r="J217" s="7">
        <v>45938</v>
      </c>
      <c r="K217" s="3">
        <f t="shared" si="9"/>
        <v>1</v>
      </c>
      <c r="L217" s="3" t="str">
        <f>IF(ISNUMBER(MATCH(A217,Closed!$A:$A,0)), "Closed", IF(K217&lt;=2,"Daily",IF(K217&lt;=5,"Weekly",IF(K217&lt;=31,"Monthly",IF(K217&lt;=90,"Quarterly",IF(K217&lt;=180,"Semi-annual",IF(K217&lt;=366,"Annual","Missing Data")))))))</f>
        <v>Daily</v>
      </c>
      <c r="M217" s="3">
        <f>VLOOKUP($D217,LiquidityProfile!$A:$C,2,0)</f>
        <v>5</v>
      </c>
      <c r="N217" s="3">
        <f>VLOOKUP($D217,LiquidityProfile!$A:$C,3,0)</f>
        <v>180</v>
      </c>
      <c r="O217" s="3" t="str">
        <f t="shared" si="10"/>
        <v>Liquidity Provider</v>
      </c>
      <c r="P217" s="3" t="str">
        <f t="shared" si="11"/>
        <v>Liquidity Receiver</v>
      </c>
    </row>
    <row r="218" spans="1:16" ht="15.75" thickBot="1" x14ac:dyDescent="0.3">
      <c r="A218" s="3" t="s">
        <v>474</v>
      </c>
      <c r="B218" s="3" t="s">
        <v>475</v>
      </c>
      <c r="C218" s="3" t="s">
        <v>40</v>
      </c>
      <c r="D218" s="3" t="s">
        <v>4</v>
      </c>
      <c r="E218" s="3" t="s">
        <v>41</v>
      </c>
      <c r="F218" s="3" t="s">
        <v>42</v>
      </c>
      <c r="G218" s="3" t="s">
        <v>42</v>
      </c>
      <c r="H218" s="3" t="s">
        <v>42</v>
      </c>
      <c r="I218" s="7">
        <v>45937</v>
      </c>
      <c r="J218" s="7">
        <v>45938</v>
      </c>
      <c r="K218" s="3">
        <f t="shared" si="9"/>
        <v>1</v>
      </c>
      <c r="L218" s="3" t="str">
        <f>IF(ISNUMBER(MATCH(A218,Closed!$A:$A,0)), "Closed", IF(K218&lt;=2,"Daily",IF(K218&lt;=5,"Weekly",IF(K218&lt;=31,"Monthly",IF(K218&lt;=90,"Quarterly",IF(K218&lt;=180,"Semi-annual",IF(K218&lt;=366,"Annual","Missing Data")))))))</f>
        <v>Daily</v>
      </c>
      <c r="M218" s="3">
        <f>VLOOKUP($D218,LiquidityProfile!$A:$C,2,0)</f>
        <v>5</v>
      </c>
      <c r="N218" s="3">
        <f>VLOOKUP($D218,LiquidityProfile!$A:$C,3,0)</f>
        <v>180</v>
      </c>
      <c r="O218" s="3" t="str">
        <f t="shared" si="10"/>
        <v>Liquidity Provider</v>
      </c>
      <c r="P218" s="3" t="str">
        <f t="shared" si="11"/>
        <v>Liquidity Receiver</v>
      </c>
    </row>
    <row r="219" spans="1:16" ht="15.75" thickBot="1" x14ac:dyDescent="0.3">
      <c r="A219" s="3" t="s">
        <v>476</v>
      </c>
      <c r="B219" s="3" t="s">
        <v>477</v>
      </c>
      <c r="C219" s="3" t="s">
        <v>40</v>
      </c>
      <c r="D219" s="3" t="s">
        <v>4</v>
      </c>
      <c r="E219" s="3" t="s">
        <v>41</v>
      </c>
      <c r="F219" s="3" t="s">
        <v>41</v>
      </c>
      <c r="G219" s="3" t="s">
        <v>42</v>
      </c>
      <c r="H219" s="3" t="s">
        <v>42</v>
      </c>
      <c r="I219" s="7">
        <v>45937</v>
      </c>
      <c r="J219" s="7">
        <v>45938</v>
      </c>
      <c r="K219" s="3">
        <f t="shared" si="9"/>
        <v>1</v>
      </c>
      <c r="L219" s="3" t="str">
        <f>IF(ISNUMBER(MATCH(A219,Closed!$A:$A,0)), "Closed", IF(K219&lt;=2,"Daily",IF(K219&lt;=5,"Weekly",IF(K219&lt;=31,"Monthly",IF(K219&lt;=90,"Quarterly",IF(K219&lt;=180,"Semi-annual",IF(K219&lt;=366,"Annual","Missing Data")))))))</f>
        <v>Daily</v>
      </c>
      <c r="M219" s="3">
        <f>VLOOKUP($D219,LiquidityProfile!$A:$C,2,0)</f>
        <v>5</v>
      </c>
      <c r="N219" s="3">
        <f>VLOOKUP($D219,LiquidityProfile!$A:$C,3,0)</f>
        <v>180</v>
      </c>
      <c r="O219" s="3" t="str">
        <f t="shared" si="10"/>
        <v>Liquidity Provider</v>
      </c>
      <c r="P219" s="3" t="str">
        <f t="shared" si="11"/>
        <v>Liquidity Receiver</v>
      </c>
    </row>
    <row r="220" spans="1:16" ht="15.75" thickBot="1" x14ac:dyDescent="0.3">
      <c r="A220" s="3" t="s">
        <v>478</v>
      </c>
      <c r="B220" s="3" t="s">
        <v>479</v>
      </c>
      <c r="C220" s="3" t="s">
        <v>65</v>
      </c>
      <c r="D220" s="3" t="s">
        <v>4</v>
      </c>
      <c r="E220" s="3" t="s">
        <v>42</v>
      </c>
      <c r="F220" s="3" t="s">
        <v>42</v>
      </c>
      <c r="G220" s="3" t="s">
        <v>42</v>
      </c>
      <c r="H220" s="3" t="s">
        <v>41</v>
      </c>
      <c r="I220" s="7">
        <v>45933</v>
      </c>
      <c r="J220" s="7">
        <v>45938</v>
      </c>
      <c r="K220" s="3">
        <f t="shared" si="9"/>
        <v>5</v>
      </c>
      <c r="L220" s="3" t="str">
        <f>IF(ISNUMBER(MATCH(A220,Closed!$A:$A,0)), "Closed", IF(K220&lt;=2,"Daily",IF(K220&lt;=5,"Weekly",IF(K220&lt;=31,"Monthly",IF(K220&lt;=90,"Quarterly",IF(K220&lt;=180,"Semi-annual",IF(K220&lt;=366,"Annual","Missing Data")))))))</f>
        <v>Weekly</v>
      </c>
      <c r="M220" s="3">
        <f>VLOOKUP($D220,LiquidityProfile!$A:$C,2,0)</f>
        <v>5</v>
      </c>
      <c r="N220" s="3">
        <f>VLOOKUP($D220,LiquidityProfile!$A:$C,3,0)</f>
        <v>180</v>
      </c>
      <c r="O220" s="3" t="str">
        <f t="shared" si="10"/>
        <v>Liquidity Provider</v>
      </c>
      <c r="P220" s="3" t="str">
        <f t="shared" si="11"/>
        <v>Liquidity Receiver</v>
      </c>
    </row>
    <row r="221" spans="1:16" ht="15.75" thickBot="1" x14ac:dyDescent="0.3">
      <c r="A221" s="3" t="s">
        <v>480</v>
      </c>
      <c r="B221" s="3" t="s">
        <v>481</v>
      </c>
      <c r="C221" s="3" t="s">
        <v>40</v>
      </c>
      <c r="D221" s="3" t="s">
        <v>3</v>
      </c>
      <c r="E221" s="3" t="s">
        <v>41</v>
      </c>
      <c r="F221" s="3" t="s">
        <v>42</v>
      </c>
      <c r="G221" s="3" t="s">
        <v>42</v>
      </c>
      <c r="H221" s="3" t="s">
        <v>42</v>
      </c>
      <c r="I221" s="7">
        <v>45937</v>
      </c>
      <c r="J221" s="7">
        <v>45938</v>
      </c>
      <c r="K221" s="3">
        <f t="shared" si="9"/>
        <v>1</v>
      </c>
      <c r="L221" s="3" t="str">
        <f>IF(ISNUMBER(MATCH(A221,Closed!$A:$A,0)), "Closed", IF(K221&lt;=2,"Daily",IF(K221&lt;=5,"Weekly",IF(K221&lt;=31,"Monthly",IF(K221&lt;=90,"Quarterly",IF(K221&lt;=180,"Semi-annual",IF(K221&lt;=366,"Annual","Missing Data")))))))</f>
        <v>Daily</v>
      </c>
      <c r="M221" s="3">
        <f>VLOOKUP($D221,LiquidityProfile!$A:$C,2,0)</f>
        <v>2</v>
      </c>
      <c r="N221" s="3">
        <f>VLOOKUP($D221,LiquidityProfile!$A:$C,3,0)</f>
        <v>10</v>
      </c>
      <c r="O221" s="3" t="str">
        <f t="shared" si="10"/>
        <v>Liquidity Provider</v>
      </c>
      <c r="P221" s="3" t="str">
        <f t="shared" si="11"/>
        <v>Liquidity Provider</v>
      </c>
    </row>
    <row r="222" spans="1:16" ht="15.75" thickBot="1" x14ac:dyDescent="0.3">
      <c r="A222" s="3" t="s">
        <v>482</v>
      </c>
      <c r="B222" s="3" t="s">
        <v>483</v>
      </c>
      <c r="C222" s="3" t="s">
        <v>40</v>
      </c>
      <c r="D222" s="3" t="s">
        <v>3</v>
      </c>
      <c r="E222" s="3" t="s">
        <v>41</v>
      </c>
      <c r="F222" s="3" t="s">
        <v>42</v>
      </c>
      <c r="G222" s="3" t="s">
        <v>42</v>
      </c>
      <c r="H222" s="3" t="s">
        <v>42</v>
      </c>
      <c r="I222" s="7">
        <v>45937</v>
      </c>
      <c r="J222" s="7">
        <v>45938</v>
      </c>
      <c r="K222" s="3">
        <f t="shared" si="9"/>
        <v>1</v>
      </c>
      <c r="L222" s="3" t="str">
        <f>IF(ISNUMBER(MATCH(A222,Closed!$A:$A,0)), "Closed", IF(K222&lt;=2,"Daily",IF(K222&lt;=5,"Weekly",IF(K222&lt;=31,"Monthly",IF(K222&lt;=90,"Quarterly",IF(K222&lt;=180,"Semi-annual",IF(K222&lt;=366,"Annual","Missing Data")))))))</f>
        <v>Daily</v>
      </c>
      <c r="M222" s="3">
        <f>VLOOKUP($D222,LiquidityProfile!$A:$C,2,0)</f>
        <v>2</v>
      </c>
      <c r="N222" s="3">
        <f>VLOOKUP($D222,LiquidityProfile!$A:$C,3,0)</f>
        <v>10</v>
      </c>
      <c r="O222" s="3" t="str">
        <f t="shared" si="10"/>
        <v>Liquidity Provider</v>
      </c>
      <c r="P222" s="3" t="str">
        <f t="shared" si="11"/>
        <v>Liquidity Provider</v>
      </c>
    </row>
    <row r="223" spans="1:16" ht="15.75" thickBot="1" x14ac:dyDescent="0.3">
      <c r="A223" s="3" t="s">
        <v>484</v>
      </c>
      <c r="B223" s="3" t="s">
        <v>485</v>
      </c>
      <c r="C223" s="3" t="s">
        <v>40</v>
      </c>
      <c r="D223" s="3" t="s">
        <v>3</v>
      </c>
      <c r="E223" s="3" t="s">
        <v>41</v>
      </c>
      <c r="F223" s="3" t="s">
        <v>42</v>
      </c>
      <c r="G223" s="3" t="s">
        <v>41</v>
      </c>
      <c r="H223" s="3" t="s">
        <v>42</v>
      </c>
      <c r="I223" s="7">
        <v>45937</v>
      </c>
      <c r="J223" s="7">
        <v>45938</v>
      </c>
      <c r="K223" s="3">
        <f t="shared" si="9"/>
        <v>1</v>
      </c>
      <c r="L223" s="3" t="str">
        <f>IF(ISNUMBER(MATCH(A223,Closed!$A:$A,0)), "Closed", IF(K223&lt;=2,"Daily",IF(K223&lt;=5,"Weekly",IF(K223&lt;=31,"Monthly",IF(K223&lt;=90,"Quarterly",IF(K223&lt;=180,"Semi-annual",IF(K223&lt;=366,"Annual","Missing Data")))))))</f>
        <v>Daily</v>
      </c>
      <c r="M223" s="3">
        <f>VLOOKUP($D223,LiquidityProfile!$A:$C,2,0)</f>
        <v>2</v>
      </c>
      <c r="N223" s="3">
        <f>VLOOKUP($D223,LiquidityProfile!$A:$C,3,0)</f>
        <v>10</v>
      </c>
      <c r="O223" s="3" t="str">
        <f t="shared" si="10"/>
        <v>Liquidity Provider</v>
      </c>
      <c r="P223" s="3" t="str">
        <f t="shared" si="11"/>
        <v>Liquidity Provider</v>
      </c>
    </row>
    <row r="224" spans="1:16" ht="15.75" thickBot="1" x14ac:dyDescent="0.3">
      <c r="A224" s="3" t="s">
        <v>486</v>
      </c>
      <c r="B224" s="3" t="s">
        <v>487</v>
      </c>
      <c r="C224" s="3" t="s">
        <v>40</v>
      </c>
      <c r="D224" s="3" t="s">
        <v>3</v>
      </c>
      <c r="E224" s="3" t="s">
        <v>41</v>
      </c>
      <c r="F224" s="3" t="s">
        <v>42</v>
      </c>
      <c r="G224" s="3" t="s">
        <v>41</v>
      </c>
      <c r="H224" s="3" t="s">
        <v>42</v>
      </c>
      <c r="I224" s="7"/>
      <c r="J224" s="7">
        <v>45938</v>
      </c>
      <c r="K224" s="3" t="str">
        <f t="shared" si="9"/>
        <v/>
      </c>
      <c r="L224" s="3" t="str">
        <f>IF(ISNUMBER(MATCH(A224,Closed!$A:$A,0)), "Closed", IF(K224&lt;=2,"Daily",IF(K224&lt;=5,"Weekly",IF(K224&lt;=31,"Monthly",IF(K224&lt;=90,"Quarterly",IF(K224&lt;=180,"Semi-annual",IF(K224&lt;=366,"Annual","Missing Data")))))))</f>
        <v>Closed</v>
      </c>
      <c r="M224" s="3">
        <f>VLOOKUP($D224,LiquidityProfile!$A:$C,2,0)</f>
        <v>2</v>
      </c>
      <c r="N224" s="3">
        <f>VLOOKUP($D224,LiquidityProfile!$A:$C,3,0)</f>
        <v>10</v>
      </c>
      <c r="O224" s="3" t="str">
        <f t="shared" si="10"/>
        <v>Not Applicable</v>
      </c>
      <c r="P224" s="3" t="str">
        <f t="shared" si="11"/>
        <v>Not Applicable</v>
      </c>
    </row>
    <row r="225" spans="1:16" ht="15.75" thickBot="1" x14ac:dyDescent="0.3">
      <c r="A225" s="3" t="s">
        <v>488</v>
      </c>
      <c r="B225" s="3" t="s">
        <v>489</v>
      </c>
      <c r="C225" s="3" t="s">
        <v>40</v>
      </c>
      <c r="D225" s="3" t="s">
        <v>3</v>
      </c>
      <c r="E225" s="3" t="s">
        <v>41</v>
      </c>
      <c r="F225" s="3" t="s">
        <v>42</v>
      </c>
      <c r="G225" s="3" t="s">
        <v>42</v>
      </c>
      <c r="H225" s="3" t="s">
        <v>42</v>
      </c>
      <c r="I225" s="7">
        <v>45937</v>
      </c>
      <c r="J225" s="7">
        <v>45938</v>
      </c>
      <c r="K225" s="3">
        <f t="shared" si="9"/>
        <v>1</v>
      </c>
      <c r="L225" s="3" t="str">
        <f>IF(ISNUMBER(MATCH(A225,Closed!$A:$A,0)), "Closed", IF(K225&lt;=2,"Daily",IF(K225&lt;=5,"Weekly",IF(K225&lt;=31,"Monthly",IF(K225&lt;=90,"Quarterly",IF(K225&lt;=180,"Semi-annual",IF(K225&lt;=366,"Annual","Missing Data")))))))</f>
        <v>Daily</v>
      </c>
      <c r="M225" s="3">
        <f>VLOOKUP($D225,LiquidityProfile!$A:$C,2,0)</f>
        <v>2</v>
      </c>
      <c r="N225" s="3">
        <f>VLOOKUP($D225,LiquidityProfile!$A:$C,3,0)</f>
        <v>10</v>
      </c>
      <c r="O225" s="3" t="str">
        <f t="shared" si="10"/>
        <v>Liquidity Provider</v>
      </c>
      <c r="P225" s="3" t="str">
        <f t="shared" si="11"/>
        <v>Liquidity Provider</v>
      </c>
    </row>
    <row r="226" spans="1:16" ht="15.75" thickBot="1" x14ac:dyDescent="0.3">
      <c r="A226" s="3" t="s">
        <v>490</v>
      </c>
      <c r="B226" s="3" t="s">
        <v>491</v>
      </c>
      <c r="C226" s="3" t="s">
        <v>40</v>
      </c>
      <c r="D226" s="3" t="s">
        <v>3</v>
      </c>
      <c r="E226" s="3" t="s">
        <v>41</v>
      </c>
      <c r="F226" s="3" t="s">
        <v>42</v>
      </c>
      <c r="G226" s="3" t="s">
        <v>42</v>
      </c>
      <c r="H226" s="3" t="s">
        <v>42</v>
      </c>
      <c r="I226" s="7">
        <v>45937</v>
      </c>
      <c r="J226" s="7">
        <v>45938</v>
      </c>
      <c r="K226" s="3">
        <f t="shared" si="9"/>
        <v>1</v>
      </c>
      <c r="L226" s="3" t="str">
        <f>IF(ISNUMBER(MATCH(A226,Closed!$A:$A,0)), "Closed", IF(K226&lt;=2,"Daily",IF(K226&lt;=5,"Weekly",IF(K226&lt;=31,"Monthly",IF(K226&lt;=90,"Quarterly",IF(K226&lt;=180,"Semi-annual",IF(K226&lt;=366,"Annual","Missing Data")))))))</f>
        <v>Daily</v>
      </c>
      <c r="M226" s="3">
        <f>VLOOKUP($D226,LiquidityProfile!$A:$C,2,0)</f>
        <v>2</v>
      </c>
      <c r="N226" s="3">
        <f>VLOOKUP($D226,LiquidityProfile!$A:$C,3,0)</f>
        <v>10</v>
      </c>
      <c r="O226" s="3" t="str">
        <f t="shared" si="10"/>
        <v>Liquidity Provider</v>
      </c>
      <c r="P226" s="3" t="str">
        <f t="shared" si="11"/>
        <v>Liquidity Provider</v>
      </c>
    </row>
    <row r="227" spans="1:16" ht="15.75" thickBot="1" x14ac:dyDescent="0.3">
      <c r="A227" s="3" t="s">
        <v>492</v>
      </c>
      <c r="B227" s="3" t="s">
        <v>493</v>
      </c>
      <c r="C227" s="3" t="s">
        <v>40</v>
      </c>
      <c r="D227" s="3" t="s">
        <v>3</v>
      </c>
      <c r="E227" s="3" t="s">
        <v>41</v>
      </c>
      <c r="F227" s="3" t="s">
        <v>42</v>
      </c>
      <c r="G227" s="3" t="s">
        <v>41</v>
      </c>
      <c r="H227" s="3" t="s">
        <v>41</v>
      </c>
      <c r="I227" s="7">
        <v>45937</v>
      </c>
      <c r="J227" s="7">
        <v>45938</v>
      </c>
      <c r="K227" s="3">
        <f t="shared" si="9"/>
        <v>1</v>
      </c>
      <c r="L227" s="3" t="str">
        <f>IF(ISNUMBER(MATCH(A227,Closed!$A:$A,0)), "Closed", IF(K227&lt;=2,"Daily",IF(K227&lt;=5,"Weekly",IF(K227&lt;=31,"Monthly",IF(K227&lt;=90,"Quarterly",IF(K227&lt;=180,"Semi-annual",IF(K227&lt;=366,"Annual","Missing Data")))))))</f>
        <v>Daily</v>
      </c>
      <c r="M227" s="3">
        <f>VLOOKUP($D227,LiquidityProfile!$A:$C,2,0)</f>
        <v>2</v>
      </c>
      <c r="N227" s="3">
        <f>VLOOKUP($D227,LiquidityProfile!$A:$C,3,0)</f>
        <v>10</v>
      </c>
      <c r="O227" s="3" t="str">
        <f t="shared" si="10"/>
        <v>Liquidity Provider</v>
      </c>
      <c r="P227" s="3" t="str">
        <f t="shared" si="11"/>
        <v>Liquidity Provider</v>
      </c>
    </row>
    <row r="228" spans="1:16" ht="15.75" thickBot="1" x14ac:dyDescent="0.3">
      <c r="A228" s="3" t="s">
        <v>494</v>
      </c>
      <c r="B228" s="3" t="s">
        <v>495</v>
      </c>
      <c r="C228" s="3" t="s">
        <v>40</v>
      </c>
      <c r="D228" s="3" t="s">
        <v>3</v>
      </c>
      <c r="E228" s="3" t="s">
        <v>41</v>
      </c>
      <c r="F228" s="3" t="s">
        <v>42</v>
      </c>
      <c r="G228" s="3" t="s">
        <v>41</v>
      </c>
      <c r="H228" s="3" t="s">
        <v>42</v>
      </c>
      <c r="I228" s="7">
        <v>45937</v>
      </c>
      <c r="J228" s="7">
        <v>45938</v>
      </c>
      <c r="K228" s="3">
        <f t="shared" si="9"/>
        <v>1</v>
      </c>
      <c r="L228" s="3" t="str">
        <f>IF(ISNUMBER(MATCH(A228,Closed!$A:$A,0)), "Closed", IF(K228&lt;=2,"Daily",IF(K228&lt;=5,"Weekly",IF(K228&lt;=31,"Monthly",IF(K228&lt;=90,"Quarterly",IF(K228&lt;=180,"Semi-annual",IF(K228&lt;=366,"Annual","Missing Data")))))))</f>
        <v>Daily</v>
      </c>
      <c r="M228" s="3">
        <f>VLOOKUP($D228,LiquidityProfile!$A:$C,2,0)</f>
        <v>2</v>
      </c>
      <c r="N228" s="3">
        <f>VLOOKUP($D228,LiquidityProfile!$A:$C,3,0)</f>
        <v>10</v>
      </c>
      <c r="O228" s="3" t="str">
        <f t="shared" si="10"/>
        <v>Liquidity Provider</v>
      </c>
      <c r="P228" s="3" t="str">
        <f t="shared" si="11"/>
        <v>Liquidity Provider</v>
      </c>
    </row>
    <row r="229" spans="1:16" ht="15.75" thickBot="1" x14ac:dyDescent="0.3">
      <c r="A229" s="3" t="s">
        <v>496</v>
      </c>
      <c r="B229" s="3" t="s">
        <v>497</v>
      </c>
      <c r="C229" s="3" t="s">
        <v>40</v>
      </c>
      <c r="D229" s="3" t="s">
        <v>3</v>
      </c>
      <c r="E229" s="3" t="s">
        <v>41</v>
      </c>
      <c r="F229" s="3" t="s">
        <v>42</v>
      </c>
      <c r="G229" s="3" t="s">
        <v>41</v>
      </c>
      <c r="H229" s="3" t="s">
        <v>42</v>
      </c>
      <c r="I229" s="7">
        <v>45937</v>
      </c>
      <c r="J229" s="7">
        <v>45938</v>
      </c>
      <c r="K229" s="3">
        <f t="shared" si="9"/>
        <v>1</v>
      </c>
      <c r="L229" s="3" t="str">
        <f>IF(ISNUMBER(MATCH(A229,Closed!$A:$A,0)), "Closed", IF(K229&lt;=2,"Daily",IF(K229&lt;=5,"Weekly",IF(K229&lt;=31,"Monthly",IF(K229&lt;=90,"Quarterly",IF(K229&lt;=180,"Semi-annual",IF(K229&lt;=366,"Annual","Missing Data")))))))</f>
        <v>Daily</v>
      </c>
      <c r="M229" s="3">
        <f>VLOOKUP($D229,LiquidityProfile!$A:$C,2,0)</f>
        <v>2</v>
      </c>
      <c r="N229" s="3">
        <f>VLOOKUP($D229,LiquidityProfile!$A:$C,3,0)</f>
        <v>10</v>
      </c>
      <c r="O229" s="3" t="str">
        <f t="shared" si="10"/>
        <v>Liquidity Provider</v>
      </c>
      <c r="P229" s="3" t="str">
        <f t="shared" si="11"/>
        <v>Liquidity Provider</v>
      </c>
    </row>
    <row r="230" spans="1:16" ht="15.75" thickBot="1" x14ac:dyDescent="0.3">
      <c r="A230" s="3" t="s">
        <v>498</v>
      </c>
      <c r="B230" s="3" t="s">
        <v>499</v>
      </c>
      <c r="C230" s="3" t="s">
        <v>40</v>
      </c>
      <c r="D230" s="3" t="s">
        <v>3</v>
      </c>
      <c r="E230" s="3" t="s">
        <v>41</v>
      </c>
      <c r="F230" s="3" t="s">
        <v>42</v>
      </c>
      <c r="G230" s="3" t="s">
        <v>41</v>
      </c>
      <c r="H230" s="3" t="s">
        <v>42</v>
      </c>
      <c r="I230" s="7">
        <v>45937</v>
      </c>
      <c r="J230" s="7">
        <v>45938</v>
      </c>
      <c r="K230" s="3">
        <f t="shared" si="9"/>
        <v>1</v>
      </c>
      <c r="L230" s="3" t="str">
        <f>IF(ISNUMBER(MATCH(A230,Closed!$A:$A,0)), "Closed", IF(K230&lt;=2,"Daily",IF(K230&lt;=5,"Weekly",IF(K230&lt;=31,"Monthly",IF(K230&lt;=90,"Quarterly",IF(K230&lt;=180,"Semi-annual",IF(K230&lt;=366,"Annual","Missing Data")))))))</f>
        <v>Daily</v>
      </c>
      <c r="M230" s="3">
        <f>VLOOKUP($D230,LiquidityProfile!$A:$C,2,0)</f>
        <v>2</v>
      </c>
      <c r="N230" s="3">
        <f>VLOOKUP($D230,LiquidityProfile!$A:$C,3,0)</f>
        <v>10</v>
      </c>
      <c r="O230" s="3" t="str">
        <f t="shared" si="10"/>
        <v>Liquidity Provider</v>
      </c>
      <c r="P230" s="3" t="str">
        <f t="shared" si="11"/>
        <v>Liquidity Provider</v>
      </c>
    </row>
    <row r="231" spans="1:16" ht="15.75" thickBot="1" x14ac:dyDescent="0.3">
      <c r="A231" s="3" t="s">
        <v>500</v>
      </c>
      <c r="B231" s="3" t="s">
        <v>501</v>
      </c>
      <c r="C231" s="3" t="s">
        <v>40</v>
      </c>
      <c r="D231" s="3" t="s">
        <v>3</v>
      </c>
      <c r="E231" s="3" t="s">
        <v>41</v>
      </c>
      <c r="F231" s="3" t="s">
        <v>42</v>
      </c>
      <c r="G231" s="3" t="s">
        <v>42</v>
      </c>
      <c r="H231" s="3" t="s">
        <v>42</v>
      </c>
      <c r="I231" s="7">
        <v>45937</v>
      </c>
      <c r="J231" s="7">
        <v>45938</v>
      </c>
      <c r="K231" s="3">
        <f t="shared" si="9"/>
        <v>1</v>
      </c>
      <c r="L231" s="3" t="str">
        <f>IF(ISNUMBER(MATCH(A231,Closed!$A:$A,0)), "Closed", IF(K231&lt;=2,"Daily",IF(K231&lt;=5,"Weekly",IF(K231&lt;=31,"Monthly",IF(K231&lt;=90,"Quarterly",IF(K231&lt;=180,"Semi-annual",IF(K231&lt;=366,"Annual","Missing Data")))))))</f>
        <v>Daily</v>
      </c>
      <c r="M231" s="3">
        <f>VLOOKUP($D231,LiquidityProfile!$A:$C,2,0)</f>
        <v>2</v>
      </c>
      <c r="N231" s="3">
        <f>VLOOKUP($D231,LiquidityProfile!$A:$C,3,0)</f>
        <v>10</v>
      </c>
      <c r="O231" s="3" t="str">
        <f t="shared" si="10"/>
        <v>Liquidity Provider</v>
      </c>
      <c r="P231" s="3" t="str">
        <f t="shared" si="11"/>
        <v>Liquidity Provider</v>
      </c>
    </row>
    <row r="232" spans="1:16" ht="15.75" thickBot="1" x14ac:dyDescent="0.3">
      <c r="A232" s="3" t="s">
        <v>502</v>
      </c>
      <c r="B232" s="3" t="s">
        <v>503</v>
      </c>
      <c r="C232" s="3" t="s">
        <v>40</v>
      </c>
      <c r="D232" s="3" t="s">
        <v>3</v>
      </c>
      <c r="E232" s="3" t="s">
        <v>41</v>
      </c>
      <c r="F232" s="3" t="s">
        <v>42</v>
      </c>
      <c r="G232" s="3" t="s">
        <v>41</v>
      </c>
      <c r="H232" s="3" t="s">
        <v>42</v>
      </c>
      <c r="I232" s="7">
        <v>45937</v>
      </c>
      <c r="J232" s="7">
        <v>45938</v>
      </c>
      <c r="K232" s="3">
        <f t="shared" si="9"/>
        <v>1</v>
      </c>
      <c r="L232" s="3" t="str">
        <f>IF(ISNUMBER(MATCH(A232,Closed!$A:$A,0)), "Closed", IF(K232&lt;=2,"Daily",IF(K232&lt;=5,"Weekly",IF(K232&lt;=31,"Monthly",IF(K232&lt;=90,"Quarterly",IF(K232&lt;=180,"Semi-annual",IF(K232&lt;=366,"Annual","Missing Data")))))))</f>
        <v>Daily</v>
      </c>
      <c r="M232" s="3">
        <f>VLOOKUP($D232,LiquidityProfile!$A:$C,2,0)</f>
        <v>2</v>
      </c>
      <c r="N232" s="3">
        <f>VLOOKUP($D232,LiquidityProfile!$A:$C,3,0)</f>
        <v>10</v>
      </c>
      <c r="O232" s="3" t="str">
        <f t="shared" si="10"/>
        <v>Liquidity Provider</v>
      </c>
      <c r="P232" s="3" t="str">
        <f t="shared" si="11"/>
        <v>Liquidity Provider</v>
      </c>
    </row>
    <row r="233" spans="1:16" ht="15.75" thickBot="1" x14ac:dyDescent="0.3">
      <c r="A233" s="3" t="s">
        <v>504</v>
      </c>
      <c r="B233" s="3" t="s">
        <v>505</v>
      </c>
      <c r="C233" s="3" t="s">
        <v>40</v>
      </c>
      <c r="D233" s="3" t="s">
        <v>3</v>
      </c>
      <c r="E233" s="3" t="s">
        <v>41</v>
      </c>
      <c r="F233" s="3" t="s">
        <v>42</v>
      </c>
      <c r="G233" s="3" t="s">
        <v>42</v>
      </c>
      <c r="H233" s="3" t="s">
        <v>42</v>
      </c>
      <c r="I233" s="7">
        <v>45691</v>
      </c>
      <c r="J233" s="7">
        <v>45938</v>
      </c>
      <c r="K233" s="3">
        <f t="shared" si="9"/>
        <v>247</v>
      </c>
      <c r="L233" s="3" t="str">
        <f>IF(ISNUMBER(MATCH(A233,Closed!$A:$A,0)), "Closed", IF(K233&lt;=2,"Daily",IF(K233&lt;=5,"Weekly",IF(K233&lt;=31,"Monthly",IF(K233&lt;=90,"Quarterly",IF(K233&lt;=180,"Semi-annual",IF(K233&lt;=366,"Annual","Missing Data")))))))</f>
        <v>Closed</v>
      </c>
      <c r="M233" s="3">
        <f>VLOOKUP($D233,LiquidityProfile!$A:$C,2,0)</f>
        <v>2</v>
      </c>
      <c r="N233" s="3">
        <f>VLOOKUP($D233,LiquidityProfile!$A:$C,3,0)</f>
        <v>10</v>
      </c>
      <c r="O233" s="3" t="str">
        <f t="shared" si="10"/>
        <v>Not Applicable</v>
      </c>
      <c r="P233" s="3" t="str">
        <f t="shared" si="11"/>
        <v>Not Applicable</v>
      </c>
    </row>
    <row r="234" spans="1:16" ht="15.75" thickBot="1" x14ac:dyDescent="0.3">
      <c r="A234" s="3" t="s">
        <v>506</v>
      </c>
      <c r="B234" s="3" t="s">
        <v>507</v>
      </c>
      <c r="C234" s="3" t="s">
        <v>40</v>
      </c>
      <c r="D234" s="3" t="s">
        <v>3</v>
      </c>
      <c r="E234" s="3" t="s">
        <v>41</v>
      </c>
      <c r="F234" s="3" t="s">
        <v>42</v>
      </c>
      <c r="G234" s="3" t="s">
        <v>42</v>
      </c>
      <c r="H234" s="3" t="s">
        <v>42</v>
      </c>
      <c r="I234" s="7">
        <v>45937</v>
      </c>
      <c r="J234" s="7">
        <v>45938</v>
      </c>
      <c r="K234" s="3">
        <f t="shared" si="9"/>
        <v>1</v>
      </c>
      <c r="L234" s="3" t="str">
        <f>IF(ISNUMBER(MATCH(A234,Closed!$A:$A,0)), "Closed", IF(K234&lt;=2,"Daily",IF(K234&lt;=5,"Weekly",IF(K234&lt;=31,"Monthly",IF(K234&lt;=90,"Quarterly",IF(K234&lt;=180,"Semi-annual",IF(K234&lt;=366,"Annual","Missing Data")))))))</f>
        <v>Daily</v>
      </c>
      <c r="M234" s="3">
        <f>VLOOKUP($D234,LiquidityProfile!$A:$C,2,0)</f>
        <v>2</v>
      </c>
      <c r="N234" s="3">
        <f>VLOOKUP($D234,LiquidityProfile!$A:$C,3,0)</f>
        <v>10</v>
      </c>
      <c r="O234" s="3" t="str">
        <f t="shared" si="10"/>
        <v>Liquidity Provider</v>
      </c>
      <c r="P234" s="3" t="str">
        <f t="shared" si="11"/>
        <v>Liquidity Provider</v>
      </c>
    </row>
    <row r="235" spans="1:16" ht="15.75" thickBot="1" x14ac:dyDescent="0.3">
      <c r="A235" s="3" t="s">
        <v>508</v>
      </c>
      <c r="B235" s="3" t="s">
        <v>509</v>
      </c>
      <c r="C235" s="3" t="s">
        <v>65</v>
      </c>
      <c r="D235" s="3" t="s">
        <v>3</v>
      </c>
      <c r="E235" s="3" t="s">
        <v>41</v>
      </c>
      <c r="F235" s="3" t="s">
        <v>42</v>
      </c>
      <c r="G235" s="3" t="s">
        <v>41</v>
      </c>
      <c r="H235" s="3" t="s">
        <v>42</v>
      </c>
      <c r="I235" s="7">
        <v>45933</v>
      </c>
      <c r="J235" s="7">
        <v>45938</v>
      </c>
      <c r="K235" s="3">
        <f t="shared" si="9"/>
        <v>5</v>
      </c>
      <c r="L235" s="3" t="str">
        <f>IF(ISNUMBER(MATCH(A235,Closed!$A:$A,0)), "Closed", IF(K235&lt;=2,"Daily",IF(K235&lt;=5,"Weekly",IF(K235&lt;=31,"Monthly",IF(K235&lt;=90,"Quarterly",IF(K235&lt;=180,"Semi-annual",IF(K235&lt;=366,"Annual","Missing Data")))))))</f>
        <v>Weekly</v>
      </c>
      <c r="M235" s="3">
        <f>VLOOKUP($D235,LiquidityProfile!$A:$C,2,0)</f>
        <v>2</v>
      </c>
      <c r="N235" s="3">
        <f>VLOOKUP($D235,LiquidityProfile!$A:$C,3,0)</f>
        <v>10</v>
      </c>
      <c r="O235" s="3" t="str">
        <f t="shared" si="10"/>
        <v>Liquidity Provider</v>
      </c>
      <c r="P235" s="3" t="str">
        <f t="shared" si="11"/>
        <v>Liquidity Provider</v>
      </c>
    </row>
    <row r="236" spans="1:16" ht="15.75" thickBot="1" x14ac:dyDescent="0.3">
      <c r="A236" s="3" t="s">
        <v>510</v>
      </c>
      <c r="B236" s="3" t="s">
        <v>511</v>
      </c>
      <c r="C236" s="3" t="s">
        <v>65</v>
      </c>
      <c r="D236" s="3" t="s">
        <v>3</v>
      </c>
      <c r="E236" s="3" t="s">
        <v>42</v>
      </c>
      <c r="F236" s="3" t="s">
        <v>41</v>
      </c>
      <c r="G236" s="3" t="s">
        <v>41</v>
      </c>
      <c r="H236" s="3" t="s">
        <v>41</v>
      </c>
      <c r="I236" s="7">
        <v>45933</v>
      </c>
      <c r="J236" s="7">
        <v>45938</v>
      </c>
      <c r="K236" s="3">
        <f t="shared" si="9"/>
        <v>5</v>
      </c>
      <c r="L236" s="3" t="str">
        <f>IF(ISNUMBER(MATCH(A236,Closed!$A:$A,0)), "Closed", IF(K236&lt;=2,"Daily",IF(K236&lt;=5,"Weekly",IF(K236&lt;=31,"Monthly",IF(K236&lt;=90,"Quarterly",IF(K236&lt;=180,"Semi-annual",IF(K236&lt;=366,"Annual","Missing Data")))))))</f>
        <v>Weekly</v>
      </c>
      <c r="M236" s="3">
        <f>VLOOKUP($D236,LiquidityProfile!$A:$C,2,0)</f>
        <v>2</v>
      </c>
      <c r="N236" s="3">
        <f>VLOOKUP($D236,LiquidityProfile!$A:$C,3,0)</f>
        <v>10</v>
      </c>
      <c r="O236" s="3" t="str">
        <f t="shared" si="10"/>
        <v>Liquidity Provider</v>
      </c>
      <c r="P236" s="3" t="str">
        <f t="shared" si="11"/>
        <v>Liquidity Provider</v>
      </c>
    </row>
    <row r="237" spans="1:16" ht="15.75" thickBot="1" x14ac:dyDescent="0.3">
      <c r="A237" s="3" t="s">
        <v>512</v>
      </c>
      <c r="B237" s="3" t="s">
        <v>513</v>
      </c>
      <c r="C237" s="3" t="s">
        <v>40</v>
      </c>
      <c r="D237" s="3" t="s">
        <v>9</v>
      </c>
      <c r="E237" s="3" t="s">
        <v>41</v>
      </c>
      <c r="F237" s="3" t="s">
        <v>42</v>
      </c>
      <c r="G237" s="3" t="s">
        <v>42</v>
      </c>
      <c r="H237" s="3" t="s">
        <v>42</v>
      </c>
      <c r="I237" s="7">
        <v>45937</v>
      </c>
      <c r="J237" s="7">
        <v>45938</v>
      </c>
      <c r="K237" s="3">
        <f t="shared" si="9"/>
        <v>1</v>
      </c>
      <c r="L237" s="3" t="str">
        <f>IF(ISNUMBER(MATCH(A237,Closed!$A:$A,0)), "Closed", IF(K237&lt;=2,"Daily",IF(K237&lt;=5,"Weekly",IF(K237&lt;=31,"Monthly",IF(K237&lt;=90,"Quarterly",IF(K237&lt;=180,"Semi-annual",IF(K237&lt;=366,"Annual","Missing Data")))))))</f>
        <v>Daily</v>
      </c>
      <c r="M237" s="3">
        <f>VLOOKUP($D237,LiquidityProfile!$A:$C,2,0)</f>
        <v>5</v>
      </c>
      <c r="N237" s="3">
        <f>VLOOKUP($D237,LiquidityProfile!$A:$C,3,0)</f>
        <v>10</v>
      </c>
      <c r="O237" s="3" t="str">
        <f t="shared" si="10"/>
        <v>Liquidity Provider</v>
      </c>
      <c r="P237" s="3" t="str">
        <f t="shared" si="11"/>
        <v>Liquidity Provider</v>
      </c>
    </row>
    <row r="238" spans="1:16" ht="15.75" thickBot="1" x14ac:dyDescent="0.3">
      <c r="A238" s="3" t="s">
        <v>514</v>
      </c>
      <c r="B238" s="3" t="s">
        <v>515</v>
      </c>
      <c r="C238" s="3" t="s">
        <v>40</v>
      </c>
      <c r="D238" s="3" t="s">
        <v>9</v>
      </c>
      <c r="E238" s="3" t="s">
        <v>41</v>
      </c>
      <c r="F238" s="3" t="s">
        <v>42</v>
      </c>
      <c r="G238" s="3" t="s">
        <v>41</v>
      </c>
      <c r="H238" s="3" t="s">
        <v>42</v>
      </c>
      <c r="I238" s="7">
        <v>45937</v>
      </c>
      <c r="J238" s="7">
        <v>45938</v>
      </c>
      <c r="K238" s="3">
        <f t="shared" si="9"/>
        <v>1</v>
      </c>
      <c r="L238" s="3" t="str">
        <f>IF(ISNUMBER(MATCH(A238,Closed!$A:$A,0)), "Closed", IF(K238&lt;=2,"Daily",IF(K238&lt;=5,"Weekly",IF(K238&lt;=31,"Monthly",IF(K238&lt;=90,"Quarterly",IF(K238&lt;=180,"Semi-annual",IF(K238&lt;=366,"Annual","Missing Data")))))))</f>
        <v>Daily</v>
      </c>
      <c r="M238" s="3">
        <f>VLOOKUP($D238,LiquidityProfile!$A:$C,2,0)</f>
        <v>5</v>
      </c>
      <c r="N238" s="3">
        <f>VLOOKUP($D238,LiquidityProfile!$A:$C,3,0)</f>
        <v>10</v>
      </c>
      <c r="O238" s="3" t="str">
        <f t="shared" si="10"/>
        <v>Liquidity Provider</v>
      </c>
      <c r="P238" s="3" t="str">
        <f t="shared" si="11"/>
        <v>Liquidity Provider</v>
      </c>
    </row>
    <row r="239" spans="1:16" ht="15.75" thickBot="1" x14ac:dyDescent="0.3">
      <c r="A239" s="3" t="s">
        <v>516</v>
      </c>
      <c r="B239" s="3" t="s">
        <v>517</v>
      </c>
      <c r="C239" s="3" t="s">
        <v>40</v>
      </c>
      <c r="D239" s="3" t="s">
        <v>9</v>
      </c>
      <c r="E239" s="3" t="s">
        <v>41</v>
      </c>
      <c r="F239" s="3" t="s">
        <v>42</v>
      </c>
      <c r="G239" s="3" t="s">
        <v>41</v>
      </c>
      <c r="H239" s="3" t="s">
        <v>42</v>
      </c>
      <c r="I239" s="7">
        <v>45937</v>
      </c>
      <c r="J239" s="7">
        <v>45938</v>
      </c>
      <c r="K239" s="3">
        <f t="shared" si="9"/>
        <v>1</v>
      </c>
      <c r="L239" s="3" t="str">
        <f>IF(ISNUMBER(MATCH(A239,Closed!$A:$A,0)), "Closed", IF(K239&lt;=2,"Daily",IF(K239&lt;=5,"Weekly",IF(K239&lt;=31,"Monthly",IF(K239&lt;=90,"Quarterly",IF(K239&lt;=180,"Semi-annual",IF(K239&lt;=366,"Annual","Missing Data")))))))</f>
        <v>Daily</v>
      </c>
      <c r="M239" s="3">
        <f>VLOOKUP($D239,LiquidityProfile!$A:$C,2,0)</f>
        <v>5</v>
      </c>
      <c r="N239" s="3">
        <f>VLOOKUP($D239,LiquidityProfile!$A:$C,3,0)</f>
        <v>10</v>
      </c>
      <c r="O239" s="3" t="str">
        <f t="shared" si="10"/>
        <v>Liquidity Provider</v>
      </c>
      <c r="P239" s="3" t="str">
        <f t="shared" si="11"/>
        <v>Liquidity Provider</v>
      </c>
    </row>
    <row r="240" spans="1:16" ht="15.75" thickBot="1" x14ac:dyDescent="0.3">
      <c r="A240" s="3" t="s">
        <v>518</v>
      </c>
      <c r="B240" s="3" t="s">
        <v>519</v>
      </c>
      <c r="C240" s="3" t="s">
        <v>40</v>
      </c>
      <c r="D240" s="3" t="s">
        <v>9</v>
      </c>
      <c r="E240" s="3" t="s">
        <v>41</v>
      </c>
      <c r="F240" s="3" t="s">
        <v>41</v>
      </c>
      <c r="G240" s="3" t="s">
        <v>41</v>
      </c>
      <c r="H240" s="3" t="s">
        <v>42</v>
      </c>
      <c r="I240" s="7">
        <v>45937</v>
      </c>
      <c r="J240" s="7">
        <v>45938</v>
      </c>
      <c r="K240" s="3">
        <f t="shared" si="9"/>
        <v>1</v>
      </c>
      <c r="L240" s="3" t="str">
        <f>IF(ISNUMBER(MATCH(A240,Closed!$A:$A,0)), "Closed", IF(K240&lt;=2,"Daily",IF(K240&lt;=5,"Weekly",IF(K240&lt;=31,"Monthly",IF(K240&lt;=90,"Quarterly",IF(K240&lt;=180,"Semi-annual",IF(K240&lt;=366,"Annual","Missing Data")))))))</f>
        <v>Daily</v>
      </c>
      <c r="M240" s="3">
        <f>VLOOKUP($D240,LiquidityProfile!$A:$C,2,0)</f>
        <v>5</v>
      </c>
      <c r="N240" s="3">
        <f>VLOOKUP($D240,LiquidityProfile!$A:$C,3,0)</f>
        <v>10</v>
      </c>
      <c r="O240" s="3" t="str">
        <f t="shared" si="10"/>
        <v>Liquidity Provider</v>
      </c>
      <c r="P240" s="3" t="str">
        <f t="shared" si="11"/>
        <v>Liquidity Provider</v>
      </c>
    </row>
    <row r="241" spans="1:16" ht="15.75" thickBot="1" x14ac:dyDescent="0.3">
      <c r="A241" s="3" t="s">
        <v>520</v>
      </c>
      <c r="B241" s="3" t="s">
        <v>521</v>
      </c>
      <c r="C241" s="3" t="s">
        <v>40</v>
      </c>
      <c r="D241" s="3" t="s">
        <v>9</v>
      </c>
      <c r="E241" s="3" t="s">
        <v>41</v>
      </c>
      <c r="F241" s="3" t="s">
        <v>41</v>
      </c>
      <c r="G241" s="3" t="s">
        <v>41</v>
      </c>
      <c r="H241" s="3" t="s">
        <v>41</v>
      </c>
      <c r="I241" s="7">
        <v>45936</v>
      </c>
      <c r="J241" s="7">
        <v>45938</v>
      </c>
      <c r="K241" s="3">
        <f t="shared" si="9"/>
        <v>2</v>
      </c>
      <c r="L241" s="3" t="str">
        <f>IF(ISNUMBER(MATCH(A241,Closed!$A:$A,0)), "Closed", IF(K241&lt;=2,"Daily",IF(K241&lt;=5,"Weekly",IF(K241&lt;=31,"Monthly",IF(K241&lt;=90,"Quarterly",IF(K241&lt;=180,"Semi-annual",IF(K241&lt;=366,"Annual","Missing Data")))))))</f>
        <v>Daily</v>
      </c>
      <c r="M241" s="3">
        <f>VLOOKUP($D241,LiquidityProfile!$A:$C,2,0)</f>
        <v>5</v>
      </c>
      <c r="N241" s="3">
        <f>VLOOKUP($D241,LiquidityProfile!$A:$C,3,0)</f>
        <v>10</v>
      </c>
      <c r="O241" s="3" t="str">
        <f t="shared" si="10"/>
        <v>Liquidity Provider</v>
      </c>
      <c r="P241" s="3" t="str">
        <f t="shared" si="11"/>
        <v>Liquidity Provider</v>
      </c>
    </row>
    <row r="242" spans="1:16" ht="15.75" thickBot="1" x14ac:dyDescent="0.3">
      <c r="A242" s="3" t="s">
        <v>522</v>
      </c>
      <c r="B242" s="3" t="s">
        <v>523</v>
      </c>
      <c r="C242" s="3" t="s">
        <v>65</v>
      </c>
      <c r="D242" s="3" t="s">
        <v>9</v>
      </c>
      <c r="E242" s="3" t="s">
        <v>41</v>
      </c>
      <c r="F242" s="3" t="s">
        <v>42</v>
      </c>
      <c r="G242" s="3" t="s">
        <v>42</v>
      </c>
      <c r="H242" s="3" t="s">
        <v>42</v>
      </c>
      <c r="I242" s="7">
        <v>45933</v>
      </c>
      <c r="J242" s="7">
        <v>45938</v>
      </c>
      <c r="K242" s="3">
        <f t="shared" si="9"/>
        <v>5</v>
      </c>
      <c r="L242" s="3" t="str">
        <f>IF(ISNUMBER(MATCH(A242,Closed!$A:$A,0)), "Closed", IF(K242&lt;=2,"Daily",IF(K242&lt;=5,"Weekly",IF(K242&lt;=31,"Monthly",IF(K242&lt;=90,"Quarterly",IF(K242&lt;=180,"Semi-annual",IF(K242&lt;=366,"Annual","Missing Data")))))))</f>
        <v>Weekly</v>
      </c>
      <c r="M242" s="3">
        <f>VLOOKUP($D242,LiquidityProfile!$A:$C,2,0)</f>
        <v>5</v>
      </c>
      <c r="N242" s="3">
        <f>VLOOKUP($D242,LiquidityProfile!$A:$C,3,0)</f>
        <v>10</v>
      </c>
      <c r="O242" s="3" t="str">
        <f t="shared" si="10"/>
        <v>Liquidity Provider</v>
      </c>
      <c r="P242" s="3" t="str">
        <f t="shared" si="11"/>
        <v>Liquidity Provider</v>
      </c>
    </row>
    <row r="243" spans="1:16" ht="15.75" thickBot="1" x14ac:dyDescent="0.3">
      <c r="A243" s="3" t="s">
        <v>524</v>
      </c>
      <c r="B243" s="3" t="s">
        <v>525</v>
      </c>
      <c r="C243" s="3" t="s">
        <v>65</v>
      </c>
      <c r="D243" s="3" t="s">
        <v>9</v>
      </c>
      <c r="E243" s="3" t="s">
        <v>41</v>
      </c>
      <c r="F243" s="3" t="s">
        <v>41</v>
      </c>
      <c r="G243" s="3" t="s">
        <v>41</v>
      </c>
      <c r="H243" s="3" t="s">
        <v>41</v>
      </c>
      <c r="I243" s="7">
        <v>45933</v>
      </c>
      <c r="J243" s="7">
        <v>45938</v>
      </c>
      <c r="K243" s="3">
        <f t="shared" si="9"/>
        <v>5</v>
      </c>
      <c r="L243" s="3" t="str">
        <f>IF(ISNUMBER(MATCH(A243,Closed!$A:$A,0)), "Closed", IF(K243&lt;=2,"Daily",IF(K243&lt;=5,"Weekly",IF(K243&lt;=31,"Monthly",IF(K243&lt;=90,"Quarterly",IF(K243&lt;=180,"Semi-annual",IF(K243&lt;=366,"Annual","Missing Data")))))))</f>
        <v>Weekly</v>
      </c>
      <c r="M243" s="3">
        <f>VLOOKUP($D243,LiquidityProfile!$A:$C,2,0)</f>
        <v>5</v>
      </c>
      <c r="N243" s="3">
        <f>VLOOKUP($D243,LiquidityProfile!$A:$C,3,0)</f>
        <v>10</v>
      </c>
      <c r="O243" s="3" t="str">
        <f t="shared" si="10"/>
        <v>Liquidity Provider</v>
      </c>
      <c r="P243" s="3" t="str">
        <f t="shared" si="11"/>
        <v>Liquidity Provider</v>
      </c>
    </row>
    <row r="244" spans="1:16" ht="15.75" thickBot="1" x14ac:dyDescent="0.3">
      <c r="A244" s="3" t="s">
        <v>526</v>
      </c>
      <c r="B244" s="3" t="s">
        <v>527</v>
      </c>
      <c r="C244" s="3" t="s">
        <v>65</v>
      </c>
      <c r="D244" s="3" t="s">
        <v>9</v>
      </c>
      <c r="E244" s="3" t="s">
        <v>41</v>
      </c>
      <c r="F244" s="3" t="s">
        <v>42</v>
      </c>
      <c r="G244" s="3" t="s">
        <v>42</v>
      </c>
      <c r="H244" s="3" t="s">
        <v>42</v>
      </c>
      <c r="I244" s="7">
        <v>45937</v>
      </c>
      <c r="J244" s="7">
        <v>45938</v>
      </c>
      <c r="K244" s="3">
        <f t="shared" si="9"/>
        <v>1</v>
      </c>
      <c r="L244" s="3" t="str">
        <f>IF(ISNUMBER(MATCH(A244,Closed!$A:$A,0)), "Closed", IF(K244&lt;=2,"Daily",IF(K244&lt;=5,"Weekly",IF(K244&lt;=31,"Monthly",IF(K244&lt;=90,"Quarterly",IF(K244&lt;=180,"Semi-annual",IF(K244&lt;=366,"Annual","Missing Data")))))))</f>
        <v>Daily</v>
      </c>
      <c r="M244" s="3">
        <f>VLOOKUP($D244,LiquidityProfile!$A:$C,2,0)</f>
        <v>5</v>
      </c>
      <c r="N244" s="3">
        <f>VLOOKUP($D244,LiquidityProfile!$A:$C,3,0)</f>
        <v>10</v>
      </c>
      <c r="O244" s="3" t="str">
        <f t="shared" si="10"/>
        <v>Liquidity Provider</v>
      </c>
      <c r="P244" s="3" t="str">
        <f t="shared" si="11"/>
        <v>Liquidity Provider</v>
      </c>
    </row>
    <row r="245" spans="1:16" ht="15.75" thickBot="1" x14ac:dyDescent="0.3">
      <c r="A245" s="3" t="s">
        <v>528</v>
      </c>
      <c r="B245" s="3" t="s">
        <v>529</v>
      </c>
      <c r="C245" s="3" t="s">
        <v>65</v>
      </c>
      <c r="D245" s="3" t="s">
        <v>9</v>
      </c>
      <c r="E245" s="3" t="s">
        <v>41</v>
      </c>
      <c r="F245" s="3" t="s">
        <v>42</v>
      </c>
      <c r="G245" s="3" t="s">
        <v>41</v>
      </c>
      <c r="H245" s="3" t="s">
        <v>42</v>
      </c>
      <c r="I245" s="7">
        <v>45937</v>
      </c>
      <c r="J245" s="7">
        <v>45938</v>
      </c>
      <c r="K245" s="3">
        <f t="shared" si="9"/>
        <v>1</v>
      </c>
      <c r="L245" s="3" t="str">
        <f>IF(ISNUMBER(MATCH(A245,Closed!$A:$A,0)), "Closed", IF(K245&lt;=2,"Daily",IF(K245&lt;=5,"Weekly",IF(K245&lt;=31,"Monthly",IF(K245&lt;=90,"Quarterly",IF(K245&lt;=180,"Semi-annual",IF(K245&lt;=366,"Annual","Missing Data")))))))</f>
        <v>Daily</v>
      </c>
      <c r="M245" s="3">
        <f>VLOOKUP($D245,LiquidityProfile!$A:$C,2,0)</f>
        <v>5</v>
      </c>
      <c r="N245" s="3">
        <f>VLOOKUP($D245,LiquidityProfile!$A:$C,3,0)</f>
        <v>10</v>
      </c>
      <c r="O245" s="3" t="str">
        <f t="shared" si="10"/>
        <v>Liquidity Provider</v>
      </c>
      <c r="P245" s="3" t="str">
        <f t="shared" si="11"/>
        <v>Liquidity Provider</v>
      </c>
    </row>
    <row r="246" spans="1:16" ht="15.75" thickBot="1" x14ac:dyDescent="0.3">
      <c r="A246" s="3" t="s">
        <v>530</v>
      </c>
      <c r="B246" s="3" t="s">
        <v>531</v>
      </c>
      <c r="C246" s="3" t="s">
        <v>65</v>
      </c>
      <c r="D246" s="3" t="s">
        <v>9</v>
      </c>
      <c r="E246" s="3" t="s">
        <v>41</v>
      </c>
      <c r="F246" s="3" t="s">
        <v>41</v>
      </c>
      <c r="G246" s="3" t="s">
        <v>41</v>
      </c>
      <c r="H246" s="3" t="s">
        <v>41</v>
      </c>
      <c r="I246" s="7">
        <v>45933</v>
      </c>
      <c r="J246" s="7">
        <v>45938</v>
      </c>
      <c r="K246" s="3">
        <f t="shared" si="9"/>
        <v>5</v>
      </c>
      <c r="L246" s="3" t="str">
        <f>IF(ISNUMBER(MATCH(A246,Closed!$A:$A,0)), "Closed", IF(K246&lt;=2,"Daily",IF(K246&lt;=5,"Weekly",IF(K246&lt;=31,"Monthly",IF(K246&lt;=90,"Quarterly",IF(K246&lt;=180,"Semi-annual",IF(K246&lt;=366,"Annual","Missing Data")))))))</f>
        <v>Weekly</v>
      </c>
      <c r="M246" s="3">
        <f>VLOOKUP($D246,LiquidityProfile!$A:$C,2,0)</f>
        <v>5</v>
      </c>
      <c r="N246" s="3">
        <f>VLOOKUP($D246,LiquidityProfile!$A:$C,3,0)</f>
        <v>10</v>
      </c>
      <c r="O246" s="3" t="str">
        <f t="shared" si="10"/>
        <v>Liquidity Provider</v>
      </c>
      <c r="P246" s="3" t="str">
        <f t="shared" si="11"/>
        <v>Liquidity Provider</v>
      </c>
    </row>
    <row r="247" spans="1:16" ht="15.75" thickBot="1" x14ac:dyDescent="0.3">
      <c r="A247" s="3" t="s">
        <v>532</v>
      </c>
      <c r="B247" s="3" t="s">
        <v>533</v>
      </c>
      <c r="C247" s="3" t="s">
        <v>65</v>
      </c>
      <c r="D247" s="3" t="s">
        <v>9</v>
      </c>
      <c r="E247" s="3" t="s">
        <v>41</v>
      </c>
      <c r="F247" s="3" t="s">
        <v>42</v>
      </c>
      <c r="G247" s="3" t="s">
        <v>41</v>
      </c>
      <c r="H247" s="3" t="s">
        <v>42</v>
      </c>
      <c r="I247" s="7">
        <v>45819</v>
      </c>
      <c r="J247" s="7">
        <v>45938</v>
      </c>
      <c r="K247" s="3">
        <f t="shared" si="9"/>
        <v>119</v>
      </c>
      <c r="L247" s="3" t="str">
        <f>IF(ISNUMBER(MATCH(A247,Closed!$A:$A,0)), "Closed", IF(K247&lt;=2,"Daily",IF(K247&lt;=5,"Weekly",IF(K247&lt;=31,"Monthly",IF(K247&lt;=90,"Quarterly",IF(K247&lt;=180,"Semi-annual",IF(K247&lt;=366,"Annual","Missing Data")))))))</f>
        <v>Semi-annual</v>
      </c>
      <c r="M247" s="3">
        <f>VLOOKUP($D247,LiquidityProfile!$A:$C,2,0)</f>
        <v>5</v>
      </c>
      <c r="N247" s="3">
        <f>VLOOKUP($D247,LiquidityProfile!$A:$C,3,0)</f>
        <v>10</v>
      </c>
      <c r="O247" s="3" t="str">
        <f t="shared" si="10"/>
        <v>Liquidity Provider</v>
      </c>
      <c r="P247" s="3" t="str">
        <f t="shared" si="11"/>
        <v>Liquidity Provider</v>
      </c>
    </row>
    <row r="248" spans="1:16" ht="15.75" thickBot="1" x14ac:dyDescent="0.3">
      <c r="A248" s="3" t="s">
        <v>534</v>
      </c>
      <c r="B248" s="3" t="s">
        <v>535</v>
      </c>
      <c r="C248" s="3" t="s">
        <v>65</v>
      </c>
      <c r="D248" s="3" t="s">
        <v>9</v>
      </c>
      <c r="E248" s="3" t="s">
        <v>41</v>
      </c>
      <c r="F248" s="3" t="s">
        <v>41</v>
      </c>
      <c r="G248" s="3" t="s">
        <v>41</v>
      </c>
      <c r="H248" s="3" t="s">
        <v>41</v>
      </c>
      <c r="I248" s="7">
        <v>45937</v>
      </c>
      <c r="J248" s="7">
        <v>45938</v>
      </c>
      <c r="K248" s="3">
        <f t="shared" si="9"/>
        <v>1</v>
      </c>
      <c r="L248" s="3" t="str">
        <f>IF(ISNUMBER(MATCH(A248,Closed!$A:$A,0)), "Closed", IF(K248&lt;=2,"Daily",IF(K248&lt;=5,"Weekly",IF(K248&lt;=31,"Monthly",IF(K248&lt;=90,"Quarterly",IF(K248&lt;=180,"Semi-annual",IF(K248&lt;=366,"Annual","Missing Data")))))))</f>
        <v>Daily</v>
      </c>
      <c r="M248" s="3">
        <f>VLOOKUP($D248,LiquidityProfile!$A:$C,2,0)</f>
        <v>5</v>
      </c>
      <c r="N248" s="3">
        <f>VLOOKUP($D248,LiquidityProfile!$A:$C,3,0)</f>
        <v>10</v>
      </c>
      <c r="O248" s="3" t="str">
        <f t="shared" si="10"/>
        <v>Liquidity Provider</v>
      </c>
      <c r="P248" s="3" t="str">
        <f t="shared" si="11"/>
        <v>Liquidity Provider</v>
      </c>
    </row>
    <row r="249" spans="1:16" ht="15.75" thickBot="1" x14ac:dyDescent="0.3">
      <c r="A249" s="3" t="s">
        <v>536</v>
      </c>
      <c r="B249" s="3" t="s">
        <v>537</v>
      </c>
      <c r="C249" s="3" t="s">
        <v>65</v>
      </c>
      <c r="D249" s="3" t="s">
        <v>9</v>
      </c>
      <c r="E249" s="3" t="s">
        <v>41</v>
      </c>
      <c r="F249" s="3" t="s">
        <v>41</v>
      </c>
      <c r="G249" s="3" t="s">
        <v>41</v>
      </c>
      <c r="H249" s="3" t="s">
        <v>41</v>
      </c>
      <c r="I249" s="7">
        <v>45930</v>
      </c>
      <c r="J249" s="7">
        <v>45938</v>
      </c>
      <c r="K249" s="3">
        <f t="shared" si="9"/>
        <v>8</v>
      </c>
      <c r="L249" s="3" t="str">
        <f>IF(ISNUMBER(MATCH(A249,Closed!$A:$A,0)), "Closed", IF(K249&lt;=2,"Daily",IF(K249&lt;=5,"Weekly",IF(K249&lt;=31,"Monthly",IF(K249&lt;=90,"Quarterly",IF(K249&lt;=180,"Semi-annual",IF(K249&lt;=366,"Annual","Missing Data")))))))</f>
        <v>Monthly</v>
      </c>
      <c r="M249" s="3">
        <f>VLOOKUP($D249,LiquidityProfile!$A:$C,2,0)</f>
        <v>5</v>
      </c>
      <c r="N249" s="3">
        <f>VLOOKUP($D249,LiquidityProfile!$A:$C,3,0)</f>
        <v>10</v>
      </c>
      <c r="O249" s="3" t="str">
        <f t="shared" si="10"/>
        <v>Liquidity Provider</v>
      </c>
      <c r="P249" s="3" t="str">
        <f t="shared" si="11"/>
        <v>Liquidity Provider</v>
      </c>
    </row>
    <row r="250" spans="1:16" ht="15.75" thickBot="1" x14ac:dyDescent="0.3">
      <c r="A250" s="3" t="s">
        <v>538</v>
      </c>
      <c r="B250" s="3" t="s">
        <v>539</v>
      </c>
      <c r="C250" s="3" t="s">
        <v>65</v>
      </c>
      <c r="D250" s="3" t="s">
        <v>9</v>
      </c>
      <c r="E250" s="3" t="s">
        <v>42</v>
      </c>
      <c r="F250" s="3" t="s">
        <v>41</v>
      </c>
      <c r="G250" s="3" t="s">
        <v>41</v>
      </c>
      <c r="H250" s="3" t="s">
        <v>41</v>
      </c>
      <c r="I250" s="7">
        <v>45936</v>
      </c>
      <c r="J250" s="7">
        <v>45938</v>
      </c>
      <c r="K250" s="3">
        <f t="shared" si="9"/>
        <v>2</v>
      </c>
      <c r="L250" s="3" t="str">
        <f>IF(ISNUMBER(MATCH(A250,Closed!$A:$A,0)), "Closed", IF(K250&lt;=2,"Daily",IF(K250&lt;=5,"Weekly",IF(K250&lt;=31,"Monthly",IF(K250&lt;=90,"Quarterly",IF(K250&lt;=180,"Semi-annual",IF(K250&lt;=366,"Annual","Missing Data")))))))</f>
        <v>Daily</v>
      </c>
      <c r="M250" s="3">
        <f>VLOOKUP($D250,LiquidityProfile!$A:$C,2,0)</f>
        <v>5</v>
      </c>
      <c r="N250" s="3">
        <f>VLOOKUP($D250,LiquidityProfile!$A:$C,3,0)</f>
        <v>10</v>
      </c>
      <c r="O250" s="3" t="str">
        <f t="shared" si="10"/>
        <v>Liquidity Provider</v>
      </c>
      <c r="P250" s="3" t="str">
        <f t="shared" si="11"/>
        <v>Liquidity Provider</v>
      </c>
    </row>
    <row r="251" spans="1:16" ht="15.75" thickBot="1" x14ac:dyDescent="0.3">
      <c r="A251" s="3" t="s">
        <v>540</v>
      </c>
      <c r="B251" s="3" t="s">
        <v>541</v>
      </c>
      <c r="C251" s="3" t="s">
        <v>65</v>
      </c>
      <c r="D251" s="3" t="s">
        <v>9</v>
      </c>
      <c r="E251" s="3" t="s">
        <v>42</v>
      </c>
      <c r="F251" s="3" t="s">
        <v>41</v>
      </c>
      <c r="G251" s="3" t="s">
        <v>42</v>
      </c>
      <c r="H251" s="3" t="s">
        <v>42</v>
      </c>
      <c r="I251" s="7">
        <v>45379</v>
      </c>
      <c r="J251" s="7">
        <v>45938</v>
      </c>
      <c r="K251" s="3">
        <f t="shared" si="9"/>
        <v>559</v>
      </c>
      <c r="L251" s="3" t="str">
        <f>IF(ISNUMBER(MATCH(A251,Closed!$A:$A,0)), "Closed", IF(K251&lt;=2,"Daily",IF(K251&lt;=5,"Weekly",IF(K251&lt;=31,"Monthly",IF(K251&lt;=90,"Quarterly",IF(K251&lt;=180,"Semi-annual",IF(K251&lt;=366,"Annual","Missing Data")))))))</f>
        <v>Closed</v>
      </c>
      <c r="M251" s="3">
        <f>VLOOKUP($D251,LiquidityProfile!$A:$C,2,0)</f>
        <v>5</v>
      </c>
      <c r="N251" s="3">
        <f>VLOOKUP($D251,LiquidityProfile!$A:$C,3,0)</f>
        <v>10</v>
      </c>
      <c r="O251" s="3" t="str">
        <f t="shared" si="10"/>
        <v>Not Applicable</v>
      </c>
      <c r="P251" s="3" t="str">
        <f t="shared" si="11"/>
        <v>Not Applicable</v>
      </c>
    </row>
    <row r="252" spans="1:16" ht="15.75" thickBot="1" x14ac:dyDescent="0.3">
      <c r="A252" s="3" t="s">
        <v>542</v>
      </c>
      <c r="B252" s="3" t="s">
        <v>543</v>
      </c>
      <c r="C252" s="3" t="s">
        <v>65</v>
      </c>
      <c r="D252" s="3" t="s">
        <v>9</v>
      </c>
      <c r="E252" s="3" t="s">
        <v>42</v>
      </c>
      <c r="F252" s="3" t="s">
        <v>41</v>
      </c>
      <c r="G252" s="3" t="s">
        <v>42</v>
      </c>
      <c r="H252" s="3" t="s">
        <v>41</v>
      </c>
      <c r="I252" s="7">
        <v>45379</v>
      </c>
      <c r="J252" s="7">
        <v>45938</v>
      </c>
      <c r="K252" s="3">
        <f t="shared" si="9"/>
        <v>559</v>
      </c>
      <c r="L252" s="3" t="str">
        <f>IF(ISNUMBER(MATCH(A252,Closed!$A:$A,0)), "Closed", IF(K252&lt;=2,"Daily",IF(K252&lt;=5,"Weekly",IF(K252&lt;=31,"Monthly",IF(K252&lt;=90,"Quarterly",IF(K252&lt;=180,"Semi-annual",IF(K252&lt;=366,"Annual","Missing Data")))))))</f>
        <v>Closed</v>
      </c>
      <c r="M252" s="3">
        <f>VLOOKUP($D252,LiquidityProfile!$A:$C,2,0)</f>
        <v>5</v>
      </c>
      <c r="N252" s="3">
        <f>VLOOKUP($D252,LiquidityProfile!$A:$C,3,0)</f>
        <v>10</v>
      </c>
      <c r="O252" s="3" t="str">
        <f t="shared" si="10"/>
        <v>Not Applicable</v>
      </c>
      <c r="P252" s="3" t="str">
        <f t="shared" si="11"/>
        <v>Not Applicable</v>
      </c>
    </row>
    <row r="253" spans="1:16" ht="15.75" thickBot="1" x14ac:dyDescent="0.3">
      <c r="A253" s="3" t="s">
        <v>544</v>
      </c>
      <c r="B253" s="3" t="s">
        <v>545</v>
      </c>
      <c r="C253" s="3" t="s">
        <v>65</v>
      </c>
      <c r="D253" s="3" t="s">
        <v>9</v>
      </c>
      <c r="E253" s="3" t="s">
        <v>42</v>
      </c>
      <c r="F253" s="3" t="s">
        <v>41</v>
      </c>
      <c r="G253" s="3" t="s">
        <v>41</v>
      </c>
      <c r="H253" s="3" t="s">
        <v>41</v>
      </c>
      <c r="I253" s="7">
        <v>45933</v>
      </c>
      <c r="J253" s="7">
        <v>45938</v>
      </c>
      <c r="K253" s="3">
        <f t="shared" si="9"/>
        <v>5</v>
      </c>
      <c r="L253" s="3" t="str">
        <f>IF(ISNUMBER(MATCH(A253,Closed!$A:$A,0)), "Closed", IF(K253&lt;=2,"Daily",IF(K253&lt;=5,"Weekly",IF(K253&lt;=31,"Monthly",IF(K253&lt;=90,"Quarterly",IF(K253&lt;=180,"Semi-annual",IF(K253&lt;=366,"Annual","Missing Data")))))))</f>
        <v>Weekly</v>
      </c>
      <c r="M253" s="3">
        <f>VLOOKUP($D253,LiquidityProfile!$A:$C,2,0)</f>
        <v>5</v>
      </c>
      <c r="N253" s="3">
        <f>VLOOKUP($D253,LiquidityProfile!$A:$C,3,0)</f>
        <v>10</v>
      </c>
      <c r="O253" s="3" t="str">
        <f t="shared" si="10"/>
        <v>Liquidity Provider</v>
      </c>
      <c r="P253" s="3" t="str">
        <f t="shared" si="11"/>
        <v>Liquidity Provider</v>
      </c>
    </row>
    <row r="254" spans="1:16" ht="15.75" thickBot="1" x14ac:dyDescent="0.3">
      <c r="A254" s="3" t="s">
        <v>546</v>
      </c>
      <c r="B254" s="3" t="s">
        <v>547</v>
      </c>
      <c r="C254" s="3" t="s">
        <v>65</v>
      </c>
      <c r="D254" s="3" t="s">
        <v>9</v>
      </c>
      <c r="E254" s="3" t="s">
        <v>42</v>
      </c>
      <c r="F254" s="3" t="s">
        <v>41</v>
      </c>
      <c r="G254" s="3" t="s">
        <v>41</v>
      </c>
      <c r="H254" s="3" t="s">
        <v>42</v>
      </c>
      <c r="I254" s="7">
        <v>45933</v>
      </c>
      <c r="J254" s="7">
        <v>45938</v>
      </c>
      <c r="K254" s="3">
        <f t="shared" si="9"/>
        <v>5</v>
      </c>
      <c r="L254" s="3" t="str">
        <f>IF(ISNUMBER(MATCH(A254,Closed!$A:$A,0)), "Closed", IF(K254&lt;=2,"Daily",IF(K254&lt;=5,"Weekly",IF(K254&lt;=31,"Monthly",IF(K254&lt;=90,"Quarterly",IF(K254&lt;=180,"Semi-annual",IF(K254&lt;=366,"Annual","Missing Data")))))))</f>
        <v>Weekly</v>
      </c>
      <c r="M254" s="3">
        <f>VLOOKUP($D254,LiquidityProfile!$A:$C,2,0)</f>
        <v>5</v>
      </c>
      <c r="N254" s="3">
        <f>VLOOKUP($D254,LiquidityProfile!$A:$C,3,0)</f>
        <v>10</v>
      </c>
      <c r="O254" s="3" t="str">
        <f t="shared" si="10"/>
        <v>Liquidity Provider</v>
      </c>
      <c r="P254" s="3" t="str">
        <f t="shared" si="11"/>
        <v>Liquidity Provider</v>
      </c>
    </row>
    <row r="255" spans="1:16" ht="15.75" thickBot="1" x14ac:dyDescent="0.3">
      <c r="A255" s="3" t="s">
        <v>548</v>
      </c>
      <c r="B255" s="3" t="s">
        <v>549</v>
      </c>
      <c r="C255" s="3" t="s">
        <v>65</v>
      </c>
      <c r="D255" s="3" t="s">
        <v>9</v>
      </c>
      <c r="E255" s="3" t="s">
        <v>42</v>
      </c>
      <c r="F255" s="3" t="s">
        <v>41</v>
      </c>
      <c r="G255" s="3" t="s">
        <v>41</v>
      </c>
      <c r="H255" s="3" t="s">
        <v>41</v>
      </c>
      <c r="I255" s="7">
        <v>45933</v>
      </c>
      <c r="J255" s="7">
        <v>45938</v>
      </c>
      <c r="K255" s="3">
        <f t="shared" si="9"/>
        <v>5</v>
      </c>
      <c r="L255" s="3" t="str">
        <f>IF(ISNUMBER(MATCH(A255,Closed!$A:$A,0)), "Closed", IF(K255&lt;=2,"Daily",IF(K255&lt;=5,"Weekly",IF(K255&lt;=31,"Monthly",IF(K255&lt;=90,"Quarterly",IF(K255&lt;=180,"Semi-annual",IF(K255&lt;=366,"Annual","Missing Data")))))))</f>
        <v>Weekly</v>
      </c>
      <c r="M255" s="3">
        <f>VLOOKUP($D255,LiquidityProfile!$A:$C,2,0)</f>
        <v>5</v>
      </c>
      <c r="N255" s="3">
        <f>VLOOKUP($D255,LiquidityProfile!$A:$C,3,0)</f>
        <v>10</v>
      </c>
      <c r="O255" s="3" t="str">
        <f t="shared" si="10"/>
        <v>Liquidity Provider</v>
      </c>
      <c r="P255" s="3" t="str">
        <f t="shared" si="11"/>
        <v>Liquidity Provider</v>
      </c>
    </row>
    <row r="256" spans="1:16" ht="15.75" thickBot="1" x14ac:dyDescent="0.3">
      <c r="A256" s="3" t="s">
        <v>550</v>
      </c>
      <c r="B256" s="3" t="s">
        <v>551</v>
      </c>
      <c r="C256" s="3" t="s">
        <v>65</v>
      </c>
      <c r="D256" s="3" t="s">
        <v>9</v>
      </c>
      <c r="E256" s="3" t="s">
        <v>42</v>
      </c>
      <c r="F256" s="3" t="s">
        <v>42</v>
      </c>
      <c r="G256" s="3" t="s">
        <v>41</v>
      </c>
      <c r="H256" s="3" t="s">
        <v>41</v>
      </c>
      <c r="I256" s="7">
        <v>45457</v>
      </c>
      <c r="J256" s="7">
        <v>45938</v>
      </c>
      <c r="K256" s="3">
        <f t="shared" si="9"/>
        <v>481</v>
      </c>
      <c r="L256" s="3" t="str">
        <f>IF(ISNUMBER(MATCH(A256,Closed!$A:$A,0)), "Closed", IF(K256&lt;=2,"Daily",IF(K256&lt;=5,"Weekly",IF(K256&lt;=31,"Monthly",IF(K256&lt;=90,"Quarterly",IF(K256&lt;=180,"Semi-annual",IF(K256&lt;=366,"Annual","Missing Data")))))))</f>
        <v>Closed</v>
      </c>
      <c r="M256" s="3">
        <f>VLOOKUP($D256,LiquidityProfile!$A:$C,2,0)</f>
        <v>5</v>
      </c>
      <c r="N256" s="3">
        <f>VLOOKUP($D256,LiquidityProfile!$A:$C,3,0)</f>
        <v>10</v>
      </c>
      <c r="O256" s="3" t="str">
        <f t="shared" si="10"/>
        <v>Not Applicable</v>
      </c>
      <c r="P256" s="3" t="str">
        <f t="shared" si="11"/>
        <v>Not Applicable</v>
      </c>
    </row>
    <row r="257" spans="1:16" ht="15.75" thickBot="1" x14ac:dyDescent="0.3">
      <c r="A257" s="3" t="s">
        <v>552</v>
      </c>
      <c r="B257" s="3" t="s">
        <v>553</v>
      </c>
      <c r="C257" s="3" t="s">
        <v>65</v>
      </c>
      <c r="D257" s="3" t="s">
        <v>9</v>
      </c>
      <c r="E257" s="3" t="s">
        <v>42</v>
      </c>
      <c r="F257" s="3" t="s">
        <v>42</v>
      </c>
      <c r="G257" s="3" t="s">
        <v>42</v>
      </c>
      <c r="H257" s="3" t="s">
        <v>41</v>
      </c>
      <c r="I257" s="7">
        <v>45931</v>
      </c>
      <c r="J257" s="7">
        <v>45938</v>
      </c>
      <c r="K257" s="3">
        <f t="shared" si="9"/>
        <v>7</v>
      </c>
      <c r="L257" s="3" t="str">
        <f>IF(ISNUMBER(MATCH(A257,Closed!$A:$A,0)), "Closed", IF(K257&lt;=2,"Daily",IF(K257&lt;=5,"Weekly",IF(K257&lt;=31,"Monthly",IF(K257&lt;=90,"Quarterly",IF(K257&lt;=180,"Semi-annual",IF(K257&lt;=366,"Annual","Missing Data")))))))</f>
        <v>Monthly</v>
      </c>
      <c r="M257" s="3">
        <f>VLOOKUP($D257,LiquidityProfile!$A:$C,2,0)</f>
        <v>5</v>
      </c>
      <c r="N257" s="3">
        <f>VLOOKUP($D257,LiquidityProfile!$A:$C,3,0)</f>
        <v>10</v>
      </c>
      <c r="O257" s="3" t="str">
        <f t="shared" si="10"/>
        <v>Liquidity Provider</v>
      </c>
      <c r="P257" s="3" t="str">
        <f t="shared" si="11"/>
        <v>Liquidity Provider</v>
      </c>
    </row>
    <row r="258" spans="1:16" ht="15.75" thickBot="1" x14ac:dyDescent="0.3">
      <c r="A258" s="3" t="s">
        <v>554</v>
      </c>
      <c r="B258" s="3" t="s">
        <v>555</v>
      </c>
      <c r="C258" s="3" t="s">
        <v>65</v>
      </c>
      <c r="D258" s="3" t="s">
        <v>9</v>
      </c>
      <c r="E258" s="3" t="s">
        <v>42</v>
      </c>
      <c r="F258" s="3" t="s">
        <v>42</v>
      </c>
      <c r="G258" s="3" t="s">
        <v>42</v>
      </c>
      <c r="H258" s="3" t="s">
        <v>41</v>
      </c>
      <c r="I258" s="7">
        <v>45933</v>
      </c>
      <c r="J258" s="7">
        <v>45938</v>
      </c>
      <c r="K258" s="3">
        <f t="shared" ref="K258:K321" si="12">IF(ISBLANK(I258), "", J258-I258)</f>
        <v>5</v>
      </c>
      <c r="L258" s="3" t="str">
        <f>IF(ISNUMBER(MATCH(A258,Closed!$A:$A,0)), "Closed", IF(K258&lt;=2,"Daily",IF(K258&lt;=5,"Weekly",IF(K258&lt;=31,"Monthly",IF(K258&lt;=90,"Quarterly",IF(K258&lt;=180,"Semi-annual",IF(K258&lt;=366,"Annual","Missing Data")))))))</f>
        <v>Weekly</v>
      </c>
      <c r="M258" s="3">
        <f>VLOOKUP($D258,LiquidityProfile!$A:$C,2,0)</f>
        <v>5</v>
      </c>
      <c r="N258" s="3">
        <f>VLOOKUP($D258,LiquidityProfile!$A:$C,3,0)</f>
        <v>10</v>
      </c>
      <c r="O258" s="3" t="str">
        <f t="shared" si="10"/>
        <v>Liquidity Provider</v>
      </c>
      <c r="P258" s="3" t="str">
        <f t="shared" si="11"/>
        <v>Liquidity Provider</v>
      </c>
    </row>
    <row r="259" spans="1:16" ht="15.75" thickBot="1" x14ac:dyDescent="0.3">
      <c r="A259" s="3" t="s">
        <v>556</v>
      </c>
      <c r="B259" s="3" t="s">
        <v>557</v>
      </c>
      <c r="C259" s="3" t="s">
        <v>40</v>
      </c>
      <c r="D259" s="3" t="s">
        <v>17</v>
      </c>
      <c r="E259" s="3" t="s">
        <v>41</v>
      </c>
      <c r="F259" s="3" t="s">
        <v>42</v>
      </c>
      <c r="G259" s="3" t="s">
        <v>42</v>
      </c>
      <c r="H259" s="3" t="s">
        <v>41</v>
      </c>
      <c r="I259" s="7">
        <v>45937</v>
      </c>
      <c r="J259" s="7">
        <v>45938</v>
      </c>
      <c r="K259" s="3">
        <f t="shared" si="12"/>
        <v>1</v>
      </c>
      <c r="L259" s="3" t="str">
        <f>IF(ISNUMBER(MATCH(A259,Closed!$A:$A,0)), "Closed", IF(K259&lt;=2,"Daily",IF(K259&lt;=5,"Weekly",IF(K259&lt;=31,"Monthly",IF(K259&lt;=90,"Quarterly",IF(K259&lt;=180,"Semi-annual",IF(K259&lt;=366,"Annual","Missing Data")))))))</f>
        <v>Daily</v>
      </c>
      <c r="M259" s="3">
        <f>VLOOKUP($D259,LiquidityProfile!$A:$C,2,0)</f>
        <v>5</v>
      </c>
      <c r="N259" s="3">
        <f>VLOOKUP($D259,LiquidityProfile!$A:$C,3,0)</f>
        <v>15</v>
      </c>
      <c r="O259" s="3" t="str">
        <f t="shared" ref="O259:O322" si="13">IF(L259="Closed","Not Applicable",IF(M259&lt;=30,"Liquidity Provider","Liquidity Receiver"))</f>
        <v>Liquidity Provider</v>
      </c>
      <c r="P259" s="3" t="str">
        <f t="shared" ref="P259:P322" si="14">IF(L259="Closed","Not Applicable",IF(N259&lt;=30,"Liquidity Provider","Liquidity Receiver"))</f>
        <v>Liquidity Provider</v>
      </c>
    </row>
    <row r="260" spans="1:16" ht="15.75" thickBot="1" x14ac:dyDescent="0.3">
      <c r="A260" s="3" t="s">
        <v>558</v>
      </c>
      <c r="B260" s="3" t="s">
        <v>559</v>
      </c>
      <c r="C260" s="3" t="s">
        <v>40</v>
      </c>
      <c r="D260" s="3" t="s">
        <v>17</v>
      </c>
      <c r="E260" s="3" t="s">
        <v>41</v>
      </c>
      <c r="F260" s="3" t="s">
        <v>42</v>
      </c>
      <c r="G260" s="3" t="s">
        <v>42</v>
      </c>
      <c r="H260" s="3" t="s">
        <v>42</v>
      </c>
      <c r="I260" s="7">
        <v>45937</v>
      </c>
      <c r="J260" s="7">
        <v>45938</v>
      </c>
      <c r="K260" s="3">
        <f t="shared" si="12"/>
        <v>1</v>
      </c>
      <c r="L260" s="3" t="str">
        <f>IF(ISNUMBER(MATCH(A260,Closed!$A:$A,0)), "Closed", IF(K260&lt;=2,"Daily",IF(K260&lt;=5,"Weekly",IF(K260&lt;=31,"Monthly",IF(K260&lt;=90,"Quarterly",IF(K260&lt;=180,"Semi-annual",IF(K260&lt;=366,"Annual","Missing Data")))))))</f>
        <v>Daily</v>
      </c>
      <c r="M260" s="3">
        <f>VLOOKUP($D260,LiquidityProfile!$A:$C,2,0)</f>
        <v>5</v>
      </c>
      <c r="N260" s="3">
        <f>VLOOKUP($D260,LiquidityProfile!$A:$C,3,0)</f>
        <v>15</v>
      </c>
      <c r="O260" s="3" t="str">
        <f t="shared" si="13"/>
        <v>Liquidity Provider</v>
      </c>
      <c r="P260" s="3" t="str">
        <f t="shared" si="14"/>
        <v>Liquidity Provider</v>
      </c>
    </row>
    <row r="261" spans="1:16" ht="15.75" thickBot="1" x14ac:dyDescent="0.3">
      <c r="A261" s="3" t="s">
        <v>560</v>
      </c>
      <c r="B261" s="3" t="s">
        <v>561</v>
      </c>
      <c r="C261" s="3" t="s">
        <v>40</v>
      </c>
      <c r="D261" s="3" t="s">
        <v>17</v>
      </c>
      <c r="E261" s="3" t="s">
        <v>41</v>
      </c>
      <c r="F261" s="3" t="s">
        <v>42</v>
      </c>
      <c r="G261" s="3" t="s">
        <v>42</v>
      </c>
      <c r="H261" s="3" t="s">
        <v>42</v>
      </c>
      <c r="I261" s="7">
        <v>45937</v>
      </c>
      <c r="J261" s="7">
        <v>45938</v>
      </c>
      <c r="K261" s="3">
        <f t="shared" si="12"/>
        <v>1</v>
      </c>
      <c r="L261" s="3" t="str">
        <f>IF(ISNUMBER(MATCH(A261,Closed!$A:$A,0)), "Closed", IF(K261&lt;=2,"Daily",IF(K261&lt;=5,"Weekly",IF(K261&lt;=31,"Monthly",IF(K261&lt;=90,"Quarterly",IF(K261&lt;=180,"Semi-annual",IF(K261&lt;=366,"Annual","Missing Data")))))))</f>
        <v>Daily</v>
      </c>
      <c r="M261" s="3">
        <f>VLOOKUP($D261,LiquidityProfile!$A:$C,2,0)</f>
        <v>5</v>
      </c>
      <c r="N261" s="3">
        <f>VLOOKUP($D261,LiquidityProfile!$A:$C,3,0)</f>
        <v>15</v>
      </c>
      <c r="O261" s="3" t="str">
        <f t="shared" si="13"/>
        <v>Liquidity Provider</v>
      </c>
      <c r="P261" s="3" t="str">
        <f t="shared" si="14"/>
        <v>Liquidity Provider</v>
      </c>
    </row>
    <row r="262" spans="1:16" ht="15.75" thickBot="1" x14ac:dyDescent="0.3">
      <c r="A262" s="3" t="s">
        <v>562</v>
      </c>
      <c r="B262" s="3" t="s">
        <v>563</v>
      </c>
      <c r="C262" s="3" t="s">
        <v>40</v>
      </c>
      <c r="D262" s="3" t="s">
        <v>17</v>
      </c>
      <c r="E262" s="3" t="s">
        <v>41</v>
      </c>
      <c r="F262" s="3" t="s">
        <v>42</v>
      </c>
      <c r="G262" s="3" t="s">
        <v>41</v>
      </c>
      <c r="H262" s="3" t="s">
        <v>42</v>
      </c>
      <c r="I262" s="7">
        <v>45937</v>
      </c>
      <c r="J262" s="7">
        <v>45938</v>
      </c>
      <c r="K262" s="3">
        <f t="shared" si="12"/>
        <v>1</v>
      </c>
      <c r="L262" s="3" t="str">
        <f>IF(ISNUMBER(MATCH(A262,Closed!$A:$A,0)), "Closed", IF(K262&lt;=2,"Daily",IF(K262&lt;=5,"Weekly",IF(K262&lt;=31,"Monthly",IF(K262&lt;=90,"Quarterly",IF(K262&lt;=180,"Semi-annual",IF(K262&lt;=366,"Annual","Missing Data")))))))</f>
        <v>Daily</v>
      </c>
      <c r="M262" s="3">
        <f>VLOOKUP($D262,LiquidityProfile!$A:$C,2,0)</f>
        <v>5</v>
      </c>
      <c r="N262" s="3">
        <f>VLOOKUP($D262,LiquidityProfile!$A:$C,3,0)</f>
        <v>15</v>
      </c>
      <c r="O262" s="3" t="str">
        <f t="shared" si="13"/>
        <v>Liquidity Provider</v>
      </c>
      <c r="P262" s="3" t="str">
        <f t="shared" si="14"/>
        <v>Liquidity Provider</v>
      </c>
    </row>
    <row r="263" spans="1:16" ht="15.75" thickBot="1" x14ac:dyDescent="0.3">
      <c r="A263" s="3" t="s">
        <v>564</v>
      </c>
      <c r="B263" s="3" t="s">
        <v>565</v>
      </c>
      <c r="C263" s="3" t="s">
        <v>40</v>
      </c>
      <c r="D263" s="3" t="s">
        <v>17</v>
      </c>
      <c r="E263" s="3" t="s">
        <v>41</v>
      </c>
      <c r="F263" s="3" t="s">
        <v>42</v>
      </c>
      <c r="G263" s="3" t="s">
        <v>42</v>
      </c>
      <c r="H263" s="3" t="s">
        <v>42</v>
      </c>
      <c r="I263" s="7">
        <v>45937</v>
      </c>
      <c r="J263" s="7">
        <v>45938</v>
      </c>
      <c r="K263" s="3">
        <f t="shared" si="12"/>
        <v>1</v>
      </c>
      <c r="L263" s="3" t="str">
        <f>IF(ISNUMBER(MATCH(A263,Closed!$A:$A,0)), "Closed", IF(K263&lt;=2,"Daily",IF(K263&lt;=5,"Weekly",IF(K263&lt;=31,"Monthly",IF(K263&lt;=90,"Quarterly",IF(K263&lt;=180,"Semi-annual",IF(K263&lt;=366,"Annual","Missing Data")))))))</f>
        <v>Daily</v>
      </c>
      <c r="M263" s="3">
        <f>VLOOKUP($D263,LiquidityProfile!$A:$C,2,0)</f>
        <v>5</v>
      </c>
      <c r="N263" s="3">
        <f>VLOOKUP($D263,LiquidityProfile!$A:$C,3,0)</f>
        <v>15</v>
      </c>
      <c r="O263" s="3" t="str">
        <f t="shared" si="13"/>
        <v>Liquidity Provider</v>
      </c>
      <c r="P263" s="3" t="str">
        <f t="shared" si="14"/>
        <v>Liquidity Provider</v>
      </c>
    </row>
    <row r="264" spans="1:16" ht="15.75" thickBot="1" x14ac:dyDescent="0.3">
      <c r="A264" s="3" t="s">
        <v>566</v>
      </c>
      <c r="B264" s="3" t="s">
        <v>567</v>
      </c>
      <c r="C264" s="3" t="s">
        <v>40</v>
      </c>
      <c r="D264" s="3" t="s">
        <v>17</v>
      </c>
      <c r="E264" s="3" t="s">
        <v>41</v>
      </c>
      <c r="F264" s="3" t="s">
        <v>42</v>
      </c>
      <c r="G264" s="3" t="s">
        <v>42</v>
      </c>
      <c r="H264" s="3" t="s">
        <v>42</v>
      </c>
      <c r="I264" s="7">
        <v>45937</v>
      </c>
      <c r="J264" s="7">
        <v>45938</v>
      </c>
      <c r="K264" s="3">
        <f t="shared" si="12"/>
        <v>1</v>
      </c>
      <c r="L264" s="3" t="str">
        <f>IF(ISNUMBER(MATCH(A264,Closed!$A:$A,0)), "Closed", IF(K264&lt;=2,"Daily",IF(K264&lt;=5,"Weekly",IF(K264&lt;=31,"Monthly",IF(K264&lt;=90,"Quarterly",IF(K264&lt;=180,"Semi-annual",IF(K264&lt;=366,"Annual","Missing Data")))))))</f>
        <v>Daily</v>
      </c>
      <c r="M264" s="3">
        <f>VLOOKUP($D264,LiquidityProfile!$A:$C,2,0)</f>
        <v>5</v>
      </c>
      <c r="N264" s="3">
        <f>VLOOKUP($D264,LiquidityProfile!$A:$C,3,0)</f>
        <v>15</v>
      </c>
      <c r="O264" s="3" t="str">
        <f t="shared" si="13"/>
        <v>Liquidity Provider</v>
      </c>
      <c r="P264" s="3" t="str">
        <f t="shared" si="14"/>
        <v>Liquidity Provider</v>
      </c>
    </row>
    <row r="265" spans="1:16" ht="15.75" thickBot="1" x14ac:dyDescent="0.3">
      <c r="A265" s="3" t="s">
        <v>568</v>
      </c>
      <c r="B265" s="3" t="s">
        <v>569</v>
      </c>
      <c r="C265" s="3" t="s">
        <v>40</v>
      </c>
      <c r="D265" s="3" t="s">
        <v>17</v>
      </c>
      <c r="E265" s="3" t="s">
        <v>41</v>
      </c>
      <c r="F265" s="3" t="s">
        <v>42</v>
      </c>
      <c r="G265" s="3" t="s">
        <v>42</v>
      </c>
      <c r="H265" s="3" t="s">
        <v>42</v>
      </c>
      <c r="I265" s="7">
        <v>45937</v>
      </c>
      <c r="J265" s="7">
        <v>45938</v>
      </c>
      <c r="K265" s="3">
        <f t="shared" si="12"/>
        <v>1</v>
      </c>
      <c r="L265" s="3" t="str">
        <f>IF(ISNUMBER(MATCH(A265,Closed!$A:$A,0)), "Closed", IF(K265&lt;=2,"Daily",IF(K265&lt;=5,"Weekly",IF(K265&lt;=31,"Monthly",IF(K265&lt;=90,"Quarterly",IF(K265&lt;=180,"Semi-annual",IF(K265&lt;=366,"Annual","Missing Data")))))))</f>
        <v>Daily</v>
      </c>
      <c r="M265" s="3">
        <f>VLOOKUP($D265,LiquidityProfile!$A:$C,2,0)</f>
        <v>5</v>
      </c>
      <c r="N265" s="3">
        <f>VLOOKUP($D265,LiquidityProfile!$A:$C,3,0)</f>
        <v>15</v>
      </c>
      <c r="O265" s="3" t="str">
        <f t="shared" si="13"/>
        <v>Liquidity Provider</v>
      </c>
      <c r="P265" s="3" t="str">
        <f t="shared" si="14"/>
        <v>Liquidity Provider</v>
      </c>
    </row>
    <row r="266" spans="1:16" ht="15.75" thickBot="1" x14ac:dyDescent="0.3">
      <c r="A266" s="3" t="s">
        <v>570</v>
      </c>
      <c r="B266" s="3" t="s">
        <v>571</v>
      </c>
      <c r="C266" s="3" t="s">
        <v>40</v>
      </c>
      <c r="D266" s="3" t="s">
        <v>17</v>
      </c>
      <c r="E266" s="3" t="s">
        <v>41</v>
      </c>
      <c r="F266" s="3" t="s">
        <v>42</v>
      </c>
      <c r="G266" s="3" t="s">
        <v>42</v>
      </c>
      <c r="H266" s="3" t="s">
        <v>42</v>
      </c>
      <c r="I266" s="7">
        <v>45937</v>
      </c>
      <c r="J266" s="7">
        <v>45938</v>
      </c>
      <c r="K266" s="3">
        <f t="shared" si="12"/>
        <v>1</v>
      </c>
      <c r="L266" s="3" t="str">
        <f>IF(ISNUMBER(MATCH(A266,Closed!$A:$A,0)), "Closed", IF(K266&lt;=2,"Daily",IF(K266&lt;=5,"Weekly",IF(K266&lt;=31,"Monthly",IF(K266&lt;=90,"Quarterly",IF(K266&lt;=180,"Semi-annual",IF(K266&lt;=366,"Annual","Missing Data")))))))</f>
        <v>Daily</v>
      </c>
      <c r="M266" s="3">
        <f>VLOOKUP($D266,LiquidityProfile!$A:$C,2,0)</f>
        <v>5</v>
      </c>
      <c r="N266" s="3">
        <f>VLOOKUP($D266,LiquidityProfile!$A:$C,3,0)</f>
        <v>15</v>
      </c>
      <c r="O266" s="3" t="str">
        <f t="shared" si="13"/>
        <v>Liquidity Provider</v>
      </c>
      <c r="P266" s="3" t="str">
        <f t="shared" si="14"/>
        <v>Liquidity Provider</v>
      </c>
    </row>
    <row r="267" spans="1:16" ht="15.75" thickBot="1" x14ac:dyDescent="0.3">
      <c r="A267" s="3" t="s">
        <v>572</v>
      </c>
      <c r="B267" s="3" t="s">
        <v>573</v>
      </c>
      <c r="C267" s="3" t="s">
        <v>40</v>
      </c>
      <c r="D267" s="3" t="s">
        <v>17</v>
      </c>
      <c r="E267" s="3" t="s">
        <v>41</v>
      </c>
      <c r="F267" s="3" t="s">
        <v>41</v>
      </c>
      <c r="G267" s="3" t="s">
        <v>41</v>
      </c>
      <c r="H267" s="3" t="s">
        <v>42</v>
      </c>
      <c r="I267" s="7">
        <v>45936</v>
      </c>
      <c r="J267" s="7">
        <v>45938</v>
      </c>
      <c r="K267" s="3">
        <f t="shared" si="12"/>
        <v>2</v>
      </c>
      <c r="L267" s="3" t="str">
        <f>IF(ISNUMBER(MATCH(A267,Closed!$A:$A,0)), "Closed", IF(K267&lt;=2,"Daily",IF(K267&lt;=5,"Weekly",IF(K267&lt;=31,"Monthly",IF(K267&lt;=90,"Quarterly",IF(K267&lt;=180,"Semi-annual",IF(K267&lt;=366,"Annual","Missing Data")))))))</f>
        <v>Daily</v>
      </c>
      <c r="M267" s="3">
        <f>VLOOKUP($D267,LiquidityProfile!$A:$C,2,0)</f>
        <v>5</v>
      </c>
      <c r="N267" s="3">
        <f>VLOOKUP($D267,LiquidityProfile!$A:$C,3,0)</f>
        <v>15</v>
      </c>
      <c r="O267" s="3" t="str">
        <f t="shared" si="13"/>
        <v>Liquidity Provider</v>
      </c>
      <c r="P267" s="3" t="str">
        <f t="shared" si="14"/>
        <v>Liquidity Provider</v>
      </c>
    </row>
    <row r="268" spans="1:16" ht="15.75" thickBot="1" x14ac:dyDescent="0.3">
      <c r="A268" s="3" t="s">
        <v>574</v>
      </c>
      <c r="B268" s="3" t="s">
        <v>575</v>
      </c>
      <c r="C268" s="3" t="s">
        <v>40</v>
      </c>
      <c r="D268" s="3" t="s">
        <v>17</v>
      </c>
      <c r="E268" s="3" t="s">
        <v>41</v>
      </c>
      <c r="F268" s="3" t="s">
        <v>42</v>
      </c>
      <c r="G268" s="3" t="s">
        <v>42</v>
      </c>
      <c r="H268" s="3" t="s">
        <v>42</v>
      </c>
      <c r="I268" s="7">
        <v>45936</v>
      </c>
      <c r="J268" s="7">
        <v>45938</v>
      </c>
      <c r="K268" s="3">
        <f t="shared" si="12"/>
        <v>2</v>
      </c>
      <c r="L268" s="3" t="str">
        <f>IF(ISNUMBER(MATCH(A268,Closed!$A:$A,0)), "Closed", IF(K268&lt;=2,"Daily",IF(K268&lt;=5,"Weekly",IF(K268&lt;=31,"Monthly",IF(K268&lt;=90,"Quarterly",IF(K268&lt;=180,"Semi-annual",IF(K268&lt;=366,"Annual","Missing Data")))))))</f>
        <v>Daily</v>
      </c>
      <c r="M268" s="3">
        <f>VLOOKUP($D268,LiquidityProfile!$A:$C,2,0)</f>
        <v>5</v>
      </c>
      <c r="N268" s="3">
        <f>VLOOKUP($D268,LiquidityProfile!$A:$C,3,0)</f>
        <v>15</v>
      </c>
      <c r="O268" s="3" t="str">
        <f t="shared" si="13"/>
        <v>Liquidity Provider</v>
      </c>
      <c r="P268" s="3" t="str">
        <f t="shared" si="14"/>
        <v>Liquidity Provider</v>
      </c>
    </row>
    <row r="269" spans="1:16" ht="15.75" thickBot="1" x14ac:dyDescent="0.3">
      <c r="A269" s="3" t="s">
        <v>576</v>
      </c>
      <c r="B269" s="3" t="s">
        <v>577</v>
      </c>
      <c r="C269" s="3" t="s">
        <v>40</v>
      </c>
      <c r="D269" s="3" t="s">
        <v>17</v>
      </c>
      <c r="E269" s="3" t="s">
        <v>41</v>
      </c>
      <c r="F269" s="3" t="s">
        <v>42</v>
      </c>
      <c r="G269" s="3" t="s">
        <v>42</v>
      </c>
      <c r="H269" s="3" t="s">
        <v>42</v>
      </c>
      <c r="I269" s="7">
        <v>45937</v>
      </c>
      <c r="J269" s="7">
        <v>45938</v>
      </c>
      <c r="K269" s="3">
        <f t="shared" si="12"/>
        <v>1</v>
      </c>
      <c r="L269" s="3" t="str">
        <f>IF(ISNUMBER(MATCH(A269,Closed!$A:$A,0)), "Closed", IF(K269&lt;=2,"Daily",IF(K269&lt;=5,"Weekly",IF(K269&lt;=31,"Monthly",IF(K269&lt;=90,"Quarterly",IF(K269&lt;=180,"Semi-annual",IF(K269&lt;=366,"Annual","Missing Data")))))))</f>
        <v>Daily</v>
      </c>
      <c r="M269" s="3">
        <f>VLOOKUP($D269,LiquidityProfile!$A:$C,2,0)</f>
        <v>5</v>
      </c>
      <c r="N269" s="3">
        <f>VLOOKUP($D269,LiquidityProfile!$A:$C,3,0)</f>
        <v>15</v>
      </c>
      <c r="O269" s="3" t="str">
        <f t="shared" si="13"/>
        <v>Liquidity Provider</v>
      </c>
      <c r="P269" s="3" t="str">
        <f t="shared" si="14"/>
        <v>Liquidity Provider</v>
      </c>
    </row>
    <row r="270" spans="1:16" ht="15.75" thickBot="1" x14ac:dyDescent="0.3">
      <c r="A270" s="3" t="s">
        <v>578</v>
      </c>
      <c r="B270" s="3" t="s">
        <v>579</v>
      </c>
      <c r="C270" s="3" t="s">
        <v>40</v>
      </c>
      <c r="D270" s="3" t="s">
        <v>17</v>
      </c>
      <c r="E270" s="3" t="s">
        <v>41</v>
      </c>
      <c r="F270" s="3" t="s">
        <v>42</v>
      </c>
      <c r="G270" s="3" t="s">
        <v>42</v>
      </c>
      <c r="H270" s="3" t="s">
        <v>42</v>
      </c>
      <c r="I270" s="7">
        <v>45933</v>
      </c>
      <c r="J270" s="7">
        <v>45938</v>
      </c>
      <c r="K270" s="3">
        <f t="shared" si="12"/>
        <v>5</v>
      </c>
      <c r="L270" s="3" t="str">
        <f>IF(ISNUMBER(MATCH(A270,Closed!$A:$A,0)), "Closed", IF(K270&lt;=2,"Daily",IF(K270&lt;=5,"Weekly",IF(K270&lt;=31,"Monthly",IF(K270&lt;=90,"Quarterly",IF(K270&lt;=180,"Semi-annual",IF(K270&lt;=366,"Annual","Missing Data")))))))</f>
        <v>Weekly</v>
      </c>
      <c r="M270" s="3">
        <f>VLOOKUP($D270,LiquidityProfile!$A:$C,2,0)</f>
        <v>5</v>
      </c>
      <c r="N270" s="3">
        <f>VLOOKUP($D270,LiquidityProfile!$A:$C,3,0)</f>
        <v>15</v>
      </c>
      <c r="O270" s="3" t="str">
        <f t="shared" si="13"/>
        <v>Liquidity Provider</v>
      </c>
      <c r="P270" s="3" t="str">
        <f t="shared" si="14"/>
        <v>Liquidity Provider</v>
      </c>
    </row>
    <row r="271" spans="1:16" ht="15.75" thickBot="1" x14ac:dyDescent="0.3">
      <c r="A271" s="3" t="s">
        <v>580</v>
      </c>
      <c r="B271" s="3" t="s">
        <v>581</v>
      </c>
      <c r="C271" s="3" t="s">
        <v>65</v>
      </c>
      <c r="D271" s="3" t="s">
        <v>17</v>
      </c>
      <c r="E271" s="3" t="s">
        <v>41</v>
      </c>
      <c r="F271" s="3" t="s">
        <v>41</v>
      </c>
      <c r="G271" s="3" t="s">
        <v>41</v>
      </c>
      <c r="H271" s="3" t="s">
        <v>41</v>
      </c>
      <c r="I271" s="7">
        <v>45933</v>
      </c>
      <c r="J271" s="7">
        <v>45938</v>
      </c>
      <c r="K271" s="3">
        <f t="shared" si="12"/>
        <v>5</v>
      </c>
      <c r="L271" s="3" t="str">
        <f>IF(ISNUMBER(MATCH(A271,Closed!$A:$A,0)), "Closed", IF(K271&lt;=2,"Daily",IF(K271&lt;=5,"Weekly",IF(K271&lt;=31,"Monthly",IF(K271&lt;=90,"Quarterly",IF(K271&lt;=180,"Semi-annual",IF(K271&lt;=366,"Annual","Missing Data")))))))</f>
        <v>Weekly</v>
      </c>
      <c r="M271" s="3">
        <f>VLOOKUP($D271,LiquidityProfile!$A:$C,2,0)</f>
        <v>5</v>
      </c>
      <c r="N271" s="3">
        <f>VLOOKUP($D271,LiquidityProfile!$A:$C,3,0)</f>
        <v>15</v>
      </c>
      <c r="O271" s="3" t="str">
        <f t="shared" si="13"/>
        <v>Liquidity Provider</v>
      </c>
      <c r="P271" s="3" t="str">
        <f t="shared" si="14"/>
        <v>Liquidity Provider</v>
      </c>
    </row>
    <row r="272" spans="1:16" ht="15.75" thickBot="1" x14ac:dyDescent="0.3">
      <c r="A272" s="3" t="s">
        <v>582</v>
      </c>
      <c r="B272" s="3" t="s">
        <v>583</v>
      </c>
      <c r="C272" s="3" t="s">
        <v>65</v>
      </c>
      <c r="D272" s="3" t="s">
        <v>17</v>
      </c>
      <c r="E272" s="3" t="s">
        <v>41</v>
      </c>
      <c r="F272" s="3" t="s">
        <v>42</v>
      </c>
      <c r="G272" s="3" t="s">
        <v>41</v>
      </c>
      <c r="H272" s="3" t="s">
        <v>42</v>
      </c>
      <c r="I272" s="7">
        <v>45936</v>
      </c>
      <c r="J272" s="7">
        <v>45938</v>
      </c>
      <c r="K272" s="3">
        <f t="shared" si="12"/>
        <v>2</v>
      </c>
      <c r="L272" s="3" t="str">
        <f>IF(ISNUMBER(MATCH(A272,Closed!$A:$A,0)), "Closed", IF(K272&lt;=2,"Daily",IF(K272&lt;=5,"Weekly",IF(K272&lt;=31,"Monthly",IF(K272&lt;=90,"Quarterly",IF(K272&lt;=180,"Semi-annual",IF(K272&lt;=366,"Annual","Missing Data")))))))</f>
        <v>Daily</v>
      </c>
      <c r="M272" s="3">
        <f>VLOOKUP($D272,LiquidityProfile!$A:$C,2,0)</f>
        <v>5</v>
      </c>
      <c r="N272" s="3">
        <f>VLOOKUP($D272,LiquidityProfile!$A:$C,3,0)</f>
        <v>15</v>
      </c>
      <c r="O272" s="3" t="str">
        <f t="shared" si="13"/>
        <v>Liquidity Provider</v>
      </c>
      <c r="P272" s="3" t="str">
        <f t="shared" si="14"/>
        <v>Liquidity Provider</v>
      </c>
    </row>
    <row r="273" spans="1:16" ht="15.75" thickBot="1" x14ac:dyDescent="0.3">
      <c r="A273" s="3" t="s">
        <v>584</v>
      </c>
      <c r="B273" s="3" t="s">
        <v>585</v>
      </c>
      <c r="C273" s="3" t="s">
        <v>65</v>
      </c>
      <c r="D273" s="3" t="s">
        <v>17</v>
      </c>
      <c r="E273" s="3" t="s">
        <v>41</v>
      </c>
      <c r="F273" s="3" t="s">
        <v>41</v>
      </c>
      <c r="G273" s="3" t="s">
        <v>41</v>
      </c>
      <c r="H273" s="3" t="s">
        <v>41</v>
      </c>
      <c r="I273" s="7">
        <v>45936</v>
      </c>
      <c r="J273" s="7">
        <v>45938</v>
      </c>
      <c r="K273" s="3">
        <f t="shared" si="12"/>
        <v>2</v>
      </c>
      <c r="L273" s="3" t="str">
        <f>IF(ISNUMBER(MATCH(A273,Closed!$A:$A,0)), "Closed", IF(K273&lt;=2,"Daily",IF(K273&lt;=5,"Weekly",IF(K273&lt;=31,"Monthly",IF(K273&lt;=90,"Quarterly",IF(K273&lt;=180,"Semi-annual",IF(K273&lt;=366,"Annual","Missing Data")))))))</f>
        <v>Daily</v>
      </c>
      <c r="M273" s="3">
        <f>VLOOKUP($D273,LiquidityProfile!$A:$C,2,0)</f>
        <v>5</v>
      </c>
      <c r="N273" s="3">
        <f>VLOOKUP($D273,LiquidityProfile!$A:$C,3,0)</f>
        <v>15</v>
      </c>
      <c r="O273" s="3" t="str">
        <f t="shared" si="13"/>
        <v>Liquidity Provider</v>
      </c>
      <c r="P273" s="3" t="str">
        <f t="shared" si="14"/>
        <v>Liquidity Provider</v>
      </c>
    </row>
    <row r="274" spans="1:16" ht="15.75" thickBot="1" x14ac:dyDescent="0.3">
      <c r="A274" s="3" t="s">
        <v>586</v>
      </c>
      <c r="B274" s="3" t="s">
        <v>587</v>
      </c>
      <c r="C274" s="3" t="s">
        <v>65</v>
      </c>
      <c r="D274" s="3" t="s">
        <v>17</v>
      </c>
      <c r="E274" s="3" t="s">
        <v>41</v>
      </c>
      <c r="F274" s="3" t="s">
        <v>42</v>
      </c>
      <c r="G274" s="3" t="s">
        <v>41</v>
      </c>
      <c r="H274" s="3" t="s">
        <v>42</v>
      </c>
      <c r="I274" s="7">
        <v>45937</v>
      </c>
      <c r="J274" s="7">
        <v>45938</v>
      </c>
      <c r="K274" s="3">
        <f t="shared" si="12"/>
        <v>1</v>
      </c>
      <c r="L274" s="3" t="str">
        <f>IF(ISNUMBER(MATCH(A274,Closed!$A:$A,0)), "Closed", IF(K274&lt;=2,"Daily",IF(K274&lt;=5,"Weekly",IF(K274&lt;=31,"Monthly",IF(K274&lt;=90,"Quarterly",IF(K274&lt;=180,"Semi-annual",IF(K274&lt;=366,"Annual","Missing Data")))))))</f>
        <v>Daily</v>
      </c>
      <c r="M274" s="3">
        <f>VLOOKUP($D274,LiquidityProfile!$A:$C,2,0)</f>
        <v>5</v>
      </c>
      <c r="N274" s="3">
        <f>VLOOKUP($D274,LiquidityProfile!$A:$C,3,0)</f>
        <v>15</v>
      </c>
      <c r="O274" s="3" t="str">
        <f t="shared" si="13"/>
        <v>Liquidity Provider</v>
      </c>
      <c r="P274" s="3" t="str">
        <f t="shared" si="14"/>
        <v>Liquidity Provider</v>
      </c>
    </row>
    <row r="275" spans="1:16" ht="15.75" thickBot="1" x14ac:dyDescent="0.3">
      <c r="A275" s="3" t="s">
        <v>588</v>
      </c>
      <c r="B275" s="3" t="s">
        <v>589</v>
      </c>
      <c r="C275" s="3" t="s">
        <v>65</v>
      </c>
      <c r="D275" s="3" t="s">
        <v>17</v>
      </c>
      <c r="E275" s="3" t="s">
        <v>41</v>
      </c>
      <c r="F275" s="3" t="s">
        <v>42</v>
      </c>
      <c r="G275" s="3" t="s">
        <v>41</v>
      </c>
      <c r="H275" s="3" t="s">
        <v>42</v>
      </c>
      <c r="I275" s="7">
        <v>45933</v>
      </c>
      <c r="J275" s="7">
        <v>45938</v>
      </c>
      <c r="K275" s="3">
        <f t="shared" si="12"/>
        <v>5</v>
      </c>
      <c r="L275" s="3" t="str">
        <f>IF(ISNUMBER(MATCH(A275,Closed!$A:$A,0)), "Closed", IF(K275&lt;=2,"Daily",IF(K275&lt;=5,"Weekly",IF(K275&lt;=31,"Monthly",IF(K275&lt;=90,"Quarterly",IF(K275&lt;=180,"Semi-annual",IF(K275&lt;=366,"Annual","Missing Data")))))))</f>
        <v>Weekly</v>
      </c>
      <c r="M275" s="3">
        <f>VLOOKUP($D275,LiquidityProfile!$A:$C,2,0)</f>
        <v>5</v>
      </c>
      <c r="N275" s="3">
        <f>VLOOKUP($D275,LiquidityProfile!$A:$C,3,0)</f>
        <v>15</v>
      </c>
      <c r="O275" s="3" t="str">
        <f t="shared" si="13"/>
        <v>Liquidity Provider</v>
      </c>
      <c r="P275" s="3" t="str">
        <f t="shared" si="14"/>
        <v>Liquidity Provider</v>
      </c>
    </row>
    <row r="276" spans="1:16" ht="15.75" thickBot="1" x14ac:dyDescent="0.3">
      <c r="A276" s="3" t="s">
        <v>590</v>
      </c>
      <c r="B276" s="3" t="s">
        <v>591</v>
      </c>
      <c r="C276" s="3" t="s">
        <v>65</v>
      </c>
      <c r="D276" s="3" t="s">
        <v>17</v>
      </c>
      <c r="E276" s="3" t="s">
        <v>41</v>
      </c>
      <c r="F276" s="3" t="s">
        <v>41</v>
      </c>
      <c r="G276" s="3" t="s">
        <v>41</v>
      </c>
      <c r="H276" s="3" t="s">
        <v>41</v>
      </c>
      <c r="I276" s="7">
        <v>45933</v>
      </c>
      <c r="J276" s="7">
        <v>45938</v>
      </c>
      <c r="K276" s="3">
        <f t="shared" si="12"/>
        <v>5</v>
      </c>
      <c r="L276" s="3" t="str">
        <f>IF(ISNUMBER(MATCH(A276,Closed!$A:$A,0)), "Closed", IF(K276&lt;=2,"Daily",IF(K276&lt;=5,"Weekly",IF(K276&lt;=31,"Monthly",IF(K276&lt;=90,"Quarterly",IF(K276&lt;=180,"Semi-annual",IF(K276&lt;=366,"Annual","Missing Data")))))))</f>
        <v>Weekly</v>
      </c>
      <c r="M276" s="3">
        <f>VLOOKUP($D276,LiquidityProfile!$A:$C,2,0)</f>
        <v>5</v>
      </c>
      <c r="N276" s="3">
        <f>VLOOKUP($D276,LiquidityProfile!$A:$C,3,0)</f>
        <v>15</v>
      </c>
      <c r="O276" s="3" t="str">
        <f t="shared" si="13"/>
        <v>Liquidity Provider</v>
      </c>
      <c r="P276" s="3" t="str">
        <f t="shared" si="14"/>
        <v>Liquidity Provider</v>
      </c>
    </row>
    <row r="277" spans="1:16" ht="15.75" thickBot="1" x14ac:dyDescent="0.3">
      <c r="A277" s="3" t="s">
        <v>592</v>
      </c>
      <c r="B277" s="3" t="s">
        <v>593</v>
      </c>
      <c r="C277" s="3" t="s">
        <v>65</v>
      </c>
      <c r="D277" s="3" t="s">
        <v>17</v>
      </c>
      <c r="E277" s="3" t="s">
        <v>41</v>
      </c>
      <c r="F277" s="3" t="s">
        <v>41</v>
      </c>
      <c r="G277" s="3" t="s">
        <v>41</v>
      </c>
      <c r="H277" s="3" t="s">
        <v>41</v>
      </c>
      <c r="I277" s="7">
        <v>45933</v>
      </c>
      <c r="J277" s="7">
        <v>45938</v>
      </c>
      <c r="K277" s="3">
        <f t="shared" si="12"/>
        <v>5</v>
      </c>
      <c r="L277" s="3" t="str">
        <f>IF(ISNUMBER(MATCH(A277,Closed!$A:$A,0)), "Closed", IF(K277&lt;=2,"Daily",IF(K277&lt;=5,"Weekly",IF(K277&lt;=31,"Monthly",IF(K277&lt;=90,"Quarterly",IF(K277&lt;=180,"Semi-annual",IF(K277&lt;=366,"Annual","Missing Data")))))))</f>
        <v>Weekly</v>
      </c>
      <c r="M277" s="3">
        <f>VLOOKUP($D277,LiquidityProfile!$A:$C,2,0)</f>
        <v>5</v>
      </c>
      <c r="N277" s="3">
        <f>VLOOKUP($D277,LiquidityProfile!$A:$C,3,0)</f>
        <v>15</v>
      </c>
      <c r="O277" s="3" t="str">
        <f t="shared" si="13"/>
        <v>Liquidity Provider</v>
      </c>
      <c r="P277" s="3" t="str">
        <f t="shared" si="14"/>
        <v>Liquidity Provider</v>
      </c>
    </row>
    <row r="278" spans="1:16" ht="15.75" thickBot="1" x14ac:dyDescent="0.3">
      <c r="A278" s="3" t="s">
        <v>594</v>
      </c>
      <c r="B278" s="3" t="s">
        <v>595</v>
      </c>
      <c r="C278" s="3" t="s">
        <v>65</v>
      </c>
      <c r="D278" s="3" t="s">
        <v>17</v>
      </c>
      <c r="E278" s="3" t="s">
        <v>41</v>
      </c>
      <c r="F278" s="3" t="s">
        <v>41</v>
      </c>
      <c r="G278" s="3" t="s">
        <v>41</v>
      </c>
      <c r="H278" s="3" t="s">
        <v>41</v>
      </c>
      <c r="I278" s="7">
        <v>45937</v>
      </c>
      <c r="J278" s="7">
        <v>45938</v>
      </c>
      <c r="K278" s="3">
        <f t="shared" si="12"/>
        <v>1</v>
      </c>
      <c r="L278" s="3" t="str">
        <f>IF(ISNUMBER(MATCH(A278,Closed!$A:$A,0)), "Closed", IF(K278&lt;=2,"Daily",IF(K278&lt;=5,"Weekly",IF(K278&lt;=31,"Monthly",IF(K278&lt;=90,"Quarterly",IF(K278&lt;=180,"Semi-annual",IF(K278&lt;=366,"Annual","Missing Data")))))))</f>
        <v>Daily</v>
      </c>
      <c r="M278" s="3">
        <f>VLOOKUP($D278,LiquidityProfile!$A:$C,2,0)</f>
        <v>5</v>
      </c>
      <c r="N278" s="3">
        <f>VLOOKUP($D278,LiquidityProfile!$A:$C,3,0)</f>
        <v>15</v>
      </c>
      <c r="O278" s="3" t="str">
        <f t="shared" si="13"/>
        <v>Liquidity Provider</v>
      </c>
      <c r="P278" s="3" t="str">
        <f t="shared" si="14"/>
        <v>Liquidity Provider</v>
      </c>
    </row>
    <row r="279" spans="1:16" ht="15.75" thickBot="1" x14ac:dyDescent="0.3">
      <c r="A279" s="3" t="s">
        <v>596</v>
      </c>
      <c r="B279" s="3" t="s">
        <v>597</v>
      </c>
      <c r="C279" s="3" t="s">
        <v>65</v>
      </c>
      <c r="D279" s="3" t="s">
        <v>17</v>
      </c>
      <c r="E279" s="3" t="s">
        <v>41</v>
      </c>
      <c r="F279" s="3" t="s">
        <v>41</v>
      </c>
      <c r="G279" s="3" t="s">
        <v>41</v>
      </c>
      <c r="H279" s="3" t="s">
        <v>41</v>
      </c>
      <c r="I279" s="7">
        <v>45937</v>
      </c>
      <c r="J279" s="7">
        <v>45938</v>
      </c>
      <c r="K279" s="3">
        <f t="shared" si="12"/>
        <v>1</v>
      </c>
      <c r="L279" s="3" t="str">
        <f>IF(ISNUMBER(MATCH(A279,Closed!$A:$A,0)), "Closed", IF(K279&lt;=2,"Daily",IF(K279&lt;=5,"Weekly",IF(K279&lt;=31,"Monthly",IF(K279&lt;=90,"Quarterly",IF(K279&lt;=180,"Semi-annual",IF(K279&lt;=366,"Annual","Missing Data")))))))</f>
        <v>Daily</v>
      </c>
      <c r="M279" s="3">
        <f>VLOOKUP($D279,LiquidityProfile!$A:$C,2,0)</f>
        <v>5</v>
      </c>
      <c r="N279" s="3">
        <f>VLOOKUP($D279,LiquidityProfile!$A:$C,3,0)</f>
        <v>15</v>
      </c>
      <c r="O279" s="3" t="str">
        <f t="shared" si="13"/>
        <v>Liquidity Provider</v>
      </c>
      <c r="P279" s="3" t="str">
        <f t="shared" si="14"/>
        <v>Liquidity Provider</v>
      </c>
    </row>
    <row r="280" spans="1:16" ht="15.75" thickBot="1" x14ac:dyDescent="0.3">
      <c r="A280" s="3" t="s">
        <v>598</v>
      </c>
      <c r="B280" s="3" t="s">
        <v>599</v>
      </c>
      <c r="C280" s="3" t="s">
        <v>65</v>
      </c>
      <c r="D280" s="3" t="s">
        <v>17</v>
      </c>
      <c r="E280" s="3" t="s">
        <v>41</v>
      </c>
      <c r="F280" s="3" t="s">
        <v>41</v>
      </c>
      <c r="G280" s="3" t="s">
        <v>41</v>
      </c>
      <c r="H280" s="3" t="s">
        <v>41</v>
      </c>
      <c r="I280" s="7">
        <v>45933</v>
      </c>
      <c r="J280" s="7">
        <v>45938</v>
      </c>
      <c r="K280" s="3">
        <f t="shared" si="12"/>
        <v>5</v>
      </c>
      <c r="L280" s="3" t="str">
        <f>IF(ISNUMBER(MATCH(A280,Closed!$A:$A,0)), "Closed", IF(K280&lt;=2,"Daily",IF(K280&lt;=5,"Weekly",IF(K280&lt;=31,"Monthly",IF(K280&lt;=90,"Quarterly",IF(K280&lt;=180,"Semi-annual",IF(K280&lt;=366,"Annual","Missing Data")))))))</f>
        <v>Weekly</v>
      </c>
      <c r="M280" s="3">
        <f>VLOOKUP($D280,LiquidityProfile!$A:$C,2,0)</f>
        <v>5</v>
      </c>
      <c r="N280" s="3">
        <f>VLOOKUP($D280,LiquidityProfile!$A:$C,3,0)</f>
        <v>15</v>
      </c>
      <c r="O280" s="3" t="str">
        <f t="shared" si="13"/>
        <v>Liquidity Provider</v>
      </c>
      <c r="P280" s="3" t="str">
        <f t="shared" si="14"/>
        <v>Liquidity Provider</v>
      </c>
    </row>
    <row r="281" spans="1:16" ht="15.75" thickBot="1" x14ac:dyDescent="0.3">
      <c r="A281" s="3" t="s">
        <v>600</v>
      </c>
      <c r="B281" s="3" t="s">
        <v>601</v>
      </c>
      <c r="C281" s="3" t="s">
        <v>65</v>
      </c>
      <c r="D281" s="3" t="s">
        <v>17</v>
      </c>
      <c r="E281" s="3" t="s">
        <v>42</v>
      </c>
      <c r="F281" s="3" t="s">
        <v>41</v>
      </c>
      <c r="G281" s="3" t="s">
        <v>42</v>
      </c>
      <c r="H281" s="3" t="s">
        <v>42</v>
      </c>
      <c r="I281" s="7">
        <v>45937</v>
      </c>
      <c r="J281" s="7">
        <v>45938</v>
      </c>
      <c r="K281" s="3">
        <f t="shared" si="12"/>
        <v>1</v>
      </c>
      <c r="L281" s="3" t="str">
        <f>IF(ISNUMBER(MATCH(A281,Closed!$A:$A,0)), "Closed", IF(K281&lt;=2,"Daily",IF(K281&lt;=5,"Weekly",IF(K281&lt;=31,"Monthly",IF(K281&lt;=90,"Quarterly",IF(K281&lt;=180,"Semi-annual",IF(K281&lt;=366,"Annual","Missing Data")))))))</f>
        <v>Daily</v>
      </c>
      <c r="M281" s="3">
        <f>VLOOKUP($D281,LiquidityProfile!$A:$C,2,0)</f>
        <v>5</v>
      </c>
      <c r="N281" s="3">
        <f>VLOOKUP($D281,LiquidityProfile!$A:$C,3,0)</f>
        <v>15</v>
      </c>
      <c r="O281" s="3" t="str">
        <f t="shared" si="13"/>
        <v>Liquidity Provider</v>
      </c>
      <c r="P281" s="3" t="str">
        <f t="shared" si="14"/>
        <v>Liquidity Provider</v>
      </c>
    </row>
    <row r="282" spans="1:16" ht="15.75" thickBot="1" x14ac:dyDescent="0.3">
      <c r="A282" s="3" t="s">
        <v>602</v>
      </c>
      <c r="B282" s="3" t="s">
        <v>603</v>
      </c>
      <c r="C282" s="3" t="s">
        <v>65</v>
      </c>
      <c r="D282" s="3" t="s">
        <v>17</v>
      </c>
      <c r="E282" s="3" t="s">
        <v>42</v>
      </c>
      <c r="F282" s="3" t="s">
        <v>41</v>
      </c>
      <c r="G282" s="3" t="s">
        <v>41</v>
      </c>
      <c r="H282" s="3" t="s">
        <v>41</v>
      </c>
      <c r="I282" s="7">
        <v>45933</v>
      </c>
      <c r="J282" s="7">
        <v>45938</v>
      </c>
      <c r="K282" s="3">
        <f t="shared" si="12"/>
        <v>5</v>
      </c>
      <c r="L282" s="3" t="str">
        <f>IF(ISNUMBER(MATCH(A282,Closed!$A:$A,0)), "Closed", IF(K282&lt;=2,"Daily",IF(K282&lt;=5,"Weekly",IF(K282&lt;=31,"Monthly",IF(K282&lt;=90,"Quarterly",IF(K282&lt;=180,"Semi-annual",IF(K282&lt;=366,"Annual","Missing Data")))))))</f>
        <v>Weekly</v>
      </c>
      <c r="M282" s="3">
        <f>VLOOKUP($D282,LiquidityProfile!$A:$C,2,0)</f>
        <v>5</v>
      </c>
      <c r="N282" s="3">
        <f>VLOOKUP($D282,LiquidityProfile!$A:$C,3,0)</f>
        <v>15</v>
      </c>
      <c r="O282" s="3" t="str">
        <f t="shared" si="13"/>
        <v>Liquidity Provider</v>
      </c>
      <c r="P282" s="3" t="str">
        <f t="shared" si="14"/>
        <v>Liquidity Provider</v>
      </c>
    </row>
    <row r="283" spans="1:16" ht="15.75" thickBot="1" x14ac:dyDescent="0.3">
      <c r="A283" s="3" t="s">
        <v>604</v>
      </c>
      <c r="B283" s="3" t="s">
        <v>605</v>
      </c>
      <c r="C283" s="3" t="s">
        <v>65</v>
      </c>
      <c r="D283" s="3" t="s">
        <v>17</v>
      </c>
      <c r="E283" s="3" t="s">
        <v>42</v>
      </c>
      <c r="F283" s="3" t="s">
        <v>41</v>
      </c>
      <c r="G283" s="3" t="s">
        <v>41</v>
      </c>
      <c r="H283" s="3" t="s">
        <v>41</v>
      </c>
      <c r="I283" s="7">
        <v>45933</v>
      </c>
      <c r="J283" s="7">
        <v>45938</v>
      </c>
      <c r="K283" s="3">
        <f t="shared" si="12"/>
        <v>5</v>
      </c>
      <c r="L283" s="3" t="str">
        <f>IF(ISNUMBER(MATCH(A283,Closed!$A:$A,0)), "Closed", IF(K283&lt;=2,"Daily",IF(K283&lt;=5,"Weekly",IF(K283&lt;=31,"Monthly",IF(K283&lt;=90,"Quarterly",IF(K283&lt;=180,"Semi-annual",IF(K283&lt;=366,"Annual","Missing Data")))))))</f>
        <v>Weekly</v>
      </c>
      <c r="M283" s="3">
        <f>VLOOKUP($D283,LiquidityProfile!$A:$C,2,0)</f>
        <v>5</v>
      </c>
      <c r="N283" s="3">
        <f>VLOOKUP($D283,LiquidityProfile!$A:$C,3,0)</f>
        <v>15</v>
      </c>
      <c r="O283" s="3" t="str">
        <f t="shared" si="13"/>
        <v>Liquidity Provider</v>
      </c>
      <c r="P283" s="3" t="str">
        <f t="shared" si="14"/>
        <v>Liquidity Provider</v>
      </c>
    </row>
    <row r="284" spans="1:16" ht="15.75" thickBot="1" x14ac:dyDescent="0.3">
      <c r="A284" s="3" t="s">
        <v>606</v>
      </c>
      <c r="B284" s="3" t="s">
        <v>607</v>
      </c>
      <c r="C284" s="3" t="s">
        <v>65</v>
      </c>
      <c r="D284" s="3" t="s">
        <v>17</v>
      </c>
      <c r="E284" s="3" t="s">
        <v>42</v>
      </c>
      <c r="F284" s="3" t="s">
        <v>41</v>
      </c>
      <c r="G284" s="3" t="s">
        <v>41</v>
      </c>
      <c r="H284" s="3" t="s">
        <v>41</v>
      </c>
      <c r="I284" s="7">
        <v>45937</v>
      </c>
      <c r="J284" s="7">
        <v>45938</v>
      </c>
      <c r="K284" s="3">
        <f t="shared" si="12"/>
        <v>1</v>
      </c>
      <c r="L284" s="3" t="str">
        <f>IF(ISNUMBER(MATCH(A284,Closed!$A:$A,0)), "Closed", IF(K284&lt;=2,"Daily",IF(K284&lt;=5,"Weekly",IF(K284&lt;=31,"Monthly",IF(K284&lt;=90,"Quarterly",IF(K284&lt;=180,"Semi-annual",IF(K284&lt;=366,"Annual","Missing Data")))))))</f>
        <v>Daily</v>
      </c>
      <c r="M284" s="3">
        <f>VLOOKUP($D284,LiquidityProfile!$A:$C,2,0)</f>
        <v>5</v>
      </c>
      <c r="N284" s="3">
        <f>VLOOKUP($D284,LiquidityProfile!$A:$C,3,0)</f>
        <v>15</v>
      </c>
      <c r="O284" s="3" t="str">
        <f t="shared" si="13"/>
        <v>Liquidity Provider</v>
      </c>
      <c r="P284" s="3" t="str">
        <f t="shared" si="14"/>
        <v>Liquidity Provider</v>
      </c>
    </row>
    <row r="285" spans="1:16" ht="15.75" thickBot="1" x14ac:dyDescent="0.3">
      <c r="A285" s="3" t="s">
        <v>608</v>
      </c>
      <c r="B285" s="3" t="s">
        <v>609</v>
      </c>
      <c r="C285" s="3" t="s">
        <v>65</v>
      </c>
      <c r="D285" s="3" t="s">
        <v>17</v>
      </c>
      <c r="E285" s="3" t="s">
        <v>42</v>
      </c>
      <c r="F285" s="3" t="s">
        <v>41</v>
      </c>
      <c r="G285" s="3" t="s">
        <v>41</v>
      </c>
      <c r="H285" s="3" t="s">
        <v>41</v>
      </c>
      <c r="I285" s="7">
        <v>45930</v>
      </c>
      <c r="J285" s="7">
        <v>45938</v>
      </c>
      <c r="K285" s="3">
        <f t="shared" si="12"/>
        <v>8</v>
      </c>
      <c r="L285" s="3" t="str">
        <f>IF(ISNUMBER(MATCH(A285,Closed!$A:$A,0)), "Closed", IF(K285&lt;=2,"Daily",IF(K285&lt;=5,"Weekly",IF(K285&lt;=31,"Monthly",IF(K285&lt;=90,"Quarterly",IF(K285&lt;=180,"Semi-annual",IF(K285&lt;=366,"Annual","Missing Data")))))))</f>
        <v>Monthly</v>
      </c>
      <c r="M285" s="3">
        <f>VLOOKUP($D285,LiquidityProfile!$A:$C,2,0)</f>
        <v>5</v>
      </c>
      <c r="N285" s="3">
        <f>VLOOKUP($D285,LiquidityProfile!$A:$C,3,0)</f>
        <v>15</v>
      </c>
      <c r="O285" s="3" t="str">
        <f t="shared" si="13"/>
        <v>Liquidity Provider</v>
      </c>
      <c r="P285" s="3" t="str">
        <f t="shared" si="14"/>
        <v>Liquidity Provider</v>
      </c>
    </row>
    <row r="286" spans="1:16" ht="15.75" thickBot="1" x14ac:dyDescent="0.3">
      <c r="A286" s="3" t="s">
        <v>610</v>
      </c>
      <c r="B286" s="3" t="s">
        <v>611</v>
      </c>
      <c r="C286" s="3" t="s">
        <v>65</v>
      </c>
      <c r="D286" s="3" t="s">
        <v>17</v>
      </c>
      <c r="E286" s="3" t="s">
        <v>42</v>
      </c>
      <c r="F286" s="3" t="s">
        <v>42</v>
      </c>
      <c r="G286" s="3" t="s">
        <v>42</v>
      </c>
      <c r="H286" s="3" t="s">
        <v>41</v>
      </c>
      <c r="I286" s="7">
        <v>45937</v>
      </c>
      <c r="J286" s="7">
        <v>45938</v>
      </c>
      <c r="K286" s="3">
        <f t="shared" si="12"/>
        <v>1</v>
      </c>
      <c r="L286" s="3" t="str">
        <f>IF(ISNUMBER(MATCH(A286,Closed!$A:$A,0)), "Closed", IF(K286&lt;=2,"Daily",IF(K286&lt;=5,"Weekly",IF(K286&lt;=31,"Monthly",IF(K286&lt;=90,"Quarterly",IF(K286&lt;=180,"Semi-annual",IF(K286&lt;=366,"Annual","Missing Data")))))))</f>
        <v>Daily</v>
      </c>
      <c r="M286" s="3">
        <f>VLOOKUP($D286,LiquidityProfile!$A:$C,2,0)</f>
        <v>5</v>
      </c>
      <c r="N286" s="3">
        <f>VLOOKUP($D286,LiquidityProfile!$A:$C,3,0)</f>
        <v>15</v>
      </c>
      <c r="O286" s="3" t="str">
        <f t="shared" si="13"/>
        <v>Liquidity Provider</v>
      </c>
      <c r="P286" s="3" t="str">
        <f t="shared" si="14"/>
        <v>Liquidity Provider</v>
      </c>
    </row>
    <row r="287" spans="1:16" ht="15.75" thickBot="1" x14ac:dyDescent="0.3">
      <c r="A287" s="3" t="s">
        <v>612</v>
      </c>
      <c r="B287" s="3" t="s">
        <v>613</v>
      </c>
      <c r="C287" s="3" t="s">
        <v>65</v>
      </c>
      <c r="D287" s="3" t="s">
        <v>17</v>
      </c>
      <c r="E287" s="3" t="s">
        <v>42</v>
      </c>
      <c r="F287" s="3" t="s">
        <v>42</v>
      </c>
      <c r="G287" s="3" t="s">
        <v>42</v>
      </c>
      <c r="H287" s="3" t="s">
        <v>41</v>
      </c>
      <c r="I287" s="7">
        <v>45936</v>
      </c>
      <c r="J287" s="7">
        <v>45938</v>
      </c>
      <c r="K287" s="3">
        <f t="shared" si="12"/>
        <v>2</v>
      </c>
      <c r="L287" s="3" t="str">
        <f>IF(ISNUMBER(MATCH(A287,Closed!$A:$A,0)), "Closed", IF(K287&lt;=2,"Daily",IF(K287&lt;=5,"Weekly",IF(K287&lt;=31,"Monthly",IF(K287&lt;=90,"Quarterly",IF(K287&lt;=180,"Semi-annual",IF(K287&lt;=366,"Annual","Missing Data")))))))</f>
        <v>Daily</v>
      </c>
      <c r="M287" s="3">
        <f>VLOOKUP($D287,LiquidityProfile!$A:$C,2,0)</f>
        <v>5</v>
      </c>
      <c r="N287" s="3">
        <f>VLOOKUP($D287,LiquidityProfile!$A:$C,3,0)</f>
        <v>15</v>
      </c>
      <c r="O287" s="3" t="str">
        <f t="shared" si="13"/>
        <v>Liquidity Provider</v>
      </c>
      <c r="P287" s="3" t="str">
        <f t="shared" si="14"/>
        <v>Liquidity Provider</v>
      </c>
    </row>
    <row r="288" spans="1:16" ht="15.75" thickBot="1" x14ac:dyDescent="0.3">
      <c r="A288" s="3" t="s">
        <v>614</v>
      </c>
      <c r="B288" s="3" t="s">
        <v>615</v>
      </c>
      <c r="C288" s="3" t="s">
        <v>65</v>
      </c>
      <c r="D288" s="3" t="s">
        <v>17</v>
      </c>
      <c r="E288" s="3" t="s">
        <v>42</v>
      </c>
      <c r="F288" s="3" t="s">
        <v>42</v>
      </c>
      <c r="G288" s="3" t="s">
        <v>42</v>
      </c>
      <c r="H288" s="3" t="s">
        <v>41</v>
      </c>
      <c r="I288" s="7">
        <v>45937</v>
      </c>
      <c r="J288" s="7">
        <v>45938</v>
      </c>
      <c r="K288" s="3">
        <f t="shared" si="12"/>
        <v>1</v>
      </c>
      <c r="L288" s="3" t="str">
        <f>IF(ISNUMBER(MATCH(A288,Closed!$A:$A,0)), "Closed", IF(K288&lt;=2,"Daily",IF(K288&lt;=5,"Weekly",IF(K288&lt;=31,"Monthly",IF(K288&lt;=90,"Quarterly",IF(K288&lt;=180,"Semi-annual",IF(K288&lt;=366,"Annual","Missing Data")))))))</f>
        <v>Daily</v>
      </c>
      <c r="M288" s="3">
        <f>VLOOKUP($D288,LiquidityProfile!$A:$C,2,0)</f>
        <v>5</v>
      </c>
      <c r="N288" s="3">
        <f>VLOOKUP($D288,LiquidityProfile!$A:$C,3,0)</f>
        <v>15</v>
      </c>
      <c r="O288" s="3" t="str">
        <f t="shared" si="13"/>
        <v>Liquidity Provider</v>
      </c>
      <c r="P288" s="3" t="str">
        <f t="shared" si="14"/>
        <v>Liquidity Provider</v>
      </c>
    </row>
    <row r="289" spans="1:16" ht="15.75" thickBot="1" x14ac:dyDescent="0.3">
      <c r="A289" s="3" t="s">
        <v>616</v>
      </c>
      <c r="B289" s="3" t="s">
        <v>617</v>
      </c>
      <c r="C289" s="3" t="s">
        <v>40</v>
      </c>
      <c r="D289" s="3" t="s">
        <v>14</v>
      </c>
      <c r="E289" s="3" t="s">
        <v>41</v>
      </c>
      <c r="F289" s="3" t="s">
        <v>41</v>
      </c>
      <c r="G289" s="3" t="s">
        <v>42</v>
      </c>
      <c r="H289" s="3" t="s">
        <v>42</v>
      </c>
      <c r="I289" s="7">
        <v>45936</v>
      </c>
      <c r="J289" s="7">
        <v>45938</v>
      </c>
      <c r="K289" s="3">
        <f t="shared" si="12"/>
        <v>2</v>
      </c>
      <c r="L289" s="3" t="str">
        <f>IF(ISNUMBER(MATCH(A289,Closed!$A:$A,0)), "Closed", IF(K289&lt;=2,"Daily",IF(K289&lt;=5,"Weekly",IF(K289&lt;=31,"Monthly",IF(K289&lt;=90,"Quarterly",IF(K289&lt;=180,"Semi-annual",IF(K289&lt;=366,"Annual","Missing Data")))))))</f>
        <v>Daily</v>
      </c>
      <c r="M289" s="3">
        <f>VLOOKUP($D289,LiquidityProfile!$A:$C,2,0)</f>
        <v>5</v>
      </c>
      <c r="N289" s="3">
        <f>VLOOKUP($D289,LiquidityProfile!$A:$C,3,0)</f>
        <v>10</v>
      </c>
      <c r="O289" s="3" t="str">
        <f t="shared" si="13"/>
        <v>Liquidity Provider</v>
      </c>
      <c r="P289" s="3" t="str">
        <f t="shared" si="14"/>
        <v>Liquidity Provider</v>
      </c>
    </row>
    <row r="290" spans="1:16" ht="15.75" thickBot="1" x14ac:dyDescent="0.3">
      <c r="A290" s="3" t="s">
        <v>618</v>
      </c>
      <c r="B290" s="3" t="s">
        <v>619</v>
      </c>
      <c r="C290" s="3" t="s">
        <v>40</v>
      </c>
      <c r="D290" s="3" t="s">
        <v>14</v>
      </c>
      <c r="E290" s="3" t="s">
        <v>41</v>
      </c>
      <c r="F290" s="3" t="s">
        <v>42</v>
      </c>
      <c r="G290" s="3" t="s">
        <v>42</v>
      </c>
      <c r="H290" s="3" t="s">
        <v>42</v>
      </c>
      <c r="I290" s="7">
        <v>45936</v>
      </c>
      <c r="J290" s="7">
        <v>45938</v>
      </c>
      <c r="K290" s="3">
        <f t="shared" si="12"/>
        <v>2</v>
      </c>
      <c r="L290" s="3" t="str">
        <f>IF(ISNUMBER(MATCH(A290,Closed!$A:$A,0)), "Closed", IF(K290&lt;=2,"Daily",IF(K290&lt;=5,"Weekly",IF(K290&lt;=31,"Monthly",IF(K290&lt;=90,"Quarterly",IF(K290&lt;=180,"Semi-annual",IF(K290&lt;=366,"Annual","Missing Data")))))))</f>
        <v>Daily</v>
      </c>
      <c r="M290" s="3">
        <f>VLOOKUP($D290,LiquidityProfile!$A:$C,2,0)</f>
        <v>5</v>
      </c>
      <c r="N290" s="3">
        <f>VLOOKUP($D290,LiquidityProfile!$A:$C,3,0)</f>
        <v>10</v>
      </c>
      <c r="O290" s="3" t="str">
        <f t="shared" si="13"/>
        <v>Liquidity Provider</v>
      </c>
      <c r="P290" s="3" t="str">
        <f t="shared" si="14"/>
        <v>Liquidity Provider</v>
      </c>
    </row>
    <row r="291" spans="1:16" ht="15.75" thickBot="1" x14ac:dyDescent="0.3">
      <c r="A291" s="3" t="s">
        <v>620</v>
      </c>
      <c r="B291" s="3" t="s">
        <v>621</v>
      </c>
      <c r="C291" s="3" t="s">
        <v>40</v>
      </c>
      <c r="D291" s="3" t="s">
        <v>14</v>
      </c>
      <c r="E291" s="3" t="s">
        <v>41</v>
      </c>
      <c r="F291" s="3" t="s">
        <v>42</v>
      </c>
      <c r="G291" s="3" t="s">
        <v>42</v>
      </c>
      <c r="H291" s="3" t="s">
        <v>42</v>
      </c>
      <c r="I291" s="7">
        <v>45936</v>
      </c>
      <c r="J291" s="7">
        <v>45938</v>
      </c>
      <c r="K291" s="3">
        <f t="shared" si="12"/>
        <v>2</v>
      </c>
      <c r="L291" s="3" t="str">
        <f>IF(ISNUMBER(MATCH(A291,Closed!$A:$A,0)), "Closed", IF(K291&lt;=2,"Daily",IF(K291&lt;=5,"Weekly",IF(K291&lt;=31,"Monthly",IF(K291&lt;=90,"Quarterly",IF(K291&lt;=180,"Semi-annual",IF(K291&lt;=366,"Annual","Missing Data")))))))</f>
        <v>Daily</v>
      </c>
      <c r="M291" s="3">
        <f>VLOOKUP($D291,LiquidityProfile!$A:$C,2,0)</f>
        <v>5</v>
      </c>
      <c r="N291" s="3">
        <f>VLOOKUP($D291,LiquidityProfile!$A:$C,3,0)</f>
        <v>10</v>
      </c>
      <c r="O291" s="3" t="str">
        <f t="shared" si="13"/>
        <v>Liquidity Provider</v>
      </c>
      <c r="P291" s="3" t="str">
        <f t="shared" si="14"/>
        <v>Liquidity Provider</v>
      </c>
    </row>
    <row r="292" spans="1:16" ht="15.75" thickBot="1" x14ac:dyDescent="0.3">
      <c r="A292" s="3" t="s">
        <v>622</v>
      </c>
      <c r="B292" s="3" t="s">
        <v>623</v>
      </c>
      <c r="C292" s="3" t="s">
        <v>40</v>
      </c>
      <c r="D292" s="3" t="s">
        <v>14</v>
      </c>
      <c r="E292" s="3" t="s">
        <v>41</v>
      </c>
      <c r="F292" s="3" t="s">
        <v>42</v>
      </c>
      <c r="G292" s="3" t="s">
        <v>42</v>
      </c>
      <c r="H292" s="3" t="s">
        <v>42</v>
      </c>
      <c r="I292" s="7">
        <v>45936</v>
      </c>
      <c r="J292" s="7">
        <v>45938</v>
      </c>
      <c r="K292" s="3">
        <f t="shared" si="12"/>
        <v>2</v>
      </c>
      <c r="L292" s="3" t="str">
        <f>IF(ISNUMBER(MATCH(A292,Closed!$A:$A,0)), "Closed", IF(K292&lt;=2,"Daily",IF(K292&lt;=5,"Weekly",IF(K292&lt;=31,"Monthly",IF(K292&lt;=90,"Quarterly",IF(K292&lt;=180,"Semi-annual",IF(K292&lt;=366,"Annual","Missing Data")))))))</f>
        <v>Daily</v>
      </c>
      <c r="M292" s="3">
        <f>VLOOKUP($D292,LiquidityProfile!$A:$C,2,0)</f>
        <v>5</v>
      </c>
      <c r="N292" s="3">
        <f>VLOOKUP($D292,LiquidityProfile!$A:$C,3,0)</f>
        <v>10</v>
      </c>
      <c r="O292" s="3" t="str">
        <f t="shared" si="13"/>
        <v>Liquidity Provider</v>
      </c>
      <c r="P292" s="3" t="str">
        <f t="shared" si="14"/>
        <v>Liquidity Provider</v>
      </c>
    </row>
    <row r="293" spans="1:16" ht="15.75" thickBot="1" x14ac:dyDescent="0.3">
      <c r="A293" s="3" t="s">
        <v>624</v>
      </c>
      <c r="B293" s="3" t="s">
        <v>625</v>
      </c>
      <c r="C293" s="3" t="s">
        <v>40</v>
      </c>
      <c r="D293" s="3" t="s">
        <v>14</v>
      </c>
      <c r="E293" s="3" t="s">
        <v>41</v>
      </c>
      <c r="F293" s="3" t="s">
        <v>42</v>
      </c>
      <c r="G293" s="3" t="s">
        <v>42</v>
      </c>
      <c r="H293" s="3" t="s">
        <v>41</v>
      </c>
      <c r="I293" s="7">
        <v>45936</v>
      </c>
      <c r="J293" s="7">
        <v>45938</v>
      </c>
      <c r="K293" s="3">
        <f t="shared" si="12"/>
        <v>2</v>
      </c>
      <c r="L293" s="3" t="str">
        <f>IF(ISNUMBER(MATCH(A293,Closed!$A:$A,0)), "Closed", IF(K293&lt;=2,"Daily",IF(K293&lt;=5,"Weekly",IF(K293&lt;=31,"Monthly",IF(K293&lt;=90,"Quarterly",IF(K293&lt;=180,"Semi-annual",IF(K293&lt;=366,"Annual","Missing Data")))))))</f>
        <v>Daily</v>
      </c>
      <c r="M293" s="3">
        <f>VLOOKUP($D293,LiquidityProfile!$A:$C,2,0)</f>
        <v>5</v>
      </c>
      <c r="N293" s="3">
        <f>VLOOKUP($D293,LiquidityProfile!$A:$C,3,0)</f>
        <v>10</v>
      </c>
      <c r="O293" s="3" t="str">
        <f t="shared" si="13"/>
        <v>Liquidity Provider</v>
      </c>
      <c r="P293" s="3" t="str">
        <f t="shared" si="14"/>
        <v>Liquidity Provider</v>
      </c>
    </row>
    <row r="294" spans="1:16" ht="15.75" thickBot="1" x14ac:dyDescent="0.3">
      <c r="A294" s="3" t="s">
        <v>626</v>
      </c>
      <c r="B294" s="3" t="s">
        <v>627</v>
      </c>
      <c r="C294" s="3" t="s">
        <v>40</v>
      </c>
      <c r="D294" s="3" t="s">
        <v>14</v>
      </c>
      <c r="E294" s="3" t="s">
        <v>41</v>
      </c>
      <c r="F294" s="3" t="s">
        <v>42</v>
      </c>
      <c r="G294" s="3" t="s">
        <v>42</v>
      </c>
      <c r="H294" s="3" t="s">
        <v>42</v>
      </c>
      <c r="I294" s="7">
        <v>45937</v>
      </c>
      <c r="J294" s="7">
        <v>45938</v>
      </c>
      <c r="K294" s="3">
        <f t="shared" si="12"/>
        <v>1</v>
      </c>
      <c r="L294" s="3" t="str">
        <f>IF(ISNUMBER(MATCH(A294,Closed!$A:$A,0)), "Closed", IF(K294&lt;=2,"Daily",IF(K294&lt;=5,"Weekly",IF(K294&lt;=31,"Monthly",IF(K294&lt;=90,"Quarterly",IF(K294&lt;=180,"Semi-annual",IF(K294&lt;=366,"Annual","Missing Data")))))))</f>
        <v>Daily</v>
      </c>
      <c r="M294" s="3">
        <f>VLOOKUP($D294,LiquidityProfile!$A:$C,2,0)</f>
        <v>5</v>
      </c>
      <c r="N294" s="3">
        <f>VLOOKUP($D294,LiquidityProfile!$A:$C,3,0)</f>
        <v>10</v>
      </c>
      <c r="O294" s="3" t="str">
        <f t="shared" si="13"/>
        <v>Liquidity Provider</v>
      </c>
      <c r="P294" s="3" t="str">
        <f t="shared" si="14"/>
        <v>Liquidity Provider</v>
      </c>
    </row>
    <row r="295" spans="1:16" ht="15.75" thickBot="1" x14ac:dyDescent="0.3">
      <c r="A295" s="3" t="s">
        <v>628</v>
      </c>
      <c r="B295" s="3" t="s">
        <v>629</v>
      </c>
      <c r="C295" s="3" t="s">
        <v>40</v>
      </c>
      <c r="D295" s="3" t="s">
        <v>14</v>
      </c>
      <c r="E295" s="3" t="s">
        <v>41</v>
      </c>
      <c r="F295" s="3" t="s">
        <v>42</v>
      </c>
      <c r="G295" s="3" t="s">
        <v>42</v>
      </c>
      <c r="H295" s="3" t="s">
        <v>42</v>
      </c>
      <c r="I295" s="7">
        <v>45933</v>
      </c>
      <c r="J295" s="7">
        <v>45938</v>
      </c>
      <c r="K295" s="3">
        <f t="shared" si="12"/>
        <v>5</v>
      </c>
      <c r="L295" s="3" t="str">
        <f>IF(ISNUMBER(MATCH(A295,Closed!$A:$A,0)), "Closed", IF(K295&lt;=2,"Daily",IF(K295&lt;=5,"Weekly",IF(K295&lt;=31,"Monthly",IF(K295&lt;=90,"Quarterly",IF(K295&lt;=180,"Semi-annual",IF(K295&lt;=366,"Annual","Missing Data")))))))</f>
        <v>Weekly</v>
      </c>
      <c r="M295" s="3">
        <f>VLOOKUP($D295,LiquidityProfile!$A:$C,2,0)</f>
        <v>5</v>
      </c>
      <c r="N295" s="3">
        <f>VLOOKUP($D295,LiquidityProfile!$A:$C,3,0)</f>
        <v>10</v>
      </c>
      <c r="O295" s="3" t="str">
        <f t="shared" si="13"/>
        <v>Liquidity Provider</v>
      </c>
      <c r="P295" s="3" t="str">
        <f t="shared" si="14"/>
        <v>Liquidity Provider</v>
      </c>
    </row>
    <row r="296" spans="1:16" ht="15.75" thickBot="1" x14ac:dyDescent="0.3">
      <c r="A296" s="3" t="s">
        <v>630</v>
      </c>
      <c r="B296" s="3" t="s">
        <v>631</v>
      </c>
      <c r="C296" s="3" t="s">
        <v>40</v>
      </c>
      <c r="D296" s="3" t="s">
        <v>14</v>
      </c>
      <c r="E296" s="3" t="s">
        <v>41</v>
      </c>
      <c r="F296" s="3" t="s">
        <v>42</v>
      </c>
      <c r="G296" s="3" t="s">
        <v>41</v>
      </c>
      <c r="H296" s="3" t="s">
        <v>42</v>
      </c>
      <c r="I296" s="7">
        <v>45937</v>
      </c>
      <c r="J296" s="7">
        <v>45938</v>
      </c>
      <c r="K296" s="3">
        <f t="shared" si="12"/>
        <v>1</v>
      </c>
      <c r="L296" s="3" t="str">
        <f>IF(ISNUMBER(MATCH(A296,Closed!$A:$A,0)), "Closed", IF(K296&lt;=2,"Daily",IF(K296&lt;=5,"Weekly",IF(K296&lt;=31,"Monthly",IF(K296&lt;=90,"Quarterly",IF(K296&lt;=180,"Semi-annual",IF(K296&lt;=366,"Annual","Missing Data")))))))</f>
        <v>Daily</v>
      </c>
      <c r="M296" s="3">
        <f>VLOOKUP($D296,LiquidityProfile!$A:$C,2,0)</f>
        <v>5</v>
      </c>
      <c r="N296" s="3">
        <f>VLOOKUP($D296,LiquidityProfile!$A:$C,3,0)</f>
        <v>10</v>
      </c>
      <c r="O296" s="3" t="str">
        <f t="shared" si="13"/>
        <v>Liquidity Provider</v>
      </c>
      <c r="P296" s="3" t="str">
        <f t="shared" si="14"/>
        <v>Liquidity Provider</v>
      </c>
    </row>
    <row r="297" spans="1:16" ht="15.75" thickBot="1" x14ac:dyDescent="0.3">
      <c r="A297" s="3" t="s">
        <v>632</v>
      </c>
      <c r="B297" s="3" t="s">
        <v>633</v>
      </c>
      <c r="C297" s="3" t="s">
        <v>40</v>
      </c>
      <c r="D297" s="3" t="s">
        <v>14</v>
      </c>
      <c r="E297" s="3" t="s">
        <v>41</v>
      </c>
      <c r="F297" s="3" t="s">
        <v>41</v>
      </c>
      <c r="G297" s="3" t="s">
        <v>42</v>
      </c>
      <c r="H297" s="3" t="s">
        <v>42</v>
      </c>
      <c r="I297" s="7">
        <v>45937</v>
      </c>
      <c r="J297" s="7">
        <v>45938</v>
      </c>
      <c r="K297" s="3">
        <f t="shared" si="12"/>
        <v>1</v>
      </c>
      <c r="L297" s="3" t="str">
        <f>IF(ISNUMBER(MATCH(A297,Closed!$A:$A,0)), "Closed", IF(K297&lt;=2,"Daily",IF(K297&lt;=5,"Weekly",IF(K297&lt;=31,"Monthly",IF(K297&lt;=90,"Quarterly",IF(K297&lt;=180,"Semi-annual",IF(K297&lt;=366,"Annual","Missing Data")))))))</f>
        <v>Daily</v>
      </c>
      <c r="M297" s="3">
        <f>VLOOKUP($D297,LiquidityProfile!$A:$C,2,0)</f>
        <v>5</v>
      </c>
      <c r="N297" s="3">
        <f>VLOOKUP($D297,LiquidityProfile!$A:$C,3,0)</f>
        <v>10</v>
      </c>
      <c r="O297" s="3" t="str">
        <f t="shared" si="13"/>
        <v>Liquidity Provider</v>
      </c>
      <c r="P297" s="3" t="str">
        <f t="shared" si="14"/>
        <v>Liquidity Provider</v>
      </c>
    </row>
    <row r="298" spans="1:16" ht="15.75" thickBot="1" x14ac:dyDescent="0.3">
      <c r="A298" s="3" t="s">
        <v>634</v>
      </c>
      <c r="B298" s="3" t="s">
        <v>635</v>
      </c>
      <c r="C298" s="3" t="s">
        <v>40</v>
      </c>
      <c r="D298" s="3" t="s">
        <v>14</v>
      </c>
      <c r="E298" s="3" t="s">
        <v>41</v>
      </c>
      <c r="F298" s="3" t="s">
        <v>41</v>
      </c>
      <c r="G298" s="3" t="s">
        <v>41</v>
      </c>
      <c r="H298" s="3" t="s">
        <v>42</v>
      </c>
      <c r="I298" s="7">
        <v>45937</v>
      </c>
      <c r="J298" s="7">
        <v>45938</v>
      </c>
      <c r="K298" s="3">
        <f t="shared" si="12"/>
        <v>1</v>
      </c>
      <c r="L298" s="3" t="str">
        <f>IF(ISNUMBER(MATCH(A298,Closed!$A:$A,0)), "Closed", IF(K298&lt;=2,"Daily",IF(K298&lt;=5,"Weekly",IF(K298&lt;=31,"Monthly",IF(K298&lt;=90,"Quarterly",IF(K298&lt;=180,"Semi-annual",IF(K298&lt;=366,"Annual","Missing Data")))))))</f>
        <v>Daily</v>
      </c>
      <c r="M298" s="3">
        <f>VLOOKUP($D298,LiquidityProfile!$A:$C,2,0)</f>
        <v>5</v>
      </c>
      <c r="N298" s="3">
        <f>VLOOKUP($D298,LiquidityProfile!$A:$C,3,0)</f>
        <v>10</v>
      </c>
      <c r="O298" s="3" t="str">
        <f t="shared" si="13"/>
        <v>Liquidity Provider</v>
      </c>
      <c r="P298" s="3" t="str">
        <f t="shared" si="14"/>
        <v>Liquidity Provider</v>
      </c>
    </row>
    <row r="299" spans="1:16" ht="15.75" thickBot="1" x14ac:dyDescent="0.3">
      <c r="A299" s="3" t="s">
        <v>636</v>
      </c>
      <c r="B299" s="3" t="s">
        <v>637</v>
      </c>
      <c r="C299" s="3" t="s">
        <v>40</v>
      </c>
      <c r="D299" s="3" t="s">
        <v>14</v>
      </c>
      <c r="E299" s="3" t="s">
        <v>41</v>
      </c>
      <c r="F299" s="3" t="s">
        <v>42</v>
      </c>
      <c r="G299" s="3" t="s">
        <v>42</v>
      </c>
      <c r="H299" s="3" t="s">
        <v>42</v>
      </c>
      <c r="I299" s="7">
        <v>45933</v>
      </c>
      <c r="J299" s="7">
        <v>45938</v>
      </c>
      <c r="K299" s="3">
        <f t="shared" si="12"/>
        <v>5</v>
      </c>
      <c r="L299" s="3" t="str">
        <f>IF(ISNUMBER(MATCH(A299,Closed!$A:$A,0)), "Closed", IF(K299&lt;=2,"Daily",IF(K299&lt;=5,"Weekly",IF(K299&lt;=31,"Monthly",IF(K299&lt;=90,"Quarterly",IF(K299&lt;=180,"Semi-annual",IF(K299&lt;=366,"Annual","Missing Data")))))))</f>
        <v>Weekly</v>
      </c>
      <c r="M299" s="3">
        <f>VLOOKUP($D299,LiquidityProfile!$A:$C,2,0)</f>
        <v>5</v>
      </c>
      <c r="N299" s="3">
        <f>VLOOKUP($D299,LiquidityProfile!$A:$C,3,0)</f>
        <v>10</v>
      </c>
      <c r="O299" s="3" t="str">
        <f t="shared" si="13"/>
        <v>Liquidity Provider</v>
      </c>
      <c r="P299" s="3" t="str">
        <f t="shared" si="14"/>
        <v>Liquidity Provider</v>
      </c>
    </row>
    <row r="300" spans="1:16" ht="15.75" thickBot="1" x14ac:dyDescent="0.3">
      <c r="A300" s="3" t="s">
        <v>638</v>
      </c>
      <c r="B300" s="3" t="s">
        <v>639</v>
      </c>
      <c r="C300" s="3" t="s">
        <v>40</v>
      </c>
      <c r="D300" s="3" t="s">
        <v>12</v>
      </c>
      <c r="E300" s="3" t="s">
        <v>41</v>
      </c>
      <c r="F300" s="3" t="s">
        <v>42</v>
      </c>
      <c r="G300" s="3" t="s">
        <v>42</v>
      </c>
      <c r="H300" s="3" t="s">
        <v>42</v>
      </c>
      <c r="I300" s="7">
        <v>45937</v>
      </c>
      <c r="J300" s="7">
        <v>45938</v>
      </c>
      <c r="K300" s="3">
        <f t="shared" si="12"/>
        <v>1</v>
      </c>
      <c r="L300" s="3" t="str">
        <f>IF(ISNUMBER(MATCH(A300,Closed!$A:$A,0)), "Closed", IF(K300&lt;=2,"Daily",IF(K300&lt;=5,"Weekly",IF(K300&lt;=31,"Monthly",IF(K300&lt;=90,"Quarterly",IF(K300&lt;=180,"Semi-annual",IF(K300&lt;=366,"Annual","Missing Data")))))))</f>
        <v>Daily</v>
      </c>
      <c r="M300" s="3">
        <f>VLOOKUP($D300,LiquidityProfile!$A:$C,2,0)</f>
        <v>365</v>
      </c>
      <c r="N300" s="3">
        <f>VLOOKUP($D300,LiquidityProfile!$A:$C,3,0)</f>
        <v>1825</v>
      </c>
      <c r="O300" s="3" t="str">
        <f t="shared" si="13"/>
        <v>Liquidity Receiver</v>
      </c>
      <c r="P300" s="3" t="str">
        <f t="shared" si="14"/>
        <v>Liquidity Receiver</v>
      </c>
    </row>
    <row r="301" spans="1:16" ht="15.75" thickBot="1" x14ac:dyDescent="0.3">
      <c r="A301" s="3" t="s">
        <v>640</v>
      </c>
      <c r="B301" s="3" t="s">
        <v>641</v>
      </c>
      <c r="C301" s="3" t="s">
        <v>65</v>
      </c>
      <c r="D301" s="3" t="s">
        <v>12</v>
      </c>
      <c r="E301" s="3" t="s">
        <v>41</v>
      </c>
      <c r="F301" s="3" t="s">
        <v>41</v>
      </c>
      <c r="G301" s="3" t="s">
        <v>41</v>
      </c>
      <c r="H301" s="3" t="s">
        <v>42</v>
      </c>
      <c r="I301" s="7">
        <v>45930</v>
      </c>
      <c r="J301" s="7">
        <v>45938</v>
      </c>
      <c r="K301" s="3">
        <f t="shared" si="12"/>
        <v>8</v>
      </c>
      <c r="L301" s="3" t="str">
        <f>IF(ISNUMBER(MATCH(A301,Closed!$A:$A,0)), "Closed", IF(K301&lt;=2,"Daily",IF(K301&lt;=5,"Weekly",IF(K301&lt;=31,"Monthly",IF(K301&lt;=90,"Quarterly",IF(K301&lt;=180,"Semi-annual",IF(K301&lt;=366,"Annual","Missing Data")))))))</f>
        <v>Monthly</v>
      </c>
      <c r="M301" s="3">
        <f>VLOOKUP($D301,LiquidityProfile!$A:$C,2,0)</f>
        <v>365</v>
      </c>
      <c r="N301" s="3">
        <f>VLOOKUP($D301,LiquidityProfile!$A:$C,3,0)</f>
        <v>1825</v>
      </c>
      <c r="O301" s="3" t="str">
        <f t="shared" si="13"/>
        <v>Liquidity Receiver</v>
      </c>
      <c r="P301" s="3" t="str">
        <f t="shared" si="14"/>
        <v>Liquidity Receiver</v>
      </c>
    </row>
    <row r="302" spans="1:16" ht="15.75" thickBot="1" x14ac:dyDescent="0.3">
      <c r="A302" s="3" t="s">
        <v>642</v>
      </c>
      <c r="B302" s="3" t="s">
        <v>643</v>
      </c>
      <c r="C302" s="3" t="s">
        <v>65</v>
      </c>
      <c r="D302" s="3" t="s">
        <v>12</v>
      </c>
      <c r="E302" s="3" t="s">
        <v>42</v>
      </c>
      <c r="F302" s="3" t="s">
        <v>41</v>
      </c>
      <c r="G302" s="3" t="s">
        <v>41</v>
      </c>
      <c r="H302" s="3" t="s">
        <v>41</v>
      </c>
      <c r="I302" s="7">
        <v>45860</v>
      </c>
      <c r="J302" s="7">
        <v>45938</v>
      </c>
      <c r="K302" s="3">
        <f t="shared" si="12"/>
        <v>78</v>
      </c>
      <c r="L302" s="3" t="str">
        <f>IF(ISNUMBER(MATCH(A302,Closed!$A:$A,0)), "Closed", IF(K302&lt;=2,"Daily",IF(K302&lt;=5,"Weekly",IF(K302&lt;=31,"Monthly",IF(K302&lt;=90,"Quarterly",IF(K302&lt;=180,"Semi-annual",IF(K302&lt;=366,"Annual","Missing Data")))))))</f>
        <v>Quarterly</v>
      </c>
      <c r="M302" s="3">
        <f>VLOOKUP($D302,LiquidityProfile!$A:$C,2,0)</f>
        <v>365</v>
      </c>
      <c r="N302" s="3">
        <f>VLOOKUP($D302,LiquidityProfile!$A:$C,3,0)</f>
        <v>1825</v>
      </c>
      <c r="O302" s="3" t="str">
        <f t="shared" si="13"/>
        <v>Liquidity Receiver</v>
      </c>
      <c r="P302" s="3" t="str">
        <f t="shared" si="14"/>
        <v>Liquidity Receiver</v>
      </c>
    </row>
    <row r="303" spans="1:16" ht="15.75" thickBot="1" x14ac:dyDescent="0.3">
      <c r="A303" s="3" t="s">
        <v>644</v>
      </c>
      <c r="B303" s="3" t="s">
        <v>645</v>
      </c>
      <c r="C303" s="3" t="s">
        <v>65</v>
      </c>
      <c r="D303" s="3" t="s">
        <v>12</v>
      </c>
      <c r="E303" s="3" t="s">
        <v>42</v>
      </c>
      <c r="F303" s="3" t="s">
        <v>41</v>
      </c>
      <c r="G303" s="3" t="s">
        <v>42</v>
      </c>
      <c r="H303" s="3" t="s">
        <v>42</v>
      </c>
      <c r="I303" s="7">
        <v>45933</v>
      </c>
      <c r="J303" s="7">
        <v>45938</v>
      </c>
      <c r="K303" s="3">
        <f t="shared" si="12"/>
        <v>5</v>
      </c>
      <c r="L303" s="3" t="str">
        <f>IF(ISNUMBER(MATCH(A303,Closed!$A:$A,0)), "Closed", IF(K303&lt;=2,"Daily",IF(K303&lt;=5,"Weekly",IF(K303&lt;=31,"Monthly",IF(K303&lt;=90,"Quarterly",IF(K303&lt;=180,"Semi-annual",IF(K303&lt;=366,"Annual","Missing Data")))))))</f>
        <v>Weekly</v>
      </c>
      <c r="M303" s="3">
        <f>VLOOKUP($D303,LiquidityProfile!$A:$C,2,0)</f>
        <v>365</v>
      </c>
      <c r="N303" s="3">
        <f>VLOOKUP($D303,LiquidityProfile!$A:$C,3,0)</f>
        <v>1825</v>
      </c>
      <c r="O303" s="3" t="str">
        <f t="shared" si="13"/>
        <v>Liquidity Receiver</v>
      </c>
      <c r="P303" s="3" t="str">
        <f t="shared" si="14"/>
        <v>Liquidity Receiver</v>
      </c>
    </row>
    <row r="304" spans="1:16" ht="15.75" thickBot="1" x14ac:dyDescent="0.3">
      <c r="A304" s="3" t="s">
        <v>646</v>
      </c>
      <c r="B304" s="3" t="s">
        <v>647</v>
      </c>
      <c r="C304" s="3" t="s">
        <v>65</v>
      </c>
      <c r="D304" s="3" t="s">
        <v>12</v>
      </c>
      <c r="E304" s="3" t="s">
        <v>42</v>
      </c>
      <c r="F304" s="3" t="s">
        <v>41</v>
      </c>
      <c r="G304" s="3" t="s">
        <v>41</v>
      </c>
      <c r="H304" s="3" t="s">
        <v>41</v>
      </c>
      <c r="I304" s="7">
        <v>45937</v>
      </c>
      <c r="J304" s="7">
        <v>45938</v>
      </c>
      <c r="K304" s="3">
        <f t="shared" si="12"/>
        <v>1</v>
      </c>
      <c r="L304" s="3" t="str">
        <f>IF(ISNUMBER(MATCH(A304,Closed!$A:$A,0)), "Closed", IF(K304&lt;=2,"Daily",IF(K304&lt;=5,"Weekly",IF(K304&lt;=31,"Monthly",IF(K304&lt;=90,"Quarterly",IF(K304&lt;=180,"Semi-annual",IF(K304&lt;=366,"Annual","Missing Data")))))))</f>
        <v>Daily</v>
      </c>
      <c r="M304" s="3">
        <f>VLOOKUP($D304,LiquidityProfile!$A:$C,2,0)</f>
        <v>365</v>
      </c>
      <c r="N304" s="3">
        <f>VLOOKUP($D304,LiquidityProfile!$A:$C,3,0)</f>
        <v>1825</v>
      </c>
      <c r="O304" s="3" t="str">
        <f t="shared" si="13"/>
        <v>Liquidity Receiver</v>
      </c>
      <c r="P304" s="3" t="str">
        <f t="shared" si="14"/>
        <v>Liquidity Receiver</v>
      </c>
    </row>
    <row r="305" spans="1:16" ht="15.75" thickBot="1" x14ac:dyDescent="0.3">
      <c r="A305" s="3" t="s">
        <v>648</v>
      </c>
      <c r="B305" s="3" t="s">
        <v>649</v>
      </c>
      <c r="C305" s="3" t="s">
        <v>40</v>
      </c>
      <c r="D305" s="3" t="s">
        <v>24</v>
      </c>
      <c r="E305" s="3" t="s">
        <v>41</v>
      </c>
      <c r="F305" s="3" t="s">
        <v>42</v>
      </c>
      <c r="G305" s="3" t="s">
        <v>42</v>
      </c>
      <c r="H305" s="3" t="s">
        <v>42</v>
      </c>
      <c r="I305" s="7">
        <v>45936</v>
      </c>
      <c r="J305" s="7">
        <v>45938</v>
      </c>
      <c r="K305" s="3">
        <f t="shared" si="12"/>
        <v>2</v>
      </c>
      <c r="L305" s="3" t="str">
        <f>IF(ISNUMBER(MATCH(A305,Closed!$A:$A,0)), "Closed", IF(K305&lt;=2,"Daily",IF(K305&lt;=5,"Weekly",IF(K305&lt;=31,"Monthly",IF(K305&lt;=90,"Quarterly",IF(K305&lt;=180,"Semi-annual",IF(K305&lt;=366,"Annual","Missing Data")))))))</f>
        <v>Daily</v>
      </c>
      <c r="M305" s="3">
        <f>VLOOKUP($D305,LiquidityProfile!$A:$C,2,0)</f>
        <v>5</v>
      </c>
      <c r="N305" s="3">
        <f>VLOOKUP($D305,LiquidityProfile!$A:$C,3,0)</f>
        <v>180</v>
      </c>
      <c r="O305" s="3" t="str">
        <f t="shared" si="13"/>
        <v>Liquidity Provider</v>
      </c>
      <c r="P305" s="3" t="str">
        <f t="shared" si="14"/>
        <v>Liquidity Receiver</v>
      </c>
    </row>
    <row r="306" spans="1:16" ht="15.75" thickBot="1" x14ac:dyDescent="0.3">
      <c r="A306" s="3" t="s">
        <v>650</v>
      </c>
      <c r="B306" s="3" t="s">
        <v>651</v>
      </c>
      <c r="C306" s="3" t="s">
        <v>40</v>
      </c>
      <c r="D306" s="3" t="s">
        <v>24</v>
      </c>
      <c r="E306" s="3" t="s">
        <v>41</v>
      </c>
      <c r="F306" s="3" t="s">
        <v>42</v>
      </c>
      <c r="G306" s="3" t="s">
        <v>42</v>
      </c>
      <c r="H306" s="3" t="s">
        <v>42</v>
      </c>
      <c r="I306" s="7">
        <v>45937</v>
      </c>
      <c r="J306" s="7">
        <v>45938</v>
      </c>
      <c r="K306" s="3">
        <f t="shared" si="12"/>
        <v>1</v>
      </c>
      <c r="L306" s="3" t="str">
        <f>IF(ISNUMBER(MATCH(A306,Closed!$A:$A,0)), "Closed", IF(K306&lt;=2,"Daily",IF(K306&lt;=5,"Weekly",IF(K306&lt;=31,"Monthly",IF(K306&lt;=90,"Quarterly",IF(K306&lt;=180,"Semi-annual",IF(K306&lt;=366,"Annual","Missing Data")))))))</f>
        <v>Daily</v>
      </c>
      <c r="M306" s="3">
        <f>VLOOKUP($D306,LiquidityProfile!$A:$C,2,0)</f>
        <v>5</v>
      </c>
      <c r="N306" s="3">
        <f>VLOOKUP($D306,LiquidityProfile!$A:$C,3,0)</f>
        <v>180</v>
      </c>
      <c r="O306" s="3" t="str">
        <f t="shared" si="13"/>
        <v>Liquidity Provider</v>
      </c>
      <c r="P306" s="3" t="str">
        <f t="shared" si="14"/>
        <v>Liquidity Receiver</v>
      </c>
    </row>
    <row r="307" spans="1:16" ht="15.75" thickBot="1" x14ac:dyDescent="0.3">
      <c r="A307" s="3" t="s">
        <v>652</v>
      </c>
      <c r="B307" s="3" t="s">
        <v>653</v>
      </c>
      <c r="C307" s="3" t="s">
        <v>40</v>
      </c>
      <c r="D307" s="3" t="s">
        <v>24</v>
      </c>
      <c r="E307" s="3" t="s">
        <v>41</v>
      </c>
      <c r="F307" s="3" t="s">
        <v>42</v>
      </c>
      <c r="G307" s="3" t="s">
        <v>42</v>
      </c>
      <c r="H307" s="3" t="s">
        <v>42</v>
      </c>
      <c r="I307" s="7">
        <v>45936</v>
      </c>
      <c r="J307" s="7">
        <v>45938</v>
      </c>
      <c r="K307" s="3">
        <f t="shared" si="12"/>
        <v>2</v>
      </c>
      <c r="L307" s="3" t="str">
        <f>IF(ISNUMBER(MATCH(A307,Closed!$A:$A,0)), "Closed", IF(K307&lt;=2,"Daily",IF(K307&lt;=5,"Weekly",IF(K307&lt;=31,"Monthly",IF(K307&lt;=90,"Quarterly",IF(K307&lt;=180,"Semi-annual",IF(K307&lt;=366,"Annual","Missing Data")))))))</f>
        <v>Daily</v>
      </c>
      <c r="M307" s="3">
        <f>VLOOKUP($D307,LiquidityProfile!$A:$C,2,0)</f>
        <v>5</v>
      </c>
      <c r="N307" s="3">
        <f>VLOOKUP($D307,LiquidityProfile!$A:$C,3,0)</f>
        <v>180</v>
      </c>
      <c r="O307" s="3" t="str">
        <f t="shared" si="13"/>
        <v>Liquidity Provider</v>
      </c>
      <c r="P307" s="3" t="str">
        <f t="shared" si="14"/>
        <v>Liquidity Receiver</v>
      </c>
    </row>
    <row r="308" spans="1:16" ht="15.75" thickBot="1" x14ac:dyDescent="0.3">
      <c r="A308" s="3" t="s">
        <v>654</v>
      </c>
      <c r="B308" s="3" t="s">
        <v>655</v>
      </c>
      <c r="C308" s="3" t="s">
        <v>65</v>
      </c>
      <c r="D308" s="3" t="s">
        <v>24</v>
      </c>
      <c r="E308" s="3" t="s">
        <v>41</v>
      </c>
      <c r="F308" s="3" t="s">
        <v>41</v>
      </c>
      <c r="G308" s="3" t="s">
        <v>41</v>
      </c>
      <c r="H308" s="3" t="s">
        <v>41</v>
      </c>
      <c r="I308" s="7">
        <v>45933</v>
      </c>
      <c r="J308" s="7">
        <v>45938</v>
      </c>
      <c r="K308" s="3">
        <f t="shared" si="12"/>
        <v>5</v>
      </c>
      <c r="L308" s="3" t="str">
        <f>IF(ISNUMBER(MATCH(A308,Closed!$A:$A,0)), "Closed", IF(K308&lt;=2,"Daily",IF(K308&lt;=5,"Weekly",IF(K308&lt;=31,"Monthly",IF(K308&lt;=90,"Quarterly",IF(K308&lt;=180,"Semi-annual",IF(K308&lt;=366,"Annual","Missing Data")))))))</f>
        <v>Weekly</v>
      </c>
      <c r="M308" s="3">
        <f>VLOOKUP($D308,LiquidityProfile!$A:$C,2,0)</f>
        <v>5</v>
      </c>
      <c r="N308" s="3">
        <f>VLOOKUP($D308,LiquidityProfile!$A:$C,3,0)</f>
        <v>180</v>
      </c>
      <c r="O308" s="3" t="str">
        <f t="shared" si="13"/>
        <v>Liquidity Provider</v>
      </c>
      <c r="P308" s="3" t="str">
        <f t="shared" si="14"/>
        <v>Liquidity Receiver</v>
      </c>
    </row>
    <row r="309" spans="1:16" ht="15.75" thickBot="1" x14ac:dyDescent="0.3">
      <c r="A309" s="3" t="s">
        <v>656</v>
      </c>
      <c r="B309" s="3" t="s">
        <v>657</v>
      </c>
      <c r="C309" s="3" t="s">
        <v>65</v>
      </c>
      <c r="D309" s="3" t="s">
        <v>24</v>
      </c>
      <c r="E309" s="3" t="s">
        <v>41</v>
      </c>
      <c r="F309" s="3" t="s">
        <v>41</v>
      </c>
      <c r="G309" s="3" t="s">
        <v>41</v>
      </c>
      <c r="H309" s="3" t="s">
        <v>41</v>
      </c>
      <c r="I309" s="7">
        <v>45937</v>
      </c>
      <c r="J309" s="7">
        <v>45938</v>
      </c>
      <c r="K309" s="3">
        <f t="shared" si="12"/>
        <v>1</v>
      </c>
      <c r="L309" s="3" t="str">
        <f>IF(ISNUMBER(MATCH(A309,Closed!$A:$A,0)), "Closed", IF(K309&lt;=2,"Daily",IF(K309&lt;=5,"Weekly",IF(K309&lt;=31,"Monthly",IF(K309&lt;=90,"Quarterly",IF(K309&lt;=180,"Semi-annual",IF(K309&lt;=366,"Annual","Missing Data")))))))</f>
        <v>Daily</v>
      </c>
      <c r="M309" s="3">
        <f>VLOOKUP($D309,LiquidityProfile!$A:$C,2,0)</f>
        <v>5</v>
      </c>
      <c r="N309" s="3">
        <f>VLOOKUP($D309,LiquidityProfile!$A:$C,3,0)</f>
        <v>180</v>
      </c>
      <c r="O309" s="3" t="str">
        <f t="shared" si="13"/>
        <v>Liquidity Provider</v>
      </c>
      <c r="P309" s="3" t="str">
        <f t="shared" si="14"/>
        <v>Liquidity Receiver</v>
      </c>
    </row>
    <row r="310" spans="1:16" ht="15.75" thickBot="1" x14ac:dyDescent="0.3">
      <c r="A310" s="3" t="s">
        <v>658</v>
      </c>
      <c r="B310" s="3" t="s">
        <v>659</v>
      </c>
      <c r="C310" s="3" t="s">
        <v>65</v>
      </c>
      <c r="D310" s="3" t="s">
        <v>24</v>
      </c>
      <c r="E310" s="3" t="s">
        <v>41</v>
      </c>
      <c r="F310" s="3" t="s">
        <v>41</v>
      </c>
      <c r="G310" s="3" t="s">
        <v>41</v>
      </c>
      <c r="H310" s="3" t="s">
        <v>42</v>
      </c>
      <c r="I310" s="7">
        <v>45936</v>
      </c>
      <c r="J310" s="7">
        <v>45938</v>
      </c>
      <c r="K310" s="3">
        <f t="shared" si="12"/>
        <v>2</v>
      </c>
      <c r="L310" s="3" t="str">
        <f>IF(ISNUMBER(MATCH(A310,Closed!$A:$A,0)), "Closed", IF(K310&lt;=2,"Daily",IF(K310&lt;=5,"Weekly",IF(K310&lt;=31,"Monthly",IF(K310&lt;=90,"Quarterly",IF(K310&lt;=180,"Semi-annual",IF(K310&lt;=366,"Annual","Missing Data")))))))</f>
        <v>Daily</v>
      </c>
      <c r="M310" s="3">
        <f>VLOOKUP($D310,LiquidityProfile!$A:$C,2,0)</f>
        <v>5</v>
      </c>
      <c r="N310" s="3">
        <f>VLOOKUP($D310,LiquidityProfile!$A:$C,3,0)</f>
        <v>180</v>
      </c>
      <c r="O310" s="3" t="str">
        <f t="shared" si="13"/>
        <v>Liquidity Provider</v>
      </c>
      <c r="P310" s="3" t="str">
        <f t="shared" si="14"/>
        <v>Liquidity Receiver</v>
      </c>
    </row>
    <row r="311" spans="1:16" ht="15.75" thickBot="1" x14ac:dyDescent="0.3">
      <c r="A311" s="3" t="s">
        <v>660</v>
      </c>
      <c r="B311" s="3" t="s">
        <v>661</v>
      </c>
      <c r="C311" s="3" t="s">
        <v>65</v>
      </c>
      <c r="D311" s="3" t="s">
        <v>24</v>
      </c>
      <c r="E311" s="3" t="s">
        <v>42</v>
      </c>
      <c r="F311" s="3" t="s">
        <v>41</v>
      </c>
      <c r="G311" s="3" t="s">
        <v>41</v>
      </c>
      <c r="H311" s="3" t="s">
        <v>41</v>
      </c>
      <c r="I311" s="7">
        <v>45933</v>
      </c>
      <c r="J311" s="7">
        <v>45938</v>
      </c>
      <c r="K311" s="3">
        <f t="shared" si="12"/>
        <v>5</v>
      </c>
      <c r="L311" s="3" t="str">
        <f>IF(ISNUMBER(MATCH(A311,Closed!$A:$A,0)), "Closed", IF(K311&lt;=2,"Daily",IF(K311&lt;=5,"Weekly",IF(K311&lt;=31,"Monthly",IF(K311&lt;=90,"Quarterly",IF(K311&lt;=180,"Semi-annual",IF(K311&lt;=366,"Annual","Missing Data")))))))</f>
        <v>Weekly</v>
      </c>
      <c r="M311" s="3">
        <f>VLOOKUP($D311,LiquidityProfile!$A:$C,2,0)</f>
        <v>5</v>
      </c>
      <c r="N311" s="3">
        <f>VLOOKUP($D311,LiquidityProfile!$A:$C,3,0)</f>
        <v>180</v>
      </c>
      <c r="O311" s="3" t="str">
        <f t="shared" si="13"/>
        <v>Liquidity Provider</v>
      </c>
      <c r="P311" s="3" t="str">
        <f t="shared" si="14"/>
        <v>Liquidity Receiver</v>
      </c>
    </row>
    <row r="312" spans="1:16" ht="15.75" thickBot="1" x14ac:dyDescent="0.3">
      <c r="A312" s="3" t="s">
        <v>662</v>
      </c>
      <c r="B312" s="3" t="s">
        <v>663</v>
      </c>
      <c r="C312" s="3" t="s">
        <v>65</v>
      </c>
      <c r="D312" s="3" t="s">
        <v>24</v>
      </c>
      <c r="E312" s="3" t="s">
        <v>42</v>
      </c>
      <c r="F312" s="3" t="s">
        <v>42</v>
      </c>
      <c r="G312" s="3" t="s">
        <v>42</v>
      </c>
      <c r="H312" s="3" t="s">
        <v>41</v>
      </c>
      <c r="I312" s="7">
        <v>45936</v>
      </c>
      <c r="J312" s="7">
        <v>45938</v>
      </c>
      <c r="K312" s="3">
        <f t="shared" si="12"/>
        <v>2</v>
      </c>
      <c r="L312" s="3" t="str">
        <f>IF(ISNUMBER(MATCH(A312,Closed!$A:$A,0)), "Closed", IF(K312&lt;=2,"Daily",IF(K312&lt;=5,"Weekly",IF(K312&lt;=31,"Monthly",IF(K312&lt;=90,"Quarterly",IF(K312&lt;=180,"Semi-annual",IF(K312&lt;=366,"Annual","Missing Data")))))))</f>
        <v>Closed</v>
      </c>
      <c r="M312" s="3">
        <f>VLOOKUP($D312,LiquidityProfile!$A:$C,2,0)</f>
        <v>5</v>
      </c>
      <c r="N312" s="3">
        <f>VLOOKUP($D312,LiquidityProfile!$A:$C,3,0)</f>
        <v>180</v>
      </c>
      <c r="O312" s="3" t="str">
        <f t="shared" si="13"/>
        <v>Not Applicable</v>
      </c>
      <c r="P312" s="3" t="str">
        <f t="shared" si="14"/>
        <v>Not Applicable</v>
      </c>
    </row>
    <row r="313" spans="1:16" ht="15.75" thickBot="1" x14ac:dyDescent="0.3">
      <c r="A313" s="3" t="s">
        <v>664</v>
      </c>
      <c r="B313" s="3" t="s">
        <v>665</v>
      </c>
      <c r="C313" s="3" t="s">
        <v>40</v>
      </c>
      <c r="D313" s="3" t="s">
        <v>26</v>
      </c>
      <c r="E313" s="3" t="s">
        <v>41</v>
      </c>
      <c r="F313" s="3" t="s">
        <v>42</v>
      </c>
      <c r="G313" s="3" t="s">
        <v>42</v>
      </c>
      <c r="H313" s="3" t="s">
        <v>42</v>
      </c>
      <c r="I313" s="7">
        <v>45936</v>
      </c>
      <c r="J313" s="7">
        <v>45938</v>
      </c>
      <c r="K313" s="3">
        <f t="shared" si="12"/>
        <v>2</v>
      </c>
      <c r="L313" s="3" t="str">
        <f>IF(ISNUMBER(MATCH(A313,Closed!$A:$A,0)), "Closed", IF(K313&lt;=2,"Daily",IF(K313&lt;=5,"Weekly",IF(K313&lt;=31,"Monthly",IF(K313&lt;=90,"Quarterly",IF(K313&lt;=180,"Semi-annual",IF(K313&lt;=366,"Annual","Missing Data")))))))</f>
        <v>Daily</v>
      </c>
      <c r="M313" s="3">
        <f>VLOOKUP($D313,LiquidityProfile!$A:$C,2,0)</f>
        <v>5</v>
      </c>
      <c r="N313" s="3">
        <f>VLOOKUP($D313,LiquidityProfile!$A:$C,3,0)</f>
        <v>140</v>
      </c>
      <c r="O313" s="3" t="str">
        <f t="shared" si="13"/>
        <v>Liquidity Provider</v>
      </c>
      <c r="P313" s="3" t="str">
        <f t="shared" si="14"/>
        <v>Liquidity Receiver</v>
      </c>
    </row>
    <row r="314" spans="1:16" ht="15.75" thickBot="1" x14ac:dyDescent="0.3">
      <c r="A314" s="3" t="s">
        <v>666</v>
      </c>
      <c r="B314" s="3" t="s">
        <v>667</v>
      </c>
      <c r="C314" s="3" t="s">
        <v>65</v>
      </c>
      <c r="D314" s="3" t="s">
        <v>26</v>
      </c>
      <c r="E314" s="3" t="s">
        <v>41</v>
      </c>
      <c r="F314" s="3" t="s">
        <v>41</v>
      </c>
      <c r="G314" s="3" t="s">
        <v>41</v>
      </c>
      <c r="H314" s="3" t="s">
        <v>41</v>
      </c>
      <c r="I314" s="7">
        <v>45933</v>
      </c>
      <c r="J314" s="7">
        <v>45938</v>
      </c>
      <c r="K314" s="3">
        <f t="shared" si="12"/>
        <v>5</v>
      </c>
      <c r="L314" s="3" t="str">
        <f>IF(ISNUMBER(MATCH(A314,Closed!$A:$A,0)), "Closed", IF(K314&lt;=2,"Daily",IF(K314&lt;=5,"Weekly",IF(K314&lt;=31,"Monthly",IF(K314&lt;=90,"Quarterly",IF(K314&lt;=180,"Semi-annual",IF(K314&lt;=366,"Annual","Missing Data")))))))</f>
        <v>Weekly</v>
      </c>
      <c r="M314" s="3">
        <f>VLOOKUP($D314,LiquidityProfile!$A:$C,2,0)</f>
        <v>5</v>
      </c>
      <c r="N314" s="3">
        <f>VLOOKUP($D314,LiquidityProfile!$A:$C,3,0)</f>
        <v>140</v>
      </c>
      <c r="O314" s="3" t="str">
        <f t="shared" si="13"/>
        <v>Liquidity Provider</v>
      </c>
      <c r="P314" s="3" t="str">
        <f t="shared" si="14"/>
        <v>Liquidity Receiver</v>
      </c>
    </row>
    <row r="315" spans="1:16" ht="15.75" thickBot="1" x14ac:dyDescent="0.3">
      <c r="A315" s="3" t="s">
        <v>668</v>
      </c>
      <c r="B315" s="3" t="s">
        <v>669</v>
      </c>
      <c r="C315" s="3" t="s">
        <v>65</v>
      </c>
      <c r="D315" s="3" t="s">
        <v>26</v>
      </c>
      <c r="E315" s="3" t="s">
        <v>41</v>
      </c>
      <c r="F315" s="3" t="s">
        <v>41</v>
      </c>
      <c r="G315" s="3" t="s">
        <v>41</v>
      </c>
      <c r="H315" s="3" t="s">
        <v>41</v>
      </c>
      <c r="I315" s="7">
        <v>45937</v>
      </c>
      <c r="J315" s="7">
        <v>45938</v>
      </c>
      <c r="K315" s="3">
        <f t="shared" si="12"/>
        <v>1</v>
      </c>
      <c r="L315" s="3" t="str">
        <f>IF(ISNUMBER(MATCH(A315,Closed!$A:$A,0)), "Closed", IF(K315&lt;=2,"Daily",IF(K315&lt;=5,"Weekly",IF(K315&lt;=31,"Monthly",IF(K315&lt;=90,"Quarterly",IF(K315&lt;=180,"Semi-annual",IF(K315&lt;=366,"Annual","Missing Data")))))))</f>
        <v>Daily</v>
      </c>
      <c r="M315" s="3">
        <f>VLOOKUP($D315,LiquidityProfile!$A:$C,2,0)</f>
        <v>5</v>
      </c>
      <c r="N315" s="3">
        <f>VLOOKUP($D315,LiquidityProfile!$A:$C,3,0)</f>
        <v>140</v>
      </c>
      <c r="O315" s="3" t="str">
        <f t="shared" si="13"/>
        <v>Liquidity Provider</v>
      </c>
      <c r="P315" s="3" t="str">
        <f t="shared" si="14"/>
        <v>Liquidity Receiver</v>
      </c>
    </row>
    <row r="316" spans="1:16" ht="15.75" thickBot="1" x14ac:dyDescent="0.3">
      <c r="A316" s="3" t="s">
        <v>670</v>
      </c>
      <c r="B316" s="3" t="s">
        <v>671</v>
      </c>
      <c r="C316" s="3" t="s">
        <v>65</v>
      </c>
      <c r="D316" s="3" t="s">
        <v>26</v>
      </c>
      <c r="E316" s="3" t="s">
        <v>41</v>
      </c>
      <c r="F316" s="3" t="s">
        <v>42</v>
      </c>
      <c r="G316" s="3" t="s">
        <v>41</v>
      </c>
      <c r="H316" s="3" t="s">
        <v>42</v>
      </c>
      <c r="I316" s="7">
        <v>45936</v>
      </c>
      <c r="J316" s="7">
        <v>45938</v>
      </c>
      <c r="K316" s="3">
        <f t="shared" si="12"/>
        <v>2</v>
      </c>
      <c r="L316" s="3" t="str">
        <f>IF(ISNUMBER(MATCH(A316,Closed!$A:$A,0)), "Closed", IF(K316&lt;=2,"Daily",IF(K316&lt;=5,"Weekly",IF(K316&lt;=31,"Monthly",IF(K316&lt;=90,"Quarterly",IF(K316&lt;=180,"Semi-annual",IF(K316&lt;=366,"Annual","Missing Data")))))))</f>
        <v>Daily</v>
      </c>
      <c r="M316" s="3">
        <f>VLOOKUP($D316,LiquidityProfile!$A:$C,2,0)</f>
        <v>5</v>
      </c>
      <c r="N316" s="3">
        <f>VLOOKUP($D316,LiquidityProfile!$A:$C,3,0)</f>
        <v>140</v>
      </c>
      <c r="O316" s="3" t="str">
        <f t="shared" si="13"/>
        <v>Liquidity Provider</v>
      </c>
      <c r="P316" s="3" t="str">
        <f t="shared" si="14"/>
        <v>Liquidity Receiver</v>
      </c>
    </row>
    <row r="317" spans="1:16" ht="15.75" thickBot="1" x14ac:dyDescent="0.3">
      <c r="A317" s="3" t="s">
        <v>672</v>
      </c>
      <c r="B317" s="3" t="s">
        <v>673</v>
      </c>
      <c r="C317" s="3" t="s">
        <v>65</v>
      </c>
      <c r="D317" s="3" t="s">
        <v>26</v>
      </c>
      <c r="E317" s="3" t="s">
        <v>42</v>
      </c>
      <c r="F317" s="3" t="s">
        <v>41</v>
      </c>
      <c r="G317" s="3" t="s">
        <v>41</v>
      </c>
      <c r="H317" s="3" t="s">
        <v>41</v>
      </c>
      <c r="I317" s="7">
        <v>45933</v>
      </c>
      <c r="J317" s="7">
        <v>45938</v>
      </c>
      <c r="K317" s="3">
        <f t="shared" si="12"/>
        <v>5</v>
      </c>
      <c r="L317" s="3" t="str">
        <f>IF(ISNUMBER(MATCH(A317,Closed!$A:$A,0)), "Closed", IF(K317&lt;=2,"Daily",IF(K317&lt;=5,"Weekly",IF(K317&lt;=31,"Monthly",IF(K317&lt;=90,"Quarterly",IF(K317&lt;=180,"Semi-annual",IF(K317&lt;=366,"Annual","Missing Data")))))))</f>
        <v>Weekly</v>
      </c>
      <c r="M317" s="3">
        <f>VLOOKUP($D317,LiquidityProfile!$A:$C,2,0)</f>
        <v>5</v>
      </c>
      <c r="N317" s="3">
        <f>VLOOKUP($D317,LiquidityProfile!$A:$C,3,0)</f>
        <v>140</v>
      </c>
      <c r="O317" s="3" t="str">
        <f t="shared" si="13"/>
        <v>Liquidity Provider</v>
      </c>
      <c r="P317" s="3" t="str">
        <f t="shared" si="14"/>
        <v>Liquidity Receiver</v>
      </c>
    </row>
    <row r="318" spans="1:16" ht="15.75" thickBot="1" x14ac:dyDescent="0.3">
      <c r="A318" s="3" t="s">
        <v>674</v>
      </c>
      <c r="B318" s="3" t="s">
        <v>675</v>
      </c>
      <c r="C318" s="3" t="s">
        <v>65</v>
      </c>
      <c r="D318" s="3" t="s">
        <v>26</v>
      </c>
      <c r="E318" s="3" t="s">
        <v>42</v>
      </c>
      <c r="F318" s="3" t="s">
        <v>41</v>
      </c>
      <c r="G318" s="3" t="s">
        <v>42</v>
      </c>
      <c r="H318" s="3" t="s">
        <v>41</v>
      </c>
      <c r="I318" s="7">
        <v>45936</v>
      </c>
      <c r="J318" s="7">
        <v>45938</v>
      </c>
      <c r="K318" s="3">
        <f t="shared" si="12"/>
        <v>2</v>
      </c>
      <c r="L318" s="3" t="str">
        <f>IF(ISNUMBER(MATCH(A318,Closed!$A:$A,0)), "Closed", IF(K318&lt;=2,"Daily",IF(K318&lt;=5,"Weekly",IF(K318&lt;=31,"Monthly",IF(K318&lt;=90,"Quarterly",IF(K318&lt;=180,"Semi-annual",IF(K318&lt;=366,"Annual","Missing Data")))))))</f>
        <v>Daily</v>
      </c>
      <c r="M318" s="3">
        <f>VLOOKUP($D318,LiquidityProfile!$A:$C,2,0)</f>
        <v>5</v>
      </c>
      <c r="N318" s="3">
        <f>VLOOKUP($D318,LiquidityProfile!$A:$C,3,0)</f>
        <v>140</v>
      </c>
      <c r="O318" s="3" t="str">
        <f t="shared" si="13"/>
        <v>Liquidity Provider</v>
      </c>
      <c r="P318" s="3" t="str">
        <f t="shared" si="14"/>
        <v>Liquidity Receiver</v>
      </c>
    </row>
    <row r="319" spans="1:16" ht="15.75" thickBot="1" x14ac:dyDescent="0.3">
      <c r="A319" s="3" t="s">
        <v>676</v>
      </c>
      <c r="B319" s="3" t="s">
        <v>677</v>
      </c>
      <c r="C319" s="3" t="s">
        <v>65</v>
      </c>
      <c r="D319" s="3" t="s">
        <v>26</v>
      </c>
      <c r="E319" s="3" t="s">
        <v>42</v>
      </c>
      <c r="F319" s="3" t="s">
        <v>41</v>
      </c>
      <c r="G319" s="3" t="s">
        <v>41</v>
      </c>
      <c r="H319" s="3" t="s">
        <v>41</v>
      </c>
      <c r="I319" s="7">
        <v>45933</v>
      </c>
      <c r="J319" s="7">
        <v>45938</v>
      </c>
      <c r="K319" s="3">
        <f t="shared" si="12"/>
        <v>5</v>
      </c>
      <c r="L319" s="3" t="str">
        <f>IF(ISNUMBER(MATCH(A319,Closed!$A:$A,0)), "Closed", IF(K319&lt;=2,"Daily",IF(K319&lt;=5,"Weekly",IF(K319&lt;=31,"Monthly",IF(K319&lt;=90,"Quarterly",IF(K319&lt;=180,"Semi-annual",IF(K319&lt;=366,"Annual","Missing Data")))))))</f>
        <v>Weekly</v>
      </c>
      <c r="M319" s="3">
        <f>VLOOKUP($D319,LiquidityProfile!$A:$C,2,0)</f>
        <v>5</v>
      </c>
      <c r="N319" s="3">
        <f>VLOOKUP($D319,LiquidityProfile!$A:$C,3,0)</f>
        <v>140</v>
      </c>
      <c r="O319" s="3" t="str">
        <f t="shared" si="13"/>
        <v>Liquidity Provider</v>
      </c>
      <c r="P319" s="3" t="str">
        <f t="shared" si="14"/>
        <v>Liquidity Receiver</v>
      </c>
    </row>
    <row r="320" spans="1:16" ht="15.75" thickBot="1" x14ac:dyDescent="0.3">
      <c r="A320" s="3" t="s">
        <v>678</v>
      </c>
      <c r="B320" s="3" t="s">
        <v>679</v>
      </c>
      <c r="C320" s="3" t="s">
        <v>65</v>
      </c>
      <c r="D320" s="3" t="s">
        <v>26</v>
      </c>
      <c r="E320" s="3" t="s">
        <v>42</v>
      </c>
      <c r="F320" s="3" t="s">
        <v>42</v>
      </c>
      <c r="G320" s="3" t="s">
        <v>42</v>
      </c>
      <c r="H320" s="3" t="s">
        <v>41</v>
      </c>
      <c r="I320" s="7">
        <v>45929</v>
      </c>
      <c r="J320" s="7">
        <v>45938</v>
      </c>
      <c r="K320" s="3">
        <f t="shared" si="12"/>
        <v>9</v>
      </c>
      <c r="L320" s="3" t="str">
        <f>IF(ISNUMBER(MATCH(A320,Closed!$A:$A,0)), "Closed", IF(K320&lt;=2,"Daily",IF(K320&lt;=5,"Weekly",IF(K320&lt;=31,"Monthly",IF(K320&lt;=90,"Quarterly",IF(K320&lt;=180,"Semi-annual",IF(K320&lt;=366,"Annual","Missing Data")))))))</f>
        <v>Monthly</v>
      </c>
      <c r="M320" s="3">
        <f>VLOOKUP($D320,LiquidityProfile!$A:$C,2,0)</f>
        <v>5</v>
      </c>
      <c r="N320" s="3">
        <f>VLOOKUP($D320,LiquidityProfile!$A:$C,3,0)</f>
        <v>140</v>
      </c>
      <c r="O320" s="3" t="str">
        <f t="shared" si="13"/>
        <v>Liquidity Provider</v>
      </c>
      <c r="P320" s="3" t="str">
        <f t="shared" si="14"/>
        <v>Liquidity Receiver</v>
      </c>
    </row>
    <row r="321" spans="1:16" ht="15.75" thickBot="1" x14ac:dyDescent="0.3">
      <c r="A321" s="3" t="s">
        <v>680</v>
      </c>
      <c r="B321" s="3" t="s">
        <v>681</v>
      </c>
      <c r="C321" s="3" t="s">
        <v>65</v>
      </c>
      <c r="D321" s="3" t="s">
        <v>28</v>
      </c>
      <c r="E321" s="3" t="s">
        <v>42</v>
      </c>
      <c r="F321" s="3" t="s">
        <v>42</v>
      </c>
      <c r="G321" s="3" t="s">
        <v>42</v>
      </c>
      <c r="H321" s="3" t="s">
        <v>41</v>
      </c>
      <c r="I321" s="7">
        <v>45385</v>
      </c>
      <c r="J321" s="7">
        <v>45938</v>
      </c>
      <c r="K321" s="3">
        <f t="shared" si="12"/>
        <v>553</v>
      </c>
      <c r="L321" s="3" t="str">
        <f>IF(ISNUMBER(MATCH(A321,Closed!$A:$A,0)), "Closed", IF(K321&lt;=2,"Daily",IF(K321&lt;=5,"Weekly",IF(K321&lt;=31,"Monthly",IF(K321&lt;=90,"Quarterly",IF(K321&lt;=180,"Semi-annual",IF(K321&lt;=366,"Annual","Missing Data")))))))</f>
        <v>Missing Data</v>
      </c>
      <c r="M321" s="3">
        <f>VLOOKUP($D321,LiquidityProfile!$A:$C,2,0)</f>
        <v>5</v>
      </c>
      <c r="N321" s="3">
        <f>VLOOKUP($D321,LiquidityProfile!$A:$C,3,0)</f>
        <v>90</v>
      </c>
      <c r="O321" s="3" t="str">
        <f t="shared" si="13"/>
        <v>Liquidity Provider</v>
      </c>
      <c r="P321" s="3" t="str">
        <f t="shared" si="14"/>
        <v>Liquidity Receiver</v>
      </c>
    </row>
    <row r="322" spans="1:16" ht="15.75" thickBot="1" x14ac:dyDescent="0.3">
      <c r="A322" s="3" t="s">
        <v>682</v>
      </c>
      <c r="B322" s="3" t="s">
        <v>683</v>
      </c>
      <c r="C322" s="3" t="s">
        <v>40</v>
      </c>
      <c r="D322" s="3" t="s">
        <v>20</v>
      </c>
      <c r="E322" s="3" t="s">
        <v>41</v>
      </c>
      <c r="F322" s="3" t="s">
        <v>42</v>
      </c>
      <c r="G322" s="3" t="s">
        <v>42</v>
      </c>
      <c r="H322" s="3" t="s">
        <v>42</v>
      </c>
      <c r="I322" s="7">
        <v>45937</v>
      </c>
      <c r="J322" s="7">
        <v>45938</v>
      </c>
      <c r="K322" s="3">
        <f t="shared" ref="K322:K385" si="15">IF(ISBLANK(I322), "", J322-I322)</f>
        <v>1</v>
      </c>
      <c r="L322" s="3" t="str">
        <f>IF(ISNUMBER(MATCH(A322,Closed!$A:$A,0)), "Closed", IF(K322&lt;=2,"Daily",IF(K322&lt;=5,"Weekly",IF(K322&lt;=31,"Monthly",IF(K322&lt;=90,"Quarterly",IF(K322&lt;=180,"Semi-annual",IF(K322&lt;=366,"Annual","Missing Data")))))))</f>
        <v>Daily</v>
      </c>
      <c r="M322" s="3">
        <f>VLOOKUP($D322,LiquidityProfile!$A:$C,2,0)</f>
        <v>10</v>
      </c>
      <c r="N322" s="3">
        <f>VLOOKUP($D322,LiquidityProfile!$A:$C,3,0)</f>
        <v>180</v>
      </c>
      <c r="O322" s="3" t="str">
        <f t="shared" si="13"/>
        <v>Liquidity Provider</v>
      </c>
      <c r="P322" s="3" t="str">
        <f t="shared" si="14"/>
        <v>Liquidity Receiver</v>
      </c>
    </row>
    <row r="323" spans="1:16" ht="15.75" thickBot="1" x14ac:dyDescent="0.3">
      <c r="A323" s="3" t="s">
        <v>684</v>
      </c>
      <c r="B323" s="3" t="s">
        <v>685</v>
      </c>
      <c r="C323" s="3" t="s">
        <v>40</v>
      </c>
      <c r="D323" s="3" t="s">
        <v>20</v>
      </c>
      <c r="E323" s="3" t="s">
        <v>41</v>
      </c>
      <c r="F323" s="3" t="s">
        <v>42</v>
      </c>
      <c r="G323" s="3" t="s">
        <v>42</v>
      </c>
      <c r="H323" s="3" t="s">
        <v>42</v>
      </c>
      <c r="I323" s="7">
        <v>45937</v>
      </c>
      <c r="J323" s="7">
        <v>45938</v>
      </c>
      <c r="K323" s="3">
        <f t="shared" si="15"/>
        <v>1</v>
      </c>
      <c r="L323" s="3" t="str">
        <f>IF(ISNUMBER(MATCH(A323,Closed!$A:$A,0)), "Closed", IF(K323&lt;=2,"Daily",IF(K323&lt;=5,"Weekly",IF(K323&lt;=31,"Monthly",IF(K323&lt;=90,"Quarterly",IF(K323&lt;=180,"Semi-annual",IF(K323&lt;=366,"Annual","Missing Data")))))))</f>
        <v>Daily</v>
      </c>
      <c r="M323" s="3">
        <f>VLOOKUP($D323,LiquidityProfile!$A:$C,2,0)</f>
        <v>10</v>
      </c>
      <c r="N323" s="3">
        <f>VLOOKUP($D323,LiquidityProfile!$A:$C,3,0)</f>
        <v>180</v>
      </c>
      <c r="O323" s="3" t="str">
        <f t="shared" ref="O323:O386" si="16">IF(L323="Closed","Not Applicable",IF(M323&lt;=30,"Liquidity Provider","Liquidity Receiver"))</f>
        <v>Liquidity Provider</v>
      </c>
      <c r="P323" s="3" t="str">
        <f t="shared" ref="P323:P386" si="17">IF(L323="Closed","Not Applicable",IF(N323&lt;=30,"Liquidity Provider","Liquidity Receiver"))</f>
        <v>Liquidity Receiver</v>
      </c>
    </row>
    <row r="324" spans="1:16" ht="15.75" thickBot="1" x14ac:dyDescent="0.3">
      <c r="A324" s="3" t="s">
        <v>686</v>
      </c>
      <c r="B324" s="3" t="s">
        <v>687</v>
      </c>
      <c r="C324" s="3" t="s">
        <v>40</v>
      </c>
      <c r="D324" s="3" t="s">
        <v>20</v>
      </c>
      <c r="E324" s="3" t="s">
        <v>41</v>
      </c>
      <c r="F324" s="3" t="s">
        <v>42</v>
      </c>
      <c r="G324" s="3" t="s">
        <v>42</v>
      </c>
      <c r="H324" s="3" t="s">
        <v>42</v>
      </c>
      <c r="I324" s="7">
        <v>45937</v>
      </c>
      <c r="J324" s="7">
        <v>45938</v>
      </c>
      <c r="K324" s="3">
        <f t="shared" si="15"/>
        <v>1</v>
      </c>
      <c r="L324" s="3" t="str">
        <f>IF(ISNUMBER(MATCH(A324,Closed!$A:$A,0)), "Closed", IF(K324&lt;=2,"Daily",IF(K324&lt;=5,"Weekly",IF(K324&lt;=31,"Monthly",IF(K324&lt;=90,"Quarterly",IF(K324&lt;=180,"Semi-annual",IF(K324&lt;=366,"Annual","Missing Data")))))))</f>
        <v>Daily</v>
      </c>
      <c r="M324" s="3">
        <f>VLOOKUP($D324,LiquidityProfile!$A:$C,2,0)</f>
        <v>10</v>
      </c>
      <c r="N324" s="3">
        <f>VLOOKUP($D324,LiquidityProfile!$A:$C,3,0)</f>
        <v>180</v>
      </c>
      <c r="O324" s="3" t="str">
        <f t="shared" si="16"/>
        <v>Liquidity Provider</v>
      </c>
      <c r="P324" s="3" t="str">
        <f t="shared" si="17"/>
        <v>Liquidity Receiver</v>
      </c>
    </row>
    <row r="325" spans="1:16" ht="15.75" thickBot="1" x14ac:dyDescent="0.3">
      <c r="A325" s="3" t="s">
        <v>688</v>
      </c>
      <c r="B325" s="3" t="s">
        <v>689</v>
      </c>
      <c r="C325" s="3" t="s">
        <v>40</v>
      </c>
      <c r="D325" s="3" t="s">
        <v>20</v>
      </c>
      <c r="E325" s="3" t="s">
        <v>41</v>
      </c>
      <c r="F325" s="3" t="s">
        <v>42</v>
      </c>
      <c r="G325" s="3" t="s">
        <v>42</v>
      </c>
      <c r="H325" s="3" t="s">
        <v>42</v>
      </c>
      <c r="I325" s="7">
        <v>45936</v>
      </c>
      <c r="J325" s="7">
        <v>45938</v>
      </c>
      <c r="K325" s="3">
        <f t="shared" si="15"/>
        <v>2</v>
      </c>
      <c r="L325" s="3" t="str">
        <f>IF(ISNUMBER(MATCH(A325,Closed!$A:$A,0)), "Closed", IF(K325&lt;=2,"Daily",IF(K325&lt;=5,"Weekly",IF(K325&lt;=31,"Monthly",IF(K325&lt;=90,"Quarterly",IF(K325&lt;=180,"Semi-annual",IF(K325&lt;=366,"Annual","Missing Data")))))))</f>
        <v>Daily</v>
      </c>
      <c r="M325" s="3">
        <f>VLOOKUP($D325,LiquidityProfile!$A:$C,2,0)</f>
        <v>10</v>
      </c>
      <c r="N325" s="3">
        <f>VLOOKUP($D325,LiquidityProfile!$A:$C,3,0)</f>
        <v>180</v>
      </c>
      <c r="O325" s="3" t="str">
        <f t="shared" si="16"/>
        <v>Liquidity Provider</v>
      </c>
      <c r="P325" s="3" t="str">
        <f t="shared" si="17"/>
        <v>Liquidity Receiver</v>
      </c>
    </row>
    <row r="326" spans="1:16" ht="15.75" thickBot="1" x14ac:dyDescent="0.3">
      <c r="A326" s="3" t="s">
        <v>690</v>
      </c>
      <c r="B326" s="3" t="s">
        <v>691</v>
      </c>
      <c r="C326" s="3" t="s">
        <v>40</v>
      </c>
      <c r="D326" s="3" t="s">
        <v>20</v>
      </c>
      <c r="E326" s="3" t="s">
        <v>41</v>
      </c>
      <c r="F326" s="3" t="s">
        <v>41</v>
      </c>
      <c r="G326" s="3" t="s">
        <v>41</v>
      </c>
      <c r="H326" s="3" t="s">
        <v>42</v>
      </c>
      <c r="I326" s="7">
        <v>45937</v>
      </c>
      <c r="J326" s="7">
        <v>45938</v>
      </c>
      <c r="K326" s="3">
        <f t="shared" si="15"/>
        <v>1</v>
      </c>
      <c r="L326" s="3" t="str">
        <f>IF(ISNUMBER(MATCH(A326,Closed!$A:$A,0)), "Closed", IF(K326&lt;=2,"Daily",IF(K326&lt;=5,"Weekly",IF(K326&lt;=31,"Monthly",IF(K326&lt;=90,"Quarterly",IF(K326&lt;=180,"Semi-annual",IF(K326&lt;=366,"Annual","Missing Data")))))))</f>
        <v>Daily</v>
      </c>
      <c r="M326" s="3">
        <f>VLOOKUP($D326,LiquidityProfile!$A:$C,2,0)</f>
        <v>10</v>
      </c>
      <c r="N326" s="3">
        <f>VLOOKUP($D326,LiquidityProfile!$A:$C,3,0)</f>
        <v>180</v>
      </c>
      <c r="O326" s="3" t="str">
        <f t="shared" si="16"/>
        <v>Liquidity Provider</v>
      </c>
      <c r="P326" s="3" t="str">
        <f t="shared" si="17"/>
        <v>Liquidity Receiver</v>
      </c>
    </row>
    <row r="327" spans="1:16" ht="15.75" thickBot="1" x14ac:dyDescent="0.3">
      <c r="A327" s="3" t="s">
        <v>692</v>
      </c>
      <c r="B327" s="3" t="s">
        <v>693</v>
      </c>
      <c r="C327" s="3" t="s">
        <v>40</v>
      </c>
      <c r="D327" s="3" t="s">
        <v>20</v>
      </c>
      <c r="E327" s="3" t="s">
        <v>41</v>
      </c>
      <c r="F327" s="3" t="s">
        <v>42</v>
      </c>
      <c r="G327" s="3" t="s">
        <v>42</v>
      </c>
      <c r="H327" s="3" t="s">
        <v>42</v>
      </c>
      <c r="I327" s="7">
        <v>45933</v>
      </c>
      <c r="J327" s="7">
        <v>45938</v>
      </c>
      <c r="K327" s="3">
        <f t="shared" si="15"/>
        <v>5</v>
      </c>
      <c r="L327" s="3" t="str">
        <f>IF(ISNUMBER(MATCH(A327,Closed!$A:$A,0)), "Closed", IF(K327&lt;=2,"Daily",IF(K327&lt;=5,"Weekly",IF(K327&lt;=31,"Monthly",IF(K327&lt;=90,"Quarterly",IF(K327&lt;=180,"Semi-annual",IF(K327&lt;=366,"Annual","Missing Data")))))))</f>
        <v>Weekly</v>
      </c>
      <c r="M327" s="3">
        <f>VLOOKUP($D327,LiquidityProfile!$A:$C,2,0)</f>
        <v>10</v>
      </c>
      <c r="N327" s="3">
        <f>VLOOKUP($D327,LiquidityProfile!$A:$C,3,0)</f>
        <v>180</v>
      </c>
      <c r="O327" s="3" t="str">
        <f t="shared" si="16"/>
        <v>Liquidity Provider</v>
      </c>
      <c r="P327" s="3" t="str">
        <f t="shared" si="17"/>
        <v>Liquidity Receiver</v>
      </c>
    </row>
    <row r="328" spans="1:16" ht="15.75" thickBot="1" x14ac:dyDescent="0.3">
      <c r="A328" s="3" t="s">
        <v>694</v>
      </c>
      <c r="B328" s="3" t="s">
        <v>695</v>
      </c>
      <c r="C328" s="3" t="s">
        <v>40</v>
      </c>
      <c r="D328" s="3" t="s">
        <v>20</v>
      </c>
      <c r="E328" s="3" t="s">
        <v>41</v>
      </c>
      <c r="F328" s="3" t="s">
        <v>42</v>
      </c>
      <c r="G328" s="3" t="s">
        <v>41</v>
      </c>
      <c r="H328" s="3" t="s">
        <v>42</v>
      </c>
      <c r="I328" s="7">
        <v>45937</v>
      </c>
      <c r="J328" s="7">
        <v>45938</v>
      </c>
      <c r="K328" s="3">
        <f t="shared" si="15"/>
        <v>1</v>
      </c>
      <c r="L328" s="3" t="str">
        <f>IF(ISNUMBER(MATCH(A328,Closed!$A:$A,0)), "Closed", IF(K328&lt;=2,"Daily",IF(K328&lt;=5,"Weekly",IF(K328&lt;=31,"Monthly",IF(K328&lt;=90,"Quarterly",IF(K328&lt;=180,"Semi-annual",IF(K328&lt;=366,"Annual","Missing Data")))))))</f>
        <v>Daily</v>
      </c>
      <c r="M328" s="3">
        <f>VLOOKUP($D328,LiquidityProfile!$A:$C,2,0)</f>
        <v>10</v>
      </c>
      <c r="N328" s="3">
        <f>VLOOKUP($D328,LiquidityProfile!$A:$C,3,0)</f>
        <v>180</v>
      </c>
      <c r="O328" s="3" t="str">
        <f t="shared" si="16"/>
        <v>Liquidity Provider</v>
      </c>
      <c r="P328" s="3" t="str">
        <f t="shared" si="17"/>
        <v>Liquidity Receiver</v>
      </c>
    </row>
    <row r="329" spans="1:16" ht="15.75" thickBot="1" x14ac:dyDescent="0.3">
      <c r="A329" s="3" t="s">
        <v>696</v>
      </c>
      <c r="B329" s="3" t="s">
        <v>697</v>
      </c>
      <c r="C329" s="3" t="s">
        <v>40</v>
      </c>
      <c r="D329" s="3" t="s">
        <v>20</v>
      </c>
      <c r="E329" s="3" t="s">
        <v>41</v>
      </c>
      <c r="F329" s="3" t="s">
        <v>42</v>
      </c>
      <c r="G329" s="3" t="s">
        <v>42</v>
      </c>
      <c r="H329" s="3" t="s">
        <v>42</v>
      </c>
      <c r="I329" s="7">
        <v>45937</v>
      </c>
      <c r="J329" s="7">
        <v>45938</v>
      </c>
      <c r="K329" s="3">
        <f t="shared" si="15"/>
        <v>1</v>
      </c>
      <c r="L329" s="3" t="str">
        <f>IF(ISNUMBER(MATCH(A329,Closed!$A:$A,0)), "Closed", IF(K329&lt;=2,"Daily",IF(K329&lt;=5,"Weekly",IF(K329&lt;=31,"Monthly",IF(K329&lt;=90,"Quarterly",IF(K329&lt;=180,"Semi-annual",IF(K329&lt;=366,"Annual","Missing Data")))))))</f>
        <v>Daily</v>
      </c>
      <c r="M329" s="3">
        <f>VLOOKUP($D329,LiquidityProfile!$A:$C,2,0)</f>
        <v>10</v>
      </c>
      <c r="N329" s="3">
        <f>VLOOKUP($D329,LiquidityProfile!$A:$C,3,0)</f>
        <v>180</v>
      </c>
      <c r="O329" s="3" t="str">
        <f t="shared" si="16"/>
        <v>Liquidity Provider</v>
      </c>
      <c r="P329" s="3" t="str">
        <f t="shared" si="17"/>
        <v>Liquidity Receiver</v>
      </c>
    </row>
    <row r="330" spans="1:16" ht="15.75" thickBot="1" x14ac:dyDescent="0.3">
      <c r="A330" s="3" t="s">
        <v>698</v>
      </c>
      <c r="B330" s="3" t="s">
        <v>699</v>
      </c>
      <c r="C330" s="3" t="s">
        <v>40</v>
      </c>
      <c r="D330" s="3" t="s">
        <v>20</v>
      </c>
      <c r="E330" s="3" t="s">
        <v>41</v>
      </c>
      <c r="F330" s="3" t="s">
        <v>42</v>
      </c>
      <c r="G330" s="3" t="s">
        <v>42</v>
      </c>
      <c r="H330" s="3" t="s">
        <v>41</v>
      </c>
      <c r="I330" s="7">
        <v>45937</v>
      </c>
      <c r="J330" s="7">
        <v>45938</v>
      </c>
      <c r="K330" s="3">
        <f t="shared" si="15"/>
        <v>1</v>
      </c>
      <c r="L330" s="3" t="str">
        <f>IF(ISNUMBER(MATCH(A330,Closed!$A:$A,0)), "Closed", IF(K330&lt;=2,"Daily",IF(K330&lt;=5,"Weekly",IF(K330&lt;=31,"Monthly",IF(K330&lt;=90,"Quarterly",IF(K330&lt;=180,"Semi-annual",IF(K330&lt;=366,"Annual","Missing Data")))))))</f>
        <v>Daily</v>
      </c>
      <c r="M330" s="3">
        <f>VLOOKUP($D330,LiquidityProfile!$A:$C,2,0)</f>
        <v>10</v>
      </c>
      <c r="N330" s="3">
        <f>VLOOKUP($D330,LiquidityProfile!$A:$C,3,0)</f>
        <v>180</v>
      </c>
      <c r="O330" s="3" t="str">
        <f t="shared" si="16"/>
        <v>Liquidity Provider</v>
      </c>
      <c r="P330" s="3" t="str">
        <f t="shared" si="17"/>
        <v>Liquidity Receiver</v>
      </c>
    </row>
    <row r="331" spans="1:16" ht="15.75" thickBot="1" x14ac:dyDescent="0.3">
      <c r="A331" s="3" t="s">
        <v>700</v>
      </c>
      <c r="B331" s="3" t="s">
        <v>701</v>
      </c>
      <c r="C331" s="3" t="s">
        <v>40</v>
      </c>
      <c r="D331" s="3" t="s">
        <v>20</v>
      </c>
      <c r="E331" s="3" t="s">
        <v>41</v>
      </c>
      <c r="F331" s="3" t="s">
        <v>42</v>
      </c>
      <c r="G331" s="3" t="s">
        <v>41</v>
      </c>
      <c r="H331" s="3" t="s">
        <v>42</v>
      </c>
      <c r="I331" s="7">
        <v>45937</v>
      </c>
      <c r="J331" s="7">
        <v>45938</v>
      </c>
      <c r="K331" s="3">
        <f t="shared" si="15"/>
        <v>1</v>
      </c>
      <c r="L331" s="3" t="str">
        <f>IF(ISNUMBER(MATCH(A331,Closed!$A:$A,0)), "Closed", IF(K331&lt;=2,"Daily",IF(K331&lt;=5,"Weekly",IF(K331&lt;=31,"Monthly",IF(K331&lt;=90,"Quarterly",IF(K331&lt;=180,"Semi-annual",IF(K331&lt;=366,"Annual","Missing Data")))))))</f>
        <v>Daily</v>
      </c>
      <c r="M331" s="3">
        <f>VLOOKUP($D331,LiquidityProfile!$A:$C,2,0)</f>
        <v>10</v>
      </c>
      <c r="N331" s="3">
        <f>VLOOKUP($D331,LiquidityProfile!$A:$C,3,0)</f>
        <v>180</v>
      </c>
      <c r="O331" s="3" t="str">
        <f t="shared" si="16"/>
        <v>Liquidity Provider</v>
      </c>
      <c r="P331" s="3" t="str">
        <f t="shared" si="17"/>
        <v>Liquidity Receiver</v>
      </c>
    </row>
    <row r="332" spans="1:16" ht="15.75" thickBot="1" x14ac:dyDescent="0.3">
      <c r="A332" s="3" t="s">
        <v>702</v>
      </c>
      <c r="B332" s="3" t="s">
        <v>703</v>
      </c>
      <c r="C332" s="3" t="s">
        <v>40</v>
      </c>
      <c r="D332" s="3" t="s">
        <v>20</v>
      </c>
      <c r="E332" s="3" t="s">
        <v>41</v>
      </c>
      <c r="F332" s="3" t="s">
        <v>42</v>
      </c>
      <c r="G332" s="3" t="s">
        <v>42</v>
      </c>
      <c r="H332" s="3" t="s">
        <v>42</v>
      </c>
      <c r="I332" s="7">
        <v>45936</v>
      </c>
      <c r="J332" s="7">
        <v>45938</v>
      </c>
      <c r="K332" s="3">
        <f t="shared" si="15"/>
        <v>2</v>
      </c>
      <c r="L332" s="3" t="str">
        <f>IF(ISNUMBER(MATCH(A332,Closed!$A:$A,0)), "Closed", IF(K332&lt;=2,"Daily",IF(K332&lt;=5,"Weekly",IF(K332&lt;=31,"Monthly",IF(K332&lt;=90,"Quarterly",IF(K332&lt;=180,"Semi-annual",IF(K332&lt;=366,"Annual","Missing Data")))))))</f>
        <v>Daily</v>
      </c>
      <c r="M332" s="3">
        <f>VLOOKUP($D332,LiquidityProfile!$A:$C,2,0)</f>
        <v>10</v>
      </c>
      <c r="N332" s="3">
        <f>VLOOKUP($D332,LiquidityProfile!$A:$C,3,0)</f>
        <v>180</v>
      </c>
      <c r="O332" s="3" t="str">
        <f t="shared" si="16"/>
        <v>Liquidity Provider</v>
      </c>
      <c r="P332" s="3" t="str">
        <f t="shared" si="17"/>
        <v>Liquidity Receiver</v>
      </c>
    </row>
    <row r="333" spans="1:16" ht="15.75" thickBot="1" x14ac:dyDescent="0.3">
      <c r="A333" s="3" t="s">
        <v>704</v>
      </c>
      <c r="B333" s="3" t="s">
        <v>705</v>
      </c>
      <c r="C333" s="3" t="s">
        <v>40</v>
      </c>
      <c r="D333" s="3" t="s">
        <v>20</v>
      </c>
      <c r="E333" s="3" t="s">
        <v>41</v>
      </c>
      <c r="F333" s="3" t="s">
        <v>41</v>
      </c>
      <c r="G333" s="3" t="s">
        <v>42</v>
      </c>
      <c r="H333" s="3" t="s">
        <v>42</v>
      </c>
      <c r="I333" s="7">
        <v>45936</v>
      </c>
      <c r="J333" s="7">
        <v>45938</v>
      </c>
      <c r="K333" s="3">
        <f t="shared" si="15"/>
        <v>2</v>
      </c>
      <c r="L333" s="3" t="str">
        <f>IF(ISNUMBER(MATCH(A333,Closed!$A:$A,0)), "Closed", IF(K333&lt;=2,"Daily",IF(K333&lt;=5,"Weekly",IF(K333&lt;=31,"Monthly",IF(K333&lt;=90,"Quarterly",IF(K333&lt;=180,"Semi-annual",IF(K333&lt;=366,"Annual","Missing Data")))))))</f>
        <v>Daily</v>
      </c>
      <c r="M333" s="3">
        <f>VLOOKUP($D333,LiquidityProfile!$A:$C,2,0)</f>
        <v>10</v>
      </c>
      <c r="N333" s="3">
        <f>VLOOKUP($D333,LiquidityProfile!$A:$C,3,0)</f>
        <v>180</v>
      </c>
      <c r="O333" s="3" t="str">
        <f t="shared" si="16"/>
        <v>Liquidity Provider</v>
      </c>
      <c r="P333" s="3" t="str">
        <f t="shared" si="17"/>
        <v>Liquidity Receiver</v>
      </c>
    </row>
    <row r="334" spans="1:16" ht="15.75" thickBot="1" x14ac:dyDescent="0.3">
      <c r="A334" s="3" t="s">
        <v>706</v>
      </c>
      <c r="B334" s="3" t="s">
        <v>707</v>
      </c>
      <c r="C334" s="3" t="s">
        <v>65</v>
      </c>
      <c r="D334" s="3" t="s">
        <v>20</v>
      </c>
      <c r="E334" s="3" t="s">
        <v>41</v>
      </c>
      <c r="F334" s="3" t="s">
        <v>41</v>
      </c>
      <c r="G334" s="3" t="s">
        <v>41</v>
      </c>
      <c r="H334" s="3" t="s">
        <v>41</v>
      </c>
      <c r="I334" s="7">
        <v>45936</v>
      </c>
      <c r="J334" s="7">
        <v>45938</v>
      </c>
      <c r="K334" s="3">
        <f t="shared" si="15"/>
        <v>2</v>
      </c>
      <c r="L334" s="3" t="str">
        <f>IF(ISNUMBER(MATCH(A334,Closed!$A:$A,0)), "Closed", IF(K334&lt;=2,"Daily",IF(K334&lt;=5,"Weekly",IF(K334&lt;=31,"Monthly",IF(K334&lt;=90,"Quarterly",IF(K334&lt;=180,"Semi-annual",IF(K334&lt;=366,"Annual","Missing Data")))))))</f>
        <v>Daily</v>
      </c>
      <c r="M334" s="3">
        <f>VLOOKUP($D334,LiquidityProfile!$A:$C,2,0)</f>
        <v>10</v>
      </c>
      <c r="N334" s="3">
        <f>VLOOKUP($D334,LiquidityProfile!$A:$C,3,0)</f>
        <v>180</v>
      </c>
      <c r="O334" s="3" t="str">
        <f t="shared" si="16"/>
        <v>Liquidity Provider</v>
      </c>
      <c r="P334" s="3" t="str">
        <f t="shared" si="17"/>
        <v>Liquidity Receiver</v>
      </c>
    </row>
    <row r="335" spans="1:16" ht="15.75" thickBot="1" x14ac:dyDescent="0.3">
      <c r="A335" s="3" t="s">
        <v>708</v>
      </c>
      <c r="B335" s="3" t="s">
        <v>709</v>
      </c>
      <c r="C335" s="3" t="s">
        <v>65</v>
      </c>
      <c r="D335" s="3" t="s">
        <v>20</v>
      </c>
      <c r="E335" s="3" t="s">
        <v>41</v>
      </c>
      <c r="F335" s="3" t="s">
        <v>41</v>
      </c>
      <c r="G335" s="3" t="s">
        <v>41</v>
      </c>
      <c r="H335" s="3" t="s">
        <v>41</v>
      </c>
      <c r="I335" s="7">
        <v>45930</v>
      </c>
      <c r="J335" s="7">
        <v>45938</v>
      </c>
      <c r="K335" s="3">
        <f t="shared" si="15"/>
        <v>8</v>
      </c>
      <c r="L335" s="3" t="str">
        <f>IF(ISNUMBER(MATCH(A335,Closed!$A:$A,0)), "Closed", IF(K335&lt;=2,"Daily",IF(K335&lt;=5,"Weekly",IF(K335&lt;=31,"Monthly",IF(K335&lt;=90,"Quarterly",IF(K335&lt;=180,"Semi-annual",IF(K335&lt;=366,"Annual","Missing Data")))))))</f>
        <v>Monthly</v>
      </c>
      <c r="M335" s="3">
        <f>VLOOKUP($D335,LiquidityProfile!$A:$C,2,0)</f>
        <v>10</v>
      </c>
      <c r="N335" s="3">
        <f>VLOOKUP($D335,LiquidityProfile!$A:$C,3,0)</f>
        <v>180</v>
      </c>
      <c r="O335" s="3" t="str">
        <f t="shared" si="16"/>
        <v>Liquidity Provider</v>
      </c>
      <c r="P335" s="3" t="str">
        <f t="shared" si="17"/>
        <v>Liquidity Receiver</v>
      </c>
    </row>
    <row r="336" spans="1:16" ht="15.75" thickBot="1" x14ac:dyDescent="0.3">
      <c r="A336" s="3" t="s">
        <v>710</v>
      </c>
      <c r="B336" s="3" t="s">
        <v>711</v>
      </c>
      <c r="C336" s="3" t="s">
        <v>65</v>
      </c>
      <c r="D336" s="3" t="s">
        <v>20</v>
      </c>
      <c r="E336" s="3" t="s">
        <v>41</v>
      </c>
      <c r="F336" s="3" t="s">
        <v>41</v>
      </c>
      <c r="G336" s="3" t="s">
        <v>41</v>
      </c>
      <c r="H336" s="3" t="s">
        <v>41</v>
      </c>
      <c r="I336" s="7">
        <v>45930</v>
      </c>
      <c r="J336" s="7">
        <v>45938</v>
      </c>
      <c r="K336" s="3">
        <f t="shared" si="15"/>
        <v>8</v>
      </c>
      <c r="L336" s="3" t="str">
        <f>IF(ISNUMBER(MATCH(A336,Closed!$A:$A,0)), "Closed", IF(K336&lt;=2,"Daily",IF(K336&lt;=5,"Weekly",IF(K336&lt;=31,"Monthly",IF(K336&lt;=90,"Quarterly",IF(K336&lt;=180,"Semi-annual",IF(K336&lt;=366,"Annual","Missing Data")))))))</f>
        <v>Monthly</v>
      </c>
      <c r="M336" s="3">
        <f>VLOOKUP($D336,LiquidityProfile!$A:$C,2,0)</f>
        <v>10</v>
      </c>
      <c r="N336" s="3">
        <f>VLOOKUP($D336,LiquidityProfile!$A:$C,3,0)</f>
        <v>180</v>
      </c>
      <c r="O336" s="3" t="str">
        <f t="shared" si="16"/>
        <v>Liquidity Provider</v>
      </c>
      <c r="P336" s="3" t="str">
        <f t="shared" si="17"/>
        <v>Liquidity Receiver</v>
      </c>
    </row>
    <row r="337" spans="1:16" ht="15.75" thickBot="1" x14ac:dyDescent="0.3">
      <c r="A337" s="3" t="s">
        <v>712</v>
      </c>
      <c r="B337" s="3" t="s">
        <v>713</v>
      </c>
      <c r="C337" s="3" t="s">
        <v>65</v>
      </c>
      <c r="D337" s="3" t="s">
        <v>20</v>
      </c>
      <c r="E337" s="3" t="s">
        <v>41</v>
      </c>
      <c r="F337" s="3" t="s">
        <v>42</v>
      </c>
      <c r="G337" s="3" t="s">
        <v>41</v>
      </c>
      <c r="H337" s="3" t="s">
        <v>42</v>
      </c>
      <c r="I337" s="7">
        <v>45937</v>
      </c>
      <c r="J337" s="7">
        <v>45938</v>
      </c>
      <c r="K337" s="3">
        <f t="shared" si="15"/>
        <v>1</v>
      </c>
      <c r="L337" s="3" t="str">
        <f>IF(ISNUMBER(MATCH(A337,Closed!$A:$A,0)), "Closed", IF(K337&lt;=2,"Daily",IF(K337&lt;=5,"Weekly",IF(K337&lt;=31,"Monthly",IF(K337&lt;=90,"Quarterly",IF(K337&lt;=180,"Semi-annual",IF(K337&lt;=366,"Annual","Missing Data")))))))</f>
        <v>Daily</v>
      </c>
      <c r="M337" s="3">
        <f>VLOOKUP($D337,LiquidityProfile!$A:$C,2,0)</f>
        <v>10</v>
      </c>
      <c r="N337" s="3">
        <f>VLOOKUP($D337,LiquidityProfile!$A:$C,3,0)</f>
        <v>180</v>
      </c>
      <c r="O337" s="3" t="str">
        <f t="shared" si="16"/>
        <v>Liquidity Provider</v>
      </c>
      <c r="P337" s="3" t="str">
        <f t="shared" si="17"/>
        <v>Liquidity Receiver</v>
      </c>
    </row>
    <row r="338" spans="1:16" ht="15.75" thickBot="1" x14ac:dyDescent="0.3">
      <c r="A338" s="3" t="s">
        <v>714</v>
      </c>
      <c r="B338" s="3" t="s">
        <v>715</v>
      </c>
      <c r="C338" s="3" t="s">
        <v>65</v>
      </c>
      <c r="D338" s="3" t="s">
        <v>20</v>
      </c>
      <c r="E338" s="3" t="s">
        <v>42</v>
      </c>
      <c r="F338" s="3" t="s">
        <v>41</v>
      </c>
      <c r="G338" s="3" t="s">
        <v>41</v>
      </c>
      <c r="H338" s="3" t="s">
        <v>41</v>
      </c>
      <c r="I338" s="7">
        <v>45936</v>
      </c>
      <c r="J338" s="7">
        <v>45938</v>
      </c>
      <c r="K338" s="3">
        <f t="shared" si="15"/>
        <v>2</v>
      </c>
      <c r="L338" s="3" t="str">
        <f>IF(ISNUMBER(MATCH(A338,Closed!$A:$A,0)), "Closed", IF(K338&lt;=2,"Daily",IF(K338&lt;=5,"Weekly",IF(K338&lt;=31,"Monthly",IF(K338&lt;=90,"Quarterly",IF(K338&lt;=180,"Semi-annual",IF(K338&lt;=366,"Annual","Missing Data")))))))</f>
        <v>Daily</v>
      </c>
      <c r="M338" s="3">
        <f>VLOOKUP($D338,LiquidityProfile!$A:$C,2,0)</f>
        <v>10</v>
      </c>
      <c r="N338" s="3">
        <f>VLOOKUP($D338,LiquidityProfile!$A:$C,3,0)</f>
        <v>180</v>
      </c>
      <c r="O338" s="3" t="str">
        <f t="shared" si="16"/>
        <v>Liquidity Provider</v>
      </c>
      <c r="P338" s="3" t="str">
        <f t="shared" si="17"/>
        <v>Liquidity Receiver</v>
      </c>
    </row>
    <row r="339" spans="1:16" ht="15.75" thickBot="1" x14ac:dyDescent="0.3">
      <c r="A339" s="3" t="s">
        <v>716</v>
      </c>
      <c r="B339" s="3" t="s">
        <v>717</v>
      </c>
      <c r="C339" s="3" t="s">
        <v>65</v>
      </c>
      <c r="D339" s="3" t="s">
        <v>20</v>
      </c>
      <c r="E339" s="3" t="s">
        <v>42</v>
      </c>
      <c r="F339" s="3" t="s">
        <v>41</v>
      </c>
      <c r="G339" s="3" t="s">
        <v>41</v>
      </c>
      <c r="H339" s="3" t="s">
        <v>41</v>
      </c>
      <c r="I339" s="7">
        <v>45933</v>
      </c>
      <c r="J339" s="7">
        <v>45938</v>
      </c>
      <c r="K339" s="3">
        <f t="shared" si="15"/>
        <v>5</v>
      </c>
      <c r="L339" s="3" t="str">
        <f>IF(ISNUMBER(MATCH(A339,Closed!$A:$A,0)), "Closed", IF(K339&lt;=2,"Daily",IF(K339&lt;=5,"Weekly",IF(K339&lt;=31,"Monthly",IF(K339&lt;=90,"Quarterly",IF(K339&lt;=180,"Semi-annual",IF(K339&lt;=366,"Annual","Missing Data")))))))</f>
        <v>Weekly</v>
      </c>
      <c r="M339" s="3">
        <f>VLOOKUP($D339,LiquidityProfile!$A:$C,2,0)</f>
        <v>10</v>
      </c>
      <c r="N339" s="3">
        <f>VLOOKUP($D339,LiquidityProfile!$A:$C,3,0)</f>
        <v>180</v>
      </c>
      <c r="O339" s="3" t="str">
        <f t="shared" si="16"/>
        <v>Liquidity Provider</v>
      </c>
      <c r="P339" s="3" t="str">
        <f t="shared" si="17"/>
        <v>Liquidity Receiver</v>
      </c>
    </row>
    <row r="340" spans="1:16" ht="15.75" thickBot="1" x14ac:dyDescent="0.3">
      <c r="A340" s="3" t="s">
        <v>718</v>
      </c>
      <c r="B340" s="3" t="s">
        <v>719</v>
      </c>
      <c r="C340" s="3" t="s">
        <v>65</v>
      </c>
      <c r="D340" s="3" t="s">
        <v>20</v>
      </c>
      <c r="E340" s="3" t="s">
        <v>42</v>
      </c>
      <c r="F340" s="3" t="s">
        <v>41</v>
      </c>
      <c r="G340" s="3" t="s">
        <v>41</v>
      </c>
      <c r="H340" s="3" t="s">
        <v>41</v>
      </c>
      <c r="I340" s="7">
        <v>45936</v>
      </c>
      <c r="J340" s="7">
        <v>45938</v>
      </c>
      <c r="K340" s="3">
        <f t="shared" si="15"/>
        <v>2</v>
      </c>
      <c r="L340" s="3" t="str">
        <f>IF(ISNUMBER(MATCH(A340,Closed!$A:$A,0)), "Closed", IF(K340&lt;=2,"Daily",IF(K340&lt;=5,"Weekly",IF(K340&lt;=31,"Monthly",IF(K340&lt;=90,"Quarterly",IF(K340&lt;=180,"Semi-annual",IF(K340&lt;=366,"Annual","Missing Data")))))))</f>
        <v>Daily</v>
      </c>
      <c r="M340" s="3">
        <f>VLOOKUP($D340,LiquidityProfile!$A:$C,2,0)</f>
        <v>10</v>
      </c>
      <c r="N340" s="3">
        <f>VLOOKUP($D340,LiquidityProfile!$A:$C,3,0)</f>
        <v>180</v>
      </c>
      <c r="O340" s="3" t="str">
        <f t="shared" si="16"/>
        <v>Liquidity Provider</v>
      </c>
      <c r="P340" s="3" t="str">
        <f t="shared" si="17"/>
        <v>Liquidity Receiver</v>
      </c>
    </row>
    <row r="341" spans="1:16" ht="15.75" thickBot="1" x14ac:dyDescent="0.3">
      <c r="A341" s="3" t="s">
        <v>720</v>
      </c>
      <c r="B341" s="3" t="s">
        <v>721</v>
      </c>
      <c r="C341" s="3" t="s">
        <v>65</v>
      </c>
      <c r="D341" s="3" t="s">
        <v>20</v>
      </c>
      <c r="E341" s="3" t="s">
        <v>42</v>
      </c>
      <c r="F341" s="3" t="s">
        <v>41</v>
      </c>
      <c r="G341" s="3" t="s">
        <v>41</v>
      </c>
      <c r="H341" s="3" t="s">
        <v>41</v>
      </c>
      <c r="I341" s="7">
        <v>45933</v>
      </c>
      <c r="J341" s="7">
        <v>45938</v>
      </c>
      <c r="K341" s="3">
        <f t="shared" si="15"/>
        <v>5</v>
      </c>
      <c r="L341" s="3" t="str">
        <f>IF(ISNUMBER(MATCH(A341,Closed!$A:$A,0)), "Closed", IF(K341&lt;=2,"Daily",IF(K341&lt;=5,"Weekly",IF(K341&lt;=31,"Monthly",IF(K341&lt;=90,"Quarterly",IF(K341&lt;=180,"Semi-annual",IF(K341&lt;=366,"Annual","Missing Data")))))))</f>
        <v>Weekly</v>
      </c>
      <c r="M341" s="3">
        <f>VLOOKUP($D341,LiquidityProfile!$A:$C,2,0)</f>
        <v>10</v>
      </c>
      <c r="N341" s="3">
        <f>VLOOKUP($D341,LiquidityProfile!$A:$C,3,0)</f>
        <v>180</v>
      </c>
      <c r="O341" s="3" t="str">
        <f t="shared" si="16"/>
        <v>Liquidity Provider</v>
      </c>
      <c r="P341" s="3" t="str">
        <f t="shared" si="17"/>
        <v>Liquidity Receiver</v>
      </c>
    </row>
    <row r="342" spans="1:16" ht="15.75" thickBot="1" x14ac:dyDescent="0.3">
      <c r="A342" s="3" t="s">
        <v>722</v>
      </c>
      <c r="B342" s="3" t="s">
        <v>723</v>
      </c>
      <c r="C342" s="3" t="s">
        <v>65</v>
      </c>
      <c r="D342" s="3" t="s">
        <v>20</v>
      </c>
      <c r="E342" s="3" t="s">
        <v>42</v>
      </c>
      <c r="F342" s="3" t="s">
        <v>41</v>
      </c>
      <c r="G342" s="3" t="s">
        <v>41</v>
      </c>
      <c r="H342" s="3" t="s">
        <v>41</v>
      </c>
      <c r="I342" s="7">
        <v>45933</v>
      </c>
      <c r="J342" s="7">
        <v>45938</v>
      </c>
      <c r="K342" s="3">
        <f t="shared" si="15"/>
        <v>5</v>
      </c>
      <c r="L342" s="3" t="str">
        <f>IF(ISNUMBER(MATCH(A342,Closed!$A:$A,0)), "Closed", IF(K342&lt;=2,"Daily",IF(K342&lt;=5,"Weekly",IF(K342&lt;=31,"Monthly",IF(K342&lt;=90,"Quarterly",IF(K342&lt;=180,"Semi-annual",IF(K342&lt;=366,"Annual","Missing Data")))))))</f>
        <v>Weekly</v>
      </c>
      <c r="M342" s="3">
        <f>VLOOKUP($D342,LiquidityProfile!$A:$C,2,0)</f>
        <v>10</v>
      </c>
      <c r="N342" s="3">
        <f>VLOOKUP($D342,LiquidityProfile!$A:$C,3,0)</f>
        <v>180</v>
      </c>
      <c r="O342" s="3" t="str">
        <f t="shared" si="16"/>
        <v>Liquidity Provider</v>
      </c>
      <c r="P342" s="3" t="str">
        <f t="shared" si="17"/>
        <v>Liquidity Receiver</v>
      </c>
    </row>
    <row r="343" spans="1:16" ht="15.75" thickBot="1" x14ac:dyDescent="0.3">
      <c r="A343" s="3" t="s">
        <v>724</v>
      </c>
      <c r="B343" s="3" t="s">
        <v>725</v>
      </c>
      <c r="C343" s="3" t="s">
        <v>65</v>
      </c>
      <c r="D343" s="3" t="s">
        <v>20</v>
      </c>
      <c r="E343" s="3" t="s">
        <v>42</v>
      </c>
      <c r="F343" s="3" t="s">
        <v>42</v>
      </c>
      <c r="G343" s="3" t="s">
        <v>42</v>
      </c>
      <c r="H343" s="3" t="s">
        <v>41</v>
      </c>
      <c r="I343" s="7">
        <v>45757</v>
      </c>
      <c r="J343" s="7">
        <v>45938</v>
      </c>
      <c r="K343" s="3">
        <f t="shared" si="15"/>
        <v>181</v>
      </c>
      <c r="L343" s="3" t="str">
        <f>IF(ISNUMBER(MATCH(A343,Closed!$A:$A,0)), "Closed", IF(K343&lt;=2,"Daily",IF(K343&lt;=5,"Weekly",IF(K343&lt;=31,"Monthly",IF(K343&lt;=90,"Quarterly",IF(K343&lt;=180,"Semi-annual",IF(K343&lt;=366,"Annual","Missing Data")))))))</f>
        <v>Annual</v>
      </c>
      <c r="M343" s="3">
        <f>VLOOKUP($D343,LiquidityProfile!$A:$C,2,0)</f>
        <v>10</v>
      </c>
      <c r="N343" s="3">
        <f>VLOOKUP($D343,LiquidityProfile!$A:$C,3,0)</f>
        <v>180</v>
      </c>
      <c r="O343" s="3" t="str">
        <f t="shared" si="16"/>
        <v>Liquidity Provider</v>
      </c>
      <c r="P343" s="3" t="str">
        <f t="shared" si="17"/>
        <v>Liquidity Receiver</v>
      </c>
    </row>
    <row r="344" spans="1:16" ht="15.75" thickBot="1" x14ac:dyDescent="0.3">
      <c r="A344" s="3" t="s">
        <v>726</v>
      </c>
      <c r="B344" s="3" t="s">
        <v>727</v>
      </c>
      <c r="C344" s="3" t="s">
        <v>65</v>
      </c>
      <c r="D344" s="3" t="s">
        <v>20</v>
      </c>
      <c r="E344" s="3" t="s">
        <v>42</v>
      </c>
      <c r="F344" s="3" t="s">
        <v>42</v>
      </c>
      <c r="G344" s="3" t="s">
        <v>42</v>
      </c>
      <c r="H344" s="3" t="s">
        <v>41</v>
      </c>
      <c r="I344" s="7">
        <v>45933</v>
      </c>
      <c r="J344" s="7">
        <v>45938</v>
      </c>
      <c r="K344" s="3">
        <f t="shared" si="15"/>
        <v>5</v>
      </c>
      <c r="L344" s="3" t="str">
        <f>IF(ISNUMBER(MATCH(A344,Closed!$A:$A,0)), "Closed", IF(K344&lt;=2,"Daily",IF(K344&lt;=5,"Weekly",IF(K344&lt;=31,"Monthly",IF(K344&lt;=90,"Quarterly",IF(K344&lt;=180,"Semi-annual",IF(K344&lt;=366,"Annual","Missing Data")))))))</f>
        <v>Weekly</v>
      </c>
      <c r="M344" s="3">
        <f>VLOOKUP($D344,LiquidityProfile!$A:$C,2,0)</f>
        <v>10</v>
      </c>
      <c r="N344" s="3">
        <f>VLOOKUP($D344,LiquidityProfile!$A:$C,3,0)</f>
        <v>180</v>
      </c>
      <c r="O344" s="3" t="str">
        <f t="shared" si="16"/>
        <v>Liquidity Provider</v>
      </c>
      <c r="P344" s="3" t="str">
        <f t="shared" si="17"/>
        <v>Liquidity Receiver</v>
      </c>
    </row>
    <row r="345" spans="1:16" ht="15.75" thickBot="1" x14ac:dyDescent="0.3">
      <c r="A345" s="3" t="s">
        <v>728</v>
      </c>
      <c r="B345" s="3" t="s">
        <v>729</v>
      </c>
      <c r="C345" s="3" t="s">
        <v>65</v>
      </c>
      <c r="D345" s="3" t="s">
        <v>20</v>
      </c>
      <c r="E345" s="3" t="s">
        <v>42</v>
      </c>
      <c r="F345" s="3" t="s">
        <v>42</v>
      </c>
      <c r="G345" s="3" t="s">
        <v>42</v>
      </c>
      <c r="H345" s="3" t="s">
        <v>41</v>
      </c>
      <c r="I345" s="7">
        <v>45937</v>
      </c>
      <c r="J345" s="7">
        <v>45938</v>
      </c>
      <c r="K345" s="3">
        <f t="shared" si="15"/>
        <v>1</v>
      </c>
      <c r="L345" s="3" t="str">
        <f>IF(ISNUMBER(MATCH(A345,Closed!$A:$A,0)), "Closed", IF(K345&lt;=2,"Daily",IF(K345&lt;=5,"Weekly",IF(K345&lt;=31,"Monthly",IF(K345&lt;=90,"Quarterly",IF(K345&lt;=180,"Semi-annual",IF(K345&lt;=366,"Annual","Missing Data")))))))</f>
        <v>Daily</v>
      </c>
      <c r="M345" s="3">
        <f>VLOOKUP($D345,LiquidityProfile!$A:$C,2,0)</f>
        <v>10</v>
      </c>
      <c r="N345" s="3">
        <f>VLOOKUP($D345,LiquidityProfile!$A:$C,3,0)</f>
        <v>180</v>
      </c>
      <c r="O345" s="3" t="str">
        <f t="shared" si="16"/>
        <v>Liquidity Provider</v>
      </c>
      <c r="P345" s="3" t="str">
        <f t="shared" si="17"/>
        <v>Liquidity Receiver</v>
      </c>
    </row>
    <row r="346" spans="1:16" ht="15.75" thickBot="1" x14ac:dyDescent="0.3">
      <c r="A346" s="3" t="s">
        <v>730</v>
      </c>
      <c r="B346" s="3" t="s">
        <v>731</v>
      </c>
      <c r="C346" s="3" t="s">
        <v>40</v>
      </c>
      <c r="D346" s="3" t="s">
        <v>26</v>
      </c>
      <c r="E346" s="3" t="s">
        <v>41</v>
      </c>
      <c r="F346" s="3" t="s">
        <v>42</v>
      </c>
      <c r="G346" s="3" t="s">
        <v>42</v>
      </c>
      <c r="H346" s="3" t="s">
        <v>42</v>
      </c>
      <c r="I346" s="7">
        <v>45936</v>
      </c>
      <c r="J346" s="7">
        <v>45938</v>
      </c>
      <c r="K346" s="3">
        <f t="shared" si="15"/>
        <v>2</v>
      </c>
      <c r="L346" s="3" t="str">
        <f>IF(ISNUMBER(MATCH(A346,Closed!$A:$A,0)), "Closed", IF(K346&lt;=2,"Daily",IF(K346&lt;=5,"Weekly",IF(K346&lt;=31,"Monthly",IF(K346&lt;=90,"Quarterly",IF(K346&lt;=180,"Semi-annual",IF(K346&lt;=366,"Annual","Missing Data")))))))</f>
        <v>Daily</v>
      </c>
      <c r="M346" s="3">
        <f>VLOOKUP($D346,LiquidityProfile!$A:$C,2,0)</f>
        <v>5</v>
      </c>
      <c r="N346" s="3">
        <f>VLOOKUP($D346,LiquidityProfile!$A:$C,3,0)</f>
        <v>140</v>
      </c>
      <c r="O346" s="3" t="str">
        <f t="shared" si="16"/>
        <v>Liquidity Provider</v>
      </c>
      <c r="P346" s="3" t="str">
        <f t="shared" si="17"/>
        <v>Liquidity Receiver</v>
      </c>
    </row>
    <row r="347" spans="1:16" ht="15.75" thickBot="1" x14ac:dyDescent="0.3">
      <c r="A347" s="3" t="s">
        <v>732</v>
      </c>
      <c r="B347" s="3" t="s">
        <v>733</v>
      </c>
      <c r="C347" s="3" t="s">
        <v>65</v>
      </c>
      <c r="D347" s="3" t="s">
        <v>26</v>
      </c>
      <c r="E347" s="3" t="s">
        <v>42</v>
      </c>
      <c r="F347" s="3" t="s">
        <v>41</v>
      </c>
      <c r="G347" s="3" t="s">
        <v>41</v>
      </c>
      <c r="H347" s="3" t="s">
        <v>41</v>
      </c>
      <c r="I347" s="7">
        <v>45930</v>
      </c>
      <c r="J347" s="7">
        <v>45938</v>
      </c>
      <c r="K347" s="3">
        <f t="shared" si="15"/>
        <v>8</v>
      </c>
      <c r="L347" s="3" t="str">
        <f>IF(ISNUMBER(MATCH(A347,Closed!$A:$A,0)), "Closed", IF(K347&lt;=2,"Daily",IF(K347&lt;=5,"Weekly",IF(K347&lt;=31,"Monthly",IF(K347&lt;=90,"Quarterly",IF(K347&lt;=180,"Semi-annual",IF(K347&lt;=366,"Annual","Missing Data")))))))</f>
        <v>Monthly</v>
      </c>
      <c r="M347" s="3">
        <f>VLOOKUP($D347,LiquidityProfile!$A:$C,2,0)</f>
        <v>5</v>
      </c>
      <c r="N347" s="3">
        <f>VLOOKUP($D347,LiquidityProfile!$A:$C,3,0)</f>
        <v>140</v>
      </c>
      <c r="O347" s="3" t="str">
        <f t="shared" si="16"/>
        <v>Liquidity Provider</v>
      </c>
      <c r="P347" s="3" t="str">
        <f t="shared" si="17"/>
        <v>Liquidity Receiver</v>
      </c>
    </row>
    <row r="348" spans="1:16" ht="15.75" thickBot="1" x14ac:dyDescent="0.3">
      <c r="A348" s="3" t="s">
        <v>734</v>
      </c>
      <c r="B348" s="3" t="s">
        <v>735</v>
      </c>
      <c r="C348" s="3" t="s">
        <v>65</v>
      </c>
      <c r="D348" s="3" t="s">
        <v>26</v>
      </c>
      <c r="E348" s="3" t="s">
        <v>42</v>
      </c>
      <c r="F348" s="3" t="s">
        <v>41</v>
      </c>
      <c r="G348" s="3" t="s">
        <v>41</v>
      </c>
      <c r="H348" s="3" t="s">
        <v>41</v>
      </c>
      <c r="I348" s="7">
        <v>45933</v>
      </c>
      <c r="J348" s="7">
        <v>45938</v>
      </c>
      <c r="K348" s="3">
        <f t="shared" si="15"/>
        <v>5</v>
      </c>
      <c r="L348" s="3" t="str">
        <f>IF(ISNUMBER(MATCH(A348,Closed!$A:$A,0)), "Closed", IF(K348&lt;=2,"Daily",IF(K348&lt;=5,"Weekly",IF(K348&lt;=31,"Monthly",IF(K348&lt;=90,"Quarterly",IF(K348&lt;=180,"Semi-annual",IF(K348&lt;=366,"Annual","Missing Data")))))))</f>
        <v>Weekly</v>
      </c>
      <c r="M348" s="3">
        <f>VLOOKUP($D348,LiquidityProfile!$A:$C,2,0)</f>
        <v>5</v>
      </c>
      <c r="N348" s="3">
        <f>VLOOKUP($D348,LiquidityProfile!$A:$C,3,0)</f>
        <v>140</v>
      </c>
      <c r="O348" s="3" t="str">
        <f t="shared" si="16"/>
        <v>Liquidity Provider</v>
      </c>
      <c r="P348" s="3" t="str">
        <f t="shared" si="17"/>
        <v>Liquidity Receiver</v>
      </c>
    </row>
    <row r="349" spans="1:16" ht="15.75" thickBot="1" x14ac:dyDescent="0.3">
      <c r="A349" s="3" t="s">
        <v>736</v>
      </c>
      <c r="B349" s="3" t="s">
        <v>737</v>
      </c>
      <c r="C349" s="3" t="s">
        <v>65</v>
      </c>
      <c r="D349" s="3" t="s">
        <v>26</v>
      </c>
      <c r="E349" s="3" t="s">
        <v>42</v>
      </c>
      <c r="F349" s="3" t="s">
        <v>41</v>
      </c>
      <c r="G349" s="3" t="s">
        <v>41</v>
      </c>
      <c r="H349" s="3" t="s">
        <v>41</v>
      </c>
      <c r="I349" s="7">
        <v>45799</v>
      </c>
      <c r="J349" s="7">
        <v>45938</v>
      </c>
      <c r="K349" s="3">
        <f t="shared" si="15"/>
        <v>139</v>
      </c>
      <c r="L349" s="3" t="str">
        <f>IF(ISNUMBER(MATCH(A349,Closed!$A:$A,0)), "Closed", IF(K349&lt;=2,"Daily",IF(K349&lt;=5,"Weekly",IF(K349&lt;=31,"Monthly",IF(K349&lt;=90,"Quarterly",IF(K349&lt;=180,"Semi-annual",IF(K349&lt;=366,"Annual","Missing Data")))))))</f>
        <v>Semi-annual</v>
      </c>
      <c r="M349" s="3">
        <f>VLOOKUP($D349,LiquidityProfile!$A:$C,2,0)</f>
        <v>5</v>
      </c>
      <c r="N349" s="3">
        <f>VLOOKUP($D349,LiquidityProfile!$A:$C,3,0)</f>
        <v>140</v>
      </c>
      <c r="O349" s="3" t="str">
        <f t="shared" si="16"/>
        <v>Liquidity Provider</v>
      </c>
      <c r="P349" s="3" t="str">
        <f t="shared" si="17"/>
        <v>Liquidity Receiver</v>
      </c>
    </row>
    <row r="350" spans="1:16" ht="15.75" thickBot="1" x14ac:dyDescent="0.3">
      <c r="A350" s="3" t="s">
        <v>738</v>
      </c>
      <c r="B350" s="3" t="s">
        <v>739</v>
      </c>
      <c r="C350" s="3" t="s">
        <v>40</v>
      </c>
      <c r="D350" s="3" t="s">
        <v>25</v>
      </c>
      <c r="E350" s="3" t="s">
        <v>41</v>
      </c>
      <c r="F350" s="3" t="s">
        <v>42</v>
      </c>
      <c r="G350" s="3" t="s">
        <v>42</v>
      </c>
      <c r="H350" s="3" t="s">
        <v>42</v>
      </c>
      <c r="I350" s="7">
        <v>45936</v>
      </c>
      <c r="J350" s="7">
        <v>45938</v>
      </c>
      <c r="K350" s="3">
        <f t="shared" si="15"/>
        <v>2</v>
      </c>
      <c r="L350" s="3" t="str">
        <f>IF(ISNUMBER(MATCH(A350,Closed!$A:$A,0)), "Closed", IF(K350&lt;=2,"Daily",IF(K350&lt;=5,"Weekly",IF(K350&lt;=31,"Monthly",IF(K350&lt;=90,"Quarterly",IF(K350&lt;=180,"Semi-annual",IF(K350&lt;=366,"Annual","Missing Data")))))))</f>
        <v>Daily</v>
      </c>
      <c r="M350" s="3">
        <f>VLOOKUP($D350,LiquidityProfile!$A:$C,2,0)</f>
        <v>5</v>
      </c>
      <c r="N350" s="3">
        <f>VLOOKUP($D350,LiquidityProfile!$A:$C,3,0)</f>
        <v>130</v>
      </c>
      <c r="O350" s="3" t="str">
        <f t="shared" si="16"/>
        <v>Liquidity Provider</v>
      </c>
      <c r="P350" s="3" t="str">
        <f t="shared" si="17"/>
        <v>Liquidity Receiver</v>
      </c>
    </row>
    <row r="351" spans="1:16" ht="15.75" thickBot="1" x14ac:dyDescent="0.3">
      <c r="A351" s="3" t="s">
        <v>740</v>
      </c>
      <c r="B351" s="3" t="s">
        <v>741</v>
      </c>
      <c r="C351" s="3" t="s">
        <v>65</v>
      </c>
      <c r="D351" s="3" t="s">
        <v>25</v>
      </c>
      <c r="E351" s="3" t="s">
        <v>41</v>
      </c>
      <c r="F351" s="3" t="s">
        <v>41</v>
      </c>
      <c r="G351" s="3" t="s">
        <v>41</v>
      </c>
      <c r="H351" s="3" t="s">
        <v>41</v>
      </c>
      <c r="I351" s="7">
        <v>45937</v>
      </c>
      <c r="J351" s="7">
        <v>45938</v>
      </c>
      <c r="K351" s="3">
        <f t="shared" si="15"/>
        <v>1</v>
      </c>
      <c r="L351" s="3" t="str">
        <f>IF(ISNUMBER(MATCH(A351,Closed!$A:$A,0)), "Closed", IF(K351&lt;=2,"Daily",IF(K351&lt;=5,"Weekly",IF(K351&lt;=31,"Monthly",IF(K351&lt;=90,"Quarterly",IF(K351&lt;=180,"Semi-annual",IF(K351&lt;=366,"Annual","Missing Data")))))))</f>
        <v>Daily</v>
      </c>
      <c r="M351" s="3">
        <f>VLOOKUP($D351,LiquidityProfile!$A:$C,2,0)</f>
        <v>5</v>
      </c>
      <c r="N351" s="3">
        <f>VLOOKUP($D351,LiquidityProfile!$A:$C,3,0)</f>
        <v>130</v>
      </c>
      <c r="O351" s="3" t="str">
        <f t="shared" si="16"/>
        <v>Liquidity Provider</v>
      </c>
      <c r="P351" s="3" t="str">
        <f t="shared" si="17"/>
        <v>Liquidity Receiver</v>
      </c>
    </row>
    <row r="352" spans="1:16" ht="15.75" thickBot="1" x14ac:dyDescent="0.3">
      <c r="A352" s="3" t="s">
        <v>742</v>
      </c>
      <c r="B352" s="3" t="s">
        <v>743</v>
      </c>
      <c r="C352" s="3" t="s">
        <v>65</v>
      </c>
      <c r="D352" s="3" t="s">
        <v>25</v>
      </c>
      <c r="E352" s="3" t="s">
        <v>41</v>
      </c>
      <c r="F352" s="3" t="s">
        <v>41</v>
      </c>
      <c r="G352" s="3" t="s">
        <v>41</v>
      </c>
      <c r="H352" s="3" t="s">
        <v>41</v>
      </c>
      <c r="I352" s="7">
        <v>45933</v>
      </c>
      <c r="J352" s="7">
        <v>45938</v>
      </c>
      <c r="K352" s="3">
        <f t="shared" si="15"/>
        <v>5</v>
      </c>
      <c r="L352" s="3" t="str">
        <f>IF(ISNUMBER(MATCH(A352,Closed!$A:$A,0)), "Closed", IF(K352&lt;=2,"Daily",IF(K352&lt;=5,"Weekly",IF(K352&lt;=31,"Monthly",IF(K352&lt;=90,"Quarterly",IF(K352&lt;=180,"Semi-annual",IF(K352&lt;=366,"Annual","Missing Data")))))))</f>
        <v>Weekly</v>
      </c>
      <c r="M352" s="3">
        <f>VLOOKUP($D352,LiquidityProfile!$A:$C,2,0)</f>
        <v>5</v>
      </c>
      <c r="N352" s="3">
        <f>VLOOKUP($D352,LiquidityProfile!$A:$C,3,0)</f>
        <v>130</v>
      </c>
      <c r="O352" s="3" t="str">
        <f t="shared" si="16"/>
        <v>Liquidity Provider</v>
      </c>
      <c r="P352" s="3" t="str">
        <f t="shared" si="17"/>
        <v>Liquidity Receiver</v>
      </c>
    </row>
    <row r="353" spans="1:16" ht="15.75" thickBot="1" x14ac:dyDescent="0.3">
      <c r="A353" s="3" t="s">
        <v>744</v>
      </c>
      <c r="B353" s="3" t="s">
        <v>745</v>
      </c>
      <c r="C353" s="3" t="s">
        <v>65</v>
      </c>
      <c r="D353" s="3" t="s">
        <v>25</v>
      </c>
      <c r="E353" s="3" t="s">
        <v>41</v>
      </c>
      <c r="F353" s="3" t="s">
        <v>42</v>
      </c>
      <c r="G353" s="3" t="s">
        <v>41</v>
      </c>
      <c r="H353" s="3" t="s">
        <v>42</v>
      </c>
      <c r="I353" s="7">
        <v>45936</v>
      </c>
      <c r="J353" s="7">
        <v>45938</v>
      </c>
      <c r="K353" s="3">
        <f t="shared" si="15"/>
        <v>2</v>
      </c>
      <c r="L353" s="3" t="str">
        <f>IF(ISNUMBER(MATCH(A353,Closed!$A:$A,0)), "Closed", IF(K353&lt;=2,"Daily",IF(K353&lt;=5,"Weekly",IF(K353&lt;=31,"Monthly",IF(K353&lt;=90,"Quarterly",IF(K353&lt;=180,"Semi-annual",IF(K353&lt;=366,"Annual","Missing Data")))))))</f>
        <v>Daily</v>
      </c>
      <c r="M353" s="3">
        <f>VLOOKUP($D353,LiquidityProfile!$A:$C,2,0)</f>
        <v>5</v>
      </c>
      <c r="N353" s="3">
        <f>VLOOKUP($D353,LiquidityProfile!$A:$C,3,0)</f>
        <v>130</v>
      </c>
      <c r="O353" s="3" t="str">
        <f t="shared" si="16"/>
        <v>Liquidity Provider</v>
      </c>
      <c r="P353" s="3" t="str">
        <f t="shared" si="17"/>
        <v>Liquidity Receiver</v>
      </c>
    </row>
    <row r="354" spans="1:16" ht="15.75" thickBot="1" x14ac:dyDescent="0.3">
      <c r="A354" s="3" t="s">
        <v>746</v>
      </c>
      <c r="B354" s="3" t="s">
        <v>747</v>
      </c>
      <c r="C354" s="3" t="s">
        <v>65</v>
      </c>
      <c r="D354" s="3" t="s">
        <v>25</v>
      </c>
      <c r="E354" s="3" t="s">
        <v>42</v>
      </c>
      <c r="F354" s="3" t="s">
        <v>41</v>
      </c>
      <c r="G354" s="3" t="s">
        <v>41</v>
      </c>
      <c r="H354" s="3" t="s">
        <v>42</v>
      </c>
      <c r="I354" s="7">
        <v>45933</v>
      </c>
      <c r="J354" s="7">
        <v>45938</v>
      </c>
      <c r="K354" s="3">
        <f t="shared" si="15"/>
        <v>5</v>
      </c>
      <c r="L354" s="3" t="str">
        <f>IF(ISNUMBER(MATCH(A354,Closed!$A:$A,0)), "Closed", IF(K354&lt;=2,"Daily",IF(K354&lt;=5,"Weekly",IF(K354&lt;=31,"Monthly",IF(K354&lt;=90,"Quarterly",IF(K354&lt;=180,"Semi-annual",IF(K354&lt;=366,"Annual","Missing Data")))))))</f>
        <v>Weekly</v>
      </c>
      <c r="M354" s="3">
        <f>VLOOKUP($D354,LiquidityProfile!$A:$C,2,0)</f>
        <v>5</v>
      </c>
      <c r="N354" s="3">
        <f>VLOOKUP($D354,LiquidityProfile!$A:$C,3,0)</f>
        <v>130</v>
      </c>
      <c r="O354" s="3" t="str">
        <f t="shared" si="16"/>
        <v>Liquidity Provider</v>
      </c>
      <c r="P354" s="3" t="str">
        <f t="shared" si="17"/>
        <v>Liquidity Receiver</v>
      </c>
    </row>
    <row r="355" spans="1:16" ht="15.75" thickBot="1" x14ac:dyDescent="0.3">
      <c r="A355" s="3" t="s">
        <v>748</v>
      </c>
      <c r="B355" s="3" t="s">
        <v>749</v>
      </c>
      <c r="C355" s="3" t="s">
        <v>65</v>
      </c>
      <c r="D355" s="3" t="s">
        <v>25</v>
      </c>
      <c r="E355" s="3" t="s">
        <v>42</v>
      </c>
      <c r="F355" s="3" t="s">
        <v>41</v>
      </c>
      <c r="G355" s="3" t="s">
        <v>42</v>
      </c>
      <c r="H355" s="3" t="s">
        <v>41</v>
      </c>
      <c r="I355" s="7">
        <v>45932</v>
      </c>
      <c r="J355" s="7">
        <v>45938</v>
      </c>
      <c r="K355" s="3">
        <f t="shared" si="15"/>
        <v>6</v>
      </c>
      <c r="L355" s="3" t="str">
        <f>IF(ISNUMBER(MATCH(A355,Closed!$A:$A,0)), "Closed", IF(K355&lt;=2,"Daily",IF(K355&lt;=5,"Weekly",IF(K355&lt;=31,"Monthly",IF(K355&lt;=90,"Quarterly",IF(K355&lt;=180,"Semi-annual",IF(K355&lt;=366,"Annual","Missing Data")))))))</f>
        <v>Monthly</v>
      </c>
      <c r="M355" s="3">
        <f>VLOOKUP($D355,LiquidityProfile!$A:$C,2,0)</f>
        <v>5</v>
      </c>
      <c r="N355" s="3">
        <f>VLOOKUP($D355,LiquidityProfile!$A:$C,3,0)</f>
        <v>130</v>
      </c>
      <c r="O355" s="3" t="str">
        <f t="shared" si="16"/>
        <v>Liquidity Provider</v>
      </c>
      <c r="P355" s="3" t="str">
        <f t="shared" si="17"/>
        <v>Liquidity Receiver</v>
      </c>
    </row>
    <row r="356" spans="1:16" ht="15.75" thickBot="1" x14ac:dyDescent="0.3">
      <c r="A356" s="3" t="s">
        <v>750</v>
      </c>
      <c r="B356" s="3" t="s">
        <v>751</v>
      </c>
      <c r="C356" s="3" t="s">
        <v>65</v>
      </c>
      <c r="D356" s="3" t="s">
        <v>25</v>
      </c>
      <c r="E356" s="3" t="s">
        <v>42</v>
      </c>
      <c r="F356" s="3" t="s">
        <v>41</v>
      </c>
      <c r="G356" s="3" t="s">
        <v>41</v>
      </c>
      <c r="H356" s="3" t="s">
        <v>41</v>
      </c>
      <c r="I356" s="7">
        <v>45933</v>
      </c>
      <c r="J356" s="7">
        <v>45938</v>
      </c>
      <c r="K356" s="3">
        <f t="shared" si="15"/>
        <v>5</v>
      </c>
      <c r="L356" s="3" t="str">
        <f>IF(ISNUMBER(MATCH(A356,Closed!$A:$A,0)), "Closed", IF(K356&lt;=2,"Daily",IF(K356&lt;=5,"Weekly",IF(K356&lt;=31,"Monthly",IF(K356&lt;=90,"Quarterly",IF(K356&lt;=180,"Semi-annual",IF(K356&lt;=366,"Annual","Missing Data")))))))</f>
        <v>Weekly</v>
      </c>
      <c r="M356" s="3">
        <f>VLOOKUP($D356,LiquidityProfile!$A:$C,2,0)</f>
        <v>5</v>
      </c>
      <c r="N356" s="3">
        <f>VLOOKUP($D356,LiquidityProfile!$A:$C,3,0)</f>
        <v>130</v>
      </c>
      <c r="O356" s="3" t="str">
        <f t="shared" si="16"/>
        <v>Liquidity Provider</v>
      </c>
      <c r="P356" s="3" t="str">
        <f t="shared" si="17"/>
        <v>Liquidity Receiver</v>
      </c>
    </row>
    <row r="357" spans="1:16" ht="15.75" thickBot="1" x14ac:dyDescent="0.3">
      <c r="A357" s="3" t="s">
        <v>752</v>
      </c>
      <c r="B357" s="3" t="s">
        <v>753</v>
      </c>
      <c r="C357" s="3" t="s">
        <v>65</v>
      </c>
      <c r="D357" s="3" t="s">
        <v>25</v>
      </c>
      <c r="E357" s="3" t="s">
        <v>42</v>
      </c>
      <c r="F357" s="3" t="s">
        <v>41</v>
      </c>
      <c r="G357" s="3" t="s">
        <v>41</v>
      </c>
      <c r="H357" s="3" t="s">
        <v>42</v>
      </c>
      <c r="I357" s="7">
        <v>45933</v>
      </c>
      <c r="J357" s="7">
        <v>45938</v>
      </c>
      <c r="K357" s="3">
        <f t="shared" si="15"/>
        <v>5</v>
      </c>
      <c r="L357" s="3" t="str">
        <f>IF(ISNUMBER(MATCH(A357,Closed!$A:$A,0)), "Closed", IF(K357&lt;=2,"Daily",IF(K357&lt;=5,"Weekly",IF(K357&lt;=31,"Monthly",IF(K357&lt;=90,"Quarterly",IF(K357&lt;=180,"Semi-annual",IF(K357&lt;=366,"Annual","Missing Data")))))))</f>
        <v>Weekly</v>
      </c>
      <c r="M357" s="3">
        <f>VLOOKUP($D357,LiquidityProfile!$A:$C,2,0)</f>
        <v>5</v>
      </c>
      <c r="N357" s="3">
        <f>VLOOKUP($D357,LiquidityProfile!$A:$C,3,0)</f>
        <v>130</v>
      </c>
      <c r="O357" s="3" t="str">
        <f t="shared" si="16"/>
        <v>Liquidity Provider</v>
      </c>
      <c r="P357" s="3" t="str">
        <f t="shared" si="17"/>
        <v>Liquidity Receiver</v>
      </c>
    </row>
    <row r="358" spans="1:16" ht="15.75" thickBot="1" x14ac:dyDescent="0.3">
      <c r="A358" s="3" t="s">
        <v>754</v>
      </c>
      <c r="B358" s="3" t="s">
        <v>755</v>
      </c>
      <c r="C358" s="3" t="s">
        <v>65</v>
      </c>
      <c r="D358" s="3" t="s">
        <v>25</v>
      </c>
      <c r="E358" s="3" t="s">
        <v>42</v>
      </c>
      <c r="F358" s="3" t="s">
        <v>41</v>
      </c>
      <c r="G358" s="3" t="s">
        <v>42</v>
      </c>
      <c r="H358" s="3" t="s">
        <v>41</v>
      </c>
      <c r="I358" s="7">
        <v>45936</v>
      </c>
      <c r="J358" s="7">
        <v>45938</v>
      </c>
      <c r="K358" s="3">
        <f t="shared" si="15"/>
        <v>2</v>
      </c>
      <c r="L358" s="3" t="str">
        <f>IF(ISNUMBER(MATCH(A358,Closed!$A:$A,0)), "Closed", IF(K358&lt;=2,"Daily",IF(K358&lt;=5,"Weekly",IF(K358&lt;=31,"Monthly",IF(K358&lt;=90,"Quarterly",IF(K358&lt;=180,"Semi-annual",IF(K358&lt;=366,"Annual","Missing Data")))))))</f>
        <v>Daily</v>
      </c>
      <c r="M358" s="3">
        <f>VLOOKUP($D358,LiquidityProfile!$A:$C,2,0)</f>
        <v>5</v>
      </c>
      <c r="N358" s="3">
        <f>VLOOKUP($D358,LiquidityProfile!$A:$C,3,0)</f>
        <v>130</v>
      </c>
      <c r="O358" s="3" t="str">
        <f t="shared" si="16"/>
        <v>Liquidity Provider</v>
      </c>
      <c r="P358" s="3" t="str">
        <f t="shared" si="17"/>
        <v>Liquidity Receiver</v>
      </c>
    </row>
    <row r="359" spans="1:16" ht="15.75" thickBot="1" x14ac:dyDescent="0.3">
      <c r="A359" s="3" t="s">
        <v>756</v>
      </c>
      <c r="B359" s="3" t="s">
        <v>757</v>
      </c>
      <c r="C359" s="3" t="s">
        <v>65</v>
      </c>
      <c r="D359" s="3" t="s">
        <v>25</v>
      </c>
      <c r="E359" s="3" t="s">
        <v>42</v>
      </c>
      <c r="F359" s="3" t="s">
        <v>41</v>
      </c>
      <c r="G359" s="3" t="s">
        <v>41</v>
      </c>
      <c r="H359" s="3" t="s">
        <v>42</v>
      </c>
      <c r="I359" s="7">
        <v>45932</v>
      </c>
      <c r="J359" s="7">
        <v>45938</v>
      </c>
      <c r="K359" s="3">
        <f t="shared" si="15"/>
        <v>6</v>
      </c>
      <c r="L359" s="3" t="str">
        <f>IF(ISNUMBER(MATCH(A359,Closed!$A:$A,0)), "Closed", IF(K359&lt;=2,"Daily",IF(K359&lt;=5,"Weekly",IF(K359&lt;=31,"Monthly",IF(K359&lt;=90,"Quarterly",IF(K359&lt;=180,"Semi-annual",IF(K359&lt;=366,"Annual","Missing Data")))))))</f>
        <v>Monthly</v>
      </c>
      <c r="M359" s="3">
        <f>VLOOKUP($D359,LiquidityProfile!$A:$C,2,0)</f>
        <v>5</v>
      </c>
      <c r="N359" s="3">
        <f>VLOOKUP($D359,LiquidityProfile!$A:$C,3,0)</f>
        <v>130</v>
      </c>
      <c r="O359" s="3" t="str">
        <f t="shared" si="16"/>
        <v>Liquidity Provider</v>
      </c>
      <c r="P359" s="3" t="str">
        <f t="shared" si="17"/>
        <v>Liquidity Receiver</v>
      </c>
    </row>
    <row r="360" spans="1:16" ht="15.75" thickBot="1" x14ac:dyDescent="0.3">
      <c r="A360" s="3" t="s">
        <v>758</v>
      </c>
      <c r="B360" s="3" t="s">
        <v>759</v>
      </c>
      <c r="C360" s="3" t="s">
        <v>65</v>
      </c>
      <c r="D360" s="3" t="s">
        <v>25</v>
      </c>
      <c r="E360" s="3" t="s">
        <v>42</v>
      </c>
      <c r="F360" s="3" t="s">
        <v>41</v>
      </c>
      <c r="G360" s="3" t="s">
        <v>41</v>
      </c>
      <c r="H360" s="3" t="s">
        <v>41</v>
      </c>
      <c r="I360" s="7">
        <v>45933</v>
      </c>
      <c r="J360" s="7">
        <v>45938</v>
      </c>
      <c r="K360" s="3">
        <f t="shared" si="15"/>
        <v>5</v>
      </c>
      <c r="L360" s="3" t="str">
        <f>IF(ISNUMBER(MATCH(A360,Closed!$A:$A,0)), "Closed", IF(K360&lt;=2,"Daily",IF(K360&lt;=5,"Weekly",IF(K360&lt;=31,"Monthly",IF(K360&lt;=90,"Quarterly",IF(K360&lt;=180,"Semi-annual",IF(K360&lt;=366,"Annual","Missing Data")))))))</f>
        <v>Weekly</v>
      </c>
      <c r="M360" s="3">
        <f>VLOOKUP($D360,LiquidityProfile!$A:$C,2,0)</f>
        <v>5</v>
      </c>
      <c r="N360" s="3">
        <f>VLOOKUP($D360,LiquidityProfile!$A:$C,3,0)</f>
        <v>130</v>
      </c>
      <c r="O360" s="3" t="str">
        <f t="shared" si="16"/>
        <v>Liquidity Provider</v>
      </c>
      <c r="P360" s="3" t="str">
        <f t="shared" si="17"/>
        <v>Liquidity Receiver</v>
      </c>
    </row>
    <row r="361" spans="1:16" ht="15.75" thickBot="1" x14ac:dyDescent="0.3">
      <c r="A361" s="3" t="s">
        <v>760</v>
      </c>
      <c r="B361" s="3" t="s">
        <v>761</v>
      </c>
      <c r="C361" s="3" t="s">
        <v>65</v>
      </c>
      <c r="D361" s="3" t="s">
        <v>25</v>
      </c>
      <c r="E361" s="3" t="s">
        <v>42</v>
      </c>
      <c r="F361" s="3" t="s">
        <v>41</v>
      </c>
      <c r="G361" s="3" t="s">
        <v>41</v>
      </c>
      <c r="H361" s="3" t="s">
        <v>41</v>
      </c>
      <c r="I361" s="7">
        <v>45933</v>
      </c>
      <c r="J361" s="7">
        <v>45938</v>
      </c>
      <c r="K361" s="3">
        <f t="shared" si="15"/>
        <v>5</v>
      </c>
      <c r="L361" s="3" t="str">
        <f>IF(ISNUMBER(MATCH(A361,Closed!$A:$A,0)), "Closed", IF(K361&lt;=2,"Daily",IF(K361&lt;=5,"Weekly",IF(K361&lt;=31,"Monthly",IF(K361&lt;=90,"Quarterly",IF(K361&lt;=180,"Semi-annual",IF(K361&lt;=366,"Annual","Missing Data")))))))</f>
        <v>Weekly</v>
      </c>
      <c r="M361" s="3">
        <f>VLOOKUP($D361,LiquidityProfile!$A:$C,2,0)</f>
        <v>5</v>
      </c>
      <c r="N361" s="3">
        <f>VLOOKUP($D361,LiquidityProfile!$A:$C,3,0)</f>
        <v>130</v>
      </c>
      <c r="O361" s="3" t="str">
        <f t="shared" si="16"/>
        <v>Liquidity Provider</v>
      </c>
      <c r="P361" s="3" t="str">
        <f t="shared" si="17"/>
        <v>Liquidity Receiver</v>
      </c>
    </row>
    <row r="362" spans="1:16" ht="15.75" thickBot="1" x14ac:dyDescent="0.3">
      <c r="A362" s="3" t="s">
        <v>762</v>
      </c>
      <c r="B362" s="3" t="s">
        <v>763</v>
      </c>
      <c r="C362" s="3" t="s">
        <v>65</v>
      </c>
      <c r="D362" s="3" t="s">
        <v>25</v>
      </c>
      <c r="E362" s="3" t="s">
        <v>42</v>
      </c>
      <c r="F362" s="3" t="s">
        <v>41</v>
      </c>
      <c r="G362" s="3" t="s">
        <v>41</v>
      </c>
      <c r="H362" s="3" t="s">
        <v>41</v>
      </c>
      <c r="I362" s="7">
        <v>45933</v>
      </c>
      <c r="J362" s="7">
        <v>45938</v>
      </c>
      <c r="K362" s="3">
        <f t="shared" si="15"/>
        <v>5</v>
      </c>
      <c r="L362" s="3" t="str">
        <f>IF(ISNUMBER(MATCH(A362,Closed!$A:$A,0)), "Closed", IF(K362&lt;=2,"Daily",IF(K362&lt;=5,"Weekly",IF(K362&lt;=31,"Monthly",IF(K362&lt;=90,"Quarterly",IF(K362&lt;=180,"Semi-annual",IF(K362&lt;=366,"Annual","Missing Data")))))))</f>
        <v>Weekly</v>
      </c>
      <c r="M362" s="3">
        <f>VLOOKUP($D362,LiquidityProfile!$A:$C,2,0)</f>
        <v>5</v>
      </c>
      <c r="N362" s="3">
        <f>VLOOKUP($D362,LiquidityProfile!$A:$C,3,0)</f>
        <v>130</v>
      </c>
      <c r="O362" s="3" t="str">
        <f t="shared" si="16"/>
        <v>Liquidity Provider</v>
      </c>
      <c r="P362" s="3" t="str">
        <f t="shared" si="17"/>
        <v>Liquidity Receiver</v>
      </c>
    </row>
    <row r="363" spans="1:16" ht="15.75" thickBot="1" x14ac:dyDescent="0.3">
      <c r="A363" s="3" t="s">
        <v>764</v>
      </c>
      <c r="B363" s="3" t="s">
        <v>765</v>
      </c>
      <c r="C363" s="3" t="s">
        <v>65</v>
      </c>
      <c r="D363" s="3" t="s">
        <v>25</v>
      </c>
      <c r="E363" s="3" t="s">
        <v>42</v>
      </c>
      <c r="F363" s="3" t="s">
        <v>42</v>
      </c>
      <c r="G363" s="3" t="s">
        <v>42</v>
      </c>
      <c r="H363" s="3" t="s">
        <v>41</v>
      </c>
      <c r="I363" s="7">
        <v>45722</v>
      </c>
      <c r="J363" s="7">
        <v>45938</v>
      </c>
      <c r="K363" s="3">
        <f t="shared" si="15"/>
        <v>216</v>
      </c>
      <c r="L363" s="3" t="str">
        <f>IF(ISNUMBER(MATCH(A363,Closed!$A:$A,0)), "Closed", IF(K363&lt;=2,"Daily",IF(K363&lt;=5,"Weekly",IF(K363&lt;=31,"Monthly",IF(K363&lt;=90,"Quarterly",IF(K363&lt;=180,"Semi-annual",IF(K363&lt;=366,"Annual","Missing Data")))))))</f>
        <v>Annual</v>
      </c>
      <c r="M363" s="3">
        <f>VLOOKUP($D363,LiquidityProfile!$A:$C,2,0)</f>
        <v>5</v>
      </c>
      <c r="N363" s="3">
        <f>VLOOKUP($D363,LiquidityProfile!$A:$C,3,0)</f>
        <v>130</v>
      </c>
      <c r="O363" s="3" t="str">
        <f t="shared" si="16"/>
        <v>Liquidity Provider</v>
      </c>
      <c r="P363" s="3" t="str">
        <f t="shared" si="17"/>
        <v>Liquidity Receiver</v>
      </c>
    </row>
    <row r="364" spans="1:16" ht="15.75" thickBot="1" x14ac:dyDescent="0.3">
      <c r="A364" s="3" t="s">
        <v>766</v>
      </c>
      <c r="B364" s="3" t="s">
        <v>767</v>
      </c>
      <c r="C364" s="3" t="s">
        <v>65</v>
      </c>
      <c r="D364" s="3" t="s">
        <v>25</v>
      </c>
      <c r="E364" s="3" t="s">
        <v>42</v>
      </c>
      <c r="F364" s="3" t="s">
        <v>42</v>
      </c>
      <c r="G364" s="3" t="s">
        <v>42</v>
      </c>
      <c r="H364" s="3" t="s">
        <v>41</v>
      </c>
      <c r="I364" s="7">
        <v>45385</v>
      </c>
      <c r="J364" s="7">
        <v>45938</v>
      </c>
      <c r="K364" s="3">
        <f t="shared" si="15"/>
        <v>553</v>
      </c>
      <c r="L364" s="3" t="str">
        <f>IF(ISNUMBER(MATCH(A364,Closed!$A:$A,0)), "Closed", IF(K364&lt;=2,"Daily",IF(K364&lt;=5,"Weekly",IF(K364&lt;=31,"Monthly",IF(K364&lt;=90,"Quarterly",IF(K364&lt;=180,"Semi-annual",IF(K364&lt;=366,"Annual","Missing Data")))))))</f>
        <v>Missing Data</v>
      </c>
      <c r="M364" s="3">
        <f>VLOOKUP($D364,LiquidityProfile!$A:$C,2,0)</f>
        <v>5</v>
      </c>
      <c r="N364" s="3">
        <f>VLOOKUP($D364,LiquidityProfile!$A:$C,3,0)</f>
        <v>130</v>
      </c>
      <c r="O364" s="3" t="str">
        <f t="shared" si="16"/>
        <v>Liquidity Provider</v>
      </c>
      <c r="P364" s="3" t="str">
        <f t="shared" si="17"/>
        <v>Liquidity Receiver</v>
      </c>
    </row>
    <row r="365" spans="1:16" ht="15.75" thickBot="1" x14ac:dyDescent="0.3">
      <c r="A365" s="3" t="s">
        <v>768</v>
      </c>
      <c r="B365" s="3" t="s">
        <v>769</v>
      </c>
      <c r="C365" s="3" t="s">
        <v>65</v>
      </c>
      <c r="D365" s="3" t="s">
        <v>25</v>
      </c>
      <c r="E365" s="3" t="s">
        <v>42</v>
      </c>
      <c r="F365" s="3" t="s">
        <v>42</v>
      </c>
      <c r="G365" s="3" t="s">
        <v>42</v>
      </c>
      <c r="H365" s="3" t="s">
        <v>41</v>
      </c>
      <c r="I365" s="7">
        <v>45385</v>
      </c>
      <c r="J365" s="7">
        <v>45938</v>
      </c>
      <c r="K365" s="3">
        <f t="shared" si="15"/>
        <v>553</v>
      </c>
      <c r="L365" s="3" t="str">
        <f>IF(ISNUMBER(MATCH(A365,Closed!$A:$A,0)), "Closed", IF(K365&lt;=2,"Daily",IF(K365&lt;=5,"Weekly",IF(K365&lt;=31,"Monthly",IF(K365&lt;=90,"Quarterly",IF(K365&lt;=180,"Semi-annual",IF(K365&lt;=366,"Annual","Missing Data")))))))</f>
        <v>Missing Data</v>
      </c>
      <c r="M365" s="3">
        <f>VLOOKUP($D365,LiquidityProfile!$A:$C,2,0)</f>
        <v>5</v>
      </c>
      <c r="N365" s="3">
        <f>VLOOKUP($D365,LiquidityProfile!$A:$C,3,0)</f>
        <v>130</v>
      </c>
      <c r="O365" s="3" t="str">
        <f t="shared" si="16"/>
        <v>Liquidity Provider</v>
      </c>
      <c r="P365" s="3" t="str">
        <f t="shared" si="17"/>
        <v>Liquidity Receiver</v>
      </c>
    </row>
    <row r="366" spans="1:16" ht="15.75" thickBot="1" x14ac:dyDescent="0.3">
      <c r="A366" s="3" t="s">
        <v>770</v>
      </c>
      <c r="B366" s="3" t="s">
        <v>771</v>
      </c>
      <c r="C366" s="3" t="s">
        <v>65</v>
      </c>
      <c r="D366" s="3" t="s">
        <v>25</v>
      </c>
      <c r="E366" s="3" t="s">
        <v>42</v>
      </c>
      <c r="F366" s="3" t="s">
        <v>42</v>
      </c>
      <c r="G366" s="3" t="s">
        <v>42</v>
      </c>
      <c r="H366" s="3" t="s">
        <v>41</v>
      </c>
      <c r="I366" s="7">
        <v>45929</v>
      </c>
      <c r="J366" s="7">
        <v>45938</v>
      </c>
      <c r="K366" s="3">
        <f t="shared" si="15"/>
        <v>9</v>
      </c>
      <c r="L366" s="3" t="str">
        <f>IF(ISNUMBER(MATCH(A366,Closed!$A:$A,0)), "Closed", IF(K366&lt;=2,"Daily",IF(K366&lt;=5,"Weekly",IF(K366&lt;=31,"Monthly",IF(K366&lt;=90,"Quarterly",IF(K366&lt;=180,"Semi-annual",IF(K366&lt;=366,"Annual","Missing Data")))))))</f>
        <v>Monthly</v>
      </c>
      <c r="M366" s="3">
        <f>VLOOKUP($D366,LiquidityProfile!$A:$C,2,0)</f>
        <v>5</v>
      </c>
      <c r="N366" s="3">
        <f>VLOOKUP($D366,LiquidityProfile!$A:$C,3,0)</f>
        <v>130</v>
      </c>
      <c r="O366" s="3" t="str">
        <f t="shared" si="16"/>
        <v>Liquidity Provider</v>
      </c>
      <c r="P366" s="3" t="str">
        <f t="shared" si="17"/>
        <v>Liquidity Receiver</v>
      </c>
    </row>
    <row r="367" spans="1:16" ht="15.75" thickBot="1" x14ac:dyDescent="0.3">
      <c r="A367" s="3" t="s">
        <v>772</v>
      </c>
      <c r="B367" s="3" t="s">
        <v>773</v>
      </c>
      <c r="C367" s="3" t="s">
        <v>65</v>
      </c>
      <c r="D367" s="3" t="s">
        <v>25</v>
      </c>
      <c r="E367" s="3" t="s">
        <v>42</v>
      </c>
      <c r="F367" s="3" t="s">
        <v>42</v>
      </c>
      <c r="G367" s="3" t="s">
        <v>42</v>
      </c>
      <c r="H367" s="3" t="s">
        <v>41</v>
      </c>
      <c r="I367" s="7">
        <v>45933</v>
      </c>
      <c r="J367" s="7">
        <v>45938</v>
      </c>
      <c r="K367" s="3">
        <f t="shared" si="15"/>
        <v>5</v>
      </c>
      <c r="L367" s="3" t="str">
        <f>IF(ISNUMBER(MATCH(A367,Closed!$A:$A,0)), "Closed", IF(K367&lt;=2,"Daily",IF(K367&lt;=5,"Weekly",IF(K367&lt;=31,"Monthly",IF(K367&lt;=90,"Quarterly",IF(K367&lt;=180,"Semi-annual",IF(K367&lt;=366,"Annual","Missing Data")))))))</f>
        <v>Weekly</v>
      </c>
      <c r="M367" s="3">
        <f>VLOOKUP($D367,LiquidityProfile!$A:$C,2,0)</f>
        <v>5</v>
      </c>
      <c r="N367" s="3">
        <f>VLOOKUP($D367,LiquidityProfile!$A:$C,3,0)</f>
        <v>130</v>
      </c>
      <c r="O367" s="3" t="str">
        <f t="shared" si="16"/>
        <v>Liquidity Provider</v>
      </c>
      <c r="P367" s="3" t="str">
        <f t="shared" si="17"/>
        <v>Liquidity Receiver</v>
      </c>
    </row>
    <row r="368" spans="1:16" ht="15.75" thickBot="1" x14ac:dyDescent="0.3">
      <c r="A368" s="3" t="s">
        <v>774</v>
      </c>
      <c r="B368" s="3" t="s">
        <v>775</v>
      </c>
      <c r="C368" s="3" t="s">
        <v>40</v>
      </c>
      <c r="D368" s="3" t="s">
        <v>27</v>
      </c>
      <c r="E368" s="3" t="s">
        <v>41</v>
      </c>
      <c r="F368" s="3" t="s">
        <v>42</v>
      </c>
      <c r="G368" s="3" t="s">
        <v>42</v>
      </c>
      <c r="H368" s="3" t="s">
        <v>42</v>
      </c>
      <c r="I368" s="7">
        <v>45936</v>
      </c>
      <c r="J368" s="7">
        <v>45938</v>
      </c>
      <c r="K368" s="3">
        <f t="shared" si="15"/>
        <v>2</v>
      </c>
      <c r="L368" s="3" t="str">
        <f>IF(ISNUMBER(MATCH(A368,Closed!$A:$A,0)), "Closed", IF(K368&lt;=2,"Daily",IF(K368&lt;=5,"Weekly",IF(K368&lt;=31,"Monthly",IF(K368&lt;=90,"Quarterly",IF(K368&lt;=180,"Semi-annual",IF(K368&lt;=366,"Annual","Missing Data")))))))</f>
        <v>Daily</v>
      </c>
      <c r="M368" s="3">
        <f>VLOOKUP($D368,LiquidityProfile!$A:$C,2,0)</f>
        <v>5</v>
      </c>
      <c r="N368" s="3">
        <f>VLOOKUP($D368,LiquidityProfile!$A:$C,3,0)</f>
        <v>130</v>
      </c>
      <c r="O368" s="3" t="str">
        <f t="shared" si="16"/>
        <v>Liquidity Provider</v>
      </c>
      <c r="P368" s="3" t="str">
        <f t="shared" si="17"/>
        <v>Liquidity Receiver</v>
      </c>
    </row>
    <row r="369" spans="1:16" ht="15.75" thickBot="1" x14ac:dyDescent="0.3">
      <c r="A369" s="3" t="s">
        <v>776</v>
      </c>
      <c r="B369" s="3" t="s">
        <v>777</v>
      </c>
      <c r="C369" s="3" t="s">
        <v>65</v>
      </c>
      <c r="D369" s="3" t="s">
        <v>27</v>
      </c>
      <c r="E369" s="3" t="s">
        <v>41</v>
      </c>
      <c r="F369" s="3" t="s">
        <v>41</v>
      </c>
      <c r="G369" s="3" t="s">
        <v>41</v>
      </c>
      <c r="H369" s="3" t="s">
        <v>41</v>
      </c>
      <c r="I369" s="7">
        <v>45937</v>
      </c>
      <c r="J369" s="7">
        <v>45938</v>
      </c>
      <c r="K369" s="3">
        <f t="shared" si="15"/>
        <v>1</v>
      </c>
      <c r="L369" s="3" t="str">
        <f>IF(ISNUMBER(MATCH(A369,Closed!$A:$A,0)), "Closed", IF(K369&lt;=2,"Daily",IF(K369&lt;=5,"Weekly",IF(K369&lt;=31,"Monthly",IF(K369&lt;=90,"Quarterly",IF(K369&lt;=180,"Semi-annual",IF(K369&lt;=366,"Annual","Missing Data")))))))</f>
        <v>Daily</v>
      </c>
      <c r="M369" s="3">
        <f>VLOOKUP($D369,LiquidityProfile!$A:$C,2,0)</f>
        <v>5</v>
      </c>
      <c r="N369" s="3">
        <f>VLOOKUP($D369,LiquidityProfile!$A:$C,3,0)</f>
        <v>130</v>
      </c>
      <c r="O369" s="3" t="str">
        <f t="shared" si="16"/>
        <v>Liquidity Provider</v>
      </c>
      <c r="P369" s="3" t="str">
        <f t="shared" si="17"/>
        <v>Liquidity Receiver</v>
      </c>
    </row>
    <row r="370" spans="1:16" ht="15.75" thickBot="1" x14ac:dyDescent="0.3">
      <c r="A370" s="3" t="s">
        <v>778</v>
      </c>
      <c r="B370" s="3" t="s">
        <v>779</v>
      </c>
      <c r="C370" s="3" t="s">
        <v>65</v>
      </c>
      <c r="D370" s="3" t="s">
        <v>27</v>
      </c>
      <c r="E370" s="3" t="s">
        <v>42</v>
      </c>
      <c r="F370" s="3" t="s">
        <v>41</v>
      </c>
      <c r="G370" s="3" t="s">
        <v>41</v>
      </c>
      <c r="H370" s="3" t="s">
        <v>41</v>
      </c>
      <c r="I370" s="7">
        <v>45933</v>
      </c>
      <c r="J370" s="7">
        <v>45938</v>
      </c>
      <c r="K370" s="3">
        <f t="shared" si="15"/>
        <v>5</v>
      </c>
      <c r="L370" s="3" t="str">
        <f>IF(ISNUMBER(MATCH(A370,Closed!$A:$A,0)), "Closed", IF(K370&lt;=2,"Daily",IF(K370&lt;=5,"Weekly",IF(K370&lt;=31,"Monthly",IF(K370&lt;=90,"Quarterly",IF(K370&lt;=180,"Semi-annual",IF(K370&lt;=366,"Annual","Missing Data")))))))</f>
        <v>Weekly</v>
      </c>
      <c r="M370" s="3">
        <f>VLOOKUP($D370,LiquidityProfile!$A:$C,2,0)</f>
        <v>5</v>
      </c>
      <c r="N370" s="3">
        <f>VLOOKUP($D370,LiquidityProfile!$A:$C,3,0)</f>
        <v>130</v>
      </c>
      <c r="O370" s="3" t="str">
        <f t="shared" si="16"/>
        <v>Liquidity Provider</v>
      </c>
      <c r="P370" s="3" t="str">
        <f t="shared" si="17"/>
        <v>Liquidity Receiver</v>
      </c>
    </row>
    <row r="371" spans="1:16" ht="15.75" thickBot="1" x14ac:dyDescent="0.3">
      <c r="A371" s="3" t="s">
        <v>780</v>
      </c>
      <c r="B371" s="3" t="s">
        <v>781</v>
      </c>
      <c r="C371" s="3" t="s">
        <v>65</v>
      </c>
      <c r="D371" s="3" t="s">
        <v>27</v>
      </c>
      <c r="E371" s="3" t="s">
        <v>42</v>
      </c>
      <c r="F371" s="3" t="s">
        <v>41</v>
      </c>
      <c r="G371" s="3" t="s">
        <v>42</v>
      </c>
      <c r="H371" s="3" t="s">
        <v>41</v>
      </c>
      <c r="I371" s="7">
        <v>45936</v>
      </c>
      <c r="J371" s="7">
        <v>45938</v>
      </c>
      <c r="K371" s="3">
        <f t="shared" si="15"/>
        <v>2</v>
      </c>
      <c r="L371" s="3" t="str">
        <f>IF(ISNUMBER(MATCH(A371,Closed!$A:$A,0)), "Closed", IF(K371&lt;=2,"Daily",IF(K371&lt;=5,"Weekly",IF(K371&lt;=31,"Monthly",IF(K371&lt;=90,"Quarterly",IF(K371&lt;=180,"Semi-annual",IF(K371&lt;=366,"Annual","Missing Data")))))))</f>
        <v>Daily</v>
      </c>
      <c r="M371" s="3">
        <f>VLOOKUP($D371,LiquidityProfile!$A:$C,2,0)</f>
        <v>5</v>
      </c>
      <c r="N371" s="3">
        <f>VLOOKUP($D371,LiquidityProfile!$A:$C,3,0)</f>
        <v>130</v>
      </c>
      <c r="O371" s="3" t="str">
        <f t="shared" si="16"/>
        <v>Liquidity Provider</v>
      </c>
      <c r="P371" s="3" t="str">
        <f t="shared" si="17"/>
        <v>Liquidity Receiver</v>
      </c>
    </row>
    <row r="372" spans="1:16" ht="15.75" thickBot="1" x14ac:dyDescent="0.3">
      <c r="A372" s="3" t="s">
        <v>782</v>
      </c>
      <c r="B372" s="3" t="s">
        <v>783</v>
      </c>
      <c r="C372" s="3" t="s">
        <v>65</v>
      </c>
      <c r="D372" s="3" t="s">
        <v>27</v>
      </c>
      <c r="E372" s="3" t="s">
        <v>42</v>
      </c>
      <c r="F372" s="3" t="s">
        <v>41</v>
      </c>
      <c r="G372" s="3" t="s">
        <v>41</v>
      </c>
      <c r="H372" s="3" t="s">
        <v>41</v>
      </c>
      <c r="I372" s="7">
        <v>45933</v>
      </c>
      <c r="J372" s="7">
        <v>45938</v>
      </c>
      <c r="K372" s="3">
        <f t="shared" si="15"/>
        <v>5</v>
      </c>
      <c r="L372" s="3" t="str">
        <f>IF(ISNUMBER(MATCH(A372,Closed!$A:$A,0)), "Closed", IF(K372&lt;=2,"Daily",IF(K372&lt;=5,"Weekly",IF(K372&lt;=31,"Monthly",IF(K372&lt;=90,"Quarterly",IF(K372&lt;=180,"Semi-annual",IF(K372&lt;=366,"Annual","Missing Data")))))))</f>
        <v>Weekly</v>
      </c>
      <c r="M372" s="3">
        <f>VLOOKUP($D372,LiquidityProfile!$A:$C,2,0)</f>
        <v>5</v>
      </c>
      <c r="N372" s="3">
        <f>VLOOKUP($D372,LiquidityProfile!$A:$C,3,0)</f>
        <v>130</v>
      </c>
      <c r="O372" s="3" t="str">
        <f t="shared" si="16"/>
        <v>Liquidity Provider</v>
      </c>
      <c r="P372" s="3" t="str">
        <f t="shared" si="17"/>
        <v>Liquidity Receiver</v>
      </c>
    </row>
    <row r="373" spans="1:16" ht="15.75" thickBot="1" x14ac:dyDescent="0.3">
      <c r="A373" s="3" t="s">
        <v>784</v>
      </c>
      <c r="B373" s="3" t="s">
        <v>785</v>
      </c>
      <c r="C373" s="3" t="s">
        <v>65</v>
      </c>
      <c r="D373" s="3" t="s">
        <v>27</v>
      </c>
      <c r="E373" s="3" t="s">
        <v>42</v>
      </c>
      <c r="F373" s="3" t="s">
        <v>41</v>
      </c>
      <c r="G373" s="3" t="s">
        <v>41</v>
      </c>
      <c r="H373" s="3" t="s">
        <v>41</v>
      </c>
      <c r="I373" s="7">
        <v>45933</v>
      </c>
      <c r="J373" s="7">
        <v>45938</v>
      </c>
      <c r="K373" s="3">
        <f t="shared" si="15"/>
        <v>5</v>
      </c>
      <c r="L373" s="3" t="str">
        <f>IF(ISNUMBER(MATCH(A373,Closed!$A:$A,0)), "Closed", IF(K373&lt;=2,"Daily",IF(K373&lt;=5,"Weekly",IF(K373&lt;=31,"Monthly",IF(K373&lt;=90,"Quarterly",IF(K373&lt;=180,"Semi-annual",IF(K373&lt;=366,"Annual","Missing Data")))))))</f>
        <v>Weekly</v>
      </c>
      <c r="M373" s="3">
        <f>VLOOKUP($D373,LiquidityProfile!$A:$C,2,0)</f>
        <v>5</v>
      </c>
      <c r="N373" s="3">
        <f>VLOOKUP($D373,LiquidityProfile!$A:$C,3,0)</f>
        <v>130</v>
      </c>
      <c r="O373" s="3" t="str">
        <f t="shared" si="16"/>
        <v>Liquidity Provider</v>
      </c>
      <c r="P373" s="3" t="str">
        <f t="shared" si="17"/>
        <v>Liquidity Receiver</v>
      </c>
    </row>
    <row r="374" spans="1:16" ht="15.75" thickBot="1" x14ac:dyDescent="0.3">
      <c r="A374" s="3" t="s">
        <v>786</v>
      </c>
      <c r="B374" s="3" t="s">
        <v>787</v>
      </c>
      <c r="C374" s="3" t="s">
        <v>65</v>
      </c>
      <c r="D374" s="3" t="s">
        <v>27</v>
      </c>
      <c r="E374" s="3" t="s">
        <v>42</v>
      </c>
      <c r="F374" s="3" t="s">
        <v>42</v>
      </c>
      <c r="G374" s="3" t="s">
        <v>42</v>
      </c>
      <c r="H374" s="3" t="s">
        <v>41</v>
      </c>
      <c r="I374" s="7">
        <v>45722</v>
      </c>
      <c r="J374" s="7">
        <v>45938</v>
      </c>
      <c r="K374" s="3">
        <f t="shared" si="15"/>
        <v>216</v>
      </c>
      <c r="L374" s="3" t="str">
        <f>IF(ISNUMBER(MATCH(A374,Closed!$A:$A,0)), "Closed", IF(K374&lt;=2,"Daily",IF(K374&lt;=5,"Weekly",IF(K374&lt;=31,"Monthly",IF(K374&lt;=90,"Quarterly",IF(K374&lt;=180,"Semi-annual",IF(K374&lt;=366,"Annual","Missing Data")))))))</f>
        <v>Annual</v>
      </c>
      <c r="M374" s="3">
        <f>VLOOKUP($D374,LiquidityProfile!$A:$C,2,0)</f>
        <v>5</v>
      </c>
      <c r="N374" s="3">
        <f>VLOOKUP($D374,LiquidityProfile!$A:$C,3,0)</f>
        <v>130</v>
      </c>
      <c r="O374" s="3" t="str">
        <f t="shared" si="16"/>
        <v>Liquidity Provider</v>
      </c>
      <c r="P374" s="3" t="str">
        <f t="shared" si="17"/>
        <v>Liquidity Receiver</v>
      </c>
    </row>
    <row r="375" spans="1:16" ht="15.75" thickBot="1" x14ac:dyDescent="0.3">
      <c r="A375" s="3" t="s">
        <v>788</v>
      </c>
      <c r="B375" s="3" t="s">
        <v>789</v>
      </c>
      <c r="C375" s="3" t="s">
        <v>65</v>
      </c>
      <c r="D375" s="3" t="s">
        <v>27</v>
      </c>
      <c r="E375" s="3" t="s">
        <v>42</v>
      </c>
      <c r="F375" s="3" t="s">
        <v>42</v>
      </c>
      <c r="G375" s="3" t="s">
        <v>42</v>
      </c>
      <c r="H375" s="3" t="s">
        <v>41</v>
      </c>
      <c r="I375" s="7">
        <v>45385</v>
      </c>
      <c r="J375" s="7">
        <v>45938</v>
      </c>
      <c r="K375" s="3">
        <f t="shared" si="15"/>
        <v>553</v>
      </c>
      <c r="L375" s="3" t="str">
        <f>IF(ISNUMBER(MATCH(A375,Closed!$A:$A,0)), "Closed", IF(K375&lt;=2,"Daily",IF(K375&lt;=5,"Weekly",IF(K375&lt;=31,"Monthly",IF(K375&lt;=90,"Quarterly",IF(K375&lt;=180,"Semi-annual",IF(K375&lt;=366,"Annual","Missing Data")))))))</f>
        <v>Missing Data</v>
      </c>
      <c r="M375" s="3">
        <f>VLOOKUP($D375,LiquidityProfile!$A:$C,2,0)</f>
        <v>5</v>
      </c>
      <c r="N375" s="3">
        <f>VLOOKUP($D375,LiquidityProfile!$A:$C,3,0)</f>
        <v>130</v>
      </c>
      <c r="O375" s="3" t="str">
        <f t="shared" si="16"/>
        <v>Liquidity Provider</v>
      </c>
      <c r="P375" s="3" t="str">
        <f t="shared" si="17"/>
        <v>Liquidity Receiver</v>
      </c>
    </row>
    <row r="376" spans="1:16" ht="15.75" thickBot="1" x14ac:dyDescent="0.3">
      <c r="A376" s="3" t="s">
        <v>790</v>
      </c>
      <c r="B376" s="3" t="s">
        <v>791</v>
      </c>
      <c r="C376" s="3" t="s">
        <v>40</v>
      </c>
      <c r="D376" s="3" t="s">
        <v>22</v>
      </c>
      <c r="E376" s="3" t="s">
        <v>41</v>
      </c>
      <c r="F376" s="3" t="s">
        <v>42</v>
      </c>
      <c r="G376" s="3" t="s">
        <v>41</v>
      </c>
      <c r="H376" s="3" t="s">
        <v>42</v>
      </c>
      <c r="I376" s="7">
        <v>45937</v>
      </c>
      <c r="J376" s="7">
        <v>45938</v>
      </c>
      <c r="K376" s="3">
        <f t="shared" si="15"/>
        <v>1</v>
      </c>
      <c r="L376" s="3" t="str">
        <f>IF(ISNUMBER(MATCH(A376,Closed!$A:$A,0)), "Closed", IF(K376&lt;=2,"Daily",IF(K376&lt;=5,"Weekly",IF(K376&lt;=31,"Monthly",IF(K376&lt;=90,"Quarterly",IF(K376&lt;=180,"Semi-annual",IF(K376&lt;=366,"Annual","Missing Data")))))))</f>
        <v>Daily</v>
      </c>
      <c r="M376" s="3">
        <f>VLOOKUP($D376,LiquidityProfile!$A:$C,2,0)</f>
        <v>1</v>
      </c>
      <c r="N376" s="3">
        <f>VLOOKUP($D376,LiquidityProfile!$A:$C,3,0)</f>
        <v>1</v>
      </c>
      <c r="O376" s="3" t="str">
        <f t="shared" si="16"/>
        <v>Liquidity Provider</v>
      </c>
      <c r="P376" s="3" t="str">
        <f t="shared" si="17"/>
        <v>Liquidity Provider</v>
      </c>
    </row>
    <row r="377" spans="1:16" ht="15.75" thickBot="1" x14ac:dyDescent="0.3">
      <c r="A377" s="3" t="s">
        <v>792</v>
      </c>
      <c r="B377" s="3" t="s">
        <v>793</v>
      </c>
      <c r="C377" s="3" t="s">
        <v>40</v>
      </c>
      <c r="D377" s="3" t="s">
        <v>22</v>
      </c>
      <c r="E377" s="3" t="s">
        <v>41</v>
      </c>
      <c r="F377" s="3" t="s">
        <v>42</v>
      </c>
      <c r="G377" s="3" t="s">
        <v>42</v>
      </c>
      <c r="H377" s="3" t="s">
        <v>42</v>
      </c>
      <c r="I377" s="7">
        <v>45937</v>
      </c>
      <c r="J377" s="7">
        <v>45938</v>
      </c>
      <c r="K377" s="3">
        <f t="shared" si="15"/>
        <v>1</v>
      </c>
      <c r="L377" s="3" t="str">
        <f>IF(ISNUMBER(MATCH(A377,Closed!$A:$A,0)), "Closed", IF(K377&lt;=2,"Daily",IF(K377&lt;=5,"Weekly",IF(K377&lt;=31,"Monthly",IF(K377&lt;=90,"Quarterly",IF(K377&lt;=180,"Semi-annual",IF(K377&lt;=366,"Annual","Missing Data")))))))</f>
        <v>Daily</v>
      </c>
      <c r="M377" s="3">
        <f>VLOOKUP($D377,LiquidityProfile!$A:$C,2,0)</f>
        <v>1</v>
      </c>
      <c r="N377" s="3">
        <f>VLOOKUP($D377,LiquidityProfile!$A:$C,3,0)</f>
        <v>1</v>
      </c>
      <c r="O377" s="3" t="str">
        <f t="shared" si="16"/>
        <v>Liquidity Provider</v>
      </c>
      <c r="P377" s="3" t="str">
        <f t="shared" si="17"/>
        <v>Liquidity Provider</v>
      </c>
    </row>
    <row r="378" spans="1:16" ht="15.75" thickBot="1" x14ac:dyDescent="0.3">
      <c r="A378" s="3" t="s">
        <v>794</v>
      </c>
      <c r="B378" s="3" t="s">
        <v>795</v>
      </c>
      <c r="C378" s="3" t="s">
        <v>65</v>
      </c>
      <c r="D378" s="3" t="s">
        <v>22</v>
      </c>
      <c r="E378" s="3" t="s">
        <v>41</v>
      </c>
      <c r="F378" s="3" t="s">
        <v>42</v>
      </c>
      <c r="G378" s="3" t="s">
        <v>42</v>
      </c>
      <c r="H378" s="3" t="s">
        <v>42</v>
      </c>
      <c r="I378" s="7">
        <v>45933</v>
      </c>
      <c r="J378" s="7">
        <v>45938</v>
      </c>
      <c r="K378" s="3">
        <f t="shared" si="15"/>
        <v>5</v>
      </c>
      <c r="L378" s="3" t="str">
        <f>IF(ISNUMBER(MATCH(A378,Closed!$A:$A,0)), "Closed", IF(K378&lt;=2,"Daily",IF(K378&lt;=5,"Weekly",IF(K378&lt;=31,"Monthly",IF(K378&lt;=90,"Quarterly",IF(K378&lt;=180,"Semi-annual",IF(K378&lt;=366,"Annual","Missing Data")))))))</f>
        <v>Weekly</v>
      </c>
      <c r="M378" s="3">
        <f>VLOOKUP($D378,LiquidityProfile!$A:$C,2,0)</f>
        <v>1</v>
      </c>
      <c r="N378" s="3">
        <f>VLOOKUP($D378,LiquidityProfile!$A:$C,3,0)</f>
        <v>1</v>
      </c>
      <c r="O378" s="3" t="str">
        <f t="shared" si="16"/>
        <v>Liquidity Provider</v>
      </c>
      <c r="P378" s="3" t="str">
        <f t="shared" si="17"/>
        <v>Liquidity Provider</v>
      </c>
    </row>
    <row r="379" spans="1:16" ht="15.75" thickBot="1" x14ac:dyDescent="0.3">
      <c r="A379" s="3" t="s">
        <v>796</v>
      </c>
      <c r="B379" s="3" t="s">
        <v>797</v>
      </c>
      <c r="C379" s="3" t="s">
        <v>65</v>
      </c>
      <c r="D379" s="3" t="s">
        <v>22</v>
      </c>
      <c r="E379" s="3" t="s">
        <v>41</v>
      </c>
      <c r="F379" s="3" t="s">
        <v>41</v>
      </c>
      <c r="G379" s="3" t="s">
        <v>41</v>
      </c>
      <c r="H379" s="3" t="s">
        <v>41</v>
      </c>
      <c r="I379" s="7">
        <v>45937</v>
      </c>
      <c r="J379" s="7">
        <v>45938</v>
      </c>
      <c r="K379" s="3">
        <f t="shared" si="15"/>
        <v>1</v>
      </c>
      <c r="L379" s="3" t="str">
        <f>IF(ISNUMBER(MATCH(A379,Closed!$A:$A,0)), "Closed", IF(K379&lt;=2,"Daily",IF(K379&lt;=5,"Weekly",IF(K379&lt;=31,"Monthly",IF(K379&lt;=90,"Quarterly",IF(K379&lt;=180,"Semi-annual",IF(K379&lt;=366,"Annual","Missing Data")))))))</f>
        <v>Daily</v>
      </c>
      <c r="M379" s="3">
        <f>VLOOKUP($D379,LiquidityProfile!$A:$C,2,0)</f>
        <v>1</v>
      </c>
      <c r="N379" s="3">
        <f>VLOOKUP($D379,LiquidityProfile!$A:$C,3,0)</f>
        <v>1</v>
      </c>
      <c r="O379" s="3" t="str">
        <f t="shared" si="16"/>
        <v>Liquidity Provider</v>
      </c>
      <c r="P379" s="3" t="str">
        <f t="shared" si="17"/>
        <v>Liquidity Provider</v>
      </c>
    </row>
    <row r="380" spans="1:16" ht="15.75" thickBot="1" x14ac:dyDescent="0.3">
      <c r="A380" s="3" t="s">
        <v>798</v>
      </c>
      <c r="B380" s="3" t="s">
        <v>799</v>
      </c>
      <c r="C380" s="3" t="s">
        <v>65</v>
      </c>
      <c r="D380" s="3" t="s">
        <v>22</v>
      </c>
      <c r="E380" s="3" t="s">
        <v>41</v>
      </c>
      <c r="F380" s="3" t="s">
        <v>41</v>
      </c>
      <c r="G380" s="3" t="s">
        <v>42</v>
      </c>
      <c r="H380" s="3" t="s">
        <v>42</v>
      </c>
      <c r="I380" s="7">
        <v>45937</v>
      </c>
      <c r="J380" s="7">
        <v>45938</v>
      </c>
      <c r="K380" s="3">
        <f t="shared" si="15"/>
        <v>1</v>
      </c>
      <c r="L380" s="3" t="str">
        <f>IF(ISNUMBER(MATCH(A380,Closed!$A:$A,0)), "Closed", IF(K380&lt;=2,"Daily",IF(K380&lt;=5,"Weekly",IF(K380&lt;=31,"Monthly",IF(K380&lt;=90,"Quarterly",IF(K380&lt;=180,"Semi-annual",IF(K380&lt;=366,"Annual","Missing Data")))))))</f>
        <v>Daily</v>
      </c>
      <c r="M380" s="3">
        <f>VLOOKUP($D380,LiquidityProfile!$A:$C,2,0)</f>
        <v>1</v>
      </c>
      <c r="N380" s="3">
        <f>VLOOKUP($D380,LiquidityProfile!$A:$C,3,0)</f>
        <v>1</v>
      </c>
      <c r="O380" s="3" t="str">
        <f t="shared" si="16"/>
        <v>Liquidity Provider</v>
      </c>
      <c r="P380" s="3" t="str">
        <f t="shared" si="17"/>
        <v>Liquidity Provider</v>
      </c>
    </row>
    <row r="381" spans="1:16" ht="15.75" thickBot="1" x14ac:dyDescent="0.3">
      <c r="A381" s="3" t="s">
        <v>800</v>
      </c>
      <c r="B381" s="3" t="s">
        <v>801</v>
      </c>
      <c r="C381" s="3" t="s">
        <v>65</v>
      </c>
      <c r="D381" s="3" t="s">
        <v>22</v>
      </c>
      <c r="E381" s="3" t="s">
        <v>41</v>
      </c>
      <c r="F381" s="3" t="s">
        <v>41</v>
      </c>
      <c r="G381" s="3" t="s">
        <v>41</v>
      </c>
      <c r="H381" s="3" t="s">
        <v>41</v>
      </c>
      <c r="I381" s="7">
        <v>45936</v>
      </c>
      <c r="J381" s="7">
        <v>45938</v>
      </c>
      <c r="K381" s="3">
        <f t="shared" si="15"/>
        <v>2</v>
      </c>
      <c r="L381" s="3" t="str">
        <f>IF(ISNUMBER(MATCH(A381,Closed!$A:$A,0)), "Closed", IF(K381&lt;=2,"Daily",IF(K381&lt;=5,"Weekly",IF(K381&lt;=31,"Monthly",IF(K381&lt;=90,"Quarterly",IF(K381&lt;=180,"Semi-annual",IF(K381&lt;=366,"Annual","Missing Data")))))))</f>
        <v>Daily</v>
      </c>
      <c r="M381" s="3">
        <f>VLOOKUP($D381,LiquidityProfile!$A:$C,2,0)</f>
        <v>1</v>
      </c>
      <c r="N381" s="3">
        <f>VLOOKUP($D381,LiquidityProfile!$A:$C,3,0)</f>
        <v>1</v>
      </c>
      <c r="O381" s="3" t="str">
        <f t="shared" si="16"/>
        <v>Liquidity Provider</v>
      </c>
      <c r="P381" s="3" t="str">
        <f t="shared" si="17"/>
        <v>Liquidity Provider</v>
      </c>
    </row>
    <row r="382" spans="1:16" ht="15.75" thickBot="1" x14ac:dyDescent="0.3">
      <c r="A382" s="3" t="s">
        <v>802</v>
      </c>
      <c r="B382" s="3" t="s">
        <v>803</v>
      </c>
      <c r="C382" s="3" t="s">
        <v>65</v>
      </c>
      <c r="D382" s="3" t="s">
        <v>22</v>
      </c>
      <c r="E382" s="3" t="s">
        <v>42</v>
      </c>
      <c r="F382" s="3" t="s">
        <v>41</v>
      </c>
      <c r="G382" s="3" t="s">
        <v>42</v>
      </c>
      <c r="H382" s="3" t="s">
        <v>42</v>
      </c>
      <c r="I382" s="7">
        <v>45937</v>
      </c>
      <c r="J382" s="7">
        <v>45938</v>
      </c>
      <c r="K382" s="3">
        <f t="shared" si="15"/>
        <v>1</v>
      </c>
      <c r="L382" s="3" t="str">
        <f>IF(ISNUMBER(MATCH(A382,Closed!$A:$A,0)), "Closed", IF(K382&lt;=2,"Daily",IF(K382&lt;=5,"Weekly",IF(K382&lt;=31,"Monthly",IF(K382&lt;=90,"Quarterly",IF(K382&lt;=180,"Semi-annual",IF(K382&lt;=366,"Annual","Missing Data")))))))</f>
        <v>Daily</v>
      </c>
      <c r="M382" s="3">
        <f>VLOOKUP($D382,LiquidityProfile!$A:$C,2,0)</f>
        <v>1</v>
      </c>
      <c r="N382" s="3">
        <f>VLOOKUP($D382,LiquidityProfile!$A:$C,3,0)</f>
        <v>1</v>
      </c>
      <c r="O382" s="3" t="str">
        <f t="shared" si="16"/>
        <v>Liquidity Provider</v>
      </c>
      <c r="P382" s="3" t="str">
        <f t="shared" si="17"/>
        <v>Liquidity Provider</v>
      </c>
    </row>
    <row r="383" spans="1:16" ht="15.75" thickBot="1" x14ac:dyDescent="0.3">
      <c r="A383" s="3" t="s">
        <v>804</v>
      </c>
      <c r="B383" s="3" t="s">
        <v>805</v>
      </c>
      <c r="C383" s="3" t="s">
        <v>65</v>
      </c>
      <c r="D383" s="3" t="s">
        <v>22</v>
      </c>
      <c r="E383" s="3" t="s">
        <v>42</v>
      </c>
      <c r="F383" s="3" t="s">
        <v>41</v>
      </c>
      <c r="G383" s="3" t="s">
        <v>41</v>
      </c>
      <c r="H383" s="3" t="s">
        <v>41</v>
      </c>
      <c r="I383" s="7">
        <v>45937</v>
      </c>
      <c r="J383" s="7">
        <v>45938</v>
      </c>
      <c r="K383" s="3">
        <f t="shared" si="15"/>
        <v>1</v>
      </c>
      <c r="L383" s="3" t="str">
        <f>IF(ISNUMBER(MATCH(A383,Closed!$A:$A,0)), "Closed", IF(K383&lt;=2,"Daily",IF(K383&lt;=5,"Weekly",IF(K383&lt;=31,"Monthly",IF(K383&lt;=90,"Quarterly",IF(K383&lt;=180,"Semi-annual",IF(K383&lt;=366,"Annual","Missing Data")))))))</f>
        <v>Daily</v>
      </c>
      <c r="M383" s="3">
        <f>VLOOKUP($D383,LiquidityProfile!$A:$C,2,0)</f>
        <v>1</v>
      </c>
      <c r="N383" s="3">
        <f>VLOOKUP($D383,LiquidityProfile!$A:$C,3,0)</f>
        <v>1</v>
      </c>
      <c r="O383" s="3" t="str">
        <f t="shared" si="16"/>
        <v>Liquidity Provider</v>
      </c>
      <c r="P383" s="3" t="str">
        <f t="shared" si="17"/>
        <v>Liquidity Provider</v>
      </c>
    </row>
    <row r="384" spans="1:16" ht="15.75" thickBot="1" x14ac:dyDescent="0.3">
      <c r="A384" s="3" t="s">
        <v>806</v>
      </c>
      <c r="B384" s="3" t="s">
        <v>807</v>
      </c>
      <c r="C384" s="3" t="s">
        <v>65</v>
      </c>
      <c r="D384" s="3" t="s">
        <v>22</v>
      </c>
      <c r="E384" s="3" t="s">
        <v>42</v>
      </c>
      <c r="F384" s="3" t="s">
        <v>42</v>
      </c>
      <c r="G384" s="3" t="s">
        <v>42</v>
      </c>
      <c r="H384" s="3" t="s">
        <v>41</v>
      </c>
      <c r="I384" s="7">
        <v>45930</v>
      </c>
      <c r="J384" s="7">
        <v>45938</v>
      </c>
      <c r="K384" s="3">
        <f t="shared" si="15"/>
        <v>8</v>
      </c>
      <c r="L384" s="3" t="str">
        <f>IF(ISNUMBER(MATCH(A384,Closed!$A:$A,0)), "Closed", IF(K384&lt;=2,"Daily",IF(K384&lt;=5,"Weekly",IF(K384&lt;=31,"Monthly",IF(K384&lt;=90,"Quarterly",IF(K384&lt;=180,"Semi-annual",IF(K384&lt;=366,"Annual","Missing Data")))))))</f>
        <v>Monthly</v>
      </c>
      <c r="M384" s="3">
        <f>VLOOKUP($D384,LiquidityProfile!$A:$C,2,0)</f>
        <v>1</v>
      </c>
      <c r="N384" s="3">
        <f>VLOOKUP($D384,LiquidityProfile!$A:$C,3,0)</f>
        <v>1</v>
      </c>
      <c r="O384" s="3" t="str">
        <f t="shared" si="16"/>
        <v>Liquidity Provider</v>
      </c>
      <c r="P384" s="3" t="str">
        <f t="shared" si="17"/>
        <v>Liquidity Provider</v>
      </c>
    </row>
    <row r="385" spans="1:16" ht="15.75" thickBot="1" x14ac:dyDescent="0.3">
      <c r="A385" s="3" t="s">
        <v>808</v>
      </c>
      <c r="B385" s="3" t="s">
        <v>809</v>
      </c>
      <c r="C385" s="3" t="s">
        <v>40</v>
      </c>
      <c r="D385" s="3" t="s">
        <v>7</v>
      </c>
      <c r="E385" s="3" t="s">
        <v>41</v>
      </c>
      <c r="F385" s="3" t="s">
        <v>42</v>
      </c>
      <c r="G385" s="3" t="s">
        <v>42</v>
      </c>
      <c r="H385" s="3" t="s">
        <v>42</v>
      </c>
      <c r="I385" s="7">
        <v>45937</v>
      </c>
      <c r="J385" s="7">
        <v>45938</v>
      </c>
      <c r="K385" s="3">
        <f t="shared" si="15"/>
        <v>1</v>
      </c>
      <c r="L385" s="3" t="str">
        <f>IF(ISNUMBER(MATCH(A385,Closed!$A:$A,0)), "Closed", IF(K385&lt;=2,"Daily",IF(K385&lt;=5,"Weekly",IF(K385&lt;=31,"Monthly",IF(K385&lt;=90,"Quarterly",IF(K385&lt;=180,"Semi-annual",IF(K385&lt;=366,"Annual","Missing Data")))))))</f>
        <v>Daily</v>
      </c>
      <c r="M385" s="3">
        <f>VLOOKUP($D385,LiquidityProfile!$A:$C,2,0)</f>
        <v>5</v>
      </c>
      <c r="N385" s="3">
        <f>VLOOKUP($D385,LiquidityProfile!$A:$C,3,0)</f>
        <v>30</v>
      </c>
      <c r="O385" s="3" t="str">
        <f t="shared" si="16"/>
        <v>Liquidity Provider</v>
      </c>
      <c r="P385" s="3" t="str">
        <f t="shared" si="17"/>
        <v>Liquidity Provider</v>
      </c>
    </row>
    <row r="386" spans="1:16" ht="15.75" thickBot="1" x14ac:dyDescent="0.3">
      <c r="A386" s="3" t="s">
        <v>810</v>
      </c>
      <c r="B386" s="3" t="s">
        <v>811</v>
      </c>
      <c r="C386" s="3" t="s">
        <v>40</v>
      </c>
      <c r="D386" s="3" t="s">
        <v>7</v>
      </c>
      <c r="E386" s="3" t="s">
        <v>41</v>
      </c>
      <c r="F386" s="3" t="s">
        <v>42</v>
      </c>
      <c r="G386" s="3" t="s">
        <v>42</v>
      </c>
      <c r="H386" s="3" t="s">
        <v>41</v>
      </c>
      <c r="I386" s="7">
        <v>45936</v>
      </c>
      <c r="J386" s="7">
        <v>45938</v>
      </c>
      <c r="K386" s="3">
        <f t="shared" ref="K386:K449" si="18">IF(ISBLANK(I386), "", J386-I386)</f>
        <v>2</v>
      </c>
      <c r="L386" s="3" t="str">
        <f>IF(ISNUMBER(MATCH(A386,Closed!$A:$A,0)), "Closed", IF(K386&lt;=2,"Daily",IF(K386&lt;=5,"Weekly",IF(K386&lt;=31,"Monthly",IF(K386&lt;=90,"Quarterly",IF(K386&lt;=180,"Semi-annual",IF(K386&lt;=366,"Annual","Missing Data")))))))</f>
        <v>Daily</v>
      </c>
      <c r="M386" s="3">
        <f>VLOOKUP($D386,LiquidityProfile!$A:$C,2,0)</f>
        <v>5</v>
      </c>
      <c r="N386" s="3">
        <f>VLOOKUP($D386,LiquidityProfile!$A:$C,3,0)</f>
        <v>30</v>
      </c>
      <c r="O386" s="3" t="str">
        <f t="shared" si="16"/>
        <v>Liquidity Provider</v>
      </c>
      <c r="P386" s="3" t="str">
        <f t="shared" si="17"/>
        <v>Liquidity Provider</v>
      </c>
    </row>
    <row r="387" spans="1:16" ht="15.75" thickBot="1" x14ac:dyDescent="0.3">
      <c r="A387" s="3" t="s">
        <v>812</v>
      </c>
      <c r="B387" s="3" t="s">
        <v>813</v>
      </c>
      <c r="C387" s="3" t="s">
        <v>40</v>
      </c>
      <c r="D387" s="3" t="s">
        <v>7</v>
      </c>
      <c r="E387" s="3" t="s">
        <v>41</v>
      </c>
      <c r="F387" s="3" t="s">
        <v>42</v>
      </c>
      <c r="G387" s="3" t="s">
        <v>42</v>
      </c>
      <c r="H387" s="3" t="s">
        <v>42</v>
      </c>
      <c r="I387" s="7">
        <v>45937</v>
      </c>
      <c r="J387" s="7">
        <v>45938</v>
      </c>
      <c r="K387" s="3">
        <f t="shared" si="18"/>
        <v>1</v>
      </c>
      <c r="L387" s="3" t="str">
        <f>IF(ISNUMBER(MATCH(A387,Closed!$A:$A,0)), "Closed", IF(K387&lt;=2,"Daily",IF(K387&lt;=5,"Weekly",IF(K387&lt;=31,"Monthly",IF(K387&lt;=90,"Quarterly",IF(K387&lt;=180,"Semi-annual",IF(K387&lt;=366,"Annual","Missing Data")))))))</f>
        <v>Closed</v>
      </c>
      <c r="M387" s="3">
        <f>VLOOKUP($D387,LiquidityProfile!$A:$C,2,0)</f>
        <v>5</v>
      </c>
      <c r="N387" s="3">
        <f>VLOOKUP($D387,LiquidityProfile!$A:$C,3,0)</f>
        <v>30</v>
      </c>
      <c r="O387" s="3" t="str">
        <f t="shared" ref="O387:O450" si="19">IF(L387="Closed","Not Applicable",IF(M387&lt;=30,"Liquidity Provider","Liquidity Receiver"))</f>
        <v>Not Applicable</v>
      </c>
      <c r="P387" s="3" t="str">
        <f t="shared" ref="P387:P450" si="20">IF(L387="Closed","Not Applicable",IF(N387&lt;=30,"Liquidity Provider","Liquidity Receiver"))</f>
        <v>Not Applicable</v>
      </c>
    </row>
    <row r="388" spans="1:16" ht="15.75" thickBot="1" x14ac:dyDescent="0.3">
      <c r="A388" s="3" t="s">
        <v>814</v>
      </c>
      <c r="B388" s="3" t="s">
        <v>815</v>
      </c>
      <c r="C388" s="3" t="s">
        <v>40</v>
      </c>
      <c r="D388" s="3" t="s">
        <v>7</v>
      </c>
      <c r="E388" s="3" t="s">
        <v>41</v>
      </c>
      <c r="F388" s="3" t="s">
        <v>42</v>
      </c>
      <c r="G388" s="3" t="s">
        <v>41</v>
      </c>
      <c r="H388" s="3" t="s">
        <v>41</v>
      </c>
      <c r="I388" s="7">
        <v>45936</v>
      </c>
      <c r="J388" s="7">
        <v>45938</v>
      </c>
      <c r="K388" s="3">
        <f t="shared" si="18"/>
        <v>2</v>
      </c>
      <c r="L388" s="3" t="str">
        <f>IF(ISNUMBER(MATCH(A388,Closed!$A:$A,0)), "Closed", IF(K388&lt;=2,"Daily",IF(K388&lt;=5,"Weekly",IF(K388&lt;=31,"Monthly",IF(K388&lt;=90,"Quarterly",IF(K388&lt;=180,"Semi-annual",IF(K388&lt;=366,"Annual","Missing Data")))))))</f>
        <v>Daily</v>
      </c>
      <c r="M388" s="3">
        <f>VLOOKUP($D388,LiquidityProfile!$A:$C,2,0)</f>
        <v>5</v>
      </c>
      <c r="N388" s="3">
        <f>VLOOKUP($D388,LiquidityProfile!$A:$C,3,0)</f>
        <v>30</v>
      </c>
      <c r="O388" s="3" t="str">
        <f t="shared" si="19"/>
        <v>Liquidity Provider</v>
      </c>
      <c r="P388" s="3" t="str">
        <f t="shared" si="20"/>
        <v>Liquidity Provider</v>
      </c>
    </row>
    <row r="389" spans="1:16" ht="15.75" thickBot="1" x14ac:dyDescent="0.3">
      <c r="A389" s="3" t="s">
        <v>816</v>
      </c>
      <c r="B389" s="3" t="s">
        <v>817</v>
      </c>
      <c r="C389" s="3" t="s">
        <v>40</v>
      </c>
      <c r="D389" s="3" t="s">
        <v>7</v>
      </c>
      <c r="E389" s="3" t="s">
        <v>41</v>
      </c>
      <c r="F389" s="3" t="s">
        <v>42</v>
      </c>
      <c r="G389" s="3" t="s">
        <v>41</v>
      </c>
      <c r="H389" s="3" t="s">
        <v>42</v>
      </c>
      <c r="I389" s="7">
        <v>45936</v>
      </c>
      <c r="J389" s="7">
        <v>45938</v>
      </c>
      <c r="K389" s="3">
        <f t="shared" si="18"/>
        <v>2</v>
      </c>
      <c r="L389" s="3" t="str">
        <f>IF(ISNUMBER(MATCH(A389,Closed!$A:$A,0)), "Closed", IF(K389&lt;=2,"Daily",IF(K389&lt;=5,"Weekly",IF(K389&lt;=31,"Monthly",IF(K389&lt;=90,"Quarterly",IF(K389&lt;=180,"Semi-annual",IF(K389&lt;=366,"Annual","Missing Data")))))))</f>
        <v>Daily</v>
      </c>
      <c r="M389" s="3">
        <f>VLOOKUP($D389,LiquidityProfile!$A:$C,2,0)</f>
        <v>5</v>
      </c>
      <c r="N389" s="3">
        <f>VLOOKUP($D389,LiquidityProfile!$A:$C,3,0)</f>
        <v>30</v>
      </c>
      <c r="O389" s="3" t="str">
        <f t="shared" si="19"/>
        <v>Liquidity Provider</v>
      </c>
      <c r="P389" s="3" t="str">
        <f t="shared" si="20"/>
        <v>Liquidity Provider</v>
      </c>
    </row>
    <row r="390" spans="1:16" ht="15.75" thickBot="1" x14ac:dyDescent="0.3">
      <c r="A390" s="3" t="s">
        <v>818</v>
      </c>
      <c r="B390" s="3" t="s">
        <v>819</v>
      </c>
      <c r="C390" s="3" t="s">
        <v>40</v>
      </c>
      <c r="D390" s="3" t="s">
        <v>7</v>
      </c>
      <c r="E390" s="3" t="s">
        <v>41</v>
      </c>
      <c r="F390" s="3" t="s">
        <v>42</v>
      </c>
      <c r="G390" s="3" t="s">
        <v>42</v>
      </c>
      <c r="H390" s="3" t="s">
        <v>42</v>
      </c>
      <c r="I390" s="7">
        <v>45936</v>
      </c>
      <c r="J390" s="7">
        <v>45938</v>
      </c>
      <c r="K390" s="3">
        <f t="shared" si="18"/>
        <v>2</v>
      </c>
      <c r="L390" s="3" t="str">
        <f>IF(ISNUMBER(MATCH(A390,Closed!$A:$A,0)), "Closed", IF(K390&lt;=2,"Daily",IF(K390&lt;=5,"Weekly",IF(K390&lt;=31,"Monthly",IF(K390&lt;=90,"Quarterly",IF(K390&lt;=180,"Semi-annual",IF(K390&lt;=366,"Annual","Missing Data")))))))</f>
        <v>Daily</v>
      </c>
      <c r="M390" s="3">
        <f>VLOOKUP($D390,LiquidityProfile!$A:$C,2,0)</f>
        <v>5</v>
      </c>
      <c r="N390" s="3">
        <f>VLOOKUP($D390,LiquidityProfile!$A:$C,3,0)</f>
        <v>30</v>
      </c>
      <c r="O390" s="3" t="str">
        <f t="shared" si="19"/>
        <v>Liquidity Provider</v>
      </c>
      <c r="P390" s="3" t="str">
        <f t="shared" si="20"/>
        <v>Liquidity Provider</v>
      </c>
    </row>
    <row r="391" spans="1:16" ht="15.75" thickBot="1" x14ac:dyDescent="0.3">
      <c r="A391" s="3" t="s">
        <v>820</v>
      </c>
      <c r="B391" s="3" t="s">
        <v>821</v>
      </c>
      <c r="C391" s="3" t="s">
        <v>65</v>
      </c>
      <c r="D391" s="3" t="s">
        <v>7</v>
      </c>
      <c r="E391" s="3" t="s">
        <v>41</v>
      </c>
      <c r="F391" s="3" t="s">
        <v>41</v>
      </c>
      <c r="G391" s="3" t="s">
        <v>41</v>
      </c>
      <c r="H391" s="3" t="s">
        <v>41</v>
      </c>
      <c r="I391" s="7">
        <v>45933</v>
      </c>
      <c r="J391" s="7">
        <v>45938</v>
      </c>
      <c r="K391" s="3">
        <f t="shared" si="18"/>
        <v>5</v>
      </c>
      <c r="L391" s="3" t="str">
        <f>IF(ISNUMBER(MATCH(A391,Closed!$A:$A,0)), "Closed", IF(K391&lt;=2,"Daily",IF(K391&lt;=5,"Weekly",IF(K391&lt;=31,"Monthly",IF(K391&lt;=90,"Quarterly",IF(K391&lt;=180,"Semi-annual",IF(K391&lt;=366,"Annual","Missing Data")))))))</f>
        <v>Weekly</v>
      </c>
      <c r="M391" s="3">
        <f>VLOOKUP($D391,LiquidityProfile!$A:$C,2,0)</f>
        <v>5</v>
      </c>
      <c r="N391" s="3">
        <f>VLOOKUP($D391,LiquidityProfile!$A:$C,3,0)</f>
        <v>30</v>
      </c>
      <c r="O391" s="3" t="str">
        <f t="shared" si="19"/>
        <v>Liquidity Provider</v>
      </c>
      <c r="P391" s="3" t="str">
        <f t="shared" si="20"/>
        <v>Liquidity Provider</v>
      </c>
    </row>
    <row r="392" spans="1:16" ht="15.75" thickBot="1" x14ac:dyDescent="0.3">
      <c r="A392" s="3" t="s">
        <v>822</v>
      </c>
      <c r="B392" s="3" t="s">
        <v>823</v>
      </c>
      <c r="C392" s="3" t="s">
        <v>65</v>
      </c>
      <c r="D392" s="3" t="s">
        <v>7</v>
      </c>
      <c r="E392" s="3" t="s">
        <v>41</v>
      </c>
      <c r="F392" s="3" t="s">
        <v>42</v>
      </c>
      <c r="G392" s="3" t="s">
        <v>41</v>
      </c>
      <c r="H392" s="3" t="s">
        <v>42</v>
      </c>
      <c r="I392" s="7">
        <v>45936</v>
      </c>
      <c r="J392" s="7">
        <v>45938</v>
      </c>
      <c r="K392" s="3">
        <f t="shared" si="18"/>
        <v>2</v>
      </c>
      <c r="L392" s="3" t="str">
        <f>IF(ISNUMBER(MATCH(A392,Closed!$A:$A,0)), "Closed", IF(K392&lt;=2,"Daily",IF(K392&lt;=5,"Weekly",IF(K392&lt;=31,"Monthly",IF(K392&lt;=90,"Quarterly",IF(K392&lt;=180,"Semi-annual",IF(K392&lt;=366,"Annual","Missing Data")))))))</f>
        <v>Daily</v>
      </c>
      <c r="M392" s="3">
        <f>VLOOKUP($D392,LiquidityProfile!$A:$C,2,0)</f>
        <v>5</v>
      </c>
      <c r="N392" s="3">
        <f>VLOOKUP($D392,LiquidityProfile!$A:$C,3,0)</f>
        <v>30</v>
      </c>
      <c r="O392" s="3" t="str">
        <f t="shared" si="19"/>
        <v>Liquidity Provider</v>
      </c>
      <c r="P392" s="3" t="str">
        <f t="shared" si="20"/>
        <v>Liquidity Provider</v>
      </c>
    </row>
    <row r="393" spans="1:16" ht="15.75" thickBot="1" x14ac:dyDescent="0.3">
      <c r="A393" s="3" t="s">
        <v>824</v>
      </c>
      <c r="B393" s="3" t="s">
        <v>825</v>
      </c>
      <c r="C393" s="3" t="s">
        <v>65</v>
      </c>
      <c r="D393" s="3" t="s">
        <v>7</v>
      </c>
      <c r="E393" s="3" t="s">
        <v>41</v>
      </c>
      <c r="F393" s="3" t="s">
        <v>41</v>
      </c>
      <c r="G393" s="3" t="s">
        <v>41</v>
      </c>
      <c r="H393" s="3" t="s">
        <v>41</v>
      </c>
      <c r="I393" s="7">
        <v>45933</v>
      </c>
      <c r="J393" s="7">
        <v>45938</v>
      </c>
      <c r="K393" s="3">
        <f t="shared" si="18"/>
        <v>5</v>
      </c>
      <c r="L393" s="3" t="str">
        <f>IF(ISNUMBER(MATCH(A393,Closed!$A:$A,0)), "Closed", IF(K393&lt;=2,"Daily",IF(K393&lt;=5,"Weekly",IF(K393&lt;=31,"Monthly",IF(K393&lt;=90,"Quarterly",IF(K393&lt;=180,"Semi-annual",IF(K393&lt;=366,"Annual","Missing Data")))))))</f>
        <v>Weekly</v>
      </c>
      <c r="M393" s="3">
        <f>VLOOKUP($D393,LiquidityProfile!$A:$C,2,0)</f>
        <v>5</v>
      </c>
      <c r="N393" s="3">
        <f>VLOOKUP($D393,LiquidityProfile!$A:$C,3,0)</f>
        <v>30</v>
      </c>
      <c r="O393" s="3" t="str">
        <f t="shared" si="19"/>
        <v>Liquidity Provider</v>
      </c>
      <c r="P393" s="3" t="str">
        <f t="shared" si="20"/>
        <v>Liquidity Provider</v>
      </c>
    </row>
    <row r="394" spans="1:16" ht="15.75" thickBot="1" x14ac:dyDescent="0.3">
      <c r="A394" s="3" t="s">
        <v>826</v>
      </c>
      <c r="B394" s="3" t="s">
        <v>827</v>
      </c>
      <c r="C394" s="3" t="s">
        <v>65</v>
      </c>
      <c r="D394" s="3" t="s">
        <v>7</v>
      </c>
      <c r="E394" s="3" t="s">
        <v>42</v>
      </c>
      <c r="F394" s="3" t="s">
        <v>41</v>
      </c>
      <c r="G394" s="3" t="s">
        <v>41</v>
      </c>
      <c r="H394" s="3" t="s">
        <v>41</v>
      </c>
      <c r="I394" s="7">
        <v>45933</v>
      </c>
      <c r="J394" s="7">
        <v>45938</v>
      </c>
      <c r="K394" s="3">
        <f t="shared" si="18"/>
        <v>5</v>
      </c>
      <c r="L394" s="3" t="str">
        <f>IF(ISNUMBER(MATCH(A394,Closed!$A:$A,0)), "Closed", IF(K394&lt;=2,"Daily",IF(K394&lt;=5,"Weekly",IF(K394&lt;=31,"Monthly",IF(K394&lt;=90,"Quarterly",IF(K394&lt;=180,"Semi-annual",IF(K394&lt;=366,"Annual","Missing Data")))))))</f>
        <v>Weekly</v>
      </c>
      <c r="M394" s="3">
        <f>VLOOKUP($D394,LiquidityProfile!$A:$C,2,0)</f>
        <v>5</v>
      </c>
      <c r="N394" s="3">
        <f>VLOOKUP($D394,LiquidityProfile!$A:$C,3,0)</f>
        <v>30</v>
      </c>
      <c r="O394" s="3" t="str">
        <f t="shared" si="19"/>
        <v>Liquidity Provider</v>
      </c>
      <c r="P394" s="3" t="str">
        <f t="shared" si="20"/>
        <v>Liquidity Provider</v>
      </c>
    </row>
    <row r="395" spans="1:16" ht="15.75" thickBot="1" x14ac:dyDescent="0.3">
      <c r="A395" s="3" t="s">
        <v>828</v>
      </c>
      <c r="B395" s="3" t="s">
        <v>829</v>
      </c>
      <c r="C395" s="3" t="s">
        <v>40</v>
      </c>
      <c r="D395" s="3" t="s">
        <v>5</v>
      </c>
      <c r="E395" s="3" t="s">
        <v>41</v>
      </c>
      <c r="F395" s="3" t="s">
        <v>42</v>
      </c>
      <c r="G395" s="3" t="s">
        <v>42</v>
      </c>
      <c r="H395" s="3" t="s">
        <v>41</v>
      </c>
      <c r="I395" s="7">
        <v>45936</v>
      </c>
      <c r="J395" s="7">
        <v>45938</v>
      </c>
      <c r="K395" s="3">
        <f t="shared" si="18"/>
        <v>2</v>
      </c>
      <c r="L395" s="3" t="str">
        <f>IF(ISNUMBER(MATCH(A395,Closed!$A:$A,0)), "Closed", IF(K395&lt;=2,"Daily",IF(K395&lt;=5,"Weekly",IF(K395&lt;=31,"Monthly",IF(K395&lt;=90,"Quarterly",IF(K395&lt;=180,"Semi-annual",IF(K395&lt;=366,"Annual","Missing Data")))))))</f>
        <v>Daily</v>
      </c>
      <c r="M395" s="3">
        <f>VLOOKUP($D395,LiquidityProfile!$A:$C,2,0)</f>
        <v>5</v>
      </c>
      <c r="N395" s="3">
        <f>VLOOKUP($D395,LiquidityProfile!$A:$C,3,0)</f>
        <v>15</v>
      </c>
      <c r="O395" s="3" t="str">
        <f t="shared" si="19"/>
        <v>Liquidity Provider</v>
      </c>
      <c r="P395" s="3" t="str">
        <f t="shared" si="20"/>
        <v>Liquidity Provider</v>
      </c>
    </row>
    <row r="396" spans="1:16" ht="15.75" thickBot="1" x14ac:dyDescent="0.3">
      <c r="A396" s="3" t="s">
        <v>830</v>
      </c>
      <c r="B396" s="3" t="s">
        <v>831</v>
      </c>
      <c r="C396" s="3" t="s">
        <v>40</v>
      </c>
      <c r="D396" s="3" t="s">
        <v>5</v>
      </c>
      <c r="E396" s="3" t="s">
        <v>41</v>
      </c>
      <c r="F396" s="3" t="s">
        <v>42</v>
      </c>
      <c r="G396" s="3" t="s">
        <v>42</v>
      </c>
      <c r="H396" s="3" t="s">
        <v>42</v>
      </c>
      <c r="I396" s="7">
        <v>45936</v>
      </c>
      <c r="J396" s="7">
        <v>45938</v>
      </c>
      <c r="K396" s="3">
        <f t="shared" si="18"/>
        <v>2</v>
      </c>
      <c r="L396" s="3" t="str">
        <f>IF(ISNUMBER(MATCH(A396,Closed!$A:$A,0)), "Closed", IF(K396&lt;=2,"Daily",IF(K396&lt;=5,"Weekly",IF(K396&lt;=31,"Monthly",IF(K396&lt;=90,"Quarterly",IF(K396&lt;=180,"Semi-annual",IF(K396&lt;=366,"Annual","Missing Data")))))))</f>
        <v>Daily</v>
      </c>
      <c r="M396" s="3">
        <f>VLOOKUP($D396,LiquidityProfile!$A:$C,2,0)</f>
        <v>5</v>
      </c>
      <c r="N396" s="3">
        <f>VLOOKUP($D396,LiquidityProfile!$A:$C,3,0)</f>
        <v>15</v>
      </c>
      <c r="O396" s="3" t="str">
        <f t="shared" si="19"/>
        <v>Liquidity Provider</v>
      </c>
      <c r="P396" s="3" t="str">
        <f t="shared" si="20"/>
        <v>Liquidity Provider</v>
      </c>
    </row>
    <row r="397" spans="1:16" ht="15.75" thickBot="1" x14ac:dyDescent="0.3">
      <c r="A397" s="3" t="s">
        <v>832</v>
      </c>
      <c r="B397" s="3" t="s">
        <v>833</v>
      </c>
      <c r="C397" s="3" t="s">
        <v>40</v>
      </c>
      <c r="D397" s="3" t="s">
        <v>5</v>
      </c>
      <c r="E397" s="3" t="s">
        <v>41</v>
      </c>
      <c r="F397" s="3" t="s">
        <v>42</v>
      </c>
      <c r="G397" s="3" t="s">
        <v>41</v>
      </c>
      <c r="H397" s="3" t="s">
        <v>42</v>
      </c>
      <c r="I397" s="7">
        <v>45937</v>
      </c>
      <c r="J397" s="7">
        <v>45938</v>
      </c>
      <c r="K397" s="3">
        <f t="shared" si="18"/>
        <v>1</v>
      </c>
      <c r="L397" s="3" t="str">
        <f>IF(ISNUMBER(MATCH(A397,Closed!$A:$A,0)), "Closed", IF(K397&lt;=2,"Daily",IF(K397&lt;=5,"Weekly",IF(K397&lt;=31,"Monthly",IF(K397&lt;=90,"Quarterly",IF(K397&lt;=180,"Semi-annual",IF(K397&lt;=366,"Annual","Missing Data")))))))</f>
        <v>Daily</v>
      </c>
      <c r="M397" s="3">
        <f>VLOOKUP($D397,LiquidityProfile!$A:$C,2,0)</f>
        <v>5</v>
      </c>
      <c r="N397" s="3">
        <f>VLOOKUP($D397,LiquidityProfile!$A:$C,3,0)</f>
        <v>15</v>
      </c>
      <c r="O397" s="3" t="str">
        <f t="shared" si="19"/>
        <v>Liquidity Provider</v>
      </c>
      <c r="P397" s="3" t="str">
        <f t="shared" si="20"/>
        <v>Liquidity Provider</v>
      </c>
    </row>
    <row r="398" spans="1:16" ht="15.75" thickBot="1" x14ac:dyDescent="0.3">
      <c r="A398" s="3" t="s">
        <v>834</v>
      </c>
      <c r="B398" s="3" t="s">
        <v>835</v>
      </c>
      <c r="C398" s="3" t="s">
        <v>40</v>
      </c>
      <c r="D398" s="3" t="s">
        <v>5</v>
      </c>
      <c r="E398" s="3" t="s">
        <v>41</v>
      </c>
      <c r="F398" s="3" t="s">
        <v>42</v>
      </c>
      <c r="G398" s="3" t="s">
        <v>42</v>
      </c>
      <c r="H398" s="3" t="s">
        <v>41</v>
      </c>
      <c r="I398" s="7">
        <v>45936</v>
      </c>
      <c r="J398" s="7">
        <v>45938</v>
      </c>
      <c r="K398" s="3">
        <f t="shared" si="18"/>
        <v>2</v>
      </c>
      <c r="L398" s="3" t="str">
        <f>IF(ISNUMBER(MATCH(A398,Closed!$A:$A,0)), "Closed", IF(K398&lt;=2,"Daily",IF(K398&lt;=5,"Weekly",IF(K398&lt;=31,"Monthly",IF(K398&lt;=90,"Quarterly",IF(K398&lt;=180,"Semi-annual",IF(K398&lt;=366,"Annual","Missing Data")))))))</f>
        <v>Daily</v>
      </c>
      <c r="M398" s="3">
        <f>VLOOKUP($D398,LiquidityProfile!$A:$C,2,0)</f>
        <v>5</v>
      </c>
      <c r="N398" s="3">
        <f>VLOOKUP($D398,LiquidityProfile!$A:$C,3,0)</f>
        <v>15</v>
      </c>
      <c r="O398" s="3" t="str">
        <f t="shared" si="19"/>
        <v>Liquidity Provider</v>
      </c>
      <c r="P398" s="3" t="str">
        <f t="shared" si="20"/>
        <v>Liquidity Provider</v>
      </c>
    </row>
    <row r="399" spans="1:16" ht="15.75" thickBot="1" x14ac:dyDescent="0.3">
      <c r="A399" s="3" t="s">
        <v>836</v>
      </c>
      <c r="B399" s="3" t="s">
        <v>837</v>
      </c>
      <c r="C399" s="3" t="s">
        <v>65</v>
      </c>
      <c r="D399" s="3" t="s">
        <v>5</v>
      </c>
      <c r="E399" s="3" t="s">
        <v>41</v>
      </c>
      <c r="F399" s="3" t="s">
        <v>42</v>
      </c>
      <c r="G399" s="3" t="s">
        <v>41</v>
      </c>
      <c r="H399" s="3" t="s">
        <v>41</v>
      </c>
      <c r="I399" s="7">
        <v>45933</v>
      </c>
      <c r="J399" s="7">
        <v>45938</v>
      </c>
      <c r="K399" s="3">
        <f t="shared" si="18"/>
        <v>5</v>
      </c>
      <c r="L399" s="3" t="str">
        <f>IF(ISNUMBER(MATCH(A399,Closed!$A:$A,0)), "Closed", IF(K399&lt;=2,"Daily",IF(K399&lt;=5,"Weekly",IF(K399&lt;=31,"Monthly",IF(K399&lt;=90,"Quarterly",IF(K399&lt;=180,"Semi-annual",IF(K399&lt;=366,"Annual","Missing Data")))))))</f>
        <v>Weekly</v>
      </c>
      <c r="M399" s="3">
        <f>VLOOKUP($D399,LiquidityProfile!$A:$C,2,0)</f>
        <v>5</v>
      </c>
      <c r="N399" s="3">
        <f>VLOOKUP($D399,LiquidityProfile!$A:$C,3,0)</f>
        <v>15</v>
      </c>
      <c r="O399" s="3" t="str">
        <f t="shared" si="19"/>
        <v>Liquidity Provider</v>
      </c>
      <c r="P399" s="3" t="str">
        <f t="shared" si="20"/>
        <v>Liquidity Provider</v>
      </c>
    </row>
    <row r="400" spans="1:16" ht="15.75" thickBot="1" x14ac:dyDescent="0.3">
      <c r="A400" s="3" t="s">
        <v>838</v>
      </c>
      <c r="B400" s="3" t="s">
        <v>839</v>
      </c>
      <c r="C400" s="3" t="s">
        <v>40</v>
      </c>
      <c r="D400" s="3" t="s">
        <v>18</v>
      </c>
      <c r="E400" s="3" t="s">
        <v>41</v>
      </c>
      <c r="F400" s="3" t="s">
        <v>41</v>
      </c>
      <c r="G400" s="3" t="s">
        <v>42</v>
      </c>
      <c r="H400" s="3" t="s">
        <v>42</v>
      </c>
      <c r="I400" s="7">
        <v>45937</v>
      </c>
      <c r="J400" s="7">
        <v>45938</v>
      </c>
      <c r="K400" s="3">
        <f t="shared" si="18"/>
        <v>1</v>
      </c>
      <c r="L400" s="3" t="str">
        <f>IF(ISNUMBER(MATCH(A400,Closed!$A:$A,0)), "Closed", IF(K400&lt;=2,"Daily",IF(K400&lt;=5,"Weekly",IF(K400&lt;=31,"Monthly",IF(K400&lt;=90,"Quarterly",IF(K400&lt;=180,"Semi-annual",IF(K400&lt;=366,"Annual","Missing Data")))))))</f>
        <v>Daily</v>
      </c>
      <c r="M400" s="3">
        <f>VLOOKUP($D400,LiquidityProfile!$A:$C,2,0)</f>
        <v>5</v>
      </c>
      <c r="N400" s="3">
        <f>VLOOKUP($D400,LiquidityProfile!$A:$C,3,0)</f>
        <v>15</v>
      </c>
      <c r="O400" s="3" t="str">
        <f t="shared" si="19"/>
        <v>Liquidity Provider</v>
      </c>
      <c r="P400" s="3" t="str">
        <f t="shared" si="20"/>
        <v>Liquidity Provider</v>
      </c>
    </row>
    <row r="401" spans="1:16" ht="15.75" thickBot="1" x14ac:dyDescent="0.3">
      <c r="A401" s="3" t="s">
        <v>840</v>
      </c>
      <c r="B401" s="3" t="s">
        <v>841</v>
      </c>
      <c r="C401" s="3" t="s">
        <v>40</v>
      </c>
      <c r="D401" s="3" t="s">
        <v>18</v>
      </c>
      <c r="E401" s="3" t="s">
        <v>41</v>
      </c>
      <c r="F401" s="3" t="s">
        <v>42</v>
      </c>
      <c r="G401" s="3" t="s">
        <v>42</v>
      </c>
      <c r="H401" s="3" t="s">
        <v>41</v>
      </c>
      <c r="I401" s="7">
        <v>45937</v>
      </c>
      <c r="J401" s="7">
        <v>45938</v>
      </c>
      <c r="K401" s="3">
        <f t="shared" si="18"/>
        <v>1</v>
      </c>
      <c r="L401" s="3" t="str">
        <f>IF(ISNUMBER(MATCH(A401,Closed!$A:$A,0)), "Closed", IF(K401&lt;=2,"Daily",IF(K401&lt;=5,"Weekly",IF(K401&lt;=31,"Monthly",IF(K401&lt;=90,"Quarterly",IF(K401&lt;=180,"Semi-annual",IF(K401&lt;=366,"Annual","Missing Data")))))))</f>
        <v>Daily</v>
      </c>
      <c r="M401" s="3">
        <f>VLOOKUP($D401,LiquidityProfile!$A:$C,2,0)</f>
        <v>5</v>
      </c>
      <c r="N401" s="3">
        <f>VLOOKUP($D401,LiquidityProfile!$A:$C,3,0)</f>
        <v>15</v>
      </c>
      <c r="O401" s="3" t="str">
        <f t="shared" si="19"/>
        <v>Liquidity Provider</v>
      </c>
      <c r="P401" s="3" t="str">
        <f t="shared" si="20"/>
        <v>Liquidity Provider</v>
      </c>
    </row>
    <row r="402" spans="1:16" ht="15.75" thickBot="1" x14ac:dyDescent="0.3">
      <c r="A402" s="3" t="s">
        <v>842</v>
      </c>
      <c r="B402" s="3" t="s">
        <v>843</v>
      </c>
      <c r="C402" s="3" t="s">
        <v>40</v>
      </c>
      <c r="D402" s="3" t="s">
        <v>18</v>
      </c>
      <c r="E402" s="3" t="s">
        <v>41</v>
      </c>
      <c r="F402" s="3" t="s">
        <v>42</v>
      </c>
      <c r="G402" s="3" t="s">
        <v>42</v>
      </c>
      <c r="H402" s="3" t="s">
        <v>42</v>
      </c>
      <c r="I402" s="7">
        <v>45936</v>
      </c>
      <c r="J402" s="7">
        <v>45938</v>
      </c>
      <c r="K402" s="3">
        <f t="shared" si="18"/>
        <v>2</v>
      </c>
      <c r="L402" s="3" t="str">
        <f>IF(ISNUMBER(MATCH(A402,Closed!$A:$A,0)), "Closed", IF(K402&lt;=2,"Daily",IF(K402&lt;=5,"Weekly",IF(K402&lt;=31,"Monthly",IF(K402&lt;=90,"Quarterly",IF(K402&lt;=180,"Semi-annual",IF(K402&lt;=366,"Annual","Missing Data")))))))</f>
        <v>Daily</v>
      </c>
      <c r="M402" s="3">
        <f>VLOOKUP($D402,LiquidityProfile!$A:$C,2,0)</f>
        <v>5</v>
      </c>
      <c r="N402" s="3">
        <f>VLOOKUP($D402,LiquidityProfile!$A:$C,3,0)</f>
        <v>15</v>
      </c>
      <c r="O402" s="3" t="str">
        <f t="shared" si="19"/>
        <v>Liquidity Provider</v>
      </c>
      <c r="P402" s="3" t="str">
        <f t="shared" si="20"/>
        <v>Liquidity Provider</v>
      </c>
    </row>
    <row r="403" spans="1:16" ht="24.75" thickBot="1" x14ac:dyDescent="0.3">
      <c r="A403" s="3" t="s">
        <v>844</v>
      </c>
      <c r="B403" s="3" t="s">
        <v>845</v>
      </c>
      <c r="C403" s="3" t="s">
        <v>40</v>
      </c>
      <c r="D403" s="3" t="s">
        <v>18</v>
      </c>
      <c r="E403" s="3" t="s">
        <v>41</v>
      </c>
      <c r="F403" s="3" t="s">
        <v>42</v>
      </c>
      <c r="G403" s="3" t="s">
        <v>42</v>
      </c>
      <c r="H403" s="3" t="s">
        <v>42</v>
      </c>
      <c r="I403" s="7">
        <v>45936</v>
      </c>
      <c r="J403" s="7">
        <v>45938</v>
      </c>
      <c r="K403" s="3">
        <f t="shared" si="18"/>
        <v>2</v>
      </c>
      <c r="L403" s="3" t="str">
        <f>IF(ISNUMBER(MATCH(A403,Closed!$A:$A,0)), "Closed", IF(K403&lt;=2,"Daily",IF(K403&lt;=5,"Weekly",IF(K403&lt;=31,"Monthly",IF(K403&lt;=90,"Quarterly",IF(K403&lt;=180,"Semi-annual",IF(K403&lt;=366,"Annual","Missing Data")))))))</f>
        <v>Daily</v>
      </c>
      <c r="M403" s="3">
        <f>VLOOKUP($D403,LiquidityProfile!$A:$C,2,0)</f>
        <v>5</v>
      </c>
      <c r="N403" s="3">
        <f>VLOOKUP($D403,LiquidityProfile!$A:$C,3,0)</f>
        <v>15</v>
      </c>
      <c r="O403" s="3" t="str">
        <f t="shared" si="19"/>
        <v>Liquidity Provider</v>
      </c>
      <c r="P403" s="3" t="str">
        <f t="shared" si="20"/>
        <v>Liquidity Provider</v>
      </c>
    </row>
    <row r="404" spans="1:16" ht="15.75" thickBot="1" x14ac:dyDescent="0.3">
      <c r="A404" s="3" t="s">
        <v>846</v>
      </c>
      <c r="B404" s="3" t="s">
        <v>847</v>
      </c>
      <c r="C404" s="3" t="s">
        <v>40</v>
      </c>
      <c r="D404" s="3" t="s">
        <v>18</v>
      </c>
      <c r="E404" s="3" t="s">
        <v>41</v>
      </c>
      <c r="F404" s="3" t="s">
        <v>42</v>
      </c>
      <c r="G404" s="3" t="s">
        <v>42</v>
      </c>
      <c r="H404" s="3" t="s">
        <v>42</v>
      </c>
      <c r="I404" s="7">
        <v>45937</v>
      </c>
      <c r="J404" s="7">
        <v>45938</v>
      </c>
      <c r="K404" s="3">
        <f t="shared" si="18"/>
        <v>1</v>
      </c>
      <c r="L404" s="3" t="str">
        <f>IF(ISNUMBER(MATCH(A404,Closed!$A:$A,0)), "Closed", IF(K404&lt;=2,"Daily",IF(K404&lt;=5,"Weekly",IF(K404&lt;=31,"Monthly",IF(K404&lt;=90,"Quarterly",IF(K404&lt;=180,"Semi-annual",IF(K404&lt;=366,"Annual","Missing Data")))))))</f>
        <v>Daily</v>
      </c>
      <c r="M404" s="3">
        <f>VLOOKUP($D404,LiquidityProfile!$A:$C,2,0)</f>
        <v>5</v>
      </c>
      <c r="N404" s="3">
        <f>VLOOKUP($D404,LiquidityProfile!$A:$C,3,0)</f>
        <v>15</v>
      </c>
      <c r="O404" s="3" t="str">
        <f t="shared" si="19"/>
        <v>Liquidity Provider</v>
      </c>
      <c r="P404" s="3" t="str">
        <f t="shared" si="20"/>
        <v>Liquidity Provider</v>
      </c>
    </row>
    <row r="405" spans="1:16" ht="15.75" thickBot="1" x14ac:dyDescent="0.3">
      <c r="A405" s="3" t="s">
        <v>848</v>
      </c>
      <c r="B405" s="3" t="s">
        <v>849</v>
      </c>
      <c r="C405" s="3" t="s">
        <v>40</v>
      </c>
      <c r="D405" s="3" t="s">
        <v>18</v>
      </c>
      <c r="E405" s="3" t="s">
        <v>41</v>
      </c>
      <c r="F405" s="3" t="s">
        <v>42</v>
      </c>
      <c r="G405" s="3" t="s">
        <v>42</v>
      </c>
      <c r="H405" s="3" t="s">
        <v>42</v>
      </c>
      <c r="I405" s="7">
        <v>45936</v>
      </c>
      <c r="J405" s="7">
        <v>45938</v>
      </c>
      <c r="K405" s="3">
        <f t="shared" si="18"/>
        <v>2</v>
      </c>
      <c r="L405" s="3" t="str">
        <f>IF(ISNUMBER(MATCH(A405,Closed!$A:$A,0)), "Closed", IF(K405&lt;=2,"Daily",IF(K405&lt;=5,"Weekly",IF(K405&lt;=31,"Monthly",IF(K405&lt;=90,"Quarterly",IF(K405&lt;=180,"Semi-annual",IF(K405&lt;=366,"Annual","Missing Data")))))))</f>
        <v>Daily</v>
      </c>
      <c r="M405" s="3">
        <f>VLOOKUP($D405,LiquidityProfile!$A:$C,2,0)</f>
        <v>5</v>
      </c>
      <c r="N405" s="3">
        <f>VLOOKUP($D405,LiquidityProfile!$A:$C,3,0)</f>
        <v>15</v>
      </c>
      <c r="O405" s="3" t="str">
        <f t="shared" si="19"/>
        <v>Liquidity Provider</v>
      </c>
      <c r="P405" s="3" t="str">
        <f t="shared" si="20"/>
        <v>Liquidity Provider</v>
      </c>
    </row>
    <row r="406" spans="1:16" ht="24.75" thickBot="1" x14ac:dyDescent="0.3">
      <c r="A406" s="3" t="s">
        <v>850</v>
      </c>
      <c r="B406" s="3" t="s">
        <v>851</v>
      </c>
      <c r="C406" s="3" t="s">
        <v>40</v>
      </c>
      <c r="D406" s="3" t="s">
        <v>18</v>
      </c>
      <c r="E406" s="3" t="s">
        <v>41</v>
      </c>
      <c r="F406" s="3" t="s">
        <v>42</v>
      </c>
      <c r="G406" s="3" t="s">
        <v>42</v>
      </c>
      <c r="H406" s="3" t="s">
        <v>42</v>
      </c>
      <c r="I406" s="7">
        <v>45936</v>
      </c>
      <c r="J406" s="7">
        <v>45938</v>
      </c>
      <c r="K406" s="3">
        <f t="shared" si="18"/>
        <v>2</v>
      </c>
      <c r="L406" s="3" t="str">
        <f>IF(ISNUMBER(MATCH(A406,Closed!$A:$A,0)), "Closed", IF(K406&lt;=2,"Daily",IF(K406&lt;=5,"Weekly",IF(K406&lt;=31,"Monthly",IF(K406&lt;=90,"Quarterly",IF(K406&lt;=180,"Semi-annual",IF(K406&lt;=366,"Annual","Missing Data")))))))</f>
        <v>Daily</v>
      </c>
      <c r="M406" s="3">
        <f>VLOOKUP($D406,LiquidityProfile!$A:$C,2,0)</f>
        <v>5</v>
      </c>
      <c r="N406" s="3">
        <f>VLOOKUP($D406,LiquidityProfile!$A:$C,3,0)</f>
        <v>15</v>
      </c>
      <c r="O406" s="3" t="str">
        <f t="shared" si="19"/>
        <v>Liquidity Provider</v>
      </c>
      <c r="P406" s="3" t="str">
        <f t="shared" si="20"/>
        <v>Liquidity Provider</v>
      </c>
    </row>
    <row r="407" spans="1:16" ht="15.75" thickBot="1" x14ac:dyDescent="0.3">
      <c r="A407" s="3" t="s">
        <v>852</v>
      </c>
      <c r="B407" s="3" t="s">
        <v>853</v>
      </c>
      <c r="C407" s="3" t="s">
        <v>40</v>
      </c>
      <c r="D407" s="3" t="s">
        <v>18</v>
      </c>
      <c r="E407" s="3" t="s">
        <v>41</v>
      </c>
      <c r="F407" s="3" t="s">
        <v>42</v>
      </c>
      <c r="G407" s="3" t="s">
        <v>42</v>
      </c>
      <c r="H407" s="3" t="s">
        <v>42</v>
      </c>
      <c r="I407" s="7">
        <v>45936</v>
      </c>
      <c r="J407" s="7">
        <v>45938</v>
      </c>
      <c r="K407" s="3">
        <f t="shared" si="18"/>
        <v>2</v>
      </c>
      <c r="L407" s="3" t="str">
        <f>IF(ISNUMBER(MATCH(A407,Closed!$A:$A,0)), "Closed", IF(K407&lt;=2,"Daily",IF(K407&lt;=5,"Weekly",IF(K407&lt;=31,"Monthly",IF(K407&lt;=90,"Quarterly",IF(K407&lt;=180,"Semi-annual",IF(K407&lt;=366,"Annual","Missing Data")))))))</f>
        <v>Daily</v>
      </c>
      <c r="M407" s="3">
        <f>VLOOKUP($D407,LiquidityProfile!$A:$C,2,0)</f>
        <v>5</v>
      </c>
      <c r="N407" s="3">
        <f>VLOOKUP($D407,LiquidityProfile!$A:$C,3,0)</f>
        <v>15</v>
      </c>
      <c r="O407" s="3" t="str">
        <f t="shared" si="19"/>
        <v>Liquidity Provider</v>
      </c>
      <c r="P407" s="3" t="str">
        <f t="shared" si="20"/>
        <v>Liquidity Provider</v>
      </c>
    </row>
    <row r="408" spans="1:16" ht="15.75" thickBot="1" x14ac:dyDescent="0.3">
      <c r="A408" s="3" t="s">
        <v>854</v>
      </c>
      <c r="B408" s="3" t="s">
        <v>855</v>
      </c>
      <c r="C408" s="3" t="s">
        <v>40</v>
      </c>
      <c r="D408" s="3" t="s">
        <v>18</v>
      </c>
      <c r="E408" s="3" t="s">
        <v>41</v>
      </c>
      <c r="F408" s="3" t="s">
        <v>42</v>
      </c>
      <c r="G408" s="3" t="s">
        <v>42</v>
      </c>
      <c r="H408" s="3" t="s">
        <v>42</v>
      </c>
      <c r="I408" s="7">
        <v>45937</v>
      </c>
      <c r="J408" s="7">
        <v>45938</v>
      </c>
      <c r="K408" s="3">
        <f t="shared" si="18"/>
        <v>1</v>
      </c>
      <c r="L408" s="3" t="str">
        <f>IF(ISNUMBER(MATCH(A408,Closed!$A:$A,0)), "Closed", IF(K408&lt;=2,"Daily",IF(K408&lt;=5,"Weekly",IF(K408&lt;=31,"Monthly",IF(K408&lt;=90,"Quarterly",IF(K408&lt;=180,"Semi-annual",IF(K408&lt;=366,"Annual","Missing Data")))))))</f>
        <v>Daily</v>
      </c>
      <c r="M408" s="3">
        <f>VLOOKUP($D408,LiquidityProfile!$A:$C,2,0)</f>
        <v>5</v>
      </c>
      <c r="N408" s="3">
        <f>VLOOKUP($D408,LiquidityProfile!$A:$C,3,0)</f>
        <v>15</v>
      </c>
      <c r="O408" s="3" t="str">
        <f t="shared" si="19"/>
        <v>Liquidity Provider</v>
      </c>
      <c r="P408" s="3" t="str">
        <f t="shared" si="20"/>
        <v>Liquidity Provider</v>
      </c>
    </row>
    <row r="409" spans="1:16" ht="15.75" thickBot="1" x14ac:dyDescent="0.3">
      <c r="A409" s="3" t="s">
        <v>856</v>
      </c>
      <c r="B409" s="3" t="s">
        <v>857</v>
      </c>
      <c r="C409" s="3" t="s">
        <v>40</v>
      </c>
      <c r="D409" s="3" t="s">
        <v>18</v>
      </c>
      <c r="E409" s="3" t="s">
        <v>41</v>
      </c>
      <c r="F409" s="3" t="s">
        <v>42</v>
      </c>
      <c r="G409" s="3" t="s">
        <v>42</v>
      </c>
      <c r="H409" s="3" t="s">
        <v>41</v>
      </c>
      <c r="I409" s="7">
        <v>45933</v>
      </c>
      <c r="J409" s="7">
        <v>45938</v>
      </c>
      <c r="K409" s="3">
        <f t="shared" si="18"/>
        <v>5</v>
      </c>
      <c r="L409" s="3" t="str">
        <f>IF(ISNUMBER(MATCH(A409,Closed!$A:$A,0)), "Closed", IF(K409&lt;=2,"Daily",IF(K409&lt;=5,"Weekly",IF(K409&lt;=31,"Monthly",IF(K409&lt;=90,"Quarterly",IF(K409&lt;=180,"Semi-annual",IF(K409&lt;=366,"Annual","Missing Data")))))))</f>
        <v>Weekly</v>
      </c>
      <c r="M409" s="3">
        <f>VLOOKUP($D409,LiquidityProfile!$A:$C,2,0)</f>
        <v>5</v>
      </c>
      <c r="N409" s="3">
        <f>VLOOKUP($D409,LiquidityProfile!$A:$C,3,0)</f>
        <v>15</v>
      </c>
      <c r="O409" s="3" t="str">
        <f t="shared" si="19"/>
        <v>Liquidity Provider</v>
      </c>
      <c r="P409" s="3" t="str">
        <f t="shared" si="20"/>
        <v>Liquidity Provider</v>
      </c>
    </row>
    <row r="410" spans="1:16" ht="15.75" thickBot="1" x14ac:dyDescent="0.3">
      <c r="A410" s="3" t="s">
        <v>858</v>
      </c>
      <c r="B410" s="3" t="s">
        <v>859</v>
      </c>
      <c r="C410" s="3" t="s">
        <v>40</v>
      </c>
      <c r="D410" s="3" t="s">
        <v>18</v>
      </c>
      <c r="E410" s="3" t="s">
        <v>41</v>
      </c>
      <c r="F410" s="3" t="s">
        <v>42</v>
      </c>
      <c r="G410" s="3" t="s">
        <v>42</v>
      </c>
      <c r="H410" s="3" t="s">
        <v>42</v>
      </c>
      <c r="I410" s="7">
        <v>45936</v>
      </c>
      <c r="J410" s="7">
        <v>45938</v>
      </c>
      <c r="K410" s="3">
        <f t="shared" si="18"/>
        <v>2</v>
      </c>
      <c r="L410" s="3" t="str">
        <f>IF(ISNUMBER(MATCH(A410,Closed!$A:$A,0)), "Closed", IF(K410&lt;=2,"Daily",IF(K410&lt;=5,"Weekly",IF(K410&lt;=31,"Monthly",IF(K410&lt;=90,"Quarterly",IF(K410&lt;=180,"Semi-annual",IF(K410&lt;=366,"Annual","Missing Data")))))))</f>
        <v>Daily</v>
      </c>
      <c r="M410" s="3">
        <f>VLOOKUP($D410,LiquidityProfile!$A:$C,2,0)</f>
        <v>5</v>
      </c>
      <c r="N410" s="3">
        <f>VLOOKUP($D410,LiquidityProfile!$A:$C,3,0)</f>
        <v>15</v>
      </c>
      <c r="O410" s="3" t="str">
        <f t="shared" si="19"/>
        <v>Liquidity Provider</v>
      </c>
      <c r="P410" s="3" t="str">
        <f t="shared" si="20"/>
        <v>Liquidity Provider</v>
      </c>
    </row>
    <row r="411" spans="1:16" ht="24.75" thickBot="1" x14ac:dyDescent="0.3">
      <c r="A411" s="3" t="s">
        <v>860</v>
      </c>
      <c r="B411" s="3" t="s">
        <v>861</v>
      </c>
      <c r="C411" s="3" t="s">
        <v>40</v>
      </c>
      <c r="D411" s="3" t="s">
        <v>18</v>
      </c>
      <c r="E411" s="3" t="s">
        <v>41</v>
      </c>
      <c r="F411" s="3" t="s">
        <v>42</v>
      </c>
      <c r="G411" s="3" t="s">
        <v>42</v>
      </c>
      <c r="H411" s="3" t="s">
        <v>42</v>
      </c>
      <c r="I411" s="7">
        <v>45936</v>
      </c>
      <c r="J411" s="7">
        <v>45938</v>
      </c>
      <c r="K411" s="3">
        <f t="shared" si="18"/>
        <v>2</v>
      </c>
      <c r="L411" s="3" t="str">
        <f>IF(ISNUMBER(MATCH(A411,Closed!$A:$A,0)), "Closed", IF(K411&lt;=2,"Daily",IF(K411&lt;=5,"Weekly",IF(K411&lt;=31,"Monthly",IF(K411&lt;=90,"Quarterly",IF(K411&lt;=180,"Semi-annual",IF(K411&lt;=366,"Annual","Missing Data")))))))</f>
        <v>Daily</v>
      </c>
      <c r="M411" s="3">
        <f>VLOOKUP($D411,LiquidityProfile!$A:$C,2,0)</f>
        <v>5</v>
      </c>
      <c r="N411" s="3">
        <f>VLOOKUP($D411,LiquidityProfile!$A:$C,3,0)</f>
        <v>15</v>
      </c>
      <c r="O411" s="3" t="str">
        <f t="shared" si="19"/>
        <v>Liquidity Provider</v>
      </c>
      <c r="P411" s="3" t="str">
        <f t="shared" si="20"/>
        <v>Liquidity Provider</v>
      </c>
    </row>
    <row r="412" spans="1:16" ht="15.75" thickBot="1" x14ac:dyDescent="0.3">
      <c r="A412" s="3" t="s">
        <v>862</v>
      </c>
      <c r="B412" s="3" t="s">
        <v>863</v>
      </c>
      <c r="C412" s="3" t="s">
        <v>40</v>
      </c>
      <c r="D412" s="3" t="s">
        <v>18</v>
      </c>
      <c r="E412" s="3" t="s">
        <v>41</v>
      </c>
      <c r="F412" s="3" t="s">
        <v>42</v>
      </c>
      <c r="G412" s="3" t="s">
        <v>41</v>
      </c>
      <c r="H412" s="3" t="s">
        <v>42</v>
      </c>
      <c r="I412" s="7">
        <v>45936</v>
      </c>
      <c r="J412" s="7">
        <v>45938</v>
      </c>
      <c r="K412" s="3">
        <f t="shared" si="18"/>
        <v>2</v>
      </c>
      <c r="L412" s="3" t="str">
        <f>IF(ISNUMBER(MATCH(A412,Closed!$A:$A,0)), "Closed", IF(K412&lt;=2,"Daily",IF(K412&lt;=5,"Weekly",IF(K412&lt;=31,"Monthly",IF(K412&lt;=90,"Quarterly",IF(K412&lt;=180,"Semi-annual",IF(K412&lt;=366,"Annual","Missing Data")))))))</f>
        <v>Daily</v>
      </c>
      <c r="M412" s="3">
        <f>VLOOKUP($D412,LiquidityProfile!$A:$C,2,0)</f>
        <v>5</v>
      </c>
      <c r="N412" s="3">
        <f>VLOOKUP($D412,LiquidityProfile!$A:$C,3,0)</f>
        <v>15</v>
      </c>
      <c r="O412" s="3" t="str">
        <f t="shared" si="19"/>
        <v>Liquidity Provider</v>
      </c>
      <c r="P412" s="3" t="str">
        <f t="shared" si="20"/>
        <v>Liquidity Provider</v>
      </c>
    </row>
    <row r="413" spans="1:16" ht="15.75" thickBot="1" x14ac:dyDescent="0.3">
      <c r="A413" s="3" t="s">
        <v>864</v>
      </c>
      <c r="B413" s="3" t="s">
        <v>865</v>
      </c>
      <c r="C413" s="3" t="s">
        <v>65</v>
      </c>
      <c r="D413" s="3" t="s">
        <v>18</v>
      </c>
      <c r="E413" s="3" t="s">
        <v>41</v>
      </c>
      <c r="F413" s="3" t="s">
        <v>41</v>
      </c>
      <c r="G413" s="3" t="s">
        <v>41</v>
      </c>
      <c r="H413" s="3" t="s">
        <v>41</v>
      </c>
      <c r="I413" s="7">
        <v>45933</v>
      </c>
      <c r="J413" s="7">
        <v>45938</v>
      </c>
      <c r="K413" s="3">
        <f t="shared" si="18"/>
        <v>5</v>
      </c>
      <c r="L413" s="3" t="str">
        <f>IF(ISNUMBER(MATCH(A413,Closed!$A:$A,0)), "Closed", IF(K413&lt;=2,"Daily",IF(K413&lt;=5,"Weekly",IF(K413&lt;=31,"Monthly",IF(K413&lt;=90,"Quarterly",IF(K413&lt;=180,"Semi-annual",IF(K413&lt;=366,"Annual","Missing Data")))))))</f>
        <v>Weekly</v>
      </c>
      <c r="M413" s="3">
        <f>VLOOKUP($D413,LiquidityProfile!$A:$C,2,0)</f>
        <v>5</v>
      </c>
      <c r="N413" s="3">
        <f>VLOOKUP($D413,LiquidityProfile!$A:$C,3,0)</f>
        <v>15</v>
      </c>
      <c r="O413" s="3" t="str">
        <f t="shared" si="19"/>
        <v>Liquidity Provider</v>
      </c>
      <c r="P413" s="3" t="str">
        <f t="shared" si="20"/>
        <v>Liquidity Provider</v>
      </c>
    </row>
    <row r="414" spans="1:16" ht="15.75" thickBot="1" x14ac:dyDescent="0.3">
      <c r="A414" s="3" t="s">
        <v>866</v>
      </c>
      <c r="B414" s="3" t="s">
        <v>867</v>
      </c>
      <c r="C414" s="3" t="s">
        <v>65</v>
      </c>
      <c r="D414" s="3" t="s">
        <v>18</v>
      </c>
      <c r="E414" s="3" t="s">
        <v>41</v>
      </c>
      <c r="F414" s="3" t="s">
        <v>41</v>
      </c>
      <c r="G414" s="3" t="s">
        <v>41</v>
      </c>
      <c r="H414" s="3" t="s">
        <v>41</v>
      </c>
      <c r="I414" s="7">
        <v>45936</v>
      </c>
      <c r="J414" s="7">
        <v>45938</v>
      </c>
      <c r="K414" s="3">
        <f t="shared" si="18"/>
        <v>2</v>
      </c>
      <c r="L414" s="3" t="str">
        <f>IF(ISNUMBER(MATCH(A414,Closed!$A:$A,0)), "Closed", IF(K414&lt;=2,"Daily",IF(K414&lt;=5,"Weekly",IF(K414&lt;=31,"Monthly",IF(K414&lt;=90,"Quarterly",IF(K414&lt;=180,"Semi-annual",IF(K414&lt;=366,"Annual","Missing Data")))))))</f>
        <v>Daily</v>
      </c>
      <c r="M414" s="3">
        <f>VLOOKUP($D414,LiquidityProfile!$A:$C,2,0)</f>
        <v>5</v>
      </c>
      <c r="N414" s="3">
        <f>VLOOKUP($D414,LiquidityProfile!$A:$C,3,0)</f>
        <v>15</v>
      </c>
      <c r="O414" s="3" t="str">
        <f t="shared" si="19"/>
        <v>Liquidity Provider</v>
      </c>
      <c r="P414" s="3" t="str">
        <f t="shared" si="20"/>
        <v>Liquidity Provider</v>
      </c>
    </row>
    <row r="415" spans="1:16" ht="15.75" thickBot="1" x14ac:dyDescent="0.3">
      <c r="A415" s="3" t="s">
        <v>868</v>
      </c>
      <c r="B415" s="3" t="s">
        <v>869</v>
      </c>
      <c r="C415" s="3" t="s">
        <v>65</v>
      </c>
      <c r="D415" s="3" t="s">
        <v>18</v>
      </c>
      <c r="E415" s="3" t="s">
        <v>41</v>
      </c>
      <c r="F415" s="3" t="s">
        <v>41</v>
      </c>
      <c r="G415" s="3" t="s">
        <v>41</v>
      </c>
      <c r="H415" s="3" t="s">
        <v>41</v>
      </c>
      <c r="I415" s="7">
        <v>45936</v>
      </c>
      <c r="J415" s="7">
        <v>45938</v>
      </c>
      <c r="K415" s="3">
        <f t="shared" si="18"/>
        <v>2</v>
      </c>
      <c r="L415" s="3" t="str">
        <f>IF(ISNUMBER(MATCH(A415,Closed!$A:$A,0)), "Closed", IF(K415&lt;=2,"Daily",IF(K415&lt;=5,"Weekly",IF(K415&lt;=31,"Monthly",IF(K415&lt;=90,"Quarterly",IF(K415&lt;=180,"Semi-annual",IF(K415&lt;=366,"Annual","Missing Data")))))))</f>
        <v>Daily</v>
      </c>
      <c r="M415" s="3">
        <f>VLOOKUP($D415,LiquidityProfile!$A:$C,2,0)</f>
        <v>5</v>
      </c>
      <c r="N415" s="3">
        <f>VLOOKUP($D415,LiquidityProfile!$A:$C,3,0)</f>
        <v>15</v>
      </c>
      <c r="O415" s="3" t="str">
        <f t="shared" si="19"/>
        <v>Liquidity Provider</v>
      </c>
      <c r="P415" s="3" t="str">
        <f t="shared" si="20"/>
        <v>Liquidity Provider</v>
      </c>
    </row>
    <row r="416" spans="1:16" ht="15.75" thickBot="1" x14ac:dyDescent="0.3">
      <c r="A416" s="3" t="s">
        <v>870</v>
      </c>
      <c r="B416" s="3" t="s">
        <v>871</v>
      </c>
      <c r="C416" s="3" t="s">
        <v>65</v>
      </c>
      <c r="D416" s="3" t="s">
        <v>18</v>
      </c>
      <c r="E416" s="3" t="s">
        <v>41</v>
      </c>
      <c r="F416" s="3" t="s">
        <v>41</v>
      </c>
      <c r="G416" s="3" t="s">
        <v>41</v>
      </c>
      <c r="H416" s="3" t="s">
        <v>41</v>
      </c>
      <c r="I416" s="7">
        <v>45936</v>
      </c>
      <c r="J416" s="7">
        <v>45938</v>
      </c>
      <c r="K416" s="3">
        <f t="shared" si="18"/>
        <v>2</v>
      </c>
      <c r="L416" s="3" t="str">
        <f>IF(ISNUMBER(MATCH(A416,Closed!$A:$A,0)), "Closed", IF(K416&lt;=2,"Daily",IF(K416&lt;=5,"Weekly",IF(K416&lt;=31,"Monthly",IF(K416&lt;=90,"Quarterly",IF(K416&lt;=180,"Semi-annual",IF(K416&lt;=366,"Annual","Missing Data")))))))</f>
        <v>Daily</v>
      </c>
      <c r="M416" s="3">
        <f>VLOOKUP($D416,LiquidityProfile!$A:$C,2,0)</f>
        <v>5</v>
      </c>
      <c r="N416" s="3">
        <f>VLOOKUP($D416,LiquidityProfile!$A:$C,3,0)</f>
        <v>15</v>
      </c>
      <c r="O416" s="3" t="str">
        <f t="shared" si="19"/>
        <v>Liquidity Provider</v>
      </c>
      <c r="P416" s="3" t="str">
        <f t="shared" si="20"/>
        <v>Liquidity Provider</v>
      </c>
    </row>
    <row r="417" spans="1:16" ht="15.75" thickBot="1" x14ac:dyDescent="0.3">
      <c r="A417" s="3" t="s">
        <v>872</v>
      </c>
      <c r="B417" s="3" t="s">
        <v>873</v>
      </c>
      <c r="C417" s="3" t="s">
        <v>65</v>
      </c>
      <c r="D417" s="3" t="s">
        <v>18</v>
      </c>
      <c r="E417" s="3" t="s">
        <v>41</v>
      </c>
      <c r="F417" s="3" t="s">
        <v>41</v>
      </c>
      <c r="G417" s="3" t="s">
        <v>41</v>
      </c>
      <c r="H417" s="3" t="s">
        <v>41</v>
      </c>
      <c r="I417" s="7">
        <v>45936</v>
      </c>
      <c r="J417" s="7">
        <v>45938</v>
      </c>
      <c r="K417" s="3">
        <f t="shared" si="18"/>
        <v>2</v>
      </c>
      <c r="L417" s="3" t="str">
        <f>IF(ISNUMBER(MATCH(A417,Closed!$A:$A,0)), "Closed", IF(K417&lt;=2,"Daily",IF(K417&lt;=5,"Weekly",IF(K417&lt;=31,"Monthly",IF(K417&lt;=90,"Quarterly",IF(K417&lt;=180,"Semi-annual",IF(K417&lt;=366,"Annual","Missing Data")))))))</f>
        <v>Daily</v>
      </c>
      <c r="M417" s="3">
        <f>VLOOKUP($D417,LiquidityProfile!$A:$C,2,0)</f>
        <v>5</v>
      </c>
      <c r="N417" s="3">
        <f>VLOOKUP($D417,LiquidityProfile!$A:$C,3,0)</f>
        <v>15</v>
      </c>
      <c r="O417" s="3" t="str">
        <f t="shared" si="19"/>
        <v>Liquidity Provider</v>
      </c>
      <c r="P417" s="3" t="str">
        <f t="shared" si="20"/>
        <v>Liquidity Provider</v>
      </c>
    </row>
    <row r="418" spans="1:16" ht="15.75" thickBot="1" x14ac:dyDescent="0.3">
      <c r="A418" s="3" t="s">
        <v>874</v>
      </c>
      <c r="B418" s="3" t="s">
        <v>875</v>
      </c>
      <c r="C418" s="3" t="s">
        <v>65</v>
      </c>
      <c r="D418" s="3" t="s">
        <v>18</v>
      </c>
      <c r="E418" s="3" t="s">
        <v>41</v>
      </c>
      <c r="F418" s="3" t="s">
        <v>42</v>
      </c>
      <c r="G418" s="3" t="s">
        <v>41</v>
      </c>
      <c r="H418" s="3" t="s">
        <v>42</v>
      </c>
      <c r="I418" s="7">
        <v>45933</v>
      </c>
      <c r="J418" s="7">
        <v>45938</v>
      </c>
      <c r="K418" s="3">
        <f t="shared" si="18"/>
        <v>5</v>
      </c>
      <c r="L418" s="3" t="str">
        <f>IF(ISNUMBER(MATCH(A418,Closed!$A:$A,0)), "Closed", IF(K418&lt;=2,"Daily",IF(K418&lt;=5,"Weekly",IF(K418&lt;=31,"Monthly",IF(K418&lt;=90,"Quarterly",IF(K418&lt;=180,"Semi-annual",IF(K418&lt;=366,"Annual","Missing Data")))))))</f>
        <v>Weekly</v>
      </c>
      <c r="M418" s="3">
        <f>VLOOKUP($D418,LiquidityProfile!$A:$C,2,0)</f>
        <v>5</v>
      </c>
      <c r="N418" s="3">
        <f>VLOOKUP($D418,LiquidityProfile!$A:$C,3,0)</f>
        <v>15</v>
      </c>
      <c r="O418" s="3" t="str">
        <f t="shared" si="19"/>
        <v>Liquidity Provider</v>
      </c>
      <c r="P418" s="3" t="str">
        <f t="shared" si="20"/>
        <v>Liquidity Provider</v>
      </c>
    </row>
    <row r="419" spans="1:16" ht="15.75" thickBot="1" x14ac:dyDescent="0.3">
      <c r="A419" s="3" t="s">
        <v>876</v>
      </c>
      <c r="B419" s="3" t="s">
        <v>877</v>
      </c>
      <c r="C419" s="3" t="s">
        <v>65</v>
      </c>
      <c r="D419" s="3" t="s">
        <v>18</v>
      </c>
      <c r="E419" s="3" t="s">
        <v>41</v>
      </c>
      <c r="F419" s="3" t="s">
        <v>42</v>
      </c>
      <c r="G419" s="3" t="s">
        <v>42</v>
      </c>
      <c r="H419" s="3" t="s">
        <v>41</v>
      </c>
      <c r="I419" s="7">
        <v>45470</v>
      </c>
      <c r="J419" s="7">
        <v>45938</v>
      </c>
      <c r="K419" s="3">
        <f t="shared" si="18"/>
        <v>468</v>
      </c>
      <c r="L419" s="3" t="str">
        <f>IF(ISNUMBER(MATCH(A419,Closed!$A:$A,0)), "Closed", IF(K419&lt;=2,"Daily",IF(K419&lt;=5,"Weekly",IF(K419&lt;=31,"Monthly",IF(K419&lt;=90,"Quarterly",IF(K419&lt;=180,"Semi-annual",IF(K419&lt;=366,"Annual","Missing Data")))))))</f>
        <v>Closed</v>
      </c>
      <c r="M419" s="3">
        <f>VLOOKUP($D419,LiquidityProfile!$A:$C,2,0)</f>
        <v>5</v>
      </c>
      <c r="N419" s="3">
        <f>VLOOKUP($D419,LiquidityProfile!$A:$C,3,0)</f>
        <v>15</v>
      </c>
      <c r="O419" s="3" t="str">
        <f t="shared" si="19"/>
        <v>Not Applicable</v>
      </c>
      <c r="P419" s="3" t="str">
        <f t="shared" si="20"/>
        <v>Not Applicable</v>
      </c>
    </row>
    <row r="420" spans="1:16" ht="15.75" thickBot="1" x14ac:dyDescent="0.3">
      <c r="A420" s="3" t="s">
        <v>878</v>
      </c>
      <c r="B420" s="3" t="s">
        <v>879</v>
      </c>
      <c r="C420" s="3" t="s">
        <v>65</v>
      </c>
      <c r="D420" s="3" t="s">
        <v>18</v>
      </c>
      <c r="E420" s="3" t="s">
        <v>41</v>
      </c>
      <c r="F420" s="3" t="s">
        <v>42</v>
      </c>
      <c r="G420" s="3" t="s">
        <v>41</v>
      </c>
      <c r="H420" s="3" t="s">
        <v>42</v>
      </c>
      <c r="I420" s="7">
        <v>45933</v>
      </c>
      <c r="J420" s="7">
        <v>45938</v>
      </c>
      <c r="K420" s="3">
        <f t="shared" si="18"/>
        <v>5</v>
      </c>
      <c r="L420" s="3" t="str">
        <f>IF(ISNUMBER(MATCH(A420,Closed!$A:$A,0)), "Closed", IF(K420&lt;=2,"Daily",IF(K420&lt;=5,"Weekly",IF(K420&lt;=31,"Monthly",IF(K420&lt;=90,"Quarterly",IF(K420&lt;=180,"Semi-annual",IF(K420&lt;=366,"Annual","Missing Data")))))))</f>
        <v>Weekly</v>
      </c>
      <c r="M420" s="3">
        <f>VLOOKUP($D420,LiquidityProfile!$A:$C,2,0)</f>
        <v>5</v>
      </c>
      <c r="N420" s="3">
        <f>VLOOKUP($D420,LiquidityProfile!$A:$C,3,0)</f>
        <v>15</v>
      </c>
      <c r="O420" s="3" t="str">
        <f t="shared" si="19"/>
        <v>Liquidity Provider</v>
      </c>
      <c r="P420" s="3" t="str">
        <f t="shared" si="20"/>
        <v>Liquidity Provider</v>
      </c>
    </row>
    <row r="421" spans="1:16" ht="15.75" thickBot="1" x14ac:dyDescent="0.3">
      <c r="A421" s="3" t="s">
        <v>880</v>
      </c>
      <c r="B421" s="3" t="s">
        <v>881</v>
      </c>
      <c r="C421" s="3" t="s">
        <v>65</v>
      </c>
      <c r="D421" s="3" t="s">
        <v>18</v>
      </c>
      <c r="E421" s="3" t="s">
        <v>41</v>
      </c>
      <c r="F421" s="3" t="s">
        <v>42</v>
      </c>
      <c r="G421" s="3" t="s">
        <v>41</v>
      </c>
      <c r="H421" s="3" t="s">
        <v>42</v>
      </c>
      <c r="I421" s="7">
        <v>45930</v>
      </c>
      <c r="J421" s="7">
        <v>45938</v>
      </c>
      <c r="K421" s="3">
        <f t="shared" si="18"/>
        <v>8</v>
      </c>
      <c r="L421" s="3" t="str">
        <f>IF(ISNUMBER(MATCH(A421,Closed!$A:$A,0)), "Closed", IF(K421&lt;=2,"Daily",IF(K421&lt;=5,"Weekly",IF(K421&lt;=31,"Monthly",IF(K421&lt;=90,"Quarterly",IF(K421&lt;=180,"Semi-annual",IF(K421&lt;=366,"Annual","Missing Data")))))))</f>
        <v>Monthly</v>
      </c>
      <c r="M421" s="3">
        <f>VLOOKUP($D421,LiquidityProfile!$A:$C,2,0)</f>
        <v>5</v>
      </c>
      <c r="N421" s="3">
        <f>VLOOKUP($D421,LiquidityProfile!$A:$C,3,0)</f>
        <v>15</v>
      </c>
      <c r="O421" s="3" t="str">
        <f t="shared" si="19"/>
        <v>Liquidity Provider</v>
      </c>
      <c r="P421" s="3" t="str">
        <f t="shared" si="20"/>
        <v>Liquidity Provider</v>
      </c>
    </row>
    <row r="422" spans="1:16" ht="15.75" thickBot="1" x14ac:dyDescent="0.3">
      <c r="A422" s="3" t="s">
        <v>882</v>
      </c>
      <c r="B422" s="3" t="s">
        <v>883</v>
      </c>
      <c r="C422" s="3" t="s">
        <v>65</v>
      </c>
      <c r="D422" s="3" t="s">
        <v>18</v>
      </c>
      <c r="E422" s="3" t="s">
        <v>41</v>
      </c>
      <c r="F422" s="3" t="s">
        <v>42</v>
      </c>
      <c r="G422" s="3" t="s">
        <v>41</v>
      </c>
      <c r="H422" s="3" t="s">
        <v>42</v>
      </c>
      <c r="I422" s="7">
        <v>45936</v>
      </c>
      <c r="J422" s="7">
        <v>45938</v>
      </c>
      <c r="K422" s="3">
        <f t="shared" si="18"/>
        <v>2</v>
      </c>
      <c r="L422" s="3" t="str">
        <f>IF(ISNUMBER(MATCH(A422,Closed!$A:$A,0)), "Closed", IF(K422&lt;=2,"Daily",IF(K422&lt;=5,"Weekly",IF(K422&lt;=31,"Monthly",IF(K422&lt;=90,"Quarterly",IF(K422&lt;=180,"Semi-annual",IF(K422&lt;=366,"Annual","Missing Data")))))))</f>
        <v>Daily</v>
      </c>
      <c r="M422" s="3">
        <f>VLOOKUP($D422,LiquidityProfile!$A:$C,2,0)</f>
        <v>5</v>
      </c>
      <c r="N422" s="3">
        <f>VLOOKUP($D422,LiquidityProfile!$A:$C,3,0)</f>
        <v>15</v>
      </c>
      <c r="O422" s="3" t="str">
        <f t="shared" si="19"/>
        <v>Liquidity Provider</v>
      </c>
      <c r="P422" s="3" t="str">
        <f t="shared" si="20"/>
        <v>Liquidity Provider</v>
      </c>
    </row>
    <row r="423" spans="1:16" ht="15.75" thickBot="1" x14ac:dyDescent="0.3">
      <c r="A423" s="3" t="s">
        <v>884</v>
      </c>
      <c r="B423" s="3" t="s">
        <v>885</v>
      </c>
      <c r="C423" s="3" t="s">
        <v>65</v>
      </c>
      <c r="D423" s="3" t="s">
        <v>18</v>
      </c>
      <c r="E423" s="3" t="s">
        <v>41</v>
      </c>
      <c r="F423" s="3" t="s">
        <v>41</v>
      </c>
      <c r="G423" s="3" t="s">
        <v>41</v>
      </c>
      <c r="H423" s="3" t="s">
        <v>41</v>
      </c>
      <c r="I423" s="7">
        <v>45937</v>
      </c>
      <c r="J423" s="7">
        <v>45938</v>
      </c>
      <c r="K423" s="3">
        <f t="shared" si="18"/>
        <v>1</v>
      </c>
      <c r="L423" s="3" t="str">
        <f>IF(ISNUMBER(MATCH(A423,Closed!$A:$A,0)), "Closed", IF(K423&lt;=2,"Daily",IF(K423&lt;=5,"Weekly",IF(K423&lt;=31,"Monthly",IF(K423&lt;=90,"Quarterly",IF(K423&lt;=180,"Semi-annual",IF(K423&lt;=366,"Annual","Missing Data")))))))</f>
        <v>Daily</v>
      </c>
      <c r="M423" s="3">
        <f>VLOOKUP($D423,LiquidityProfile!$A:$C,2,0)</f>
        <v>5</v>
      </c>
      <c r="N423" s="3">
        <f>VLOOKUP($D423,LiquidityProfile!$A:$C,3,0)</f>
        <v>15</v>
      </c>
      <c r="O423" s="3" t="str">
        <f t="shared" si="19"/>
        <v>Liquidity Provider</v>
      </c>
      <c r="P423" s="3" t="str">
        <f t="shared" si="20"/>
        <v>Liquidity Provider</v>
      </c>
    </row>
    <row r="424" spans="1:16" ht="15.75" thickBot="1" x14ac:dyDescent="0.3">
      <c r="A424" s="3" t="s">
        <v>886</v>
      </c>
      <c r="B424" s="3" t="s">
        <v>887</v>
      </c>
      <c r="C424" s="3" t="s">
        <v>65</v>
      </c>
      <c r="D424" s="3" t="s">
        <v>18</v>
      </c>
      <c r="E424" s="3" t="s">
        <v>41</v>
      </c>
      <c r="F424" s="3" t="s">
        <v>42</v>
      </c>
      <c r="G424" s="3" t="s">
        <v>41</v>
      </c>
      <c r="H424" s="3" t="s">
        <v>42</v>
      </c>
      <c r="I424" s="7">
        <v>45936</v>
      </c>
      <c r="J424" s="7">
        <v>45938</v>
      </c>
      <c r="K424" s="3">
        <f t="shared" si="18"/>
        <v>2</v>
      </c>
      <c r="L424" s="3" t="str">
        <f>IF(ISNUMBER(MATCH(A424,Closed!$A:$A,0)), "Closed", IF(K424&lt;=2,"Daily",IF(K424&lt;=5,"Weekly",IF(K424&lt;=31,"Monthly",IF(K424&lt;=90,"Quarterly",IF(K424&lt;=180,"Semi-annual",IF(K424&lt;=366,"Annual","Missing Data")))))))</f>
        <v>Daily</v>
      </c>
      <c r="M424" s="3">
        <f>VLOOKUP($D424,LiquidityProfile!$A:$C,2,0)</f>
        <v>5</v>
      </c>
      <c r="N424" s="3">
        <f>VLOOKUP($D424,LiquidityProfile!$A:$C,3,0)</f>
        <v>15</v>
      </c>
      <c r="O424" s="3" t="str">
        <f t="shared" si="19"/>
        <v>Liquidity Provider</v>
      </c>
      <c r="P424" s="3" t="str">
        <f t="shared" si="20"/>
        <v>Liquidity Provider</v>
      </c>
    </row>
    <row r="425" spans="1:16" ht="15.75" thickBot="1" x14ac:dyDescent="0.3">
      <c r="A425" s="3" t="s">
        <v>888</v>
      </c>
      <c r="B425" s="3" t="s">
        <v>889</v>
      </c>
      <c r="C425" s="3" t="s">
        <v>65</v>
      </c>
      <c r="D425" s="3" t="s">
        <v>18</v>
      </c>
      <c r="E425" s="3" t="s">
        <v>41</v>
      </c>
      <c r="F425" s="3" t="s">
        <v>41</v>
      </c>
      <c r="G425" s="3" t="s">
        <v>41</v>
      </c>
      <c r="H425" s="3" t="s">
        <v>41</v>
      </c>
      <c r="I425" s="7">
        <v>45936</v>
      </c>
      <c r="J425" s="7">
        <v>45938</v>
      </c>
      <c r="K425" s="3">
        <f t="shared" si="18"/>
        <v>2</v>
      </c>
      <c r="L425" s="3" t="str">
        <f>IF(ISNUMBER(MATCH(A425,Closed!$A:$A,0)), "Closed", IF(K425&lt;=2,"Daily",IF(K425&lt;=5,"Weekly",IF(K425&lt;=31,"Monthly",IF(K425&lt;=90,"Quarterly",IF(K425&lt;=180,"Semi-annual",IF(K425&lt;=366,"Annual","Missing Data")))))))</f>
        <v>Daily</v>
      </c>
      <c r="M425" s="3">
        <f>VLOOKUP($D425,LiquidityProfile!$A:$C,2,0)</f>
        <v>5</v>
      </c>
      <c r="N425" s="3">
        <f>VLOOKUP($D425,LiquidityProfile!$A:$C,3,0)</f>
        <v>15</v>
      </c>
      <c r="O425" s="3" t="str">
        <f t="shared" si="19"/>
        <v>Liquidity Provider</v>
      </c>
      <c r="P425" s="3" t="str">
        <f t="shared" si="20"/>
        <v>Liquidity Provider</v>
      </c>
    </row>
    <row r="426" spans="1:16" ht="15.75" thickBot="1" x14ac:dyDescent="0.3">
      <c r="A426" s="3" t="s">
        <v>890</v>
      </c>
      <c r="B426" s="3" t="s">
        <v>891</v>
      </c>
      <c r="C426" s="3" t="s">
        <v>65</v>
      </c>
      <c r="D426" s="3" t="s">
        <v>18</v>
      </c>
      <c r="E426" s="3" t="s">
        <v>42</v>
      </c>
      <c r="F426" s="3" t="s">
        <v>41</v>
      </c>
      <c r="G426" s="3" t="s">
        <v>41</v>
      </c>
      <c r="H426" s="3" t="s">
        <v>41</v>
      </c>
      <c r="I426" s="7">
        <v>45936</v>
      </c>
      <c r="J426" s="7">
        <v>45938</v>
      </c>
      <c r="K426" s="3">
        <f t="shared" si="18"/>
        <v>2</v>
      </c>
      <c r="L426" s="3" t="str">
        <f>IF(ISNUMBER(MATCH(A426,Closed!$A:$A,0)), "Closed", IF(K426&lt;=2,"Daily",IF(K426&lt;=5,"Weekly",IF(K426&lt;=31,"Monthly",IF(K426&lt;=90,"Quarterly",IF(K426&lt;=180,"Semi-annual",IF(K426&lt;=366,"Annual","Missing Data")))))))</f>
        <v>Daily</v>
      </c>
      <c r="M426" s="3">
        <f>VLOOKUP($D426,LiquidityProfile!$A:$C,2,0)</f>
        <v>5</v>
      </c>
      <c r="N426" s="3">
        <f>VLOOKUP($D426,LiquidityProfile!$A:$C,3,0)</f>
        <v>15</v>
      </c>
      <c r="O426" s="3" t="str">
        <f t="shared" si="19"/>
        <v>Liquidity Provider</v>
      </c>
      <c r="P426" s="3" t="str">
        <f t="shared" si="20"/>
        <v>Liquidity Provider</v>
      </c>
    </row>
    <row r="427" spans="1:16" ht="15.75" thickBot="1" x14ac:dyDescent="0.3">
      <c r="A427" s="3" t="s">
        <v>892</v>
      </c>
      <c r="B427" s="3" t="s">
        <v>893</v>
      </c>
      <c r="C427" s="3" t="s">
        <v>65</v>
      </c>
      <c r="D427" s="3" t="s">
        <v>18</v>
      </c>
      <c r="E427" s="3" t="s">
        <v>42</v>
      </c>
      <c r="F427" s="3" t="s">
        <v>41</v>
      </c>
      <c r="G427" s="3" t="s">
        <v>42</v>
      </c>
      <c r="H427" s="3" t="s">
        <v>41</v>
      </c>
      <c r="I427" s="7">
        <v>45936</v>
      </c>
      <c r="J427" s="7">
        <v>45938</v>
      </c>
      <c r="K427" s="3">
        <f t="shared" si="18"/>
        <v>2</v>
      </c>
      <c r="L427" s="3" t="str">
        <f>IF(ISNUMBER(MATCH(A427,Closed!$A:$A,0)), "Closed", IF(K427&lt;=2,"Daily",IF(K427&lt;=5,"Weekly",IF(K427&lt;=31,"Monthly",IF(K427&lt;=90,"Quarterly",IF(K427&lt;=180,"Semi-annual",IF(K427&lt;=366,"Annual","Missing Data")))))))</f>
        <v>Daily</v>
      </c>
      <c r="M427" s="3">
        <f>VLOOKUP($D427,LiquidityProfile!$A:$C,2,0)</f>
        <v>5</v>
      </c>
      <c r="N427" s="3">
        <f>VLOOKUP($D427,LiquidityProfile!$A:$C,3,0)</f>
        <v>15</v>
      </c>
      <c r="O427" s="3" t="str">
        <f t="shared" si="19"/>
        <v>Liquidity Provider</v>
      </c>
      <c r="P427" s="3" t="str">
        <f t="shared" si="20"/>
        <v>Liquidity Provider</v>
      </c>
    </row>
    <row r="428" spans="1:16" ht="15.75" thickBot="1" x14ac:dyDescent="0.3">
      <c r="A428" s="3" t="s">
        <v>894</v>
      </c>
      <c r="B428" s="3" t="s">
        <v>895</v>
      </c>
      <c r="C428" s="3" t="s">
        <v>65</v>
      </c>
      <c r="D428" s="3" t="s">
        <v>18</v>
      </c>
      <c r="E428" s="3" t="s">
        <v>42</v>
      </c>
      <c r="F428" s="3" t="s">
        <v>41</v>
      </c>
      <c r="G428" s="3" t="s">
        <v>41</v>
      </c>
      <c r="H428" s="3" t="s">
        <v>42</v>
      </c>
      <c r="I428" s="7">
        <v>45900</v>
      </c>
      <c r="J428" s="7">
        <v>45938</v>
      </c>
      <c r="K428" s="3">
        <f t="shared" si="18"/>
        <v>38</v>
      </c>
      <c r="L428" s="3" t="str">
        <f>IF(ISNUMBER(MATCH(A428,Closed!$A:$A,0)), "Closed", IF(K428&lt;=2,"Daily",IF(K428&lt;=5,"Weekly",IF(K428&lt;=31,"Monthly",IF(K428&lt;=90,"Quarterly",IF(K428&lt;=180,"Semi-annual",IF(K428&lt;=366,"Annual","Missing Data")))))))</f>
        <v>Quarterly</v>
      </c>
      <c r="M428" s="3">
        <f>VLOOKUP($D428,LiquidityProfile!$A:$C,2,0)</f>
        <v>5</v>
      </c>
      <c r="N428" s="3">
        <f>VLOOKUP($D428,LiquidityProfile!$A:$C,3,0)</f>
        <v>15</v>
      </c>
      <c r="O428" s="3" t="str">
        <f t="shared" si="19"/>
        <v>Liquidity Provider</v>
      </c>
      <c r="P428" s="3" t="str">
        <f t="shared" si="20"/>
        <v>Liquidity Provider</v>
      </c>
    </row>
    <row r="429" spans="1:16" ht="15.75" thickBot="1" x14ac:dyDescent="0.3">
      <c r="A429" s="3" t="s">
        <v>896</v>
      </c>
      <c r="B429" s="3" t="s">
        <v>897</v>
      </c>
      <c r="C429" s="3" t="s">
        <v>65</v>
      </c>
      <c r="D429" s="3" t="s">
        <v>18</v>
      </c>
      <c r="E429" s="3" t="s">
        <v>42</v>
      </c>
      <c r="F429" s="3" t="s">
        <v>41</v>
      </c>
      <c r="G429" s="3" t="s">
        <v>41</v>
      </c>
      <c r="H429" s="3" t="s">
        <v>41</v>
      </c>
      <c r="I429" s="7">
        <v>45936</v>
      </c>
      <c r="J429" s="7">
        <v>45938</v>
      </c>
      <c r="K429" s="3">
        <f t="shared" si="18"/>
        <v>2</v>
      </c>
      <c r="L429" s="3" t="str">
        <f>IF(ISNUMBER(MATCH(A429,Closed!$A:$A,0)), "Closed", IF(K429&lt;=2,"Daily",IF(K429&lt;=5,"Weekly",IF(K429&lt;=31,"Monthly",IF(K429&lt;=90,"Quarterly",IF(K429&lt;=180,"Semi-annual",IF(K429&lt;=366,"Annual","Missing Data")))))))</f>
        <v>Daily</v>
      </c>
      <c r="M429" s="3">
        <f>VLOOKUP($D429,LiquidityProfile!$A:$C,2,0)</f>
        <v>5</v>
      </c>
      <c r="N429" s="3">
        <f>VLOOKUP($D429,LiquidityProfile!$A:$C,3,0)</f>
        <v>15</v>
      </c>
      <c r="O429" s="3" t="str">
        <f t="shared" si="19"/>
        <v>Liquidity Provider</v>
      </c>
      <c r="P429" s="3" t="str">
        <f t="shared" si="20"/>
        <v>Liquidity Provider</v>
      </c>
    </row>
    <row r="430" spans="1:16" ht="15.75" thickBot="1" x14ac:dyDescent="0.3">
      <c r="A430" s="3" t="s">
        <v>898</v>
      </c>
      <c r="B430" s="3" t="s">
        <v>899</v>
      </c>
      <c r="C430" s="3" t="s">
        <v>65</v>
      </c>
      <c r="D430" s="3" t="s">
        <v>18</v>
      </c>
      <c r="E430" s="3" t="s">
        <v>42</v>
      </c>
      <c r="F430" s="3" t="s">
        <v>41</v>
      </c>
      <c r="G430" s="3" t="s">
        <v>41</v>
      </c>
      <c r="H430" s="3" t="s">
        <v>41</v>
      </c>
      <c r="I430" s="7">
        <v>45933</v>
      </c>
      <c r="J430" s="7">
        <v>45938</v>
      </c>
      <c r="K430" s="3">
        <f t="shared" si="18"/>
        <v>5</v>
      </c>
      <c r="L430" s="3" t="str">
        <f>IF(ISNUMBER(MATCH(A430,Closed!$A:$A,0)), "Closed", IF(K430&lt;=2,"Daily",IF(K430&lt;=5,"Weekly",IF(K430&lt;=31,"Monthly",IF(K430&lt;=90,"Quarterly",IF(K430&lt;=180,"Semi-annual",IF(K430&lt;=366,"Annual","Missing Data")))))))</f>
        <v>Weekly</v>
      </c>
      <c r="M430" s="3">
        <f>VLOOKUP($D430,LiquidityProfile!$A:$C,2,0)</f>
        <v>5</v>
      </c>
      <c r="N430" s="3">
        <f>VLOOKUP($D430,LiquidityProfile!$A:$C,3,0)</f>
        <v>15</v>
      </c>
      <c r="O430" s="3" t="str">
        <f t="shared" si="19"/>
        <v>Liquidity Provider</v>
      </c>
      <c r="P430" s="3" t="str">
        <f t="shared" si="20"/>
        <v>Liquidity Provider</v>
      </c>
    </row>
    <row r="431" spans="1:16" ht="15.75" thickBot="1" x14ac:dyDescent="0.3">
      <c r="A431" s="3" t="s">
        <v>900</v>
      </c>
      <c r="B431" s="3" t="s">
        <v>901</v>
      </c>
      <c r="C431" s="3" t="s">
        <v>65</v>
      </c>
      <c r="D431" s="3" t="s">
        <v>18</v>
      </c>
      <c r="E431" s="3" t="s">
        <v>42</v>
      </c>
      <c r="F431" s="3" t="s">
        <v>41</v>
      </c>
      <c r="G431" s="3" t="s">
        <v>41</v>
      </c>
      <c r="H431" s="3" t="s">
        <v>42</v>
      </c>
      <c r="I431" s="7">
        <v>45936</v>
      </c>
      <c r="J431" s="7">
        <v>45938</v>
      </c>
      <c r="K431" s="3">
        <f t="shared" si="18"/>
        <v>2</v>
      </c>
      <c r="L431" s="3" t="str">
        <f>IF(ISNUMBER(MATCH(A431,Closed!$A:$A,0)), "Closed", IF(K431&lt;=2,"Daily",IF(K431&lt;=5,"Weekly",IF(K431&lt;=31,"Monthly",IF(K431&lt;=90,"Quarterly",IF(K431&lt;=180,"Semi-annual",IF(K431&lt;=366,"Annual","Missing Data")))))))</f>
        <v>Daily</v>
      </c>
      <c r="M431" s="3">
        <f>VLOOKUP($D431,LiquidityProfile!$A:$C,2,0)</f>
        <v>5</v>
      </c>
      <c r="N431" s="3">
        <f>VLOOKUP($D431,LiquidityProfile!$A:$C,3,0)</f>
        <v>15</v>
      </c>
      <c r="O431" s="3" t="str">
        <f t="shared" si="19"/>
        <v>Liquidity Provider</v>
      </c>
      <c r="P431" s="3" t="str">
        <f t="shared" si="20"/>
        <v>Liquidity Provider</v>
      </c>
    </row>
    <row r="432" spans="1:16" ht="15.75" thickBot="1" x14ac:dyDescent="0.3">
      <c r="A432" s="3" t="s">
        <v>902</v>
      </c>
      <c r="B432" s="3" t="s">
        <v>903</v>
      </c>
      <c r="C432" s="3" t="s">
        <v>65</v>
      </c>
      <c r="D432" s="3" t="s">
        <v>18</v>
      </c>
      <c r="E432" s="3" t="s">
        <v>42</v>
      </c>
      <c r="F432" s="3" t="s">
        <v>42</v>
      </c>
      <c r="G432" s="3" t="s">
        <v>42</v>
      </c>
      <c r="H432" s="3" t="s">
        <v>41</v>
      </c>
      <c r="I432" s="7">
        <v>45933</v>
      </c>
      <c r="J432" s="7">
        <v>45938</v>
      </c>
      <c r="K432" s="3">
        <f t="shared" si="18"/>
        <v>5</v>
      </c>
      <c r="L432" s="3" t="str">
        <f>IF(ISNUMBER(MATCH(A432,Closed!$A:$A,0)), "Closed", IF(K432&lt;=2,"Daily",IF(K432&lt;=5,"Weekly",IF(K432&lt;=31,"Monthly",IF(K432&lt;=90,"Quarterly",IF(K432&lt;=180,"Semi-annual",IF(K432&lt;=366,"Annual","Missing Data")))))))</f>
        <v>Weekly</v>
      </c>
      <c r="M432" s="3">
        <f>VLOOKUP($D432,LiquidityProfile!$A:$C,2,0)</f>
        <v>5</v>
      </c>
      <c r="N432" s="3">
        <f>VLOOKUP($D432,LiquidityProfile!$A:$C,3,0)</f>
        <v>15</v>
      </c>
      <c r="O432" s="3" t="str">
        <f t="shared" si="19"/>
        <v>Liquidity Provider</v>
      </c>
      <c r="P432" s="3" t="str">
        <f t="shared" si="20"/>
        <v>Liquidity Provider</v>
      </c>
    </row>
    <row r="433" spans="1:16" ht="24.75" thickBot="1" x14ac:dyDescent="0.3">
      <c r="A433" s="3" t="s">
        <v>904</v>
      </c>
      <c r="B433" s="3" t="s">
        <v>905</v>
      </c>
      <c r="C433" s="3" t="s">
        <v>40</v>
      </c>
      <c r="D433" s="3" t="s">
        <v>11</v>
      </c>
      <c r="E433" s="3" t="s">
        <v>41</v>
      </c>
      <c r="F433" s="3" t="s">
        <v>42</v>
      </c>
      <c r="G433" s="3" t="s">
        <v>41</v>
      </c>
      <c r="H433" s="3" t="s">
        <v>42</v>
      </c>
      <c r="I433" s="7">
        <v>45937</v>
      </c>
      <c r="J433" s="7">
        <v>45938</v>
      </c>
      <c r="K433" s="3">
        <f t="shared" si="18"/>
        <v>1</v>
      </c>
      <c r="L433" s="3" t="str">
        <f>IF(ISNUMBER(MATCH(A433,Closed!$A:$A,0)), "Closed", IF(K433&lt;=2,"Daily",IF(K433&lt;=5,"Weekly",IF(K433&lt;=31,"Monthly",IF(K433&lt;=90,"Quarterly",IF(K433&lt;=180,"Semi-annual",IF(K433&lt;=366,"Annual","Missing Data")))))))</f>
        <v>Daily</v>
      </c>
      <c r="M433" s="3">
        <f>VLOOKUP($D433,LiquidityProfile!$A:$C,2,0)</f>
        <v>5</v>
      </c>
      <c r="N433" s="3">
        <f>VLOOKUP($D433,LiquidityProfile!$A:$C,3,0)</f>
        <v>15</v>
      </c>
      <c r="O433" s="3" t="str">
        <f t="shared" si="19"/>
        <v>Liquidity Provider</v>
      </c>
      <c r="P433" s="3" t="str">
        <f t="shared" si="20"/>
        <v>Liquidity Provider</v>
      </c>
    </row>
    <row r="434" spans="1:16" ht="24.75" thickBot="1" x14ac:dyDescent="0.3">
      <c r="A434" s="3" t="s">
        <v>906</v>
      </c>
      <c r="B434" s="3" t="s">
        <v>907</v>
      </c>
      <c r="C434" s="3" t="s">
        <v>40</v>
      </c>
      <c r="D434" s="3" t="s">
        <v>11</v>
      </c>
      <c r="E434" s="3" t="s">
        <v>41</v>
      </c>
      <c r="F434" s="3" t="s">
        <v>42</v>
      </c>
      <c r="G434" s="3" t="s">
        <v>42</v>
      </c>
      <c r="H434" s="3" t="s">
        <v>42</v>
      </c>
      <c r="I434" s="7">
        <v>45936</v>
      </c>
      <c r="J434" s="7">
        <v>45938</v>
      </c>
      <c r="K434" s="3">
        <f t="shared" si="18"/>
        <v>2</v>
      </c>
      <c r="L434" s="3" t="str">
        <f>IF(ISNUMBER(MATCH(A434,Closed!$A:$A,0)), "Closed", IF(K434&lt;=2,"Daily",IF(K434&lt;=5,"Weekly",IF(K434&lt;=31,"Monthly",IF(K434&lt;=90,"Quarterly",IF(K434&lt;=180,"Semi-annual",IF(K434&lt;=366,"Annual","Missing Data")))))))</f>
        <v>Daily</v>
      </c>
      <c r="M434" s="3">
        <f>VLOOKUP($D434,LiquidityProfile!$A:$C,2,0)</f>
        <v>5</v>
      </c>
      <c r="N434" s="3">
        <f>VLOOKUP($D434,LiquidityProfile!$A:$C,3,0)</f>
        <v>15</v>
      </c>
      <c r="O434" s="3" t="str">
        <f t="shared" si="19"/>
        <v>Liquidity Provider</v>
      </c>
      <c r="P434" s="3" t="str">
        <f t="shared" si="20"/>
        <v>Liquidity Provider</v>
      </c>
    </row>
    <row r="435" spans="1:16" ht="24.75" thickBot="1" x14ac:dyDescent="0.3">
      <c r="A435" s="3" t="s">
        <v>908</v>
      </c>
      <c r="B435" s="3" t="s">
        <v>909</v>
      </c>
      <c r="C435" s="3" t="s">
        <v>65</v>
      </c>
      <c r="D435" s="3" t="s">
        <v>11</v>
      </c>
      <c r="E435" s="3" t="s">
        <v>41</v>
      </c>
      <c r="F435" s="3" t="s">
        <v>41</v>
      </c>
      <c r="G435" s="3" t="s">
        <v>41</v>
      </c>
      <c r="H435" s="3" t="s">
        <v>42</v>
      </c>
      <c r="I435" s="7">
        <v>45937</v>
      </c>
      <c r="J435" s="7">
        <v>45938</v>
      </c>
      <c r="K435" s="3">
        <f t="shared" si="18"/>
        <v>1</v>
      </c>
      <c r="L435" s="3" t="str">
        <f>IF(ISNUMBER(MATCH(A435,Closed!$A:$A,0)), "Closed", IF(K435&lt;=2,"Daily",IF(K435&lt;=5,"Weekly",IF(K435&lt;=31,"Monthly",IF(K435&lt;=90,"Quarterly",IF(K435&lt;=180,"Semi-annual",IF(K435&lt;=366,"Annual","Missing Data")))))))</f>
        <v>Daily</v>
      </c>
      <c r="M435" s="3">
        <f>VLOOKUP($D435,LiquidityProfile!$A:$C,2,0)</f>
        <v>5</v>
      </c>
      <c r="N435" s="3">
        <f>VLOOKUP($D435,LiquidityProfile!$A:$C,3,0)</f>
        <v>15</v>
      </c>
      <c r="O435" s="3" t="str">
        <f t="shared" si="19"/>
        <v>Liquidity Provider</v>
      </c>
      <c r="P435" s="3" t="str">
        <f t="shared" si="20"/>
        <v>Liquidity Provider</v>
      </c>
    </row>
    <row r="436" spans="1:16" ht="24.75" thickBot="1" x14ac:dyDescent="0.3">
      <c r="A436" s="3" t="s">
        <v>910</v>
      </c>
      <c r="B436" s="3" t="s">
        <v>911</v>
      </c>
      <c r="C436" s="3" t="s">
        <v>65</v>
      </c>
      <c r="D436" s="3" t="s">
        <v>11</v>
      </c>
      <c r="E436" s="3" t="s">
        <v>42</v>
      </c>
      <c r="F436" s="3" t="s">
        <v>41</v>
      </c>
      <c r="G436" s="3" t="s">
        <v>41</v>
      </c>
      <c r="H436" s="3" t="s">
        <v>41</v>
      </c>
      <c r="I436" s="7">
        <v>45933</v>
      </c>
      <c r="J436" s="7">
        <v>45938</v>
      </c>
      <c r="K436" s="3">
        <f t="shared" si="18"/>
        <v>5</v>
      </c>
      <c r="L436" s="3" t="str">
        <f>IF(ISNUMBER(MATCH(A436,Closed!$A:$A,0)), "Closed", IF(K436&lt;=2,"Daily",IF(K436&lt;=5,"Weekly",IF(K436&lt;=31,"Monthly",IF(K436&lt;=90,"Quarterly",IF(K436&lt;=180,"Semi-annual",IF(K436&lt;=366,"Annual","Missing Data")))))))</f>
        <v>Weekly</v>
      </c>
      <c r="M436" s="3">
        <f>VLOOKUP($D436,LiquidityProfile!$A:$C,2,0)</f>
        <v>5</v>
      </c>
      <c r="N436" s="3">
        <f>VLOOKUP($D436,LiquidityProfile!$A:$C,3,0)</f>
        <v>15</v>
      </c>
      <c r="O436" s="3" t="str">
        <f t="shared" si="19"/>
        <v>Liquidity Provider</v>
      </c>
      <c r="P436" s="3" t="str">
        <f t="shared" si="20"/>
        <v>Liquidity Provider</v>
      </c>
    </row>
    <row r="437" spans="1:16" ht="24.75" thickBot="1" x14ac:dyDescent="0.3">
      <c r="A437" s="3" t="s">
        <v>912</v>
      </c>
      <c r="B437" s="3" t="s">
        <v>913</v>
      </c>
      <c r="C437" s="3" t="s">
        <v>65</v>
      </c>
      <c r="D437" s="3" t="s">
        <v>11</v>
      </c>
      <c r="E437" s="3" t="s">
        <v>42</v>
      </c>
      <c r="F437" s="3" t="s">
        <v>42</v>
      </c>
      <c r="G437" s="3" t="s">
        <v>42</v>
      </c>
      <c r="H437" s="3" t="s">
        <v>41</v>
      </c>
      <c r="I437" s="7">
        <v>45933</v>
      </c>
      <c r="J437" s="7">
        <v>45938</v>
      </c>
      <c r="K437" s="3">
        <f t="shared" si="18"/>
        <v>5</v>
      </c>
      <c r="L437" s="3" t="str">
        <f>IF(ISNUMBER(MATCH(A437,Closed!$A:$A,0)), "Closed", IF(K437&lt;=2,"Daily",IF(K437&lt;=5,"Weekly",IF(K437&lt;=31,"Monthly",IF(K437&lt;=90,"Quarterly",IF(K437&lt;=180,"Semi-annual",IF(K437&lt;=366,"Annual","Missing Data")))))))</f>
        <v>Weekly</v>
      </c>
      <c r="M437" s="3">
        <f>VLOOKUP($D437,LiquidityProfile!$A:$C,2,0)</f>
        <v>5</v>
      </c>
      <c r="N437" s="3">
        <f>VLOOKUP($D437,LiquidityProfile!$A:$C,3,0)</f>
        <v>15</v>
      </c>
      <c r="O437" s="3" t="str">
        <f t="shared" si="19"/>
        <v>Liquidity Provider</v>
      </c>
      <c r="P437" s="3" t="str">
        <f t="shared" si="20"/>
        <v>Liquidity Provider</v>
      </c>
    </row>
    <row r="438" spans="1:16" ht="24.75" thickBot="1" x14ac:dyDescent="0.3">
      <c r="A438" s="3" t="s">
        <v>914</v>
      </c>
      <c r="B438" s="3" t="s">
        <v>915</v>
      </c>
      <c r="C438" s="3" t="s">
        <v>65</v>
      </c>
      <c r="D438" s="3" t="s">
        <v>11</v>
      </c>
      <c r="E438" s="3" t="s">
        <v>42</v>
      </c>
      <c r="F438" s="3" t="s">
        <v>42</v>
      </c>
      <c r="G438" s="3" t="s">
        <v>42</v>
      </c>
      <c r="H438" s="3" t="s">
        <v>41</v>
      </c>
      <c r="I438" s="7">
        <v>45930</v>
      </c>
      <c r="J438" s="7">
        <v>45938</v>
      </c>
      <c r="K438" s="3">
        <f t="shared" si="18"/>
        <v>8</v>
      </c>
      <c r="L438" s="3" t="str">
        <f>IF(ISNUMBER(MATCH(A438,Closed!$A:$A,0)), "Closed", IF(K438&lt;=2,"Daily",IF(K438&lt;=5,"Weekly",IF(K438&lt;=31,"Monthly",IF(K438&lt;=90,"Quarterly",IF(K438&lt;=180,"Semi-annual",IF(K438&lt;=366,"Annual","Missing Data")))))))</f>
        <v>Monthly</v>
      </c>
      <c r="M438" s="3">
        <f>VLOOKUP($D438,LiquidityProfile!$A:$C,2,0)</f>
        <v>5</v>
      </c>
      <c r="N438" s="3">
        <f>VLOOKUP($D438,LiquidityProfile!$A:$C,3,0)</f>
        <v>15</v>
      </c>
      <c r="O438" s="3" t="str">
        <f t="shared" si="19"/>
        <v>Liquidity Provider</v>
      </c>
      <c r="P438" s="3" t="str">
        <f t="shared" si="20"/>
        <v>Liquidity Provider</v>
      </c>
    </row>
    <row r="439" spans="1:16" ht="24.75" thickBot="1" x14ac:dyDescent="0.3">
      <c r="A439" s="3" t="s">
        <v>916</v>
      </c>
      <c r="B439" s="3" t="s">
        <v>917</v>
      </c>
      <c r="C439" s="3" t="s">
        <v>65</v>
      </c>
      <c r="D439" s="3" t="s">
        <v>11</v>
      </c>
      <c r="E439" s="3" t="s">
        <v>42</v>
      </c>
      <c r="F439" s="3" t="s">
        <v>42</v>
      </c>
      <c r="G439" s="3" t="s">
        <v>42</v>
      </c>
      <c r="H439" s="3" t="s">
        <v>41</v>
      </c>
      <c r="I439" s="7">
        <v>45933</v>
      </c>
      <c r="J439" s="7">
        <v>45938</v>
      </c>
      <c r="K439" s="3">
        <f t="shared" si="18"/>
        <v>5</v>
      </c>
      <c r="L439" s="3" t="str">
        <f>IF(ISNUMBER(MATCH(A439,Closed!$A:$A,0)), "Closed", IF(K439&lt;=2,"Daily",IF(K439&lt;=5,"Weekly",IF(K439&lt;=31,"Monthly",IF(K439&lt;=90,"Quarterly",IF(K439&lt;=180,"Semi-annual",IF(K439&lt;=366,"Annual","Missing Data")))))))</f>
        <v>Weekly</v>
      </c>
      <c r="M439" s="3">
        <f>VLOOKUP($D439,LiquidityProfile!$A:$C,2,0)</f>
        <v>5</v>
      </c>
      <c r="N439" s="3">
        <f>VLOOKUP($D439,LiquidityProfile!$A:$C,3,0)</f>
        <v>15</v>
      </c>
      <c r="O439" s="3" t="str">
        <f t="shared" si="19"/>
        <v>Liquidity Provider</v>
      </c>
      <c r="P439" s="3" t="str">
        <f t="shared" si="20"/>
        <v>Liquidity Provider</v>
      </c>
    </row>
    <row r="440" spans="1:16" ht="24.75" thickBot="1" x14ac:dyDescent="0.3">
      <c r="A440" s="3" t="s">
        <v>918</v>
      </c>
      <c r="B440" s="3" t="s">
        <v>919</v>
      </c>
      <c r="C440" s="3" t="s">
        <v>40</v>
      </c>
      <c r="D440" s="3" t="s">
        <v>13</v>
      </c>
      <c r="E440" s="3" t="s">
        <v>41</v>
      </c>
      <c r="F440" s="3" t="s">
        <v>42</v>
      </c>
      <c r="G440" s="3" t="s">
        <v>42</v>
      </c>
      <c r="H440" s="3" t="s">
        <v>42</v>
      </c>
      <c r="I440" s="7">
        <v>45937</v>
      </c>
      <c r="J440" s="7">
        <v>45938</v>
      </c>
      <c r="K440" s="3">
        <f t="shared" si="18"/>
        <v>1</v>
      </c>
      <c r="L440" s="3" t="str">
        <f>IF(ISNUMBER(MATCH(A440,Closed!$A:$A,0)), "Closed", IF(K440&lt;=2,"Daily",IF(K440&lt;=5,"Weekly",IF(K440&lt;=31,"Monthly",IF(K440&lt;=90,"Quarterly",IF(K440&lt;=180,"Semi-annual",IF(K440&lt;=366,"Annual","Missing Data")))))))</f>
        <v>Daily</v>
      </c>
      <c r="M440" s="3">
        <f>VLOOKUP($D440,LiquidityProfile!$A:$C,2,0)</f>
        <v>5</v>
      </c>
      <c r="N440" s="3">
        <f>VLOOKUP($D440,LiquidityProfile!$A:$C,3,0)</f>
        <v>10</v>
      </c>
      <c r="O440" s="3" t="str">
        <f t="shared" si="19"/>
        <v>Liquidity Provider</v>
      </c>
      <c r="P440" s="3" t="str">
        <f t="shared" si="20"/>
        <v>Liquidity Provider</v>
      </c>
    </row>
    <row r="441" spans="1:16" ht="24.75" thickBot="1" x14ac:dyDescent="0.3">
      <c r="A441" s="3" t="s">
        <v>920</v>
      </c>
      <c r="B441" s="3" t="s">
        <v>921</v>
      </c>
      <c r="C441" s="3" t="s">
        <v>40</v>
      </c>
      <c r="D441" s="3" t="s">
        <v>13</v>
      </c>
      <c r="E441" s="3" t="s">
        <v>41</v>
      </c>
      <c r="F441" s="3" t="s">
        <v>42</v>
      </c>
      <c r="G441" s="3" t="s">
        <v>42</v>
      </c>
      <c r="H441" s="3" t="s">
        <v>42</v>
      </c>
      <c r="I441" s="7">
        <v>45900</v>
      </c>
      <c r="J441" s="7">
        <v>45938</v>
      </c>
      <c r="K441" s="3">
        <f t="shared" si="18"/>
        <v>38</v>
      </c>
      <c r="L441" s="3" t="str">
        <f>IF(ISNUMBER(MATCH(A441,Closed!$A:$A,0)), "Closed", IF(K441&lt;=2,"Daily",IF(K441&lt;=5,"Weekly",IF(K441&lt;=31,"Monthly",IF(K441&lt;=90,"Quarterly",IF(K441&lt;=180,"Semi-annual",IF(K441&lt;=366,"Annual","Missing Data")))))))</f>
        <v>Quarterly</v>
      </c>
      <c r="M441" s="3">
        <f>VLOOKUP($D441,LiquidityProfile!$A:$C,2,0)</f>
        <v>5</v>
      </c>
      <c r="N441" s="3">
        <f>VLOOKUP($D441,LiquidityProfile!$A:$C,3,0)</f>
        <v>10</v>
      </c>
      <c r="O441" s="3" t="str">
        <f t="shared" si="19"/>
        <v>Liquidity Provider</v>
      </c>
      <c r="P441" s="3" t="str">
        <f t="shared" si="20"/>
        <v>Liquidity Provider</v>
      </c>
    </row>
    <row r="442" spans="1:16" ht="24.75" thickBot="1" x14ac:dyDescent="0.3">
      <c r="A442" s="3" t="s">
        <v>922</v>
      </c>
      <c r="B442" s="3" t="s">
        <v>923</v>
      </c>
      <c r="C442" s="3" t="s">
        <v>65</v>
      </c>
      <c r="D442" s="3" t="s">
        <v>13</v>
      </c>
      <c r="E442" s="3" t="s">
        <v>41</v>
      </c>
      <c r="F442" s="3" t="s">
        <v>41</v>
      </c>
      <c r="G442" s="3" t="s">
        <v>41</v>
      </c>
      <c r="H442" s="3" t="s">
        <v>41</v>
      </c>
      <c r="I442" s="7">
        <v>45930</v>
      </c>
      <c r="J442" s="7">
        <v>45938</v>
      </c>
      <c r="K442" s="3">
        <f t="shared" si="18"/>
        <v>8</v>
      </c>
      <c r="L442" s="3" t="str">
        <f>IF(ISNUMBER(MATCH(A442,Closed!$A:$A,0)), "Closed", IF(K442&lt;=2,"Daily",IF(K442&lt;=5,"Weekly",IF(K442&lt;=31,"Monthly",IF(K442&lt;=90,"Quarterly",IF(K442&lt;=180,"Semi-annual",IF(K442&lt;=366,"Annual","Missing Data")))))))</f>
        <v>Monthly</v>
      </c>
      <c r="M442" s="3">
        <f>VLOOKUP($D442,LiquidityProfile!$A:$C,2,0)</f>
        <v>5</v>
      </c>
      <c r="N442" s="3">
        <f>VLOOKUP($D442,LiquidityProfile!$A:$C,3,0)</f>
        <v>10</v>
      </c>
      <c r="O442" s="3" t="str">
        <f t="shared" si="19"/>
        <v>Liquidity Provider</v>
      </c>
      <c r="P442" s="3" t="str">
        <f t="shared" si="20"/>
        <v>Liquidity Provider</v>
      </c>
    </row>
    <row r="443" spans="1:16" ht="24.75" thickBot="1" x14ac:dyDescent="0.3">
      <c r="A443" s="3" t="s">
        <v>924</v>
      </c>
      <c r="B443" s="3" t="s">
        <v>925</v>
      </c>
      <c r="C443" s="3" t="s">
        <v>65</v>
      </c>
      <c r="D443" s="3" t="s">
        <v>13</v>
      </c>
      <c r="E443" s="3" t="s">
        <v>41</v>
      </c>
      <c r="F443" s="3" t="s">
        <v>42</v>
      </c>
      <c r="G443" s="3" t="s">
        <v>41</v>
      </c>
      <c r="H443" s="3" t="s">
        <v>42</v>
      </c>
      <c r="I443" s="7">
        <v>45933</v>
      </c>
      <c r="J443" s="7">
        <v>45938</v>
      </c>
      <c r="K443" s="3">
        <f t="shared" si="18"/>
        <v>5</v>
      </c>
      <c r="L443" s="3" t="str">
        <f>IF(ISNUMBER(MATCH(A443,Closed!$A:$A,0)), "Closed", IF(K443&lt;=2,"Daily",IF(K443&lt;=5,"Weekly",IF(K443&lt;=31,"Monthly",IF(K443&lt;=90,"Quarterly",IF(K443&lt;=180,"Semi-annual",IF(K443&lt;=366,"Annual","Missing Data")))))))</f>
        <v>Weekly</v>
      </c>
      <c r="M443" s="3">
        <f>VLOOKUP($D443,LiquidityProfile!$A:$C,2,0)</f>
        <v>5</v>
      </c>
      <c r="N443" s="3">
        <f>VLOOKUP($D443,LiquidityProfile!$A:$C,3,0)</f>
        <v>10</v>
      </c>
      <c r="O443" s="3" t="str">
        <f t="shared" si="19"/>
        <v>Liquidity Provider</v>
      </c>
      <c r="P443" s="3" t="str">
        <f t="shared" si="20"/>
        <v>Liquidity Provider</v>
      </c>
    </row>
    <row r="444" spans="1:16" ht="24.75" thickBot="1" x14ac:dyDescent="0.3">
      <c r="A444" s="3" t="s">
        <v>926</v>
      </c>
      <c r="B444" s="3" t="s">
        <v>927</v>
      </c>
      <c r="C444" s="3" t="s">
        <v>65</v>
      </c>
      <c r="D444" s="3" t="s">
        <v>13</v>
      </c>
      <c r="E444" s="3" t="s">
        <v>41</v>
      </c>
      <c r="F444" s="3" t="s">
        <v>41</v>
      </c>
      <c r="G444" s="3" t="s">
        <v>41</v>
      </c>
      <c r="H444" s="3" t="s">
        <v>41</v>
      </c>
      <c r="I444" s="7">
        <v>45933</v>
      </c>
      <c r="J444" s="7">
        <v>45938</v>
      </c>
      <c r="K444" s="3">
        <f t="shared" si="18"/>
        <v>5</v>
      </c>
      <c r="L444" s="3" t="str">
        <f>IF(ISNUMBER(MATCH(A444,Closed!$A:$A,0)), "Closed", IF(K444&lt;=2,"Daily",IF(K444&lt;=5,"Weekly",IF(K444&lt;=31,"Monthly",IF(K444&lt;=90,"Quarterly",IF(K444&lt;=180,"Semi-annual",IF(K444&lt;=366,"Annual","Missing Data")))))))</f>
        <v>Weekly</v>
      </c>
      <c r="M444" s="3">
        <f>VLOOKUP($D444,LiquidityProfile!$A:$C,2,0)</f>
        <v>5</v>
      </c>
      <c r="N444" s="3">
        <f>VLOOKUP($D444,LiquidityProfile!$A:$C,3,0)</f>
        <v>10</v>
      </c>
      <c r="O444" s="3" t="str">
        <f t="shared" si="19"/>
        <v>Liquidity Provider</v>
      </c>
      <c r="P444" s="3" t="str">
        <f t="shared" si="20"/>
        <v>Liquidity Provider</v>
      </c>
    </row>
    <row r="445" spans="1:16" ht="24.75" thickBot="1" x14ac:dyDescent="0.3">
      <c r="A445" s="3" t="s">
        <v>928</v>
      </c>
      <c r="B445" s="3" t="s">
        <v>929</v>
      </c>
      <c r="C445" s="3" t="s">
        <v>65</v>
      </c>
      <c r="D445" s="3" t="s">
        <v>13</v>
      </c>
      <c r="E445" s="3" t="s">
        <v>41</v>
      </c>
      <c r="F445" s="3" t="s">
        <v>41</v>
      </c>
      <c r="G445" s="3" t="s">
        <v>41</v>
      </c>
      <c r="H445" s="3" t="s">
        <v>41</v>
      </c>
      <c r="I445" s="7">
        <v>45933</v>
      </c>
      <c r="J445" s="7">
        <v>45938</v>
      </c>
      <c r="K445" s="3">
        <f t="shared" si="18"/>
        <v>5</v>
      </c>
      <c r="L445" s="3" t="str">
        <f>IF(ISNUMBER(MATCH(A445,Closed!$A:$A,0)), "Closed", IF(K445&lt;=2,"Daily",IF(K445&lt;=5,"Weekly",IF(K445&lt;=31,"Monthly",IF(K445&lt;=90,"Quarterly",IF(K445&lt;=180,"Semi-annual",IF(K445&lt;=366,"Annual","Missing Data")))))))</f>
        <v>Weekly</v>
      </c>
      <c r="M445" s="3">
        <f>VLOOKUP($D445,LiquidityProfile!$A:$C,2,0)</f>
        <v>5</v>
      </c>
      <c r="N445" s="3">
        <f>VLOOKUP($D445,LiquidityProfile!$A:$C,3,0)</f>
        <v>10</v>
      </c>
      <c r="O445" s="3" t="str">
        <f t="shared" si="19"/>
        <v>Liquidity Provider</v>
      </c>
      <c r="P445" s="3" t="str">
        <f t="shared" si="20"/>
        <v>Liquidity Provider</v>
      </c>
    </row>
    <row r="446" spans="1:16" ht="24.75" thickBot="1" x14ac:dyDescent="0.3">
      <c r="A446" s="3" t="s">
        <v>930</v>
      </c>
      <c r="B446" s="3" t="s">
        <v>931</v>
      </c>
      <c r="C446" s="3" t="s">
        <v>65</v>
      </c>
      <c r="D446" s="3" t="s">
        <v>13</v>
      </c>
      <c r="E446" s="3" t="s">
        <v>41</v>
      </c>
      <c r="F446" s="3" t="s">
        <v>41</v>
      </c>
      <c r="G446" s="3" t="s">
        <v>41</v>
      </c>
      <c r="H446" s="3" t="s">
        <v>42</v>
      </c>
      <c r="I446" s="7">
        <v>45933</v>
      </c>
      <c r="J446" s="7">
        <v>45938</v>
      </c>
      <c r="K446" s="3">
        <f t="shared" si="18"/>
        <v>5</v>
      </c>
      <c r="L446" s="3" t="str">
        <f>IF(ISNUMBER(MATCH(A446,Closed!$A:$A,0)), "Closed", IF(K446&lt;=2,"Daily",IF(K446&lt;=5,"Weekly",IF(K446&lt;=31,"Monthly",IF(K446&lt;=90,"Quarterly",IF(K446&lt;=180,"Semi-annual",IF(K446&lt;=366,"Annual","Missing Data")))))))</f>
        <v>Weekly</v>
      </c>
      <c r="M446" s="3">
        <f>VLOOKUP($D446,LiquidityProfile!$A:$C,2,0)</f>
        <v>5</v>
      </c>
      <c r="N446" s="3">
        <f>VLOOKUP($D446,LiquidityProfile!$A:$C,3,0)</f>
        <v>10</v>
      </c>
      <c r="O446" s="3" t="str">
        <f t="shared" si="19"/>
        <v>Liquidity Provider</v>
      </c>
      <c r="P446" s="3" t="str">
        <f t="shared" si="20"/>
        <v>Liquidity Provider</v>
      </c>
    </row>
    <row r="447" spans="1:16" ht="24.75" thickBot="1" x14ac:dyDescent="0.3">
      <c r="A447" s="3" t="s">
        <v>932</v>
      </c>
      <c r="B447" s="3" t="s">
        <v>933</v>
      </c>
      <c r="C447" s="3" t="s">
        <v>65</v>
      </c>
      <c r="D447" s="3" t="s">
        <v>13</v>
      </c>
      <c r="E447" s="3" t="s">
        <v>42</v>
      </c>
      <c r="F447" s="3" t="s">
        <v>42</v>
      </c>
      <c r="G447" s="3" t="s">
        <v>42</v>
      </c>
      <c r="H447" s="3" t="s">
        <v>41</v>
      </c>
      <c r="I447" s="7">
        <v>45936</v>
      </c>
      <c r="J447" s="7">
        <v>45938</v>
      </c>
      <c r="K447" s="3">
        <f t="shared" si="18"/>
        <v>2</v>
      </c>
      <c r="L447" s="3" t="str">
        <f>IF(ISNUMBER(MATCH(A447,Closed!$A:$A,0)), "Closed", IF(K447&lt;=2,"Daily",IF(K447&lt;=5,"Weekly",IF(K447&lt;=31,"Monthly",IF(K447&lt;=90,"Quarterly",IF(K447&lt;=180,"Semi-annual",IF(K447&lt;=366,"Annual","Missing Data")))))))</f>
        <v>Daily</v>
      </c>
      <c r="M447" s="3">
        <f>VLOOKUP($D447,LiquidityProfile!$A:$C,2,0)</f>
        <v>5</v>
      </c>
      <c r="N447" s="3">
        <f>VLOOKUP($D447,LiquidityProfile!$A:$C,3,0)</f>
        <v>10</v>
      </c>
      <c r="O447" s="3" t="str">
        <f t="shared" si="19"/>
        <v>Liquidity Provider</v>
      </c>
      <c r="P447" s="3" t="str">
        <f t="shared" si="20"/>
        <v>Liquidity Provider</v>
      </c>
    </row>
    <row r="448" spans="1:16" ht="15.75" thickBot="1" x14ac:dyDescent="0.3">
      <c r="A448" s="3" t="s">
        <v>934</v>
      </c>
      <c r="B448" s="3" t="s">
        <v>935</v>
      </c>
      <c r="C448" s="3" t="s">
        <v>40</v>
      </c>
      <c r="D448" s="3" t="s">
        <v>10</v>
      </c>
      <c r="E448" s="3" t="s">
        <v>41</v>
      </c>
      <c r="F448" s="3" t="s">
        <v>42</v>
      </c>
      <c r="G448" s="3" t="s">
        <v>42</v>
      </c>
      <c r="H448" s="3" t="s">
        <v>42</v>
      </c>
      <c r="I448" s="7">
        <v>45936</v>
      </c>
      <c r="J448" s="7">
        <v>45938</v>
      </c>
      <c r="K448" s="3">
        <f t="shared" si="18"/>
        <v>2</v>
      </c>
      <c r="L448" s="3" t="str">
        <f>IF(ISNUMBER(MATCH(A448,Closed!$A:$A,0)), "Closed", IF(K448&lt;=2,"Daily",IF(K448&lt;=5,"Weekly",IF(K448&lt;=31,"Monthly",IF(K448&lt;=90,"Quarterly",IF(K448&lt;=180,"Semi-annual",IF(K448&lt;=366,"Annual","Missing Data")))))))</f>
        <v>Daily</v>
      </c>
      <c r="M448" s="3">
        <f>VLOOKUP($D448,LiquidityProfile!$A:$C,2,0)</f>
        <v>5</v>
      </c>
      <c r="N448" s="3">
        <f>VLOOKUP($D448,LiquidityProfile!$A:$C,3,0)</f>
        <v>15</v>
      </c>
      <c r="O448" s="3" t="str">
        <f t="shared" si="19"/>
        <v>Liquidity Provider</v>
      </c>
      <c r="P448" s="3" t="str">
        <f t="shared" si="20"/>
        <v>Liquidity Provider</v>
      </c>
    </row>
    <row r="449" spans="1:16" ht="15.75" thickBot="1" x14ac:dyDescent="0.3">
      <c r="A449" s="3" t="s">
        <v>936</v>
      </c>
      <c r="B449" s="3" t="s">
        <v>937</v>
      </c>
      <c r="C449" s="3" t="s">
        <v>40</v>
      </c>
      <c r="D449" s="3" t="s">
        <v>10</v>
      </c>
      <c r="E449" s="3" t="s">
        <v>41</v>
      </c>
      <c r="F449" s="3" t="s">
        <v>42</v>
      </c>
      <c r="G449" s="3" t="s">
        <v>42</v>
      </c>
      <c r="H449" s="3" t="s">
        <v>42</v>
      </c>
      <c r="I449" s="7">
        <v>45936</v>
      </c>
      <c r="J449" s="7">
        <v>45938</v>
      </c>
      <c r="K449" s="3">
        <f t="shared" si="18"/>
        <v>2</v>
      </c>
      <c r="L449" s="3" t="str">
        <f>IF(ISNUMBER(MATCH(A449,Closed!$A:$A,0)), "Closed", IF(K449&lt;=2,"Daily",IF(K449&lt;=5,"Weekly",IF(K449&lt;=31,"Monthly",IF(K449&lt;=90,"Quarterly",IF(K449&lt;=180,"Semi-annual",IF(K449&lt;=366,"Annual","Missing Data")))))))</f>
        <v>Daily</v>
      </c>
      <c r="M449" s="3">
        <f>VLOOKUP($D449,LiquidityProfile!$A:$C,2,0)</f>
        <v>5</v>
      </c>
      <c r="N449" s="3">
        <f>VLOOKUP($D449,LiquidityProfile!$A:$C,3,0)</f>
        <v>15</v>
      </c>
      <c r="O449" s="3" t="str">
        <f t="shared" si="19"/>
        <v>Liquidity Provider</v>
      </c>
      <c r="P449" s="3" t="str">
        <f t="shared" si="20"/>
        <v>Liquidity Provider</v>
      </c>
    </row>
    <row r="450" spans="1:16" ht="15.75" thickBot="1" x14ac:dyDescent="0.3">
      <c r="A450" s="3" t="s">
        <v>938</v>
      </c>
      <c r="B450" s="3" t="s">
        <v>939</v>
      </c>
      <c r="C450" s="3" t="s">
        <v>40</v>
      </c>
      <c r="D450" s="3" t="s">
        <v>10</v>
      </c>
      <c r="E450" s="3" t="s">
        <v>41</v>
      </c>
      <c r="F450" s="3" t="s">
        <v>42</v>
      </c>
      <c r="G450" s="3" t="s">
        <v>42</v>
      </c>
      <c r="H450" s="3" t="s">
        <v>42</v>
      </c>
      <c r="I450" s="7">
        <v>45937</v>
      </c>
      <c r="J450" s="7">
        <v>45938</v>
      </c>
      <c r="K450" s="3">
        <f t="shared" ref="K450:K513" si="21">IF(ISBLANK(I450), "", J450-I450)</f>
        <v>1</v>
      </c>
      <c r="L450" s="3" t="str">
        <f>IF(ISNUMBER(MATCH(A450,Closed!$A:$A,0)), "Closed", IF(K450&lt;=2,"Daily",IF(K450&lt;=5,"Weekly",IF(K450&lt;=31,"Monthly",IF(K450&lt;=90,"Quarterly",IF(K450&lt;=180,"Semi-annual",IF(K450&lt;=366,"Annual","Missing Data")))))))</f>
        <v>Daily</v>
      </c>
      <c r="M450" s="3">
        <f>VLOOKUP($D450,LiquidityProfile!$A:$C,2,0)</f>
        <v>5</v>
      </c>
      <c r="N450" s="3">
        <f>VLOOKUP($D450,LiquidityProfile!$A:$C,3,0)</f>
        <v>15</v>
      </c>
      <c r="O450" s="3" t="str">
        <f t="shared" si="19"/>
        <v>Liquidity Provider</v>
      </c>
      <c r="P450" s="3" t="str">
        <f t="shared" si="20"/>
        <v>Liquidity Provider</v>
      </c>
    </row>
    <row r="451" spans="1:16" ht="15.75" thickBot="1" x14ac:dyDescent="0.3">
      <c r="A451" s="3" t="s">
        <v>940</v>
      </c>
      <c r="B451" s="3" t="s">
        <v>941</v>
      </c>
      <c r="C451" s="3" t="s">
        <v>65</v>
      </c>
      <c r="D451" s="3" t="s">
        <v>10</v>
      </c>
      <c r="E451" s="3" t="s">
        <v>41</v>
      </c>
      <c r="F451" s="3" t="s">
        <v>41</v>
      </c>
      <c r="G451" s="3" t="s">
        <v>41</v>
      </c>
      <c r="H451" s="3" t="s">
        <v>41</v>
      </c>
      <c r="I451" s="7">
        <v>45936</v>
      </c>
      <c r="J451" s="7">
        <v>45938</v>
      </c>
      <c r="K451" s="3">
        <f t="shared" si="21"/>
        <v>2</v>
      </c>
      <c r="L451" s="3" t="str">
        <f>IF(ISNUMBER(MATCH(A451,Closed!$A:$A,0)), "Closed", IF(K451&lt;=2,"Daily",IF(K451&lt;=5,"Weekly",IF(K451&lt;=31,"Monthly",IF(K451&lt;=90,"Quarterly",IF(K451&lt;=180,"Semi-annual",IF(K451&lt;=366,"Annual","Missing Data")))))))</f>
        <v>Daily</v>
      </c>
      <c r="M451" s="3">
        <f>VLOOKUP($D451,LiquidityProfile!$A:$C,2,0)</f>
        <v>5</v>
      </c>
      <c r="N451" s="3">
        <f>VLOOKUP($D451,LiquidityProfile!$A:$C,3,0)</f>
        <v>15</v>
      </c>
      <c r="O451" s="3" t="str">
        <f t="shared" ref="O451:O514" si="22">IF(L451="Closed","Not Applicable",IF(M451&lt;=30,"Liquidity Provider","Liquidity Receiver"))</f>
        <v>Liquidity Provider</v>
      </c>
      <c r="P451" s="3" t="str">
        <f t="shared" ref="P451:P514" si="23">IF(L451="Closed","Not Applicable",IF(N451&lt;=30,"Liquidity Provider","Liquidity Receiver"))</f>
        <v>Liquidity Provider</v>
      </c>
    </row>
    <row r="452" spans="1:16" ht="15.75" thickBot="1" x14ac:dyDescent="0.3">
      <c r="A452" s="3" t="s">
        <v>942</v>
      </c>
      <c r="B452" s="3" t="s">
        <v>943</v>
      </c>
      <c r="C452" s="3" t="s">
        <v>65</v>
      </c>
      <c r="D452" s="3" t="s">
        <v>10</v>
      </c>
      <c r="E452" s="3" t="s">
        <v>41</v>
      </c>
      <c r="F452" s="3" t="s">
        <v>41</v>
      </c>
      <c r="G452" s="3" t="s">
        <v>41</v>
      </c>
      <c r="H452" s="3" t="s">
        <v>41</v>
      </c>
      <c r="I452" s="7">
        <v>45937</v>
      </c>
      <c r="J452" s="7">
        <v>45938</v>
      </c>
      <c r="K452" s="3">
        <f t="shared" si="21"/>
        <v>1</v>
      </c>
      <c r="L452" s="3" t="str">
        <f>IF(ISNUMBER(MATCH(A452,Closed!$A:$A,0)), "Closed", IF(K452&lt;=2,"Daily",IF(K452&lt;=5,"Weekly",IF(K452&lt;=31,"Monthly",IF(K452&lt;=90,"Quarterly",IF(K452&lt;=180,"Semi-annual",IF(K452&lt;=366,"Annual","Missing Data")))))))</f>
        <v>Daily</v>
      </c>
      <c r="M452" s="3">
        <f>VLOOKUP($D452,LiquidityProfile!$A:$C,2,0)</f>
        <v>5</v>
      </c>
      <c r="N452" s="3">
        <f>VLOOKUP($D452,LiquidityProfile!$A:$C,3,0)</f>
        <v>15</v>
      </c>
      <c r="O452" s="3" t="str">
        <f t="shared" si="22"/>
        <v>Liquidity Provider</v>
      </c>
      <c r="P452" s="3" t="str">
        <f t="shared" si="23"/>
        <v>Liquidity Provider</v>
      </c>
    </row>
    <row r="453" spans="1:16" ht="15.75" thickBot="1" x14ac:dyDescent="0.3">
      <c r="A453" s="3" t="s">
        <v>944</v>
      </c>
      <c r="B453" s="3" t="s">
        <v>945</v>
      </c>
      <c r="C453" s="3" t="s">
        <v>65</v>
      </c>
      <c r="D453" s="3" t="s">
        <v>10</v>
      </c>
      <c r="E453" s="3" t="s">
        <v>41</v>
      </c>
      <c r="F453" s="3" t="s">
        <v>42</v>
      </c>
      <c r="G453" s="3" t="s">
        <v>41</v>
      </c>
      <c r="H453" s="3" t="s">
        <v>41</v>
      </c>
      <c r="I453" s="7">
        <v>45937</v>
      </c>
      <c r="J453" s="7">
        <v>45938</v>
      </c>
      <c r="K453" s="3">
        <f t="shared" si="21"/>
        <v>1</v>
      </c>
      <c r="L453" s="3" t="str">
        <f>IF(ISNUMBER(MATCH(A453,Closed!$A:$A,0)), "Closed", IF(K453&lt;=2,"Daily",IF(K453&lt;=5,"Weekly",IF(K453&lt;=31,"Monthly",IF(K453&lt;=90,"Quarterly",IF(K453&lt;=180,"Semi-annual",IF(K453&lt;=366,"Annual","Missing Data")))))))</f>
        <v>Daily</v>
      </c>
      <c r="M453" s="3">
        <f>VLOOKUP($D453,LiquidityProfile!$A:$C,2,0)</f>
        <v>5</v>
      </c>
      <c r="N453" s="3">
        <f>VLOOKUP($D453,LiquidityProfile!$A:$C,3,0)</f>
        <v>15</v>
      </c>
      <c r="O453" s="3" t="str">
        <f t="shared" si="22"/>
        <v>Liquidity Provider</v>
      </c>
      <c r="P453" s="3" t="str">
        <f t="shared" si="23"/>
        <v>Liquidity Provider</v>
      </c>
    </row>
    <row r="454" spans="1:16" ht="15.75" thickBot="1" x14ac:dyDescent="0.3">
      <c r="A454" s="3" t="s">
        <v>946</v>
      </c>
      <c r="B454" s="3" t="s">
        <v>947</v>
      </c>
      <c r="C454" s="3" t="s">
        <v>65</v>
      </c>
      <c r="D454" s="3" t="s">
        <v>10</v>
      </c>
      <c r="E454" s="3" t="s">
        <v>41</v>
      </c>
      <c r="F454" s="3" t="s">
        <v>41</v>
      </c>
      <c r="G454" s="3" t="s">
        <v>41</v>
      </c>
      <c r="H454" s="3" t="s">
        <v>41</v>
      </c>
      <c r="I454" s="7">
        <v>45936</v>
      </c>
      <c r="J454" s="7">
        <v>45938</v>
      </c>
      <c r="K454" s="3">
        <f t="shared" si="21"/>
        <v>2</v>
      </c>
      <c r="L454" s="3" t="str">
        <f>IF(ISNUMBER(MATCH(A454,Closed!$A:$A,0)), "Closed", IF(K454&lt;=2,"Daily",IF(K454&lt;=5,"Weekly",IF(K454&lt;=31,"Monthly",IF(K454&lt;=90,"Quarterly",IF(K454&lt;=180,"Semi-annual",IF(K454&lt;=366,"Annual","Missing Data")))))))</f>
        <v>Daily</v>
      </c>
      <c r="M454" s="3">
        <f>VLOOKUP($D454,LiquidityProfile!$A:$C,2,0)</f>
        <v>5</v>
      </c>
      <c r="N454" s="3">
        <f>VLOOKUP($D454,LiquidityProfile!$A:$C,3,0)</f>
        <v>15</v>
      </c>
      <c r="O454" s="3" t="str">
        <f t="shared" si="22"/>
        <v>Liquidity Provider</v>
      </c>
      <c r="P454" s="3" t="str">
        <f t="shared" si="23"/>
        <v>Liquidity Provider</v>
      </c>
    </row>
    <row r="455" spans="1:16" ht="15.75" thickBot="1" x14ac:dyDescent="0.3">
      <c r="A455" s="3" t="s">
        <v>948</v>
      </c>
      <c r="B455" s="3" t="s">
        <v>949</v>
      </c>
      <c r="C455" s="3" t="s">
        <v>65</v>
      </c>
      <c r="D455" s="3" t="s">
        <v>10</v>
      </c>
      <c r="E455" s="3" t="s">
        <v>42</v>
      </c>
      <c r="F455" s="3" t="s">
        <v>41</v>
      </c>
      <c r="G455" s="3" t="s">
        <v>41</v>
      </c>
      <c r="H455" s="3" t="s">
        <v>41</v>
      </c>
      <c r="I455" s="7">
        <v>45933</v>
      </c>
      <c r="J455" s="7">
        <v>45938</v>
      </c>
      <c r="K455" s="3">
        <f t="shared" si="21"/>
        <v>5</v>
      </c>
      <c r="L455" s="3" t="str">
        <f>IF(ISNUMBER(MATCH(A455,Closed!$A:$A,0)), "Closed", IF(K455&lt;=2,"Daily",IF(K455&lt;=5,"Weekly",IF(K455&lt;=31,"Monthly",IF(K455&lt;=90,"Quarterly",IF(K455&lt;=180,"Semi-annual",IF(K455&lt;=366,"Annual","Missing Data")))))))</f>
        <v>Weekly</v>
      </c>
      <c r="M455" s="3">
        <f>VLOOKUP($D455,LiquidityProfile!$A:$C,2,0)</f>
        <v>5</v>
      </c>
      <c r="N455" s="3">
        <f>VLOOKUP($D455,LiquidityProfile!$A:$C,3,0)</f>
        <v>15</v>
      </c>
      <c r="O455" s="3" t="str">
        <f t="shared" si="22"/>
        <v>Liquidity Provider</v>
      </c>
      <c r="P455" s="3" t="str">
        <f t="shared" si="23"/>
        <v>Liquidity Provider</v>
      </c>
    </row>
    <row r="456" spans="1:16" ht="15.75" thickBot="1" x14ac:dyDescent="0.3">
      <c r="A456" s="3" t="s">
        <v>950</v>
      </c>
      <c r="B456" s="3" t="s">
        <v>951</v>
      </c>
      <c r="C456" s="3" t="s">
        <v>65</v>
      </c>
      <c r="D456" s="3" t="s">
        <v>10</v>
      </c>
      <c r="E456" s="3" t="s">
        <v>42</v>
      </c>
      <c r="F456" s="3" t="s">
        <v>41</v>
      </c>
      <c r="G456" s="3" t="s">
        <v>41</v>
      </c>
      <c r="H456" s="3" t="s">
        <v>41</v>
      </c>
      <c r="I456" s="7">
        <v>45933</v>
      </c>
      <c r="J456" s="7">
        <v>45938</v>
      </c>
      <c r="K456" s="3">
        <f t="shared" si="21"/>
        <v>5</v>
      </c>
      <c r="L456" s="3" t="str">
        <f>IF(ISNUMBER(MATCH(A456,Closed!$A:$A,0)), "Closed", IF(K456&lt;=2,"Daily",IF(K456&lt;=5,"Weekly",IF(K456&lt;=31,"Monthly",IF(K456&lt;=90,"Quarterly",IF(K456&lt;=180,"Semi-annual",IF(K456&lt;=366,"Annual","Missing Data")))))))</f>
        <v>Weekly</v>
      </c>
      <c r="M456" s="3">
        <f>VLOOKUP($D456,LiquidityProfile!$A:$C,2,0)</f>
        <v>5</v>
      </c>
      <c r="N456" s="3">
        <f>VLOOKUP($D456,LiquidityProfile!$A:$C,3,0)</f>
        <v>15</v>
      </c>
      <c r="O456" s="3" t="str">
        <f t="shared" si="22"/>
        <v>Liquidity Provider</v>
      </c>
      <c r="P456" s="3" t="str">
        <f t="shared" si="23"/>
        <v>Liquidity Provider</v>
      </c>
    </row>
    <row r="457" spans="1:16" ht="15.75" thickBot="1" x14ac:dyDescent="0.3">
      <c r="A457" s="3" t="s">
        <v>952</v>
      </c>
      <c r="B457" s="3" t="s">
        <v>953</v>
      </c>
      <c r="C457" s="3" t="s">
        <v>65</v>
      </c>
      <c r="D457" s="3" t="s">
        <v>10</v>
      </c>
      <c r="E457" s="3" t="s">
        <v>42</v>
      </c>
      <c r="F457" s="3" t="s">
        <v>41</v>
      </c>
      <c r="G457" s="3" t="s">
        <v>41</v>
      </c>
      <c r="H457" s="3" t="s">
        <v>41</v>
      </c>
      <c r="I457" s="7">
        <v>45933</v>
      </c>
      <c r="J457" s="7">
        <v>45938</v>
      </c>
      <c r="K457" s="3">
        <f t="shared" si="21"/>
        <v>5</v>
      </c>
      <c r="L457" s="3" t="str">
        <f>IF(ISNUMBER(MATCH(A457,Closed!$A:$A,0)), "Closed", IF(K457&lt;=2,"Daily",IF(K457&lt;=5,"Weekly",IF(K457&lt;=31,"Monthly",IF(K457&lt;=90,"Quarterly",IF(K457&lt;=180,"Semi-annual",IF(K457&lt;=366,"Annual","Missing Data")))))))</f>
        <v>Weekly</v>
      </c>
      <c r="M457" s="3">
        <f>VLOOKUP($D457,LiquidityProfile!$A:$C,2,0)</f>
        <v>5</v>
      </c>
      <c r="N457" s="3">
        <f>VLOOKUP($D457,LiquidityProfile!$A:$C,3,0)</f>
        <v>15</v>
      </c>
      <c r="O457" s="3" t="str">
        <f t="shared" si="22"/>
        <v>Liquidity Provider</v>
      </c>
      <c r="P457" s="3" t="str">
        <f t="shared" si="23"/>
        <v>Liquidity Provider</v>
      </c>
    </row>
    <row r="458" spans="1:16" ht="15.75" thickBot="1" x14ac:dyDescent="0.3">
      <c r="A458" s="3" t="s">
        <v>954</v>
      </c>
      <c r="B458" s="3" t="s">
        <v>955</v>
      </c>
      <c r="C458" s="3" t="s">
        <v>65</v>
      </c>
      <c r="D458" s="3" t="s">
        <v>10</v>
      </c>
      <c r="E458" s="3" t="s">
        <v>42</v>
      </c>
      <c r="F458" s="3" t="s">
        <v>41</v>
      </c>
      <c r="G458" s="3" t="s">
        <v>41</v>
      </c>
      <c r="H458" s="3" t="s">
        <v>41</v>
      </c>
      <c r="I458" s="7">
        <v>45933</v>
      </c>
      <c r="J458" s="7">
        <v>45938</v>
      </c>
      <c r="K458" s="3">
        <f t="shared" si="21"/>
        <v>5</v>
      </c>
      <c r="L458" s="3" t="str">
        <f>IF(ISNUMBER(MATCH(A458,Closed!$A:$A,0)), "Closed", IF(K458&lt;=2,"Daily",IF(K458&lt;=5,"Weekly",IF(K458&lt;=31,"Monthly",IF(K458&lt;=90,"Quarterly",IF(K458&lt;=180,"Semi-annual",IF(K458&lt;=366,"Annual","Missing Data")))))))</f>
        <v>Weekly</v>
      </c>
      <c r="M458" s="3">
        <f>VLOOKUP($D458,LiquidityProfile!$A:$C,2,0)</f>
        <v>5</v>
      </c>
      <c r="N458" s="3">
        <f>VLOOKUP($D458,LiquidityProfile!$A:$C,3,0)</f>
        <v>15</v>
      </c>
      <c r="O458" s="3" t="str">
        <f t="shared" si="22"/>
        <v>Liquidity Provider</v>
      </c>
      <c r="P458" s="3" t="str">
        <f t="shared" si="23"/>
        <v>Liquidity Provider</v>
      </c>
    </row>
    <row r="459" spans="1:16" ht="15.75" thickBot="1" x14ac:dyDescent="0.3">
      <c r="A459" s="3" t="s">
        <v>956</v>
      </c>
      <c r="B459" s="3" t="s">
        <v>957</v>
      </c>
      <c r="C459" s="3" t="s">
        <v>65</v>
      </c>
      <c r="D459" s="3" t="s">
        <v>10</v>
      </c>
      <c r="E459" s="3" t="s">
        <v>42</v>
      </c>
      <c r="F459" s="3" t="s">
        <v>42</v>
      </c>
      <c r="G459" s="3" t="s">
        <v>42</v>
      </c>
      <c r="H459" s="3" t="s">
        <v>41</v>
      </c>
      <c r="I459" s="7">
        <v>45933</v>
      </c>
      <c r="J459" s="7">
        <v>45938</v>
      </c>
      <c r="K459" s="3">
        <f t="shared" si="21"/>
        <v>5</v>
      </c>
      <c r="L459" s="3" t="str">
        <f>IF(ISNUMBER(MATCH(A459,Closed!$A:$A,0)), "Closed", IF(K459&lt;=2,"Daily",IF(K459&lt;=5,"Weekly",IF(K459&lt;=31,"Monthly",IF(K459&lt;=90,"Quarterly",IF(K459&lt;=180,"Semi-annual",IF(K459&lt;=366,"Annual","Missing Data")))))))</f>
        <v>Weekly</v>
      </c>
      <c r="M459" s="3">
        <f>VLOOKUP($D459,LiquidityProfile!$A:$C,2,0)</f>
        <v>5</v>
      </c>
      <c r="N459" s="3">
        <f>VLOOKUP($D459,LiquidityProfile!$A:$C,3,0)</f>
        <v>15</v>
      </c>
      <c r="O459" s="3" t="str">
        <f t="shared" si="22"/>
        <v>Liquidity Provider</v>
      </c>
      <c r="P459" s="3" t="str">
        <f t="shared" si="23"/>
        <v>Liquidity Provider</v>
      </c>
    </row>
    <row r="460" spans="1:16" ht="24.75" thickBot="1" x14ac:dyDescent="0.3">
      <c r="A460" s="3" t="s">
        <v>958</v>
      </c>
      <c r="B460" s="3" t="s">
        <v>959</v>
      </c>
      <c r="C460" s="3" t="s">
        <v>40</v>
      </c>
      <c r="D460" s="3" t="s">
        <v>19</v>
      </c>
      <c r="E460" s="3" t="s">
        <v>41</v>
      </c>
      <c r="F460" s="3" t="s">
        <v>42</v>
      </c>
      <c r="G460" s="3" t="s">
        <v>41</v>
      </c>
      <c r="H460" s="3" t="s">
        <v>42</v>
      </c>
      <c r="I460" s="7">
        <v>45937</v>
      </c>
      <c r="J460" s="7">
        <v>45938</v>
      </c>
      <c r="K460" s="3">
        <f t="shared" si="21"/>
        <v>1</v>
      </c>
      <c r="L460" s="3" t="str">
        <f>IF(ISNUMBER(MATCH(A460,Closed!$A:$A,0)), "Closed", IF(K460&lt;=2,"Daily",IF(K460&lt;=5,"Weekly",IF(K460&lt;=31,"Monthly",IF(K460&lt;=90,"Quarterly",IF(K460&lt;=180,"Semi-annual",IF(K460&lt;=366,"Annual","Missing Data")))))))</f>
        <v>Daily</v>
      </c>
      <c r="M460" s="3">
        <f>VLOOKUP($D460,LiquidityProfile!$A:$C,2,0)</f>
        <v>5</v>
      </c>
      <c r="N460" s="3">
        <f>VLOOKUP($D460,LiquidityProfile!$A:$C,3,0)</f>
        <v>15</v>
      </c>
      <c r="O460" s="3" t="str">
        <f t="shared" si="22"/>
        <v>Liquidity Provider</v>
      </c>
      <c r="P460" s="3" t="str">
        <f t="shared" si="23"/>
        <v>Liquidity Provider</v>
      </c>
    </row>
    <row r="461" spans="1:16" ht="15.75" thickBot="1" x14ac:dyDescent="0.3">
      <c r="A461" s="3" t="s">
        <v>960</v>
      </c>
      <c r="B461" s="3" t="s">
        <v>961</v>
      </c>
      <c r="C461" s="3" t="s">
        <v>40</v>
      </c>
      <c r="D461" s="3" t="s">
        <v>21</v>
      </c>
      <c r="E461" s="3" t="s">
        <v>41</v>
      </c>
      <c r="F461" s="3" t="s">
        <v>42</v>
      </c>
      <c r="G461" s="3" t="s">
        <v>41</v>
      </c>
      <c r="H461" s="3" t="s">
        <v>42</v>
      </c>
      <c r="I461" s="7">
        <v>45937</v>
      </c>
      <c r="J461" s="7">
        <v>45938</v>
      </c>
      <c r="K461" s="3">
        <f t="shared" si="21"/>
        <v>1</v>
      </c>
      <c r="L461" s="3" t="str">
        <f>IF(ISNUMBER(MATCH(A461,Closed!$A:$A,0)), "Closed", IF(K461&lt;=2,"Daily",IF(K461&lt;=5,"Weekly",IF(K461&lt;=31,"Monthly",IF(K461&lt;=90,"Quarterly",IF(K461&lt;=180,"Semi-annual",IF(K461&lt;=366,"Annual","Missing Data")))))))</f>
        <v>Daily</v>
      </c>
      <c r="M461" s="3">
        <f>VLOOKUP($D461,LiquidityProfile!$A:$C,2,0)</f>
        <v>180</v>
      </c>
      <c r="N461" s="3">
        <f>VLOOKUP($D461,LiquidityProfile!$A:$C,3,0)</f>
        <v>365</v>
      </c>
      <c r="O461" s="3" t="str">
        <f t="shared" si="22"/>
        <v>Liquidity Receiver</v>
      </c>
      <c r="P461" s="3" t="str">
        <f t="shared" si="23"/>
        <v>Liquidity Receiver</v>
      </c>
    </row>
    <row r="462" spans="1:16" ht="15.75" thickBot="1" x14ac:dyDescent="0.3">
      <c r="A462" s="3" t="s">
        <v>962</v>
      </c>
      <c r="B462" s="3" t="s">
        <v>963</v>
      </c>
      <c r="C462" s="3" t="s">
        <v>65</v>
      </c>
      <c r="D462" s="3" t="s">
        <v>21</v>
      </c>
      <c r="E462" s="3" t="s">
        <v>41</v>
      </c>
      <c r="F462" s="3" t="s">
        <v>41</v>
      </c>
      <c r="G462" s="3" t="s">
        <v>41</v>
      </c>
      <c r="H462" s="3" t="s">
        <v>42</v>
      </c>
      <c r="I462" s="7">
        <v>45933</v>
      </c>
      <c r="J462" s="7">
        <v>45938</v>
      </c>
      <c r="K462" s="3">
        <f t="shared" si="21"/>
        <v>5</v>
      </c>
      <c r="L462" s="3" t="str">
        <f>IF(ISNUMBER(MATCH(A462,Closed!$A:$A,0)), "Closed", IF(K462&lt;=2,"Daily",IF(K462&lt;=5,"Weekly",IF(K462&lt;=31,"Monthly",IF(K462&lt;=90,"Quarterly",IF(K462&lt;=180,"Semi-annual",IF(K462&lt;=366,"Annual","Missing Data")))))))</f>
        <v>Weekly</v>
      </c>
      <c r="M462" s="3">
        <f>VLOOKUP($D462,LiquidityProfile!$A:$C,2,0)</f>
        <v>180</v>
      </c>
      <c r="N462" s="3">
        <f>VLOOKUP($D462,LiquidityProfile!$A:$C,3,0)</f>
        <v>365</v>
      </c>
      <c r="O462" s="3" t="str">
        <f t="shared" si="22"/>
        <v>Liquidity Receiver</v>
      </c>
      <c r="P462" s="3" t="str">
        <f t="shared" si="23"/>
        <v>Liquidity Receiver</v>
      </c>
    </row>
    <row r="463" spans="1:16" ht="15.75" thickBot="1" x14ac:dyDescent="0.3">
      <c r="A463" s="3" t="s">
        <v>964</v>
      </c>
      <c r="B463" s="3" t="s">
        <v>965</v>
      </c>
      <c r="C463" s="3" t="s">
        <v>65</v>
      </c>
      <c r="D463" s="3" t="s">
        <v>21</v>
      </c>
      <c r="E463" s="3" t="s">
        <v>42</v>
      </c>
      <c r="F463" s="3" t="s">
        <v>41</v>
      </c>
      <c r="G463" s="3" t="s">
        <v>41</v>
      </c>
      <c r="H463" s="3" t="s">
        <v>41</v>
      </c>
      <c r="I463" s="7">
        <v>45936</v>
      </c>
      <c r="J463" s="7">
        <v>45938</v>
      </c>
      <c r="K463" s="3">
        <f t="shared" si="21"/>
        <v>2</v>
      </c>
      <c r="L463" s="3" t="str">
        <f>IF(ISNUMBER(MATCH(A463,Closed!$A:$A,0)), "Closed", IF(K463&lt;=2,"Daily",IF(K463&lt;=5,"Weekly",IF(K463&lt;=31,"Monthly",IF(K463&lt;=90,"Quarterly",IF(K463&lt;=180,"Semi-annual",IF(K463&lt;=366,"Annual","Missing Data")))))))</f>
        <v>Closed</v>
      </c>
      <c r="M463" s="3">
        <f>VLOOKUP($D463,LiquidityProfile!$A:$C,2,0)</f>
        <v>180</v>
      </c>
      <c r="N463" s="3">
        <f>VLOOKUP($D463,LiquidityProfile!$A:$C,3,0)</f>
        <v>365</v>
      </c>
      <c r="O463" s="3" t="str">
        <f t="shared" si="22"/>
        <v>Not Applicable</v>
      </c>
      <c r="P463" s="3" t="str">
        <f t="shared" si="23"/>
        <v>Not Applicable</v>
      </c>
    </row>
    <row r="464" spans="1:16" ht="15.75" thickBot="1" x14ac:dyDescent="0.3">
      <c r="A464" s="3" t="s">
        <v>966</v>
      </c>
      <c r="B464" s="3" t="s">
        <v>967</v>
      </c>
      <c r="C464" s="3" t="s">
        <v>40</v>
      </c>
      <c r="D464" s="3" t="s">
        <v>6</v>
      </c>
      <c r="E464" s="3" t="s">
        <v>41</v>
      </c>
      <c r="F464" s="3" t="s">
        <v>42</v>
      </c>
      <c r="G464" s="3" t="s">
        <v>42</v>
      </c>
      <c r="H464" s="3" t="s">
        <v>42</v>
      </c>
      <c r="I464" s="7">
        <v>45933</v>
      </c>
      <c r="J464" s="7">
        <v>45938</v>
      </c>
      <c r="K464" s="3">
        <f t="shared" si="21"/>
        <v>5</v>
      </c>
      <c r="L464" s="3" t="str">
        <f>IF(ISNUMBER(MATCH(A464,Closed!$A:$A,0)), "Closed", IF(K464&lt;=2,"Daily",IF(K464&lt;=5,"Weekly",IF(K464&lt;=31,"Monthly",IF(K464&lt;=90,"Quarterly",IF(K464&lt;=180,"Semi-annual",IF(K464&lt;=366,"Annual","Missing Data")))))))</f>
        <v>Weekly</v>
      </c>
      <c r="M464" s="3">
        <f>VLOOKUP($D464,LiquidityProfile!$A:$C,2,0)</f>
        <v>5</v>
      </c>
      <c r="N464" s="3">
        <f>VLOOKUP($D464,LiquidityProfile!$A:$C,3,0)</f>
        <v>15</v>
      </c>
      <c r="O464" s="3" t="str">
        <f t="shared" si="22"/>
        <v>Liquidity Provider</v>
      </c>
      <c r="P464" s="3" t="str">
        <f t="shared" si="23"/>
        <v>Liquidity Provider</v>
      </c>
    </row>
    <row r="465" spans="1:16" ht="15.75" thickBot="1" x14ac:dyDescent="0.3">
      <c r="A465" s="3" t="s">
        <v>968</v>
      </c>
      <c r="B465" s="3" t="s">
        <v>969</v>
      </c>
      <c r="C465" s="3" t="s">
        <v>40</v>
      </c>
      <c r="D465" s="3" t="s">
        <v>6</v>
      </c>
      <c r="E465" s="3" t="s">
        <v>41</v>
      </c>
      <c r="F465" s="3" t="s">
        <v>42</v>
      </c>
      <c r="G465" s="3" t="s">
        <v>42</v>
      </c>
      <c r="H465" s="3" t="s">
        <v>42</v>
      </c>
      <c r="I465" s="7">
        <v>45936</v>
      </c>
      <c r="J465" s="7">
        <v>45938</v>
      </c>
      <c r="K465" s="3">
        <f t="shared" si="21"/>
        <v>2</v>
      </c>
      <c r="L465" s="3" t="str">
        <f>IF(ISNUMBER(MATCH(A465,Closed!$A:$A,0)), "Closed", IF(K465&lt;=2,"Daily",IF(K465&lt;=5,"Weekly",IF(K465&lt;=31,"Monthly",IF(K465&lt;=90,"Quarterly",IF(K465&lt;=180,"Semi-annual",IF(K465&lt;=366,"Annual","Missing Data")))))))</f>
        <v>Daily</v>
      </c>
      <c r="M465" s="3">
        <f>VLOOKUP($D465,LiquidityProfile!$A:$C,2,0)</f>
        <v>5</v>
      </c>
      <c r="N465" s="3">
        <f>VLOOKUP($D465,LiquidityProfile!$A:$C,3,0)</f>
        <v>15</v>
      </c>
      <c r="O465" s="3" t="str">
        <f t="shared" si="22"/>
        <v>Liquidity Provider</v>
      </c>
      <c r="P465" s="3" t="str">
        <f t="shared" si="23"/>
        <v>Liquidity Provider</v>
      </c>
    </row>
    <row r="466" spans="1:16" ht="15.75" thickBot="1" x14ac:dyDescent="0.3">
      <c r="A466" s="3" t="s">
        <v>970</v>
      </c>
      <c r="B466" s="3" t="s">
        <v>971</v>
      </c>
      <c r="C466" s="3" t="s">
        <v>40</v>
      </c>
      <c r="D466" s="3" t="s">
        <v>6</v>
      </c>
      <c r="E466" s="3" t="s">
        <v>41</v>
      </c>
      <c r="F466" s="3" t="s">
        <v>42</v>
      </c>
      <c r="G466" s="3" t="s">
        <v>42</v>
      </c>
      <c r="H466" s="3" t="s">
        <v>42</v>
      </c>
      <c r="I466" s="7">
        <v>45936</v>
      </c>
      <c r="J466" s="7">
        <v>45938</v>
      </c>
      <c r="K466" s="3">
        <f t="shared" si="21"/>
        <v>2</v>
      </c>
      <c r="L466" s="3" t="str">
        <f>IF(ISNUMBER(MATCH(A466,Closed!$A:$A,0)), "Closed", IF(K466&lt;=2,"Daily",IF(K466&lt;=5,"Weekly",IF(K466&lt;=31,"Monthly",IF(K466&lt;=90,"Quarterly",IF(K466&lt;=180,"Semi-annual",IF(K466&lt;=366,"Annual","Missing Data")))))))</f>
        <v>Daily</v>
      </c>
      <c r="M466" s="3">
        <f>VLOOKUP($D466,LiquidityProfile!$A:$C,2,0)</f>
        <v>5</v>
      </c>
      <c r="N466" s="3">
        <f>VLOOKUP($D466,LiquidityProfile!$A:$C,3,0)</f>
        <v>15</v>
      </c>
      <c r="O466" s="3" t="str">
        <f t="shared" si="22"/>
        <v>Liquidity Provider</v>
      </c>
      <c r="P466" s="3" t="str">
        <f t="shared" si="23"/>
        <v>Liquidity Provider</v>
      </c>
    </row>
    <row r="467" spans="1:16" ht="15.75" thickBot="1" x14ac:dyDescent="0.3">
      <c r="A467" s="3" t="s">
        <v>972</v>
      </c>
      <c r="B467" s="3" t="s">
        <v>973</v>
      </c>
      <c r="C467" s="3" t="s">
        <v>40</v>
      </c>
      <c r="D467" s="3" t="s">
        <v>6</v>
      </c>
      <c r="E467" s="3" t="s">
        <v>41</v>
      </c>
      <c r="F467" s="3" t="s">
        <v>42</v>
      </c>
      <c r="G467" s="3" t="s">
        <v>42</v>
      </c>
      <c r="H467" s="3" t="s">
        <v>42</v>
      </c>
      <c r="I467" s="7">
        <v>45937</v>
      </c>
      <c r="J467" s="7">
        <v>45938</v>
      </c>
      <c r="K467" s="3">
        <f t="shared" si="21"/>
        <v>1</v>
      </c>
      <c r="L467" s="3" t="str">
        <f>IF(ISNUMBER(MATCH(A467,Closed!$A:$A,0)), "Closed", IF(K467&lt;=2,"Daily",IF(K467&lt;=5,"Weekly",IF(K467&lt;=31,"Monthly",IF(K467&lt;=90,"Quarterly",IF(K467&lt;=180,"Semi-annual",IF(K467&lt;=366,"Annual","Missing Data")))))))</f>
        <v>Daily</v>
      </c>
      <c r="M467" s="3">
        <f>VLOOKUP($D467,LiquidityProfile!$A:$C,2,0)</f>
        <v>5</v>
      </c>
      <c r="N467" s="3">
        <f>VLOOKUP($D467,LiquidityProfile!$A:$C,3,0)</f>
        <v>15</v>
      </c>
      <c r="O467" s="3" t="str">
        <f t="shared" si="22"/>
        <v>Liquidity Provider</v>
      </c>
      <c r="P467" s="3" t="str">
        <f t="shared" si="23"/>
        <v>Liquidity Provider</v>
      </c>
    </row>
    <row r="468" spans="1:16" ht="15.75" thickBot="1" x14ac:dyDescent="0.3">
      <c r="A468" s="3" t="s">
        <v>974</v>
      </c>
      <c r="B468" s="3" t="s">
        <v>975</v>
      </c>
      <c r="C468" s="3" t="s">
        <v>40</v>
      </c>
      <c r="D468" s="3" t="s">
        <v>6</v>
      </c>
      <c r="E468" s="3" t="s">
        <v>41</v>
      </c>
      <c r="F468" s="3" t="s">
        <v>42</v>
      </c>
      <c r="G468" s="3" t="s">
        <v>42</v>
      </c>
      <c r="H468" s="3" t="s">
        <v>42</v>
      </c>
      <c r="I468" s="7">
        <v>45936</v>
      </c>
      <c r="J468" s="7">
        <v>45938</v>
      </c>
      <c r="K468" s="3">
        <f t="shared" si="21"/>
        <v>2</v>
      </c>
      <c r="L468" s="3" t="str">
        <f>IF(ISNUMBER(MATCH(A468,Closed!$A:$A,0)), "Closed", IF(K468&lt;=2,"Daily",IF(K468&lt;=5,"Weekly",IF(K468&lt;=31,"Monthly",IF(K468&lt;=90,"Quarterly",IF(K468&lt;=180,"Semi-annual",IF(K468&lt;=366,"Annual","Missing Data")))))))</f>
        <v>Daily</v>
      </c>
      <c r="M468" s="3">
        <f>VLOOKUP($D468,LiquidityProfile!$A:$C,2,0)</f>
        <v>5</v>
      </c>
      <c r="N468" s="3">
        <f>VLOOKUP($D468,LiquidityProfile!$A:$C,3,0)</f>
        <v>15</v>
      </c>
      <c r="O468" s="3" t="str">
        <f t="shared" si="22"/>
        <v>Liquidity Provider</v>
      </c>
      <c r="P468" s="3" t="str">
        <f t="shared" si="23"/>
        <v>Liquidity Provider</v>
      </c>
    </row>
    <row r="469" spans="1:16" ht="15.75" thickBot="1" x14ac:dyDescent="0.3">
      <c r="A469" s="3" t="s">
        <v>976</v>
      </c>
      <c r="B469" s="3" t="s">
        <v>977</v>
      </c>
      <c r="C469" s="3" t="s">
        <v>40</v>
      </c>
      <c r="D469" s="3" t="s">
        <v>6</v>
      </c>
      <c r="E469" s="3" t="s">
        <v>41</v>
      </c>
      <c r="F469" s="3" t="s">
        <v>42</v>
      </c>
      <c r="G469" s="3" t="s">
        <v>42</v>
      </c>
      <c r="H469" s="3" t="s">
        <v>42</v>
      </c>
      <c r="I469" s="7">
        <v>45936</v>
      </c>
      <c r="J469" s="7">
        <v>45938</v>
      </c>
      <c r="K469" s="3">
        <f t="shared" si="21"/>
        <v>2</v>
      </c>
      <c r="L469" s="3" t="str">
        <f>IF(ISNUMBER(MATCH(A469,Closed!$A:$A,0)), "Closed", IF(K469&lt;=2,"Daily",IF(K469&lt;=5,"Weekly",IF(K469&lt;=31,"Monthly",IF(K469&lt;=90,"Quarterly",IF(K469&lt;=180,"Semi-annual",IF(K469&lt;=366,"Annual","Missing Data")))))))</f>
        <v>Daily</v>
      </c>
      <c r="M469" s="3">
        <f>VLOOKUP($D469,LiquidityProfile!$A:$C,2,0)</f>
        <v>5</v>
      </c>
      <c r="N469" s="3">
        <f>VLOOKUP($D469,LiquidityProfile!$A:$C,3,0)</f>
        <v>15</v>
      </c>
      <c r="O469" s="3" t="str">
        <f t="shared" si="22"/>
        <v>Liquidity Provider</v>
      </c>
      <c r="P469" s="3" t="str">
        <f t="shared" si="23"/>
        <v>Liquidity Provider</v>
      </c>
    </row>
    <row r="470" spans="1:16" ht="15.75" thickBot="1" x14ac:dyDescent="0.3">
      <c r="A470" s="3" t="s">
        <v>978</v>
      </c>
      <c r="B470" s="3" t="s">
        <v>979</v>
      </c>
      <c r="C470" s="3" t="s">
        <v>40</v>
      </c>
      <c r="D470" s="3" t="s">
        <v>6</v>
      </c>
      <c r="E470" s="3" t="s">
        <v>41</v>
      </c>
      <c r="F470" s="3" t="s">
        <v>42</v>
      </c>
      <c r="G470" s="3" t="s">
        <v>42</v>
      </c>
      <c r="H470" s="3" t="s">
        <v>42</v>
      </c>
      <c r="I470" s="7">
        <v>45900</v>
      </c>
      <c r="J470" s="7">
        <v>45938</v>
      </c>
      <c r="K470" s="3">
        <f t="shared" si="21"/>
        <v>38</v>
      </c>
      <c r="L470" s="3" t="str">
        <f>IF(ISNUMBER(MATCH(A470,Closed!$A:$A,0)), "Closed", IF(K470&lt;=2,"Daily",IF(K470&lt;=5,"Weekly",IF(K470&lt;=31,"Monthly",IF(K470&lt;=90,"Quarterly",IF(K470&lt;=180,"Semi-annual",IF(K470&lt;=366,"Annual","Missing Data")))))))</f>
        <v>Quarterly</v>
      </c>
      <c r="M470" s="3">
        <f>VLOOKUP($D470,LiquidityProfile!$A:$C,2,0)</f>
        <v>5</v>
      </c>
      <c r="N470" s="3">
        <f>VLOOKUP($D470,LiquidityProfile!$A:$C,3,0)</f>
        <v>15</v>
      </c>
      <c r="O470" s="3" t="str">
        <f t="shared" si="22"/>
        <v>Liquidity Provider</v>
      </c>
      <c r="P470" s="3" t="str">
        <f t="shared" si="23"/>
        <v>Liquidity Provider</v>
      </c>
    </row>
    <row r="471" spans="1:16" ht="24.75" thickBot="1" x14ac:dyDescent="0.3">
      <c r="A471" s="3" t="s">
        <v>980</v>
      </c>
      <c r="B471" s="3" t="s">
        <v>981</v>
      </c>
      <c r="C471" s="3" t="s">
        <v>40</v>
      </c>
      <c r="D471" s="3" t="s">
        <v>6</v>
      </c>
      <c r="E471" s="3" t="s">
        <v>41</v>
      </c>
      <c r="F471" s="3" t="s">
        <v>42</v>
      </c>
      <c r="G471" s="3" t="s">
        <v>42</v>
      </c>
      <c r="H471" s="3" t="s">
        <v>42</v>
      </c>
      <c r="I471" s="7">
        <v>45937</v>
      </c>
      <c r="J471" s="7">
        <v>45938</v>
      </c>
      <c r="K471" s="3">
        <f t="shared" si="21"/>
        <v>1</v>
      </c>
      <c r="L471" s="3" t="str">
        <f>IF(ISNUMBER(MATCH(A471,Closed!$A:$A,0)), "Closed", IF(K471&lt;=2,"Daily",IF(K471&lt;=5,"Weekly",IF(K471&lt;=31,"Monthly",IF(K471&lt;=90,"Quarterly",IF(K471&lt;=180,"Semi-annual",IF(K471&lt;=366,"Annual","Missing Data")))))))</f>
        <v>Daily</v>
      </c>
      <c r="M471" s="3">
        <f>VLOOKUP($D471,LiquidityProfile!$A:$C,2,0)</f>
        <v>5</v>
      </c>
      <c r="N471" s="3">
        <f>VLOOKUP($D471,LiquidityProfile!$A:$C,3,0)</f>
        <v>15</v>
      </c>
      <c r="O471" s="3" t="str">
        <f t="shared" si="22"/>
        <v>Liquidity Provider</v>
      </c>
      <c r="P471" s="3" t="str">
        <f t="shared" si="23"/>
        <v>Liquidity Provider</v>
      </c>
    </row>
    <row r="472" spans="1:16" ht="15.75" thickBot="1" x14ac:dyDescent="0.3">
      <c r="A472" s="3" t="s">
        <v>982</v>
      </c>
      <c r="B472" s="3" t="s">
        <v>983</v>
      </c>
      <c r="C472" s="3" t="s">
        <v>40</v>
      </c>
      <c r="D472" s="3" t="s">
        <v>6</v>
      </c>
      <c r="E472" s="3" t="s">
        <v>41</v>
      </c>
      <c r="F472" s="3" t="s">
        <v>42</v>
      </c>
      <c r="G472" s="3" t="s">
        <v>42</v>
      </c>
      <c r="H472" s="3" t="s">
        <v>42</v>
      </c>
      <c r="I472" s="7">
        <v>45936</v>
      </c>
      <c r="J472" s="7">
        <v>45938</v>
      </c>
      <c r="K472" s="3">
        <f t="shared" si="21"/>
        <v>2</v>
      </c>
      <c r="L472" s="3" t="str">
        <f>IF(ISNUMBER(MATCH(A472,Closed!$A:$A,0)), "Closed", IF(K472&lt;=2,"Daily",IF(K472&lt;=5,"Weekly",IF(K472&lt;=31,"Monthly",IF(K472&lt;=90,"Quarterly",IF(K472&lt;=180,"Semi-annual",IF(K472&lt;=366,"Annual","Missing Data")))))))</f>
        <v>Daily</v>
      </c>
      <c r="M472" s="3">
        <f>VLOOKUP($D472,LiquidityProfile!$A:$C,2,0)</f>
        <v>5</v>
      </c>
      <c r="N472" s="3">
        <f>VLOOKUP($D472,LiquidityProfile!$A:$C,3,0)</f>
        <v>15</v>
      </c>
      <c r="O472" s="3" t="str">
        <f t="shared" si="22"/>
        <v>Liquidity Provider</v>
      </c>
      <c r="P472" s="3" t="str">
        <f t="shared" si="23"/>
        <v>Liquidity Provider</v>
      </c>
    </row>
    <row r="473" spans="1:16" ht="15.75" thickBot="1" x14ac:dyDescent="0.3">
      <c r="A473" s="3" t="s">
        <v>984</v>
      </c>
      <c r="B473" s="3" t="s">
        <v>985</v>
      </c>
      <c r="C473" s="3" t="s">
        <v>40</v>
      </c>
      <c r="D473" s="3" t="s">
        <v>6</v>
      </c>
      <c r="E473" s="3" t="s">
        <v>41</v>
      </c>
      <c r="F473" s="3" t="s">
        <v>42</v>
      </c>
      <c r="G473" s="3" t="s">
        <v>42</v>
      </c>
      <c r="H473" s="3" t="s">
        <v>42</v>
      </c>
      <c r="I473" s="7">
        <v>45936</v>
      </c>
      <c r="J473" s="7">
        <v>45938</v>
      </c>
      <c r="K473" s="3">
        <f t="shared" si="21"/>
        <v>2</v>
      </c>
      <c r="L473" s="3" t="str">
        <f>IF(ISNUMBER(MATCH(A473,Closed!$A:$A,0)), "Closed", IF(K473&lt;=2,"Daily",IF(K473&lt;=5,"Weekly",IF(K473&lt;=31,"Monthly",IF(K473&lt;=90,"Quarterly",IF(K473&lt;=180,"Semi-annual",IF(K473&lt;=366,"Annual","Missing Data")))))))</f>
        <v>Daily</v>
      </c>
      <c r="M473" s="3">
        <f>VLOOKUP($D473,LiquidityProfile!$A:$C,2,0)</f>
        <v>5</v>
      </c>
      <c r="N473" s="3">
        <f>VLOOKUP($D473,LiquidityProfile!$A:$C,3,0)</f>
        <v>15</v>
      </c>
      <c r="O473" s="3" t="str">
        <f t="shared" si="22"/>
        <v>Liquidity Provider</v>
      </c>
      <c r="P473" s="3" t="str">
        <f t="shared" si="23"/>
        <v>Liquidity Provider</v>
      </c>
    </row>
    <row r="474" spans="1:16" ht="15.75" thickBot="1" x14ac:dyDescent="0.3">
      <c r="A474" s="3" t="s">
        <v>986</v>
      </c>
      <c r="B474" s="3" t="s">
        <v>987</v>
      </c>
      <c r="C474" s="3" t="s">
        <v>40</v>
      </c>
      <c r="D474" s="3" t="s">
        <v>6</v>
      </c>
      <c r="E474" s="3" t="s">
        <v>41</v>
      </c>
      <c r="F474" s="3" t="s">
        <v>42</v>
      </c>
      <c r="G474" s="3" t="s">
        <v>42</v>
      </c>
      <c r="H474" s="3" t="s">
        <v>42</v>
      </c>
      <c r="I474" s="7">
        <v>45936</v>
      </c>
      <c r="J474" s="7">
        <v>45938</v>
      </c>
      <c r="K474" s="3">
        <f t="shared" si="21"/>
        <v>2</v>
      </c>
      <c r="L474" s="3" t="str">
        <f>IF(ISNUMBER(MATCH(A474,Closed!$A:$A,0)), "Closed", IF(K474&lt;=2,"Daily",IF(K474&lt;=5,"Weekly",IF(K474&lt;=31,"Monthly",IF(K474&lt;=90,"Quarterly",IF(K474&lt;=180,"Semi-annual",IF(K474&lt;=366,"Annual","Missing Data")))))))</f>
        <v>Daily</v>
      </c>
      <c r="M474" s="3">
        <f>VLOOKUP($D474,LiquidityProfile!$A:$C,2,0)</f>
        <v>5</v>
      </c>
      <c r="N474" s="3">
        <f>VLOOKUP($D474,LiquidityProfile!$A:$C,3,0)</f>
        <v>15</v>
      </c>
      <c r="O474" s="3" t="str">
        <f t="shared" si="22"/>
        <v>Liquidity Provider</v>
      </c>
      <c r="P474" s="3" t="str">
        <f t="shared" si="23"/>
        <v>Liquidity Provider</v>
      </c>
    </row>
    <row r="475" spans="1:16" ht="15.75" thickBot="1" x14ac:dyDescent="0.3">
      <c r="A475" s="3" t="s">
        <v>988</v>
      </c>
      <c r="B475" s="3" t="s">
        <v>989</v>
      </c>
      <c r="C475" s="3" t="s">
        <v>65</v>
      </c>
      <c r="D475" s="3" t="s">
        <v>6</v>
      </c>
      <c r="E475" s="3" t="s">
        <v>41</v>
      </c>
      <c r="F475" s="3" t="s">
        <v>41</v>
      </c>
      <c r="G475" s="3" t="s">
        <v>41</v>
      </c>
      <c r="H475" s="3" t="s">
        <v>41</v>
      </c>
      <c r="I475" s="7">
        <v>45933</v>
      </c>
      <c r="J475" s="7">
        <v>45938</v>
      </c>
      <c r="K475" s="3">
        <f t="shared" si="21"/>
        <v>5</v>
      </c>
      <c r="L475" s="3" t="str">
        <f>IF(ISNUMBER(MATCH(A475,Closed!$A:$A,0)), "Closed", IF(K475&lt;=2,"Daily",IF(K475&lt;=5,"Weekly",IF(K475&lt;=31,"Monthly",IF(K475&lt;=90,"Quarterly",IF(K475&lt;=180,"Semi-annual",IF(K475&lt;=366,"Annual","Missing Data")))))))</f>
        <v>Weekly</v>
      </c>
      <c r="M475" s="3">
        <f>VLOOKUP($D475,LiquidityProfile!$A:$C,2,0)</f>
        <v>5</v>
      </c>
      <c r="N475" s="3">
        <f>VLOOKUP($D475,LiquidityProfile!$A:$C,3,0)</f>
        <v>15</v>
      </c>
      <c r="O475" s="3" t="str">
        <f t="shared" si="22"/>
        <v>Liquidity Provider</v>
      </c>
      <c r="P475" s="3" t="str">
        <f t="shared" si="23"/>
        <v>Liquidity Provider</v>
      </c>
    </row>
    <row r="476" spans="1:16" ht="15.75" thickBot="1" x14ac:dyDescent="0.3">
      <c r="A476" s="3" t="s">
        <v>990</v>
      </c>
      <c r="B476" s="3" t="s">
        <v>991</v>
      </c>
      <c r="C476" s="3" t="s">
        <v>65</v>
      </c>
      <c r="D476" s="3" t="s">
        <v>6</v>
      </c>
      <c r="E476" s="3" t="s">
        <v>41</v>
      </c>
      <c r="F476" s="3" t="s">
        <v>41</v>
      </c>
      <c r="G476" s="3" t="s">
        <v>41</v>
      </c>
      <c r="H476" s="3" t="s">
        <v>41</v>
      </c>
      <c r="I476" s="7">
        <v>45937</v>
      </c>
      <c r="J476" s="7">
        <v>45938</v>
      </c>
      <c r="K476" s="3">
        <f t="shared" si="21"/>
        <v>1</v>
      </c>
      <c r="L476" s="3" t="str">
        <f>IF(ISNUMBER(MATCH(A476,Closed!$A:$A,0)), "Closed", IF(K476&lt;=2,"Daily",IF(K476&lt;=5,"Weekly",IF(K476&lt;=31,"Monthly",IF(K476&lt;=90,"Quarterly",IF(K476&lt;=180,"Semi-annual",IF(K476&lt;=366,"Annual","Missing Data")))))))</f>
        <v>Daily</v>
      </c>
      <c r="M476" s="3">
        <f>VLOOKUP($D476,LiquidityProfile!$A:$C,2,0)</f>
        <v>5</v>
      </c>
      <c r="N476" s="3">
        <f>VLOOKUP($D476,LiquidityProfile!$A:$C,3,0)</f>
        <v>15</v>
      </c>
      <c r="O476" s="3" t="str">
        <f t="shared" si="22"/>
        <v>Liquidity Provider</v>
      </c>
      <c r="P476" s="3" t="str">
        <f t="shared" si="23"/>
        <v>Liquidity Provider</v>
      </c>
    </row>
    <row r="477" spans="1:16" ht="15.75" thickBot="1" x14ac:dyDescent="0.3">
      <c r="A477" s="3" t="s">
        <v>992</v>
      </c>
      <c r="B477" s="3" t="s">
        <v>993</v>
      </c>
      <c r="C477" s="3" t="s">
        <v>65</v>
      </c>
      <c r="D477" s="3" t="s">
        <v>6</v>
      </c>
      <c r="E477" s="3" t="s">
        <v>41</v>
      </c>
      <c r="F477" s="3" t="s">
        <v>41</v>
      </c>
      <c r="G477" s="3" t="s">
        <v>41</v>
      </c>
      <c r="H477" s="3" t="s">
        <v>42</v>
      </c>
      <c r="I477" s="7">
        <v>45933</v>
      </c>
      <c r="J477" s="7">
        <v>45938</v>
      </c>
      <c r="K477" s="3">
        <f t="shared" si="21"/>
        <v>5</v>
      </c>
      <c r="L477" s="3" t="str">
        <f>IF(ISNUMBER(MATCH(A477,Closed!$A:$A,0)), "Closed", IF(K477&lt;=2,"Daily",IF(K477&lt;=5,"Weekly",IF(K477&lt;=31,"Monthly",IF(K477&lt;=90,"Quarterly",IF(K477&lt;=180,"Semi-annual",IF(K477&lt;=366,"Annual","Missing Data")))))))</f>
        <v>Weekly</v>
      </c>
      <c r="M477" s="3">
        <f>VLOOKUP($D477,LiquidityProfile!$A:$C,2,0)</f>
        <v>5</v>
      </c>
      <c r="N477" s="3">
        <f>VLOOKUP($D477,LiquidityProfile!$A:$C,3,0)</f>
        <v>15</v>
      </c>
      <c r="O477" s="3" t="str">
        <f t="shared" si="22"/>
        <v>Liquidity Provider</v>
      </c>
      <c r="P477" s="3" t="str">
        <f t="shared" si="23"/>
        <v>Liquidity Provider</v>
      </c>
    </row>
    <row r="478" spans="1:16" ht="15.75" thickBot="1" x14ac:dyDescent="0.3">
      <c r="A478" s="3" t="s">
        <v>994</v>
      </c>
      <c r="B478" s="3" t="s">
        <v>995</v>
      </c>
      <c r="C478" s="3" t="s">
        <v>65</v>
      </c>
      <c r="D478" s="3" t="s">
        <v>6</v>
      </c>
      <c r="E478" s="3" t="s">
        <v>41</v>
      </c>
      <c r="F478" s="3" t="s">
        <v>41</v>
      </c>
      <c r="G478" s="3" t="s">
        <v>41</v>
      </c>
      <c r="H478" s="3" t="s">
        <v>41</v>
      </c>
      <c r="I478" s="7">
        <v>45937</v>
      </c>
      <c r="J478" s="7">
        <v>45938</v>
      </c>
      <c r="K478" s="3">
        <f t="shared" si="21"/>
        <v>1</v>
      </c>
      <c r="L478" s="3" t="str">
        <f>IF(ISNUMBER(MATCH(A478,Closed!$A:$A,0)), "Closed", IF(K478&lt;=2,"Daily",IF(K478&lt;=5,"Weekly",IF(K478&lt;=31,"Monthly",IF(K478&lt;=90,"Quarterly",IF(K478&lt;=180,"Semi-annual",IF(K478&lt;=366,"Annual","Missing Data")))))))</f>
        <v>Daily</v>
      </c>
      <c r="M478" s="3">
        <f>VLOOKUP($D478,LiquidityProfile!$A:$C,2,0)</f>
        <v>5</v>
      </c>
      <c r="N478" s="3">
        <f>VLOOKUP($D478,LiquidityProfile!$A:$C,3,0)</f>
        <v>15</v>
      </c>
      <c r="O478" s="3" t="str">
        <f t="shared" si="22"/>
        <v>Liquidity Provider</v>
      </c>
      <c r="P478" s="3" t="str">
        <f t="shared" si="23"/>
        <v>Liquidity Provider</v>
      </c>
    </row>
    <row r="479" spans="1:16" ht="15.75" thickBot="1" x14ac:dyDescent="0.3">
      <c r="A479" s="3" t="s">
        <v>996</v>
      </c>
      <c r="B479" s="3" t="s">
        <v>997</v>
      </c>
      <c r="C479" s="3" t="s">
        <v>65</v>
      </c>
      <c r="D479" s="3" t="s">
        <v>6</v>
      </c>
      <c r="E479" s="3" t="s">
        <v>41</v>
      </c>
      <c r="F479" s="3" t="s">
        <v>41</v>
      </c>
      <c r="G479" s="3" t="s">
        <v>41</v>
      </c>
      <c r="H479" s="3" t="s">
        <v>42</v>
      </c>
      <c r="I479" s="7">
        <v>45933</v>
      </c>
      <c r="J479" s="7">
        <v>45938</v>
      </c>
      <c r="K479" s="3">
        <f t="shared" si="21"/>
        <v>5</v>
      </c>
      <c r="L479" s="3" t="str">
        <f>IF(ISNUMBER(MATCH(A479,Closed!$A:$A,0)), "Closed", IF(K479&lt;=2,"Daily",IF(K479&lt;=5,"Weekly",IF(K479&lt;=31,"Monthly",IF(K479&lt;=90,"Quarterly",IF(K479&lt;=180,"Semi-annual",IF(K479&lt;=366,"Annual","Missing Data")))))))</f>
        <v>Weekly</v>
      </c>
      <c r="M479" s="3">
        <f>VLOOKUP($D479,LiquidityProfile!$A:$C,2,0)</f>
        <v>5</v>
      </c>
      <c r="N479" s="3">
        <f>VLOOKUP($D479,LiquidityProfile!$A:$C,3,0)</f>
        <v>15</v>
      </c>
      <c r="O479" s="3" t="str">
        <f t="shared" si="22"/>
        <v>Liquidity Provider</v>
      </c>
      <c r="P479" s="3" t="str">
        <f t="shared" si="23"/>
        <v>Liquidity Provider</v>
      </c>
    </row>
    <row r="480" spans="1:16" ht="15.75" thickBot="1" x14ac:dyDescent="0.3">
      <c r="A480" s="3" t="s">
        <v>998</v>
      </c>
      <c r="B480" s="3" t="s">
        <v>999</v>
      </c>
      <c r="C480" s="3" t="s">
        <v>65</v>
      </c>
      <c r="D480" s="3" t="s">
        <v>6</v>
      </c>
      <c r="E480" s="3" t="s">
        <v>41</v>
      </c>
      <c r="F480" s="3" t="s">
        <v>41</v>
      </c>
      <c r="G480" s="3" t="s">
        <v>41</v>
      </c>
      <c r="H480" s="3" t="s">
        <v>41</v>
      </c>
      <c r="I480" s="7">
        <v>45936</v>
      </c>
      <c r="J480" s="7">
        <v>45938</v>
      </c>
      <c r="K480" s="3">
        <f t="shared" si="21"/>
        <v>2</v>
      </c>
      <c r="L480" s="3" t="str">
        <f>IF(ISNUMBER(MATCH(A480,Closed!$A:$A,0)), "Closed", IF(K480&lt;=2,"Daily",IF(K480&lt;=5,"Weekly",IF(K480&lt;=31,"Monthly",IF(K480&lt;=90,"Quarterly",IF(K480&lt;=180,"Semi-annual",IF(K480&lt;=366,"Annual","Missing Data")))))))</f>
        <v>Daily</v>
      </c>
      <c r="M480" s="3">
        <f>VLOOKUP($D480,LiquidityProfile!$A:$C,2,0)</f>
        <v>5</v>
      </c>
      <c r="N480" s="3">
        <f>VLOOKUP($D480,LiquidityProfile!$A:$C,3,0)</f>
        <v>15</v>
      </c>
      <c r="O480" s="3" t="str">
        <f t="shared" si="22"/>
        <v>Liquidity Provider</v>
      </c>
      <c r="P480" s="3" t="str">
        <f t="shared" si="23"/>
        <v>Liquidity Provider</v>
      </c>
    </row>
    <row r="481" spans="1:16" ht="15.75" thickBot="1" x14ac:dyDescent="0.3">
      <c r="A481" s="3" t="s">
        <v>1000</v>
      </c>
      <c r="B481" s="3" t="s">
        <v>1001</v>
      </c>
      <c r="C481" s="3" t="s">
        <v>65</v>
      </c>
      <c r="D481" s="3" t="s">
        <v>6</v>
      </c>
      <c r="E481" s="3" t="s">
        <v>41</v>
      </c>
      <c r="F481" s="3" t="s">
        <v>41</v>
      </c>
      <c r="G481" s="3" t="s">
        <v>41</v>
      </c>
      <c r="H481" s="3" t="s">
        <v>41</v>
      </c>
      <c r="I481" s="7">
        <v>45933</v>
      </c>
      <c r="J481" s="7">
        <v>45938</v>
      </c>
      <c r="K481" s="3">
        <f t="shared" si="21"/>
        <v>5</v>
      </c>
      <c r="L481" s="3" t="str">
        <f>IF(ISNUMBER(MATCH(A481,Closed!$A:$A,0)), "Closed", IF(K481&lt;=2,"Daily",IF(K481&lt;=5,"Weekly",IF(K481&lt;=31,"Monthly",IF(K481&lt;=90,"Quarterly",IF(K481&lt;=180,"Semi-annual",IF(K481&lt;=366,"Annual","Missing Data")))))))</f>
        <v>Weekly</v>
      </c>
      <c r="M481" s="3">
        <f>VLOOKUP($D481,LiquidityProfile!$A:$C,2,0)</f>
        <v>5</v>
      </c>
      <c r="N481" s="3">
        <f>VLOOKUP($D481,LiquidityProfile!$A:$C,3,0)</f>
        <v>15</v>
      </c>
      <c r="O481" s="3" t="str">
        <f t="shared" si="22"/>
        <v>Liquidity Provider</v>
      </c>
      <c r="P481" s="3" t="str">
        <f t="shared" si="23"/>
        <v>Liquidity Provider</v>
      </c>
    </row>
    <row r="482" spans="1:16" ht="15.75" thickBot="1" x14ac:dyDescent="0.3">
      <c r="A482" s="3" t="s">
        <v>1002</v>
      </c>
      <c r="B482" s="3" t="s">
        <v>1003</v>
      </c>
      <c r="C482" s="3" t="s">
        <v>65</v>
      </c>
      <c r="D482" s="3" t="s">
        <v>6</v>
      </c>
      <c r="E482" s="3" t="s">
        <v>41</v>
      </c>
      <c r="F482" s="3" t="s">
        <v>42</v>
      </c>
      <c r="G482" s="3" t="s">
        <v>41</v>
      </c>
      <c r="H482" s="3" t="s">
        <v>42</v>
      </c>
      <c r="I482" s="7">
        <v>45936</v>
      </c>
      <c r="J482" s="7">
        <v>45938</v>
      </c>
      <c r="K482" s="3">
        <f t="shared" si="21"/>
        <v>2</v>
      </c>
      <c r="L482" s="3" t="str">
        <f>IF(ISNUMBER(MATCH(A482,Closed!$A:$A,0)), "Closed", IF(K482&lt;=2,"Daily",IF(K482&lt;=5,"Weekly",IF(K482&lt;=31,"Monthly",IF(K482&lt;=90,"Quarterly",IF(K482&lt;=180,"Semi-annual",IF(K482&lt;=366,"Annual","Missing Data")))))))</f>
        <v>Daily</v>
      </c>
      <c r="M482" s="3">
        <f>VLOOKUP($D482,LiquidityProfile!$A:$C,2,0)</f>
        <v>5</v>
      </c>
      <c r="N482" s="3">
        <f>VLOOKUP($D482,LiquidityProfile!$A:$C,3,0)</f>
        <v>15</v>
      </c>
      <c r="O482" s="3" t="str">
        <f t="shared" si="22"/>
        <v>Liquidity Provider</v>
      </c>
      <c r="P482" s="3" t="str">
        <f t="shared" si="23"/>
        <v>Liquidity Provider</v>
      </c>
    </row>
    <row r="483" spans="1:16" ht="24.75" thickBot="1" x14ac:dyDescent="0.3">
      <c r="A483" s="3" t="s">
        <v>1004</v>
      </c>
      <c r="B483" s="3" t="s">
        <v>1005</v>
      </c>
      <c r="C483" s="3" t="s">
        <v>65</v>
      </c>
      <c r="D483" s="3" t="s">
        <v>6</v>
      </c>
      <c r="E483" s="3" t="s">
        <v>42</v>
      </c>
      <c r="F483" s="3" t="s">
        <v>41</v>
      </c>
      <c r="G483" s="3" t="s">
        <v>41</v>
      </c>
      <c r="H483" s="3" t="s">
        <v>41</v>
      </c>
      <c r="I483" s="7">
        <v>45936</v>
      </c>
      <c r="J483" s="7">
        <v>45938</v>
      </c>
      <c r="K483" s="3">
        <f t="shared" si="21"/>
        <v>2</v>
      </c>
      <c r="L483" s="3" t="str">
        <f>IF(ISNUMBER(MATCH(A483,Closed!$A:$A,0)), "Closed", IF(K483&lt;=2,"Daily",IF(K483&lt;=5,"Weekly",IF(K483&lt;=31,"Monthly",IF(K483&lt;=90,"Quarterly",IF(K483&lt;=180,"Semi-annual",IF(K483&lt;=366,"Annual","Missing Data")))))))</f>
        <v>Daily</v>
      </c>
      <c r="M483" s="3">
        <f>VLOOKUP($D483,LiquidityProfile!$A:$C,2,0)</f>
        <v>5</v>
      </c>
      <c r="N483" s="3">
        <f>VLOOKUP($D483,LiquidityProfile!$A:$C,3,0)</f>
        <v>15</v>
      </c>
      <c r="O483" s="3" t="str">
        <f t="shared" si="22"/>
        <v>Liquidity Provider</v>
      </c>
      <c r="P483" s="3" t="str">
        <f t="shared" si="23"/>
        <v>Liquidity Provider</v>
      </c>
    </row>
    <row r="484" spans="1:16" ht="15.75" thickBot="1" x14ac:dyDescent="0.3">
      <c r="A484" s="3" t="s">
        <v>1006</v>
      </c>
      <c r="B484" s="3" t="s">
        <v>1007</v>
      </c>
      <c r="C484" s="3" t="s">
        <v>65</v>
      </c>
      <c r="D484" s="3" t="s">
        <v>6</v>
      </c>
      <c r="E484" s="3" t="s">
        <v>42</v>
      </c>
      <c r="F484" s="3" t="s">
        <v>41</v>
      </c>
      <c r="G484" s="3" t="s">
        <v>42</v>
      </c>
      <c r="H484" s="3" t="s">
        <v>42</v>
      </c>
      <c r="I484" s="7">
        <v>45933</v>
      </c>
      <c r="J484" s="7">
        <v>45938</v>
      </c>
      <c r="K484" s="3">
        <f t="shared" si="21"/>
        <v>5</v>
      </c>
      <c r="L484" s="3" t="str">
        <f>IF(ISNUMBER(MATCH(A484,Closed!$A:$A,0)), "Closed", IF(K484&lt;=2,"Daily",IF(K484&lt;=5,"Weekly",IF(K484&lt;=31,"Monthly",IF(K484&lt;=90,"Quarterly",IF(K484&lt;=180,"Semi-annual",IF(K484&lt;=366,"Annual","Missing Data")))))))</f>
        <v>Weekly</v>
      </c>
      <c r="M484" s="3">
        <f>VLOOKUP($D484,LiquidityProfile!$A:$C,2,0)</f>
        <v>5</v>
      </c>
      <c r="N484" s="3">
        <f>VLOOKUP($D484,LiquidityProfile!$A:$C,3,0)</f>
        <v>15</v>
      </c>
      <c r="O484" s="3" t="str">
        <f t="shared" si="22"/>
        <v>Liquidity Provider</v>
      </c>
      <c r="P484" s="3" t="str">
        <f t="shared" si="23"/>
        <v>Liquidity Provider</v>
      </c>
    </row>
    <row r="485" spans="1:16" ht="15.75" thickBot="1" x14ac:dyDescent="0.3">
      <c r="A485" s="3" t="s">
        <v>1008</v>
      </c>
      <c r="B485" s="3" t="s">
        <v>1009</v>
      </c>
      <c r="C485" s="3" t="s">
        <v>65</v>
      </c>
      <c r="D485" s="3" t="s">
        <v>6</v>
      </c>
      <c r="E485" s="3" t="s">
        <v>42</v>
      </c>
      <c r="F485" s="3" t="s">
        <v>41</v>
      </c>
      <c r="G485" s="3" t="s">
        <v>41</v>
      </c>
      <c r="H485" s="3" t="s">
        <v>41</v>
      </c>
      <c r="I485" s="7">
        <v>45933</v>
      </c>
      <c r="J485" s="7">
        <v>45938</v>
      </c>
      <c r="K485" s="3">
        <f t="shared" si="21"/>
        <v>5</v>
      </c>
      <c r="L485" s="3" t="str">
        <f>IF(ISNUMBER(MATCH(A485,Closed!$A:$A,0)), "Closed", IF(K485&lt;=2,"Daily",IF(K485&lt;=5,"Weekly",IF(K485&lt;=31,"Monthly",IF(K485&lt;=90,"Quarterly",IF(K485&lt;=180,"Semi-annual",IF(K485&lt;=366,"Annual","Missing Data")))))))</f>
        <v>Weekly</v>
      </c>
      <c r="M485" s="3">
        <f>VLOOKUP($D485,LiquidityProfile!$A:$C,2,0)</f>
        <v>5</v>
      </c>
      <c r="N485" s="3">
        <f>VLOOKUP($D485,LiquidityProfile!$A:$C,3,0)</f>
        <v>15</v>
      </c>
      <c r="O485" s="3" t="str">
        <f t="shared" si="22"/>
        <v>Liquidity Provider</v>
      </c>
      <c r="P485" s="3" t="str">
        <f t="shared" si="23"/>
        <v>Liquidity Provider</v>
      </c>
    </row>
    <row r="486" spans="1:16" ht="15.75" thickBot="1" x14ac:dyDescent="0.3">
      <c r="A486" s="3" t="s">
        <v>1010</v>
      </c>
      <c r="B486" s="3" t="s">
        <v>1011</v>
      </c>
      <c r="C486" s="3" t="s">
        <v>65</v>
      </c>
      <c r="D486" s="3" t="s">
        <v>6</v>
      </c>
      <c r="E486" s="3" t="s">
        <v>42</v>
      </c>
      <c r="F486" s="3" t="s">
        <v>41</v>
      </c>
      <c r="G486" s="3" t="s">
        <v>41</v>
      </c>
      <c r="H486" s="3" t="s">
        <v>41</v>
      </c>
      <c r="I486" s="7">
        <v>45933</v>
      </c>
      <c r="J486" s="7">
        <v>45938</v>
      </c>
      <c r="K486" s="3">
        <f t="shared" si="21"/>
        <v>5</v>
      </c>
      <c r="L486" s="3" t="str">
        <f>IF(ISNUMBER(MATCH(A486,Closed!$A:$A,0)), "Closed", IF(K486&lt;=2,"Daily",IF(K486&lt;=5,"Weekly",IF(K486&lt;=31,"Monthly",IF(K486&lt;=90,"Quarterly",IF(K486&lt;=180,"Semi-annual",IF(K486&lt;=366,"Annual","Missing Data")))))))</f>
        <v>Weekly</v>
      </c>
      <c r="M486" s="3">
        <f>VLOOKUP($D486,LiquidityProfile!$A:$C,2,0)</f>
        <v>5</v>
      </c>
      <c r="N486" s="3">
        <f>VLOOKUP($D486,LiquidityProfile!$A:$C,3,0)</f>
        <v>15</v>
      </c>
      <c r="O486" s="3" t="str">
        <f t="shared" si="22"/>
        <v>Liquidity Provider</v>
      </c>
      <c r="P486" s="3" t="str">
        <f t="shared" si="23"/>
        <v>Liquidity Provider</v>
      </c>
    </row>
    <row r="487" spans="1:16" ht="15.75" thickBot="1" x14ac:dyDescent="0.3">
      <c r="A487" s="3" t="s">
        <v>1012</v>
      </c>
      <c r="B487" s="3" t="s">
        <v>1013</v>
      </c>
      <c r="C487" s="3" t="s">
        <v>65</v>
      </c>
      <c r="D487" s="3" t="s">
        <v>6</v>
      </c>
      <c r="E487" s="3" t="s">
        <v>42</v>
      </c>
      <c r="F487" s="3" t="s">
        <v>42</v>
      </c>
      <c r="G487" s="3" t="s">
        <v>42</v>
      </c>
      <c r="H487" s="3" t="s">
        <v>41</v>
      </c>
      <c r="I487" s="7">
        <v>45933</v>
      </c>
      <c r="J487" s="7">
        <v>45938</v>
      </c>
      <c r="K487" s="3">
        <f t="shared" si="21"/>
        <v>5</v>
      </c>
      <c r="L487" s="3" t="str">
        <f>IF(ISNUMBER(MATCH(A487,Closed!$A:$A,0)), "Closed", IF(K487&lt;=2,"Daily",IF(K487&lt;=5,"Weekly",IF(K487&lt;=31,"Monthly",IF(K487&lt;=90,"Quarterly",IF(K487&lt;=180,"Semi-annual",IF(K487&lt;=366,"Annual","Missing Data")))))))</f>
        <v>Weekly</v>
      </c>
      <c r="M487" s="3">
        <f>VLOOKUP($D487,LiquidityProfile!$A:$C,2,0)</f>
        <v>5</v>
      </c>
      <c r="N487" s="3">
        <f>VLOOKUP($D487,LiquidityProfile!$A:$C,3,0)</f>
        <v>15</v>
      </c>
      <c r="O487" s="3" t="str">
        <f t="shared" si="22"/>
        <v>Liquidity Provider</v>
      </c>
      <c r="P487" s="3" t="str">
        <f t="shared" si="23"/>
        <v>Liquidity Provider</v>
      </c>
    </row>
    <row r="488" spans="1:16" ht="15.75" thickBot="1" x14ac:dyDescent="0.3">
      <c r="A488" s="3" t="s">
        <v>1014</v>
      </c>
      <c r="B488" s="3" t="s">
        <v>1015</v>
      </c>
      <c r="C488" s="3" t="s">
        <v>65</v>
      </c>
      <c r="D488" s="3" t="s">
        <v>6</v>
      </c>
      <c r="E488" s="3" t="s">
        <v>42</v>
      </c>
      <c r="F488" s="3" t="s">
        <v>42</v>
      </c>
      <c r="G488" s="3" t="s">
        <v>42</v>
      </c>
      <c r="H488" s="3" t="s">
        <v>41</v>
      </c>
      <c r="I488" s="7">
        <v>45933</v>
      </c>
      <c r="J488" s="7">
        <v>45938</v>
      </c>
      <c r="K488" s="3">
        <f t="shared" si="21"/>
        <v>5</v>
      </c>
      <c r="L488" s="3" t="str">
        <f>IF(ISNUMBER(MATCH(A488,Closed!$A:$A,0)), "Closed", IF(K488&lt;=2,"Daily",IF(K488&lt;=5,"Weekly",IF(K488&lt;=31,"Monthly",IF(K488&lt;=90,"Quarterly",IF(K488&lt;=180,"Semi-annual",IF(K488&lt;=366,"Annual","Missing Data")))))))</f>
        <v>Weekly</v>
      </c>
      <c r="M488" s="3">
        <f>VLOOKUP($D488,LiquidityProfile!$A:$C,2,0)</f>
        <v>5</v>
      </c>
      <c r="N488" s="3">
        <f>VLOOKUP($D488,LiquidityProfile!$A:$C,3,0)</f>
        <v>15</v>
      </c>
      <c r="O488" s="3" t="str">
        <f t="shared" si="22"/>
        <v>Liquidity Provider</v>
      </c>
      <c r="P488" s="3" t="str">
        <f t="shared" si="23"/>
        <v>Liquidity Provider</v>
      </c>
    </row>
    <row r="489" spans="1:16" ht="15.75" thickBot="1" x14ac:dyDescent="0.3">
      <c r="A489" s="3" t="s">
        <v>1016</v>
      </c>
      <c r="B489" s="3" t="s">
        <v>1017</v>
      </c>
      <c r="C489" s="3" t="s">
        <v>40</v>
      </c>
      <c r="D489" s="3" t="s">
        <v>5</v>
      </c>
      <c r="E489" s="3" t="s">
        <v>41</v>
      </c>
      <c r="F489" s="3" t="s">
        <v>42</v>
      </c>
      <c r="G489" s="3" t="s">
        <v>42</v>
      </c>
      <c r="H489" s="3" t="s">
        <v>42</v>
      </c>
      <c r="I489" s="7">
        <v>45936</v>
      </c>
      <c r="J489" s="7">
        <v>45938</v>
      </c>
      <c r="K489" s="3">
        <f t="shared" si="21"/>
        <v>2</v>
      </c>
      <c r="L489" s="3" t="str">
        <f>IF(ISNUMBER(MATCH(A489,Closed!$A:$A,0)), "Closed", IF(K489&lt;=2,"Daily",IF(K489&lt;=5,"Weekly",IF(K489&lt;=31,"Monthly",IF(K489&lt;=90,"Quarterly",IF(K489&lt;=180,"Semi-annual",IF(K489&lt;=366,"Annual","Missing Data")))))))</f>
        <v>Daily</v>
      </c>
      <c r="M489" s="3">
        <f>VLOOKUP($D489,LiquidityProfile!$A:$C,2,0)</f>
        <v>5</v>
      </c>
      <c r="N489" s="3">
        <f>VLOOKUP($D489,LiquidityProfile!$A:$C,3,0)</f>
        <v>15</v>
      </c>
      <c r="O489" s="3" t="str">
        <f t="shared" si="22"/>
        <v>Liquidity Provider</v>
      </c>
      <c r="P489" s="3" t="str">
        <f t="shared" si="23"/>
        <v>Liquidity Provider</v>
      </c>
    </row>
    <row r="490" spans="1:16" ht="15.75" thickBot="1" x14ac:dyDescent="0.3">
      <c r="A490" s="3" t="s">
        <v>1018</v>
      </c>
      <c r="B490" s="3" t="s">
        <v>1019</v>
      </c>
      <c r="C490" s="3" t="s">
        <v>40</v>
      </c>
      <c r="D490" s="3" t="s">
        <v>5</v>
      </c>
      <c r="E490" s="3" t="s">
        <v>41</v>
      </c>
      <c r="F490" s="3" t="s">
        <v>42</v>
      </c>
      <c r="G490" s="3" t="s">
        <v>42</v>
      </c>
      <c r="H490" s="3" t="s">
        <v>42</v>
      </c>
      <c r="I490" s="7">
        <v>45936</v>
      </c>
      <c r="J490" s="7">
        <v>45938</v>
      </c>
      <c r="K490" s="3">
        <f t="shared" si="21"/>
        <v>2</v>
      </c>
      <c r="L490" s="3" t="str">
        <f>IF(ISNUMBER(MATCH(A490,Closed!$A:$A,0)), "Closed", IF(K490&lt;=2,"Daily",IF(K490&lt;=5,"Weekly",IF(K490&lt;=31,"Monthly",IF(K490&lt;=90,"Quarterly",IF(K490&lt;=180,"Semi-annual",IF(K490&lt;=366,"Annual","Missing Data")))))))</f>
        <v>Daily</v>
      </c>
      <c r="M490" s="3">
        <f>VLOOKUP($D490,LiquidityProfile!$A:$C,2,0)</f>
        <v>5</v>
      </c>
      <c r="N490" s="3">
        <f>VLOOKUP($D490,LiquidityProfile!$A:$C,3,0)</f>
        <v>15</v>
      </c>
      <c r="O490" s="3" t="str">
        <f t="shared" si="22"/>
        <v>Liquidity Provider</v>
      </c>
      <c r="P490" s="3" t="str">
        <f t="shared" si="23"/>
        <v>Liquidity Provider</v>
      </c>
    </row>
    <row r="491" spans="1:16" ht="15.75" thickBot="1" x14ac:dyDescent="0.3">
      <c r="A491" s="3" t="s">
        <v>1020</v>
      </c>
      <c r="B491" s="3" t="s">
        <v>1021</v>
      </c>
      <c r="C491" s="3" t="s">
        <v>40</v>
      </c>
      <c r="D491" s="3" t="s">
        <v>5</v>
      </c>
      <c r="E491" s="3" t="s">
        <v>41</v>
      </c>
      <c r="F491" s="3" t="s">
        <v>42</v>
      </c>
      <c r="G491" s="3" t="s">
        <v>42</v>
      </c>
      <c r="H491" s="3" t="s">
        <v>42</v>
      </c>
      <c r="I491" s="7">
        <v>45936</v>
      </c>
      <c r="J491" s="7">
        <v>45938</v>
      </c>
      <c r="K491" s="3">
        <f t="shared" si="21"/>
        <v>2</v>
      </c>
      <c r="L491" s="3" t="str">
        <f>IF(ISNUMBER(MATCH(A491,Closed!$A:$A,0)), "Closed", IF(K491&lt;=2,"Daily",IF(K491&lt;=5,"Weekly",IF(K491&lt;=31,"Monthly",IF(K491&lt;=90,"Quarterly",IF(K491&lt;=180,"Semi-annual",IF(K491&lt;=366,"Annual","Missing Data")))))))</f>
        <v>Daily</v>
      </c>
      <c r="M491" s="3">
        <f>VLOOKUP($D491,LiquidityProfile!$A:$C,2,0)</f>
        <v>5</v>
      </c>
      <c r="N491" s="3">
        <f>VLOOKUP($D491,LiquidityProfile!$A:$C,3,0)</f>
        <v>15</v>
      </c>
      <c r="O491" s="3" t="str">
        <f t="shared" si="22"/>
        <v>Liquidity Provider</v>
      </c>
      <c r="P491" s="3" t="str">
        <f t="shared" si="23"/>
        <v>Liquidity Provider</v>
      </c>
    </row>
    <row r="492" spans="1:16" ht="15.75" thickBot="1" x14ac:dyDescent="0.3">
      <c r="A492" s="3" t="s">
        <v>1022</v>
      </c>
      <c r="B492" s="3" t="s">
        <v>1023</v>
      </c>
      <c r="C492" s="3" t="s">
        <v>40</v>
      </c>
      <c r="D492" s="3" t="s">
        <v>5</v>
      </c>
      <c r="E492" s="3" t="s">
        <v>41</v>
      </c>
      <c r="F492" s="3" t="s">
        <v>42</v>
      </c>
      <c r="G492" s="3" t="s">
        <v>42</v>
      </c>
      <c r="H492" s="3" t="s">
        <v>42</v>
      </c>
      <c r="I492" s="7">
        <v>45936</v>
      </c>
      <c r="J492" s="7">
        <v>45938</v>
      </c>
      <c r="K492" s="3">
        <f t="shared" si="21"/>
        <v>2</v>
      </c>
      <c r="L492" s="3" t="str">
        <f>IF(ISNUMBER(MATCH(A492,Closed!$A:$A,0)), "Closed", IF(K492&lt;=2,"Daily",IF(K492&lt;=5,"Weekly",IF(K492&lt;=31,"Monthly",IF(K492&lt;=90,"Quarterly",IF(K492&lt;=180,"Semi-annual",IF(K492&lt;=366,"Annual","Missing Data")))))))</f>
        <v>Daily</v>
      </c>
      <c r="M492" s="3">
        <f>VLOOKUP($D492,LiquidityProfile!$A:$C,2,0)</f>
        <v>5</v>
      </c>
      <c r="N492" s="3">
        <f>VLOOKUP($D492,LiquidityProfile!$A:$C,3,0)</f>
        <v>15</v>
      </c>
      <c r="O492" s="3" t="str">
        <f t="shared" si="22"/>
        <v>Liquidity Provider</v>
      </c>
      <c r="P492" s="3" t="str">
        <f t="shared" si="23"/>
        <v>Liquidity Provider</v>
      </c>
    </row>
    <row r="493" spans="1:16" ht="15.75" thickBot="1" x14ac:dyDescent="0.3">
      <c r="A493" s="3" t="s">
        <v>1024</v>
      </c>
      <c r="B493" s="3" t="s">
        <v>1025</v>
      </c>
      <c r="C493" s="3" t="s">
        <v>40</v>
      </c>
      <c r="D493" s="3" t="s">
        <v>5</v>
      </c>
      <c r="E493" s="3" t="s">
        <v>41</v>
      </c>
      <c r="F493" s="3" t="s">
        <v>42</v>
      </c>
      <c r="G493" s="3" t="s">
        <v>42</v>
      </c>
      <c r="H493" s="3" t="s">
        <v>42</v>
      </c>
      <c r="I493" s="7">
        <v>45936</v>
      </c>
      <c r="J493" s="7">
        <v>45938</v>
      </c>
      <c r="K493" s="3">
        <f t="shared" si="21"/>
        <v>2</v>
      </c>
      <c r="L493" s="3" t="str">
        <f>IF(ISNUMBER(MATCH(A493,Closed!$A:$A,0)), "Closed", IF(K493&lt;=2,"Daily",IF(K493&lt;=5,"Weekly",IF(K493&lt;=31,"Monthly",IF(K493&lt;=90,"Quarterly",IF(K493&lt;=180,"Semi-annual",IF(K493&lt;=366,"Annual","Missing Data")))))))</f>
        <v>Daily</v>
      </c>
      <c r="M493" s="3">
        <f>VLOOKUP($D493,LiquidityProfile!$A:$C,2,0)</f>
        <v>5</v>
      </c>
      <c r="N493" s="3">
        <f>VLOOKUP($D493,LiquidityProfile!$A:$C,3,0)</f>
        <v>15</v>
      </c>
      <c r="O493" s="3" t="str">
        <f t="shared" si="22"/>
        <v>Liquidity Provider</v>
      </c>
      <c r="P493" s="3" t="str">
        <f t="shared" si="23"/>
        <v>Liquidity Provider</v>
      </c>
    </row>
    <row r="494" spans="1:16" ht="15.75" thickBot="1" x14ac:dyDescent="0.3">
      <c r="A494" s="3" t="s">
        <v>1026</v>
      </c>
      <c r="B494" s="3" t="s">
        <v>1027</v>
      </c>
      <c r="C494" s="3" t="s">
        <v>40</v>
      </c>
      <c r="D494" s="3" t="s">
        <v>5</v>
      </c>
      <c r="E494" s="3" t="s">
        <v>41</v>
      </c>
      <c r="F494" s="3" t="s">
        <v>42</v>
      </c>
      <c r="G494" s="3" t="s">
        <v>42</v>
      </c>
      <c r="H494" s="3" t="s">
        <v>42</v>
      </c>
      <c r="I494" s="7">
        <v>45937</v>
      </c>
      <c r="J494" s="7">
        <v>45938</v>
      </c>
      <c r="K494" s="3">
        <f t="shared" si="21"/>
        <v>1</v>
      </c>
      <c r="L494" s="3" t="str">
        <f>IF(ISNUMBER(MATCH(A494,Closed!$A:$A,0)), "Closed", IF(K494&lt;=2,"Daily",IF(K494&lt;=5,"Weekly",IF(K494&lt;=31,"Monthly",IF(K494&lt;=90,"Quarterly",IF(K494&lt;=180,"Semi-annual",IF(K494&lt;=366,"Annual","Missing Data")))))))</f>
        <v>Daily</v>
      </c>
      <c r="M494" s="3">
        <f>VLOOKUP($D494,LiquidityProfile!$A:$C,2,0)</f>
        <v>5</v>
      </c>
      <c r="N494" s="3">
        <f>VLOOKUP($D494,LiquidityProfile!$A:$C,3,0)</f>
        <v>15</v>
      </c>
      <c r="O494" s="3" t="str">
        <f t="shared" si="22"/>
        <v>Liquidity Provider</v>
      </c>
      <c r="P494" s="3" t="str">
        <f t="shared" si="23"/>
        <v>Liquidity Provider</v>
      </c>
    </row>
    <row r="495" spans="1:16" ht="15.75" thickBot="1" x14ac:dyDescent="0.3">
      <c r="A495" s="3" t="s">
        <v>1028</v>
      </c>
      <c r="B495" s="3" t="s">
        <v>1029</v>
      </c>
      <c r="C495" s="3" t="s">
        <v>40</v>
      </c>
      <c r="D495" s="3" t="s">
        <v>5</v>
      </c>
      <c r="E495" s="3" t="s">
        <v>41</v>
      </c>
      <c r="F495" s="3" t="s">
        <v>42</v>
      </c>
      <c r="G495" s="3" t="s">
        <v>41</v>
      </c>
      <c r="H495" s="3" t="s">
        <v>42</v>
      </c>
      <c r="I495" s="7">
        <v>45937</v>
      </c>
      <c r="J495" s="7">
        <v>45938</v>
      </c>
      <c r="K495" s="3">
        <f t="shared" si="21"/>
        <v>1</v>
      </c>
      <c r="L495" s="3" t="str">
        <f>IF(ISNUMBER(MATCH(A495,Closed!$A:$A,0)), "Closed", IF(K495&lt;=2,"Daily",IF(K495&lt;=5,"Weekly",IF(K495&lt;=31,"Monthly",IF(K495&lt;=90,"Quarterly",IF(K495&lt;=180,"Semi-annual",IF(K495&lt;=366,"Annual","Missing Data")))))))</f>
        <v>Daily</v>
      </c>
      <c r="M495" s="3">
        <f>VLOOKUP($D495,LiquidityProfile!$A:$C,2,0)</f>
        <v>5</v>
      </c>
      <c r="N495" s="3">
        <f>VLOOKUP($D495,LiquidityProfile!$A:$C,3,0)</f>
        <v>15</v>
      </c>
      <c r="O495" s="3" t="str">
        <f t="shared" si="22"/>
        <v>Liquidity Provider</v>
      </c>
      <c r="P495" s="3" t="str">
        <f t="shared" si="23"/>
        <v>Liquidity Provider</v>
      </c>
    </row>
    <row r="496" spans="1:16" ht="15.75" thickBot="1" x14ac:dyDescent="0.3">
      <c r="A496" s="3" t="s">
        <v>1030</v>
      </c>
      <c r="B496" s="3" t="s">
        <v>1031</v>
      </c>
      <c r="C496" s="3" t="s">
        <v>40</v>
      </c>
      <c r="D496" s="3" t="s">
        <v>5</v>
      </c>
      <c r="E496" s="3" t="s">
        <v>41</v>
      </c>
      <c r="F496" s="3" t="s">
        <v>42</v>
      </c>
      <c r="G496" s="3" t="s">
        <v>41</v>
      </c>
      <c r="H496" s="3" t="s">
        <v>42</v>
      </c>
      <c r="I496" s="7">
        <v>45937</v>
      </c>
      <c r="J496" s="7">
        <v>45938</v>
      </c>
      <c r="K496" s="3">
        <f t="shared" si="21"/>
        <v>1</v>
      </c>
      <c r="L496" s="3" t="str">
        <f>IF(ISNUMBER(MATCH(A496,Closed!$A:$A,0)), "Closed", IF(K496&lt;=2,"Daily",IF(K496&lt;=5,"Weekly",IF(K496&lt;=31,"Monthly",IF(K496&lt;=90,"Quarterly",IF(K496&lt;=180,"Semi-annual",IF(K496&lt;=366,"Annual","Missing Data")))))))</f>
        <v>Daily</v>
      </c>
      <c r="M496" s="3">
        <f>VLOOKUP($D496,LiquidityProfile!$A:$C,2,0)</f>
        <v>5</v>
      </c>
      <c r="N496" s="3">
        <f>VLOOKUP($D496,LiquidityProfile!$A:$C,3,0)</f>
        <v>15</v>
      </c>
      <c r="O496" s="3" t="str">
        <f t="shared" si="22"/>
        <v>Liquidity Provider</v>
      </c>
      <c r="P496" s="3" t="str">
        <f t="shared" si="23"/>
        <v>Liquidity Provider</v>
      </c>
    </row>
    <row r="497" spans="1:16" ht="15.75" thickBot="1" x14ac:dyDescent="0.3">
      <c r="A497" s="3" t="s">
        <v>1032</v>
      </c>
      <c r="B497" s="3" t="s">
        <v>1033</v>
      </c>
      <c r="C497" s="3" t="s">
        <v>40</v>
      </c>
      <c r="D497" s="3" t="s">
        <v>5</v>
      </c>
      <c r="E497" s="3" t="s">
        <v>41</v>
      </c>
      <c r="F497" s="3" t="s">
        <v>42</v>
      </c>
      <c r="G497" s="3" t="s">
        <v>42</v>
      </c>
      <c r="H497" s="3" t="s">
        <v>42</v>
      </c>
      <c r="I497" s="7">
        <v>45936</v>
      </c>
      <c r="J497" s="7">
        <v>45938</v>
      </c>
      <c r="K497" s="3">
        <f t="shared" si="21"/>
        <v>2</v>
      </c>
      <c r="L497" s="3" t="str">
        <f>IF(ISNUMBER(MATCH(A497,Closed!$A:$A,0)), "Closed", IF(K497&lt;=2,"Daily",IF(K497&lt;=5,"Weekly",IF(K497&lt;=31,"Monthly",IF(K497&lt;=90,"Quarterly",IF(K497&lt;=180,"Semi-annual",IF(K497&lt;=366,"Annual","Missing Data")))))))</f>
        <v>Daily</v>
      </c>
      <c r="M497" s="3">
        <f>VLOOKUP($D497,LiquidityProfile!$A:$C,2,0)</f>
        <v>5</v>
      </c>
      <c r="N497" s="3">
        <f>VLOOKUP($D497,LiquidityProfile!$A:$C,3,0)</f>
        <v>15</v>
      </c>
      <c r="O497" s="3" t="str">
        <f t="shared" si="22"/>
        <v>Liquidity Provider</v>
      </c>
      <c r="P497" s="3" t="str">
        <f t="shared" si="23"/>
        <v>Liquidity Provider</v>
      </c>
    </row>
    <row r="498" spans="1:16" ht="15.75" thickBot="1" x14ac:dyDescent="0.3">
      <c r="A498" s="3" t="s">
        <v>1034</v>
      </c>
      <c r="B498" s="3" t="s">
        <v>1035</v>
      </c>
      <c r="C498" s="3" t="s">
        <v>40</v>
      </c>
      <c r="D498" s="3" t="s">
        <v>5</v>
      </c>
      <c r="E498" s="3" t="s">
        <v>41</v>
      </c>
      <c r="F498" s="3" t="s">
        <v>42</v>
      </c>
      <c r="G498" s="3" t="s">
        <v>42</v>
      </c>
      <c r="H498" s="3" t="s">
        <v>42</v>
      </c>
      <c r="I498" s="7">
        <v>45936</v>
      </c>
      <c r="J498" s="7">
        <v>45938</v>
      </c>
      <c r="K498" s="3">
        <f t="shared" si="21"/>
        <v>2</v>
      </c>
      <c r="L498" s="3" t="str">
        <f>IF(ISNUMBER(MATCH(A498,Closed!$A:$A,0)), "Closed", IF(K498&lt;=2,"Daily",IF(K498&lt;=5,"Weekly",IF(K498&lt;=31,"Monthly",IF(K498&lt;=90,"Quarterly",IF(K498&lt;=180,"Semi-annual",IF(K498&lt;=366,"Annual","Missing Data")))))))</f>
        <v>Daily</v>
      </c>
      <c r="M498" s="3">
        <f>VLOOKUP($D498,LiquidityProfile!$A:$C,2,0)</f>
        <v>5</v>
      </c>
      <c r="N498" s="3">
        <f>VLOOKUP($D498,LiquidityProfile!$A:$C,3,0)</f>
        <v>15</v>
      </c>
      <c r="O498" s="3" t="str">
        <f t="shared" si="22"/>
        <v>Liquidity Provider</v>
      </c>
      <c r="P498" s="3" t="str">
        <f t="shared" si="23"/>
        <v>Liquidity Provider</v>
      </c>
    </row>
    <row r="499" spans="1:16" ht="15.75" thickBot="1" x14ac:dyDescent="0.3">
      <c r="A499" s="3" t="s">
        <v>1036</v>
      </c>
      <c r="B499" s="3" t="s">
        <v>1037</v>
      </c>
      <c r="C499" s="3" t="s">
        <v>40</v>
      </c>
      <c r="D499" s="3" t="s">
        <v>5</v>
      </c>
      <c r="E499" s="3" t="s">
        <v>41</v>
      </c>
      <c r="F499" s="3" t="s">
        <v>41</v>
      </c>
      <c r="G499" s="3" t="s">
        <v>41</v>
      </c>
      <c r="H499" s="3" t="s">
        <v>42</v>
      </c>
      <c r="I499" s="7">
        <v>45937</v>
      </c>
      <c r="J499" s="7">
        <v>45938</v>
      </c>
      <c r="K499" s="3">
        <f t="shared" si="21"/>
        <v>1</v>
      </c>
      <c r="L499" s="3" t="str">
        <f>IF(ISNUMBER(MATCH(A499,Closed!$A:$A,0)), "Closed", IF(K499&lt;=2,"Daily",IF(K499&lt;=5,"Weekly",IF(K499&lt;=31,"Monthly",IF(K499&lt;=90,"Quarterly",IF(K499&lt;=180,"Semi-annual",IF(K499&lt;=366,"Annual","Missing Data")))))))</f>
        <v>Daily</v>
      </c>
      <c r="M499" s="3">
        <f>VLOOKUP($D499,LiquidityProfile!$A:$C,2,0)</f>
        <v>5</v>
      </c>
      <c r="N499" s="3">
        <f>VLOOKUP($D499,LiquidityProfile!$A:$C,3,0)</f>
        <v>15</v>
      </c>
      <c r="O499" s="3" t="str">
        <f t="shared" si="22"/>
        <v>Liquidity Provider</v>
      </c>
      <c r="P499" s="3" t="str">
        <f t="shared" si="23"/>
        <v>Liquidity Provider</v>
      </c>
    </row>
    <row r="500" spans="1:16" ht="15.75" thickBot="1" x14ac:dyDescent="0.3">
      <c r="A500" s="3" t="s">
        <v>1038</v>
      </c>
      <c r="B500" s="3" t="s">
        <v>1039</v>
      </c>
      <c r="C500" s="3" t="s">
        <v>40</v>
      </c>
      <c r="D500" s="3" t="s">
        <v>5</v>
      </c>
      <c r="E500" s="3" t="s">
        <v>41</v>
      </c>
      <c r="F500" s="3" t="s">
        <v>42</v>
      </c>
      <c r="G500" s="3" t="s">
        <v>42</v>
      </c>
      <c r="H500" s="3" t="s">
        <v>42</v>
      </c>
      <c r="I500" s="7">
        <v>45936</v>
      </c>
      <c r="J500" s="7">
        <v>45938</v>
      </c>
      <c r="K500" s="3">
        <f t="shared" si="21"/>
        <v>2</v>
      </c>
      <c r="L500" s="3" t="str">
        <f>IF(ISNUMBER(MATCH(A500,Closed!$A:$A,0)), "Closed", IF(K500&lt;=2,"Daily",IF(K500&lt;=5,"Weekly",IF(K500&lt;=31,"Monthly",IF(K500&lt;=90,"Quarterly",IF(K500&lt;=180,"Semi-annual",IF(K500&lt;=366,"Annual","Missing Data")))))))</f>
        <v>Daily</v>
      </c>
      <c r="M500" s="3">
        <f>VLOOKUP($D500,LiquidityProfile!$A:$C,2,0)</f>
        <v>5</v>
      </c>
      <c r="N500" s="3">
        <f>VLOOKUP($D500,LiquidityProfile!$A:$C,3,0)</f>
        <v>15</v>
      </c>
      <c r="O500" s="3" t="str">
        <f t="shared" si="22"/>
        <v>Liquidity Provider</v>
      </c>
      <c r="P500" s="3" t="str">
        <f t="shared" si="23"/>
        <v>Liquidity Provider</v>
      </c>
    </row>
    <row r="501" spans="1:16" ht="24.75" thickBot="1" x14ac:dyDescent="0.3">
      <c r="A501" s="3" t="s">
        <v>1040</v>
      </c>
      <c r="B501" s="3" t="s">
        <v>1041</v>
      </c>
      <c r="C501" s="3" t="s">
        <v>40</v>
      </c>
      <c r="D501" s="3" t="s">
        <v>5</v>
      </c>
      <c r="E501" s="3" t="s">
        <v>41</v>
      </c>
      <c r="F501" s="3" t="s">
        <v>42</v>
      </c>
      <c r="G501" s="3" t="s">
        <v>42</v>
      </c>
      <c r="H501" s="3" t="s">
        <v>42</v>
      </c>
      <c r="I501" s="7">
        <v>45937</v>
      </c>
      <c r="J501" s="7">
        <v>45938</v>
      </c>
      <c r="K501" s="3">
        <f t="shared" si="21"/>
        <v>1</v>
      </c>
      <c r="L501" s="3" t="str">
        <f>IF(ISNUMBER(MATCH(A501,Closed!$A:$A,0)), "Closed", IF(K501&lt;=2,"Daily",IF(K501&lt;=5,"Weekly",IF(K501&lt;=31,"Monthly",IF(K501&lt;=90,"Quarterly",IF(K501&lt;=180,"Semi-annual",IF(K501&lt;=366,"Annual","Missing Data")))))))</f>
        <v>Daily</v>
      </c>
      <c r="M501" s="3">
        <f>VLOOKUP($D501,LiquidityProfile!$A:$C,2,0)</f>
        <v>5</v>
      </c>
      <c r="N501" s="3">
        <f>VLOOKUP($D501,LiquidityProfile!$A:$C,3,0)</f>
        <v>15</v>
      </c>
      <c r="O501" s="3" t="str">
        <f t="shared" si="22"/>
        <v>Liquidity Provider</v>
      </c>
      <c r="P501" s="3" t="str">
        <f t="shared" si="23"/>
        <v>Liquidity Provider</v>
      </c>
    </row>
    <row r="502" spans="1:16" ht="15.75" thickBot="1" x14ac:dyDescent="0.3">
      <c r="A502" s="3" t="s">
        <v>1042</v>
      </c>
      <c r="B502" s="3" t="s">
        <v>1043</v>
      </c>
      <c r="C502" s="3" t="s">
        <v>40</v>
      </c>
      <c r="D502" s="3" t="s">
        <v>5</v>
      </c>
      <c r="E502" s="3" t="s">
        <v>41</v>
      </c>
      <c r="F502" s="3" t="s">
        <v>42</v>
      </c>
      <c r="G502" s="3" t="s">
        <v>42</v>
      </c>
      <c r="H502" s="3" t="s">
        <v>42</v>
      </c>
      <c r="I502" s="7">
        <v>45937</v>
      </c>
      <c r="J502" s="7">
        <v>45938</v>
      </c>
      <c r="K502" s="3">
        <f t="shared" si="21"/>
        <v>1</v>
      </c>
      <c r="L502" s="3" t="str">
        <f>IF(ISNUMBER(MATCH(A502,Closed!$A:$A,0)), "Closed", IF(K502&lt;=2,"Daily",IF(K502&lt;=5,"Weekly",IF(K502&lt;=31,"Monthly",IF(K502&lt;=90,"Quarterly",IF(K502&lt;=180,"Semi-annual",IF(K502&lt;=366,"Annual","Missing Data")))))))</f>
        <v>Daily</v>
      </c>
      <c r="M502" s="3">
        <f>VLOOKUP($D502,LiquidityProfile!$A:$C,2,0)</f>
        <v>5</v>
      </c>
      <c r="N502" s="3">
        <f>VLOOKUP($D502,LiquidityProfile!$A:$C,3,0)</f>
        <v>15</v>
      </c>
      <c r="O502" s="3" t="str">
        <f t="shared" si="22"/>
        <v>Liquidity Provider</v>
      </c>
      <c r="P502" s="3" t="str">
        <f t="shared" si="23"/>
        <v>Liquidity Provider</v>
      </c>
    </row>
    <row r="503" spans="1:16" ht="15.75" thickBot="1" x14ac:dyDescent="0.3">
      <c r="A503" s="3" t="s">
        <v>1044</v>
      </c>
      <c r="B503" s="3" t="s">
        <v>1045</v>
      </c>
      <c r="C503" s="3" t="s">
        <v>40</v>
      </c>
      <c r="D503" s="3" t="s">
        <v>5</v>
      </c>
      <c r="E503" s="3" t="s">
        <v>41</v>
      </c>
      <c r="F503" s="3" t="s">
        <v>42</v>
      </c>
      <c r="G503" s="3" t="s">
        <v>42</v>
      </c>
      <c r="H503" s="3" t="s">
        <v>42</v>
      </c>
      <c r="I503" s="7">
        <v>45933</v>
      </c>
      <c r="J503" s="7">
        <v>45938</v>
      </c>
      <c r="K503" s="3">
        <f t="shared" si="21"/>
        <v>5</v>
      </c>
      <c r="L503" s="3" t="str">
        <f>IF(ISNUMBER(MATCH(A503,Closed!$A:$A,0)), "Closed", IF(K503&lt;=2,"Daily",IF(K503&lt;=5,"Weekly",IF(K503&lt;=31,"Monthly",IF(K503&lt;=90,"Quarterly",IF(K503&lt;=180,"Semi-annual",IF(K503&lt;=366,"Annual","Missing Data")))))))</f>
        <v>Weekly</v>
      </c>
      <c r="M503" s="3">
        <f>VLOOKUP($D503,LiquidityProfile!$A:$C,2,0)</f>
        <v>5</v>
      </c>
      <c r="N503" s="3">
        <f>VLOOKUP($D503,LiquidityProfile!$A:$C,3,0)</f>
        <v>15</v>
      </c>
      <c r="O503" s="3" t="str">
        <f t="shared" si="22"/>
        <v>Liquidity Provider</v>
      </c>
      <c r="P503" s="3" t="str">
        <f t="shared" si="23"/>
        <v>Liquidity Provider</v>
      </c>
    </row>
    <row r="504" spans="1:16" ht="15.75" thickBot="1" x14ac:dyDescent="0.3">
      <c r="A504" s="3" t="s">
        <v>1046</v>
      </c>
      <c r="B504" s="3" t="s">
        <v>1047</v>
      </c>
      <c r="C504" s="3" t="s">
        <v>40</v>
      </c>
      <c r="D504" s="3" t="s">
        <v>5</v>
      </c>
      <c r="E504" s="3" t="s">
        <v>41</v>
      </c>
      <c r="F504" s="3" t="s">
        <v>42</v>
      </c>
      <c r="G504" s="3" t="s">
        <v>42</v>
      </c>
      <c r="H504" s="3" t="s">
        <v>42</v>
      </c>
      <c r="I504" s="7">
        <v>45937</v>
      </c>
      <c r="J504" s="7">
        <v>45938</v>
      </c>
      <c r="K504" s="3">
        <f t="shared" si="21"/>
        <v>1</v>
      </c>
      <c r="L504" s="3" t="str">
        <f>IF(ISNUMBER(MATCH(A504,Closed!$A:$A,0)), "Closed", IF(K504&lt;=2,"Daily",IF(K504&lt;=5,"Weekly",IF(K504&lt;=31,"Monthly",IF(K504&lt;=90,"Quarterly",IF(K504&lt;=180,"Semi-annual",IF(K504&lt;=366,"Annual","Missing Data")))))))</f>
        <v>Daily</v>
      </c>
      <c r="M504" s="3">
        <f>VLOOKUP($D504,LiquidityProfile!$A:$C,2,0)</f>
        <v>5</v>
      </c>
      <c r="N504" s="3">
        <f>VLOOKUP($D504,LiquidityProfile!$A:$C,3,0)</f>
        <v>15</v>
      </c>
      <c r="O504" s="3" t="str">
        <f t="shared" si="22"/>
        <v>Liquidity Provider</v>
      </c>
      <c r="P504" s="3" t="str">
        <f t="shared" si="23"/>
        <v>Liquidity Provider</v>
      </c>
    </row>
    <row r="505" spans="1:16" ht="15.75" thickBot="1" x14ac:dyDescent="0.3">
      <c r="A505" s="3" t="s">
        <v>1048</v>
      </c>
      <c r="B505" s="3" t="s">
        <v>1049</v>
      </c>
      <c r="C505" s="3" t="s">
        <v>40</v>
      </c>
      <c r="D505" s="3" t="s">
        <v>5</v>
      </c>
      <c r="E505" s="3" t="s">
        <v>41</v>
      </c>
      <c r="F505" s="3" t="s">
        <v>42</v>
      </c>
      <c r="G505" s="3" t="s">
        <v>41</v>
      </c>
      <c r="H505" s="3" t="s">
        <v>42</v>
      </c>
      <c r="I505" s="7">
        <v>45937</v>
      </c>
      <c r="J505" s="7">
        <v>45938</v>
      </c>
      <c r="K505" s="3">
        <f t="shared" si="21"/>
        <v>1</v>
      </c>
      <c r="L505" s="3" t="str">
        <f>IF(ISNUMBER(MATCH(A505,Closed!$A:$A,0)), "Closed", IF(K505&lt;=2,"Daily",IF(K505&lt;=5,"Weekly",IF(K505&lt;=31,"Monthly",IF(K505&lt;=90,"Quarterly",IF(K505&lt;=180,"Semi-annual",IF(K505&lt;=366,"Annual","Missing Data")))))))</f>
        <v>Daily</v>
      </c>
      <c r="M505" s="3">
        <f>VLOOKUP($D505,LiquidityProfile!$A:$C,2,0)</f>
        <v>5</v>
      </c>
      <c r="N505" s="3">
        <f>VLOOKUP($D505,LiquidityProfile!$A:$C,3,0)</f>
        <v>15</v>
      </c>
      <c r="O505" s="3" t="str">
        <f t="shared" si="22"/>
        <v>Liquidity Provider</v>
      </c>
      <c r="P505" s="3" t="str">
        <f t="shared" si="23"/>
        <v>Liquidity Provider</v>
      </c>
    </row>
    <row r="506" spans="1:16" ht="15.75" thickBot="1" x14ac:dyDescent="0.3">
      <c r="A506" s="3" t="s">
        <v>1050</v>
      </c>
      <c r="B506" s="3" t="s">
        <v>1051</v>
      </c>
      <c r="C506" s="3" t="s">
        <v>40</v>
      </c>
      <c r="D506" s="3" t="s">
        <v>5</v>
      </c>
      <c r="E506" s="3" t="s">
        <v>41</v>
      </c>
      <c r="F506" s="3" t="s">
        <v>42</v>
      </c>
      <c r="G506" s="3" t="s">
        <v>42</v>
      </c>
      <c r="H506" s="3" t="s">
        <v>42</v>
      </c>
      <c r="I506" s="7">
        <v>45936</v>
      </c>
      <c r="J506" s="7">
        <v>45938</v>
      </c>
      <c r="K506" s="3">
        <f t="shared" si="21"/>
        <v>2</v>
      </c>
      <c r="L506" s="3" t="str">
        <f>IF(ISNUMBER(MATCH(A506,Closed!$A:$A,0)), "Closed", IF(K506&lt;=2,"Daily",IF(K506&lt;=5,"Weekly",IF(K506&lt;=31,"Monthly",IF(K506&lt;=90,"Quarterly",IF(K506&lt;=180,"Semi-annual",IF(K506&lt;=366,"Annual","Missing Data")))))))</f>
        <v>Daily</v>
      </c>
      <c r="M506" s="3">
        <f>VLOOKUP($D506,LiquidityProfile!$A:$C,2,0)</f>
        <v>5</v>
      </c>
      <c r="N506" s="3">
        <f>VLOOKUP($D506,LiquidityProfile!$A:$C,3,0)</f>
        <v>15</v>
      </c>
      <c r="O506" s="3" t="str">
        <f t="shared" si="22"/>
        <v>Liquidity Provider</v>
      </c>
      <c r="P506" s="3" t="str">
        <f t="shared" si="23"/>
        <v>Liquidity Provider</v>
      </c>
    </row>
    <row r="507" spans="1:16" ht="15.75" thickBot="1" x14ac:dyDescent="0.3">
      <c r="A507" s="3" t="s">
        <v>1052</v>
      </c>
      <c r="B507" s="3" t="s">
        <v>1053</v>
      </c>
      <c r="C507" s="3" t="s">
        <v>40</v>
      </c>
      <c r="D507" s="3" t="s">
        <v>5</v>
      </c>
      <c r="E507" s="3" t="s">
        <v>41</v>
      </c>
      <c r="F507" s="3" t="s">
        <v>42</v>
      </c>
      <c r="G507" s="3" t="s">
        <v>42</v>
      </c>
      <c r="H507" s="3" t="s">
        <v>42</v>
      </c>
      <c r="I507" s="7">
        <v>45936</v>
      </c>
      <c r="J507" s="7">
        <v>45938</v>
      </c>
      <c r="K507" s="3">
        <f t="shared" si="21"/>
        <v>2</v>
      </c>
      <c r="L507" s="3" t="str">
        <f>IF(ISNUMBER(MATCH(A507,Closed!$A:$A,0)), "Closed", IF(K507&lt;=2,"Daily",IF(K507&lt;=5,"Weekly",IF(K507&lt;=31,"Monthly",IF(K507&lt;=90,"Quarterly",IF(K507&lt;=180,"Semi-annual",IF(K507&lt;=366,"Annual","Missing Data")))))))</f>
        <v>Daily</v>
      </c>
      <c r="M507" s="3">
        <f>VLOOKUP($D507,LiquidityProfile!$A:$C,2,0)</f>
        <v>5</v>
      </c>
      <c r="N507" s="3">
        <f>VLOOKUP($D507,LiquidityProfile!$A:$C,3,0)</f>
        <v>15</v>
      </c>
      <c r="O507" s="3" t="str">
        <f t="shared" si="22"/>
        <v>Liquidity Provider</v>
      </c>
      <c r="P507" s="3" t="str">
        <f t="shared" si="23"/>
        <v>Liquidity Provider</v>
      </c>
    </row>
    <row r="508" spans="1:16" ht="15.75" thickBot="1" x14ac:dyDescent="0.3">
      <c r="A508" s="3" t="s">
        <v>1054</v>
      </c>
      <c r="B508" s="3" t="s">
        <v>1055</v>
      </c>
      <c r="C508" s="3" t="s">
        <v>40</v>
      </c>
      <c r="D508" s="3" t="s">
        <v>5</v>
      </c>
      <c r="E508" s="3" t="s">
        <v>41</v>
      </c>
      <c r="F508" s="3" t="s">
        <v>42</v>
      </c>
      <c r="G508" s="3" t="s">
        <v>42</v>
      </c>
      <c r="H508" s="3" t="s">
        <v>42</v>
      </c>
      <c r="I508" s="7">
        <v>45933</v>
      </c>
      <c r="J508" s="7">
        <v>45938</v>
      </c>
      <c r="K508" s="3">
        <f t="shared" si="21"/>
        <v>5</v>
      </c>
      <c r="L508" s="3" t="str">
        <f>IF(ISNUMBER(MATCH(A508,Closed!$A:$A,0)), "Closed", IF(K508&lt;=2,"Daily",IF(K508&lt;=5,"Weekly",IF(K508&lt;=31,"Monthly",IF(K508&lt;=90,"Quarterly",IF(K508&lt;=180,"Semi-annual",IF(K508&lt;=366,"Annual","Missing Data")))))))</f>
        <v>Weekly</v>
      </c>
      <c r="M508" s="3">
        <f>VLOOKUP($D508,LiquidityProfile!$A:$C,2,0)</f>
        <v>5</v>
      </c>
      <c r="N508" s="3">
        <f>VLOOKUP($D508,LiquidityProfile!$A:$C,3,0)</f>
        <v>15</v>
      </c>
      <c r="O508" s="3" t="str">
        <f t="shared" si="22"/>
        <v>Liquidity Provider</v>
      </c>
      <c r="P508" s="3" t="str">
        <f t="shared" si="23"/>
        <v>Liquidity Provider</v>
      </c>
    </row>
    <row r="509" spans="1:16" ht="15.75" thickBot="1" x14ac:dyDescent="0.3">
      <c r="A509" s="3" t="s">
        <v>1056</v>
      </c>
      <c r="B509" s="3" t="s">
        <v>1057</v>
      </c>
      <c r="C509" s="3" t="s">
        <v>40</v>
      </c>
      <c r="D509" s="3" t="s">
        <v>5</v>
      </c>
      <c r="E509" s="3" t="s">
        <v>41</v>
      </c>
      <c r="F509" s="3" t="s">
        <v>42</v>
      </c>
      <c r="G509" s="3" t="s">
        <v>42</v>
      </c>
      <c r="H509" s="3" t="s">
        <v>42</v>
      </c>
      <c r="I509" s="7">
        <v>45933</v>
      </c>
      <c r="J509" s="7">
        <v>45938</v>
      </c>
      <c r="K509" s="3">
        <f t="shared" si="21"/>
        <v>5</v>
      </c>
      <c r="L509" s="3" t="str">
        <f>IF(ISNUMBER(MATCH(A509,Closed!$A:$A,0)), "Closed", IF(K509&lt;=2,"Daily",IF(K509&lt;=5,"Weekly",IF(K509&lt;=31,"Monthly",IF(K509&lt;=90,"Quarterly",IF(K509&lt;=180,"Semi-annual",IF(K509&lt;=366,"Annual","Missing Data")))))))</f>
        <v>Weekly</v>
      </c>
      <c r="M509" s="3">
        <f>VLOOKUP($D509,LiquidityProfile!$A:$C,2,0)</f>
        <v>5</v>
      </c>
      <c r="N509" s="3">
        <f>VLOOKUP($D509,LiquidityProfile!$A:$C,3,0)</f>
        <v>15</v>
      </c>
      <c r="O509" s="3" t="str">
        <f t="shared" si="22"/>
        <v>Liquidity Provider</v>
      </c>
      <c r="P509" s="3" t="str">
        <f t="shared" si="23"/>
        <v>Liquidity Provider</v>
      </c>
    </row>
    <row r="510" spans="1:16" ht="15.75" thickBot="1" x14ac:dyDescent="0.3">
      <c r="A510" s="3" t="s">
        <v>1058</v>
      </c>
      <c r="B510" s="3" t="s">
        <v>1059</v>
      </c>
      <c r="C510" s="3" t="s">
        <v>40</v>
      </c>
      <c r="D510" s="3" t="s">
        <v>5</v>
      </c>
      <c r="E510" s="3" t="s">
        <v>41</v>
      </c>
      <c r="F510" s="3" t="s">
        <v>42</v>
      </c>
      <c r="G510" s="3" t="s">
        <v>41</v>
      </c>
      <c r="H510" s="3" t="s">
        <v>42</v>
      </c>
      <c r="I510" s="7">
        <v>45937</v>
      </c>
      <c r="J510" s="7">
        <v>45938</v>
      </c>
      <c r="K510" s="3">
        <f t="shared" si="21"/>
        <v>1</v>
      </c>
      <c r="L510" s="3" t="str">
        <f>IF(ISNUMBER(MATCH(A510,Closed!$A:$A,0)), "Closed", IF(K510&lt;=2,"Daily",IF(K510&lt;=5,"Weekly",IF(K510&lt;=31,"Monthly",IF(K510&lt;=90,"Quarterly",IF(K510&lt;=180,"Semi-annual",IF(K510&lt;=366,"Annual","Missing Data")))))))</f>
        <v>Daily</v>
      </c>
      <c r="M510" s="3">
        <f>VLOOKUP($D510,LiquidityProfile!$A:$C,2,0)</f>
        <v>5</v>
      </c>
      <c r="N510" s="3">
        <f>VLOOKUP($D510,LiquidityProfile!$A:$C,3,0)</f>
        <v>15</v>
      </c>
      <c r="O510" s="3" t="str">
        <f t="shared" si="22"/>
        <v>Liquidity Provider</v>
      </c>
      <c r="P510" s="3" t="str">
        <f t="shared" si="23"/>
        <v>Liquidity Provider</v>
      </c>
    </row>
    <row r="511" spans="1:16" ht="15.75" thickBot="1" x14ac:dyDescent="0.3">
      <c r="A511" s="3" t="s">
        <v>1060</v>
      </c>
      <c r="B511" s="3" t="s">
        <v>1061</v>
      </c>
      <c r="C511" s="3" t="s">
        <v>40</v>
      </c>
      <c r="D511" s="3" t="s">
        <v>5</v>
      </c>
      <c r="E511" s="3" t="s">
        <v>41</v>
      </c>
      <c r="F511" s="3" t="s">
        <v>42</v>
      </c>
      <c r="G511" s="3" t="s">
        <v>42</v>
      </c>
      <c r="H511" s="3" t="s">
        <v>42</v>
      </c>
      <c r="I511" s="7">
        <v>45937</v>
      </c>
      <c r="J511" s="7">
        <v>45938</v>
      </c>
      <c r="K511" s="3">
        <f t="shared" si="21"/>
        <v>1</v>
      </c>
      <c r="L511" s="3" t="str">
        <f>IF(ISNUMBER(MATCH(A511,Closed!$A:$A,0)), "Closed", IF(K511&lt;=2,"Daily",IF(K511&lt;=5,"Weekly",IF(K511&lt;=31,"Monthly",IF(K511&lt;=90,"Quarterly",IF(K511&lt;=180,"Semi-annual",IF(K511&lt;=366,"Annual","Missing Data")))))))</f>
        <v>Daily</v>
      </c>
      <c r="M511" s="3">
        <f>VLOOKUP($D511,LiquidityProfile!$A:$C,2,0)</f>
        <v>5</v>
      </c>
      <c r="N511" s="3">
        <f>VLOOKUP($D511,LiquidityProfile!$A:$C,3,0)</f>
        <v>15</v>
      </c>
      <c r="O511" s="3" t="str">
        <f t="shared" si="22"/>
        <v>Liquidity Provider</v>
      </c>
      <c r="P511" s="3" t="str">
        <f t="shared" si="23"/>
        <v>Liquidity Provider</v>
      </c>
    </row>
    <row r="512" spans="1:16" ht="15.75" thickBot="1" x14ac:dyDescent="0.3">
      <c r="A512" s="3" t="s">
        <v>1062</v>
      </c>
      <c r="B512" s="3" t="s">
        <v>1063</v>
      </c>
      <c r="C512" s="3" t="s">
        <v>40</v>
      </c>
      <c r="D512" s="3" t="s">
        <v>5</v>
      </c>
      <c r="E512" s="3" t="s">
        <v>41</v>
      </c>
      <c r="F512" s="3" t="s">
        <v>42</v>
      </c>
      <c r="G512" s="3" t="s">
        <v>42</v>
      </c>
      <c r="H512" s="3" t="s">
        <v>42</v>
      </c>
      <c r="I512" s="7">
        <v>45936</v>
      </c>
      <c r="J512" s="7">
        <v>45938</v>
      </c>
      <c r="K512" s="3">
        <f t="shared" si="21"/>
        <v>2</v>
      </c>
      <c r="L512" s="3" t="str">
        <f>IF(ISNUMBER(MATCH(A512,Closed!$A:$A,0)), "Closed", IF(K512&lt;=2,"Daily",IF(K512&lt;=5,"Weekly",IF(K512&lt;=31,"Monthly",IF(K512&lt;=90,"Quarterly",IF(K512&lt;=180,"Semi-annual",IF(K512&lt;=366,"Annual","Missing Data")))))))</f>
        <v>Daily</v>
      </c>
      <c r="M512" s="3">
        <f>VLOOKUP($D512,LiquidityProfile!$A:$C,2,0)</f>
        <v>5</v>
      </c>
      <c r="N512" s="3">
        <f>VLOOKUP($D512,LiquidityProfile!$A:$C,3,0)</f>
        <v>15</v>
      </c>
      <c r="O512" s="3" t="str">
        <f t="shared" si="22"/>
        <v>Liquidity Provider</v>
      </c>
      <c r="P512" s="3" t="str">
        <f t="shared" si="23"/>
        <v>Liquidity Provider</v>
      </c>
    </row>
    <row r="513" spans="1:16" ht="15.75" thickBot="1" x14ac:dyDescent="0.3">
      <c r="A513" s="3" t="s">
        <v>1064</v>
      </c>
      <c r="B513" s="3" t="s">
        <v>1065</v>
      </c>
      <c r="C513" s="3" t="s">
        <v>40</v>
      </c>
      <c r="D513" s="3" t="s">
        <v>5</v>
      </c>
      <c r="E513" s="3" t="s">
        <v>41</v>
      </c>
      <c r="F513" s="3" t="s">
        <v>41</v>
      </c>
      <c r="G513" s="3" t="s">
        <v>42</v>
      </c>
      <c r="H513" s="3" t="s">
        <v>42</v>
      </c>
      <c r="I513" s="7">
        <v>45937</v>
      </c>
      <c r="J513" s="7">
        <v>45938</v>
      </c>
      <c r="K513" s="3">
        <f t="shared" si="21"/>
        <v>1</v>
      </c>
      <c r="L513" s="3" t="str">
        <f>IF(ISNUMBER(MATCH(A513,Closed!$A:$A,0)), "Closed", IF(K513&lt;=2,"Daily",IF(K513&lt;=5,"Weekly",IF(K513&lt;=31,"Monthly",IF(K513&lt;=90,"Quarterly",IF(K513&lt;=180,"Semi-annual",IF(K513&lt;=366,"Annual","Missing Data")))))))</f>
        <v>Daily</v>
      </c>
      <c r="M513" s="3">
        <f>VLOOKUP($D513,LiquidityProfile!$A:$C,2,0)</f>
        <v>5</v>
      </c>
      <c r="N513" s="3">
        <f>VLOOKUP($D513,LiquidityProfile!$A:$C,3,0)</f>
        <v>15</v>
      </c>
      <c r="O513" s="3" t="str">
        <f t="shared" si="22"/>
        <v>Liquidity Provider</v>
      </c>
      <c r="P513" s="3" t="str">
        <f t="shared" si="23"/>
        <v>Liquidity Provider</v>
      </c>
    </row>
    <row r="514" spans="1:16" ht="15.75" thickBot="1" x14ac:dyDescent="0.3">
      <c r="A514" s="3" t="s">
        <v>1066</v>
      </c>
      <c r="B514" s="3" t="s">
        <v>1067</v>
      </c>
      <c r="C514" s="3" t="s">
        <v>40</v>
      </c>
      <c r="D514" s="3" t="s">
        <v>5</v>
      </c>
      <c r="E514" s="3" t="s">
        <v>41</v>
      </c>
      <c r="F514" s="3" t="s">
        <v>42</v>
      </c>
      <c r="G514" s="3" t="s">
        <v>42</v>
      </c>
      <c r="H514" s="3" t="s">
        <v>42</v>
      </c>
      <c r="I514" s="7">
        <v>45936</v>
      </c>
      <c r="J514" s="7">
        <v>45938</v>
      </c>
      <c r="K514" s="3">
        <f t="shared" ref="K514:K577" si="24">IF(ISBLANK(I514), "", J514-I514)</f>
        <v>2</v>
      </c>
      <c r="L514" s="3" t="str">
        <f>IF(ISNUMBER(MATCH(A514,Closed!$A:$A,0)), "Closed", IF(K514&lt;=2,"Daily",IF(K514&lt;=5,"Weekly",IF(K514&lt;=31,"Monthly",IF(K514&lt;=90,"Quarterly",IF(K514&lt;=180,"Semi-annual",IF(K514&lt;=366,"Annual","Missing Data")))))))</f>
        <v>Daily</v>
      </c>
      <c r="M514" s="3">
        <f>VLOOKUP($D514,LiquidityProfile!$A:$C,2,0)</f>
        <v>5</v>
      </c>
      <c r="N514" s="3">
        <f>VLOOKUP($D514,LiquidityProfile!$A:$C,3,0)</f>
        <v>15</v>
      </c>
      <c r="O514" s="3" t="str">
        <f t="shared" si="22"/>
        <v>Liquidity Provider</v>
      </c>
      <c r="P514" s="3" t="str">
        <f t="shared" si="23"/>
        <v>Liquidity Provider</v>
      </c>
    </row>
    <row r="515" spans="1:16" ht="15.75" thickBot="1" x14ac:dyDescent="0.3">
      <c r="A515" s="3" t="s">
        <v>1068</v>
      </c>
      <c r="B515" s="3" t="s">
        <v>1069</v>
      </c>
      <c r="C515" s="3" t="s">
        <v>40</v>
      </c>
      <c r="D515" s="3" t="s">
        <v>5</v>
      </c>
      <c r="E515" s="3" t="s">
        <v>41</v>
      </c>
      <c r="F515" s="3" t="s">
        <v>42</v>
      </c>
      <c r="G515" s="3" t="s">
        <v>42</v>
      </c>
      <c r="H515" s="3" t="s">
        <v>42</v>
      </c>
      <c r="I515" s="7">
        <v>45936</v>
      </c>
      <c r="J515" s="7">
        <v>45938</v>
      </c>
      <c r="K515" s="3">
        <f t="shared" si="24"/>
        <v>2</v>
      </c>
      <c r="L515" s="3" t="str">
        <f>IF(ISNUMBER(MATCH(A515,Closed!$A:$A,0)), "Closed", IF(K515&lt;=2,"Daily",IF(K515&lt;=5,"Weekly",IF(K515&lt;=31,"Monthly",IF(K515&lt;=90,"Quarterly",IF(K515&lt;=180,"Semi-annual",IF(K515&lt;=366,"Annual","Missing Data")))))))</f>
        <v>Daily</v>
      </c>
      <c r="M515" s="3">
        <f>VLOOKUP($D515,LiquidityProfile!$A:$C,2,0)</f>
        <v>5</v>
      </c>
      <c r="N515" s="3">
        <f>VLOOKUP($D515,LiquidityProfile!$A:$C,3,0)</f>
        <v>15</v>
      </c>
      <c r="O515" s="3" t="str">
        <f t="shared" ref="O515:O578" si="25">IF(L515="Closed","Not Applicable",IF(M515&lt;=30,"Liquidity Provider","Liquidity Receiver"))</f>
        <v>Liquidity Provider</v>
      </c>
      <c r="P515" s="3" t="str">
        <f t="shared" ref="P515:P578" si="26">IF(L515="Closed","Not Applicable",IF(N515&lt;=30,"Liquidity Provider","Liquidity Receiver"))</f>
        <v>Liquidity Provider</v>
      </c>
    </row>
    <row r="516" spans="1:16" ht="15.75" thickBot="1" x14ac:dyDescent="0.3">
      <c r="A516" s="3" t="s">
        <v>1070</v>
      </c>
      <c r="B516" s="3" t="s">
        <v>1071</v>
      </c>
      <c r="C516" s="3" t="s">
        <v>40</v>
      </c>
      <c r="D516" s="3" t="s">
        <v>5</v>
      </c>
      <c r="E516" s="3" t="s">
        <v>41</v>
      </c>
      <c r="F516" s="3" t="s">
        <v>41</v>
      </c>
      <c r="G516" s="3" t="s">
        <v>41</v>
      </c>
      <c r="H516" s="3" t="s">
        <v>41</v>
      </c>
      <c r="I516" s="7">
        <v>45936</v>
      </c>
      <c r="J516" s="7">
        <v>45938</v>
      </c>
      <c r="K516" s="3">
        <f t="shared" si="24"/>
        <v>2</v>
      </c>
      <c r="L516" s="3" t="str">
        <f>IF(ISNUMBER(MATCH(A516,Closed!$A:$A,0)), "Closed", IF(K516&lt;=2,"Daily",IF(K516&lt;=5,"Weekly",IF(K516&lt;=31,"Monthly",IF(K516&lt;=90,"Quarterly",IF(K516&lt;=180,"Semi-annual",IF(K516&lt;=366,"Annual","Missing Data")))))))</f>
        <v>Daily</v>
      </c>
      <c r="M516" s="3">
        <f>VLOOKUP($D516,LiquidityProfile!$A:$C,2,0)</f>
        <v>5</v>
      </c>
      <c r="N516" s="3">
        <f>VLOOKUP($D516,LiquidityProfile!$A:$C,3,0)</f>
        <v>15</v>
      </c>
      <c r="O516" s="3" t="str">
        <f t="shared" si="25"/>
        <v>Liquidity Provider</v>
      </c>
      <c r="P516" s="3" t="str">
        <f t="shared" si="26"/>
        <v>Liquidity Provider</v>
      </c>
    </row>
    <row r="517" spans="1:16" ht="15.75" thickBot="1" x14ac:dyDescent="0.3">
      <c r="A517" s="3" t="s">
        <v>1072</v>
      </c>
      <c r="B517" s="3" t="s">
        <v>1073</v>
      </c>
      <c r="C517" s="3" t="s">
        <v>40</v>
      </c>
      <c r="D517" s="3" t="s">
        <v>5</v>
      </c>
      <c r="E517" s="3" t="s">
        <v>41</v>
      </c>
      <c r="F517" s="3" t="s">
        <v>42</v>
      </c>
      <c r="G517" s="3" t="s">
        <v>42</v>
      </c>
      <c r="H517" s="3" t="s">
        <v>42</v>
      </c>
      <c r="I517" s="7">
        <v>45936</v>
      </c>
      <c r="J517" s="7">
        <v>45938</v>
      </c>
      <c r="K517" s="3">
        <f t="shared" si="24"/>
        <v>2</v>
      </c>
      <c r="L517" s="3" t="str">
        <f>IF(ISNUMBER(MATCH(A517,Closed!$A:$A,0)), "Closed", IF(K517&lt;=2,"Daily",IF(K517&lt;=5,"Weekly",IF(K517&lt;=31,"Monthly",IF(K517&lt;=90,"Quarterly",IF(K517&lt;=180,"Semi-annual",IF(K517&lt;=366,"Annual","Missing Data")))))))</f>
        <v>Daily</v>
      </c>
      <c r="M517" s="3">
        <f>VLOOKUP($D517,LiquidityProfile!$A:$C,2,0)</f>
        <v>5</v>
      </c>
      <c r="N517" s="3">
        <f>VLOOKUP($D517,LiquidityProfile!$A:$C,3,0)</f>
        <v>15</v>
      </c>
      <c r="O517" s="3" t="str">
        <f t="shared" si="25"/>
        <v>Liquidity Provider</v>
      </c>
      <c r="P517" s="3" t="str">
        <f t="shared" si="26"/>
        <v>Liquidity Provider</v>
      </c>
    </row>
    <row r="518" spans="1:16" ht="15.75" thickBot="1" x14ac:dyDescent="0.3">
      <c r="A518" s="3" t="s">
        <v>1074</v>
      </c>
      <c r="B518" s="3" t="s">
        <v>1075</v>
      </c>
      <c r="C518" s="3" t="s">
        <v>40</v>
      </c>
      <c r="D518" s="3" t="s">
        <v>5</v>
      </c>
      <c r="E518" s="3" t="s">
        <v>41</v>
      </c>
      <c r="F518" s="3" t="s">
        <v>41</v>
      </c>
      <c r="G518" s="3" t="s">
        <v>41</v>
      </c>
      <c r="H518" s="3" t="s">
        <v>42</v>
      </c>
      <c r="I518" s="7">
        <v>45937</v>
      </c>
      <c r="J518" s="7">
        <v>45938</v>
      </c>
      <c r="K518" s="3">
        <f t="shared" si="24"/>
        <v>1</v>
      </c>
      <c r="L518" s="3" t="str">
        <f>IF(ISNUMBER(MATCH(A518,Closed!$A:$A,0)), "Closed", IF(K518&lt;=2,"Daily",IF(K518&lt;=5,"Weekly",IF(K518&lt;=31,"Monthly",IF(K518&lt;=90,"Quarterly",IF(K518&lt;=180,"Semi-annual",IF(K518&lt;=366,"Annual","Missing Data")))))))</f>
        <v>Daily</v>
      </c>
      <c r="M518" s="3">
        <f>VLOOKUP($D518,LiquidityProfile!$A:$C,2,0)</f>
        <v>5</v>
      </c>
      <c r="N518" s="3">
        <f>VLOOKUP($D518,LiquidityProfile!$A:$C,3,0)</f>
        <v>15</v>
      </c>
      <c r="O518" s="3" t="str">
        <f t="shared" si="25"/>
        <v>Liquidity Provider</v>
      </c>
      <c r="P518" s="3" t="str">
        <f t="shared" si="26"/>
        <v>Liquidity Provider</v>
      </c>
    </row>
    <row r="519" spans="1:16" ht="15.75" thickBot="1" x14ac:dyDescent="0.3">
      <c r="A519" s="3" t="s">
        <v>1076</v>
      </c>
      <c r="B519" s="3" t="s">
        <v>1077</v>
      </c>
      <c r="C519" s="3" t="s">
        <v>40</v>
      </c>
      <c r="D519" s="3" t="s">
        <v>5</v>
      </c>
      <c r="E519" s="3" t="s">
        <v>41</v>
      </c>
      <c r="F519" s="3" t="s">
        <v>42</v>
      </c>
      <c r="G519" s="3" t="s">
        <v>41</v>
      </c>
      <c r="H519" s="3" t="s">
        <v>42</v>
      </c>
      <c r="I519" s="7">
        <v>45937</v>
      </c>
      <c r="J519" s="7">
        <v>45938</v>
      </c>
      <c r="K519" s="3">
        <f t="shared" si="24"/>
        <v>1</v>
      </c>
      <c r="L519" s="3" t="str">
        <f>IF(ISNUMBER(MATCH(A519,Closed!$A:$A,0)), "Closed", IF(K519&lt;=2,"Daily",IF(K519&lt;=5,"Weekly",IF(K519&lt;=31,"Monthly",IF(K519&lt;=90,"Quarterly",IF(K519&lt;=180,"Semi-annual",IF(K519&lt;=366,"Annual","Missing Data")))))))</f>
        <v>Daily</v>
      </c>
      <c r="M519" s="3">
        <f>VLOOKUP($D519,LiquidityProfile!$A:$C,2,0)</f>
        <v>5</v>
      </c>
      <c r="N519" s="3">
        <f>VLOOKUP($D519,LiquidityProfile!$A:$C,3,0)</f>
        <v>15</v>
      </c>
      <c r="O519" s="3" t="str">
        <f t="shared" si="25"/>
        <v>Liquidity Provider</v>
      </c>
      <c r="P519" s="3" t="str">
        <f t="shared" si="26"/>
        <v>Liquidity Provider</v>
      </c>
    </row>
    <row r="520" spans="1:16" ht="15.75" thickBot="1" x14ac:dyDescent="0.3">
      <c r="A520" s="3" t="s">
        <v>1078</v>
      </c>
      <c r="B520" s="3" t="s">
        <v>1079</v>
      </c>
      <c r="C520" s="3" t="s">
        <v>40</v>
      </c>
      <c r="D520" s="3" t="s">
        <v>5</v>
      </c>
      <c r="E520" s="3" t="s">
        <v>41</v>
      </c>
      <c r="F520" s="3" t="s">
        <v>42</v>
      </c>
      <c r="G520" s="3" t="s">
        <v>42</v>
      </c>
      <c r="H520" s="3" t="s">
        <v>42</v>
      </c>
      <c r="I520" s="7">
        <v>45936</v>
      </c>
      <c r="J520" s="7">
        <v>45938</v>
      </c>
      <c r="K520" s="3">
        <f t="shared" si="24"/>
        <v>2</v>
      </c>
      <c r="L520" s="3" t="str">
        <f>IF(ISNUMBER(MATCH(A520,Closed!$A:$A,0)), "Closed", IF(K520&lt;=2,"Daily",IF(K520&lt;=5,"Weekly",IF(K520&lt;=31,"Monthly",IF(K520&lt;=90,"Quarterly",IF(K520&lt;=180,"Semi-annual",IF(K520&lt;=366,"Annual","Missing Data")))))))</f>
        <v>Daily</v>
      </c>
      <c r="M520" s="3">
        <f>VLOOKUP($D520,LiquidityProfile!$A:$C,2,0)</f>
        <v>5</v>
      </c>
      <c r="N520" s="3">
        <f>VLOOKUP($D520,LiquidityProfile!$A:$C,3,0)</f>
        <v>15</v>
      </c>
      <c r="O520" s="3" t="str">
        <f t="shared" si="25"/>
        <v>Liquidity Provider</v>
      </c>
      <c r="P520" s="3" t="str">
        <f t="shared" si="26"/>
        <v>Liquidity Provider</v>
      </c>
    </row>
    <row r="521" spans="1:16" ht="15.75" thickBot="1" x14ac:dyDescent="0.3">
      <c r="A521" s="3" t="s">
        <v>1080</v>
      </c>
      <c r="B521" s="3" t="s">
        <v>1081</v>
      </c>
      <c r="C521" s="3" t="s">
        <v>40</v>
      </c>
      <c r="D521" s="3" t="s">
        <v>5</v>
      </c>
      <c r="E521" s="3" t="s">
        <v>41</v>
      </c>
      <c r="F521" s="3" t="s">
        <v>42</v>
      </c>
      <c r="G521" s="3" t="s">
        <v>42</v>
      </c>
      <c r="H521" s="3" t="s">
        <v>42</v>
      </c>
      <c r="I521" s="7">
        <v>45936</v>
      </c>
      <c r="J521" s="7">
        <v>45938</v>
      </c>
      <c r="K521" s="3">
        <f t="shared" si="24"/>
        <v>2</v>
      </c>
      <c r="L521" s="3" t="str">
        <f>IF(ISNUMBER(MATCH(A521,Closed!$A:$A,0)), "Closed", IF(K521&lt;=2,"Daily",IF(K521&lt;=5,"Weekly",IF(K521&lt;=31,"Monthly",IF(K521&lt;=90,"Quarterly",IF(K521&lt;=180,"Semi-annual",IF(K521&lt;=366,"Annual","Missing Data")))))))</f>
        <v>Daily</v>
      </c>
      <c r="M521" s="3">
        <f>VLOOKUP($D521,LiquidityProfile!$A:$C,2,0)</f>
        <v>5</v>
      </c>
      <c r="N521" s="3">
        <f>VLOOKUP($D521,LiquidityProfile!$A:$C,3,0)</f>
        <v>15</v>
      </c>
      <c r="O521" s="3" t="str">
        <f t="shared" si="25"/>
        <v>Liquidity Provider</v>
      </c>
      <c r="P521" s="3" t="str">
        <f t="shared" si="26"/>
        <v>Liquidity Provider</v>
      </c>
    </row>
    <row r="522" spans="1:16" ht="15.75" thickBot="1" x14ac:dyDescent="0.3">
      <c r="A522" s="3" t="s">
        <v>1082</v>
      </c>
      <c r="B522" s="3" t="s">
        <v>1083</v>
      </c>
      <c r="C522" s="3" t="s">
        <v>40</v>
      </c>
      <c r="D522" s="3" t="s">
        <v>5</v>
      </c>
      <c r="E522" s="3" t="s">
        <v>41</v>
      </c>
      <c r="F522" s="3" t="s">
        <v>42</v>
      </c>
      <c r="G522" s="3" t="s">
        <v>42</v>
      </c>
      <c r="H522" s="3" t="s">
        <v>42</v>
      </c>
      <c r="I522" s="7">
        <v>45936</v>
      </c>
      <c r="J522" s="7">
        <v>45938</v>
      </c>
      <c r="K522" s="3">
        <f t="shared" si="24"/>
        <v>2</v>
      </c>
      <c r="L522" s="3" t="str">
        <f>IF(ISNUMBER(MATCH(A522,Closed!$A:$A,0)), "Closed", IF(K522&lt;=2,"Daily",IF(K522&lt;=5,"Weekly",IF(K522&lt;=31,"Monthly",IF(K522&lt;=90,"Quarterly",IF(K522&lt;=180,"Semi-annual",IF(K522&lt;=366,"Annual","Missing Data")))))))</f>
        <v>Daily</v>
      </c>
      <c r="M522" s="3">
        <f>VLOOKUP($D522,LiquidityProfile!$A:$C,2,0)</f>
        <v>5</v>
      </c>
      <c r="N522" s="3">
        <f>VLOOKUP($D522,LiquidityProfile!$A:$C,3,0)</f>
        <v>15</v>
      </c>
      <c r="O522" s="3" t="str">
        <f t="shared" si="25"/>
        <v>Liquidity Provider</v>
      </c>
      <c r="P522" s="3" t="str">
        <f t="shared" si="26"/>
        <v>Liquidity Provider</v>
      </c>
    </row>
    <row r="523" spans="1:16" ht="15.75" thickBot="1" x14ac:dyDescent="0.3">
      <c r="A523" s="3" t="s">
        <v>1084</v>
      </c>
      <c r="B523" s="3" t="s">
        <v>1085</v>
      </c>
      <c r="C523" s="3" t="s">
        <v>65</v>
      </c>
      <c r="D523" s="3" t="s">
        <v>5</v>
      </c>
      <c r="E523" s="3" t="s">
        <v>41</v>
      </c>
      <c r="F523" s="3" t="s">
        <v>42</v>
      </c>
      <c r="G523" s="3" t="s">
        <v>41</v>
      </c>
      <c r="H523" s="3" t="s">
        <v>42</v>
      </c>
      <c r="I523" s="7">
        <v>45933</v>
      </c>
      <c r="J523" s="7">
        <v>45938</v>
      </c>
      <c r="K523" s="3">
        <f t="shared" si="24"/>
        <v>5</v>
      </c>
      <c r="L523" s="3" t="str">
        <f>IF(ISNUMBER(MATCH(A523,Closed!$A:$A,0)), "Closed", IF(K523&lt;=2,"Daily",IF(K523&lt;=5,"Weekly",IF(K523&lt;=31,"Monthly",IF(K523&lt;=90,"Quarterly",IF(K523&lt;=180,"Semi-annual",IF(K523&lt;=366,"Annual","Missing Data")))))))</f>
        <v>Weekly</v>
      </c>
      <c r="M523" s="3">
        <f>VLOOKUP($D523,LiquidityProfile!$A:$C,2,0)</f>
        <v>5</v>
      </c>
      <c r="N523" s="3">
        <f>VLOOKUP($D523,LiquidityProfile!$A:$C,3,0)</f>
        <v>15</v>
      </c>
      <c r="O523" s="3" t="str">
        <f t="shared" si="25"/>
        <v>Liquidity Provider</v>
      </c>
      <c r="P523" s="3" t="str">
        <f t="shared" si="26"/>
        <v>Liquidity Provider</v>
      </c>
    </row>
    <row r="524" spans="1:16" ht="15.75" thickBot="1" x14ac:dyDescent="0.3">
      <c r="A524" s="3" t="s">
        <v>1086</v>
      </c>
      <c r="B524" s="3" t="s">
        <v>1087</v>
      </c>
      <c r="C524" s="3" t="s">
        <v>65</v>
      </c>
      <c r="D524" s="3" t="s">
        <v>5</v>
      </c>
      <c r="E524" s="3" t="s">
        <v>41</v>
      </c>
      <c r="F524" s="3" t="s">
        <v>41</v>
      </c>
      <c r="G524" s="3" t="s">
        <v>41</v>
      </c>
      <c r="H524" s="3" t="s">
        <v>41</v>
      </c>
      <c r="I524" s="7">
        <v>45933</v>
      </c>
      <c r="J524" s="7">
        <v>45938</v>
      </c>
      <c r="K524" s="3">
        <f t="shared" si="24"/>
        <v>5</v>
      </c>
      <c r="L524" s="3" t="str">
        <f>IF(ISNUMBER(MATCH(A524,Closed!$A:$A,0)), "Closed", IF(K524&lt;=2,"Daily",IF(K524&lt;=5,"Weekly",IF(K524&lt;=31,"Monthly",IF(K524&lt;=90,"Quarterly",IF(K524&lt;=180,"Semi-annual",IF(K524&lt;=366,"Annual","Missing Data")))))))</f>
        <v>Weekly</v>
      </c>
      <c r="M524" s="3">
        <f>VLOOKUP($D524,LiquidityProfile!$A:$C,2,0)</f>
        <v>5</v>
      </c>
      <c r="N524" s="3">
        <f>VLOOKUP($D524,LiquidityProfile!$A:$C,3,0)</f>
        <v>15</v>
      </c>
      <c r="O524" s="3" t="str">
        <f t="shared" si="25"/>
        <v>Liquidity Provider</v>
      </c>
      <c r="P524" s="3" t="str">
        <f t="shared" si="26"/>
        <v>Liquidity Provider</v>
      </c>
    </row>
    <row r="525" spans="1:16" ht="15.75" thickBot="1" x14ac:dyDescent="0.3">
      <c r="A525" s="3" t="s">
        <v>1088</v>
      </c>
      <c r="B525" s="3" t="s">
        <v>1089</v>
      </c>
      <c r="C525" s="3" t="s">
        <v>65</v>
      </c>
      <c r="D525" s="3" t="s">
        <v>5</v>
      </c>
      <c r="E525" s="3" t="s">
        <v>41</v>
      </c>
      <c r="F525" s="3" t="s">
        <v>41</v>
      </c>
      <c r="G525" s="3" t="s">
        <v>41</v>
      </c>
      <c r="H525" s="3" t="s">
        <v>41</v>
      </c>
      <c r="I525" s="7">
        <v>45936</v>
      </c>
      <c r="J525" s="7">
        <v>45938</v>
      </c>
      <c r="K525" s="3">
        <f t="shared" si="24"/>
        <v>2</v>
      </c>
      <c r="L525" s="3" t="str">
        <f>IF(ISNUMBER(MATCH(A525,Closed!$A:$A,0)), "Closed", IF(K525&lt;=2,"Daily",IF(K525&lt;=5,"Weekly",IF(K525&lt;=31,"Monthly",IF(K525&lt;=90,"Quarterly",IF(K525&lt;=180,"Semi-annual",IF(K525&lt;=366,"Annual","Missing Data")))))))</f>
        <v>Daily</v>
      </c>
      <c r="M525" s="3">
        <f>VLOOKUP($D525,LiquidityProfile!$A:$C,2,0)</f>
        <v>5</v>
      </c>
      <c r="N525" s="3">
        <f>VLOOKUP($D525,LiquidityProfile!$A:$C,3,0)</f>
        <v>15</v>
      </c>
      <c r="O525" s="3" t="str">
        <f t="shared" si="25"/>
        <v>Liquidity Provider</v>
      </c>
      <c r="P525" s="3" t="str">
        <f t="shared" si="26"/>
        <v>Liquidity Provider</v>
      </c>
    </row>
    <row r="526" spans="1:16" ht="15.75" thickBot="1" x14ac:dyDescent="0.3">
      <c r="A526" s="3" t="s">
        <v>1090</v>
      </c>
      <c r="B526" s="3" t="s">
        <v>1091</v>
      </c>
      <c r="C526" s="3" t="s">
        <v>65</v>
      </c>
      <c r="D526" s="3" t="s">
        <v>5</v>
      </c>
      <c r="E526" s="3" t="s">
        <v>41</v>
      </c>
      <c r="F526" s="3" t="s">
        <v>42</v>
      </c>
      <c r="G526" s="3" t="s">
        <v>42</v>
      </c>
      <c r="H526" s="3" t="s">
        <v>42</v>
      </c>
      <c r="I526" s="7">
        <v>45933</v>
      </c>
      <c r="J526" s="7">
        <v>45938</v>
      </c>
      <c r="K526" s="3">
        <f t="shared" si="24"/>
        <v>5</v>
      </c>
      <c r="L526" s="3" t="str">
        <f>IF(ISNUMBER(MATCH(A526,Closed!$A:$A,0)), "Closed", IF(K526&lt;=2,"Daily",IF(K526&lt;=5,"Weekly",IF(K526&lt;=31,"Monthly",IF(K526&lt;=90,"Quarterly",IF(K526&lt;=180,"Semi-annual",IF(K526&lt;=366,"Annual","Missing Data")))))))</f>
        <v>Weekly</v>
      </c>
      <c r="M526" s="3">
        <f>VLOOKUP($D526,LiquidityProfile!$A:$C,2,0)</f>
        <v>5</v>
      </c>
      <c r="N526" s="3">
        <f>VLOOKUP($D526,LiquidityProfile!$A:$C,3,0)</f>
        <v>15</v>
      </c>
      <c r="O526" s="3" t="str">
        <f t="shared" si="25"/>
        <v>Liquidity Provider</v>
      </c>
      <c r="P526" s="3" t="str">
        <f t="shared" si="26"/>
        <v>Liquidity Provider</v>
      </c>
    </row>
    <row r="527" spans="1:16" ht="15.75" thickBot="1" x14ac:dyDescent="0.3">
      <c r="A527" s="3" t="s">
        <v>1092</v>
      </c>
      <c r="B527" s="3" t="s">
        <v>1093</v>
      </c>
      <c r="C527" s="3" t="s">
        <v>65</v>
      </c>
      <c r="D527" s="3" t="s">
        <v>5</v>
      </c>
      <c r="E527" s="3" t="s">
        <v>41</v>
      </c>
      <c r="F527" s="3" t="s">
        <v>42</v>
      </c>
      <c r="G527" s="3" t="s">
        <v>41</v>
      </c>
      <c r="H527" s="3" t="s">
        <v>41</v>
      </c>
      <c r="I527" s="7">
        <v>45933</v>
      </c>
      <c r="J527" s="7">
        <v>45938</v>
      </c>
      <c r="K527" s="3">
        <f t="shared" si="24"/>
        <v>5</v>
      </c>
      <c r="L527" s="3" t="str">
        <f>IF(ISNUMBER(MATCH(A527,Closed!$A:$A,0)), "Closed", IF(K527&lt;=2,"Daily",IF(K527&lt;=5,"Weekly",IF(K527&lt;=31,"Monthly",IF(K527&lt;=90,"Quarterly",IF(K527&lt;=180,"Semi-annual",IF(K527&lt;=366,"Annual","Missing Data")))))))</f>
        <v>Weekly</v>
      </c>
      <c r="M527" s="3">
        <f>VLOOKUP($D527,LiquidityProfile!$A:$C,2,0)</f>
        <v>5</v>
      </c>
      <c r="N527" s="3">
        <f>VLOOKUP($D527,LiquidityProfile!$A:$C,3,0)</f>
        <v>15</v>
      </c>
      <c r="O527" s="3" t="str">
        <f t="shared" si="25"/>
        <v>Liquidity Provider</v>
      </c>
      <c r="P527" s="3" t="str">
        <f t="shared" si="26"/>
        <v>Liquidity Provider</v>
      </c>
    </row>
    <row r="528" spans="1:16" ht="15.75" thickBot="1" x14ac:dyDescent="0.3">
      <c r="A528" s="3" t="s">
        <v>1094</v>
      </c>
      <c r="B528" s="3" t="s">
        <v>1095</v>
      </c>
      <c r="C528" s="3" t="s">
        <v>65</v>
      </c>
      <c r="D528" s="3" t="s">
        <v>5</v>
      </c>
      <c r="E528" s="3" t="s">
        <v>41</v>
      </c>
      <c r="F528" s="3" t="s">
        <v>41</v>
      </c>
      <c r="G528" s="3" t="s">
        <v>41</v>
      </c>
      <c r="H528" s="3" t="s">
        <v>41</v>
      </c>
      <c r="I528" s="7">
        <v>45933</v>
      </c>
      <c r="J528" s="7">
        <v>45938</v>
      </c>
      <c r="K528" s="3">
        <f t="shared" si="24"/>
        <v>5</v>
      </c>
      <c r="L528" s="3" t="str">
        <f>IF(ISNUMBER(MATCH(A528,Closed!$A:$A,0)), "Closed", IF(K528&lt;=2,"Daily",IF(K528&lt;=5,"Weekly",IF(K528&lt;=31,"Monthly",IF(K528&lt;=90,"Quarterly",IF(K528&lt;=180,"Semi-annual",IF(K528&lt;=366,"Annual","Missing Data")))))))</f>
        <v>Weekly</v>
      </c>
      <c r="M528" s="3">
        <f>VLOOKUP($D528,LiquidityProfile!$A:$C,2,0)</f>
        <v>5</v>
      </c>
      <c r="N528" s="3">
        <f>VLOOKUP($D528,LiquidityProfile!$A:$C,3,0)</f>
        <v>15</v>
      </c>
      <c r="O528" s="3" t="str">
        <f t="shared" si="25"/>
        <v>Liquidity Provider</v>
      </c>
      <c r="P528" s="3" t="str">
        <f t="shared" si="26"/>
        <v>Liquidity Provider</v>
      </c>
    </row>
    <row r="529" spans="1:16" ht="15.75" thickBot="1" x14ac:dyDescent="0.3">
      <c r="A529" s="3" t="s">
        <v>1096</v>
      </c>
      <c r="B529" s="3" t="s">
        <v>1097</v>
      </c>
      <c r="C529" s="3" t="s">
        <v>65</v>
      </c>
      <c r="D529" s="3" t="s">
        <v>5</v>
      </c>
      <c r="E529" s="3" t="s">
        <v>41</v>
      </c>
      <c r="F529" s="3" t="s">
        <v>41</v>
      </c>
      <c r="G529" s="3" t="s">
        <v>41</v>
      </c>
      <c r="H529" s="3" t="s">
        <v>41</v>
      </c>
      <c r="I529" s="7">
        <v>45933</v>
      </c>
      <c r="J529" s="7">
        <v>45938</v>
      </c>
      <c r="K529" s="3">
        <f t="shared" si="24"/>
        <v>5</v>
      </c>
      <c r="L529" s="3" t="str">
        <f>IF(ISNUMBER(MATCH(A529,Closed!$A:$A,0)), "Closed", IF(K529&lt;=2,"Daily",IF(K529&lt;=5,"Weekly",IF(K529&lt;=31,"Monthly",IF(K529&lt;=90,"Quarterly",IF(K529&lt;=180,"Semi-annual",IF(K529&lt;=366,"Annual","Missing Data")))))))</f>
        <v>Weekly</v>
      </c>
      <c r="M529" s="3">
        <f>VLOOKUP($D529,LiquidityProfile!$A:$C,2,0)</f>
        <v>5</v>
      </c>
      <c r="N529" s="3">
        <f>VLOOKUP($D529,LiquidityProfile!$A:$C,3,0)</f>
        <v>15</v>
      </c>
      <c r="O529" s="3" t="str">
        <f t="shared" si="25"/>
        <v>Liquidity Provider</v>
      </c>
      <c r="P529" s="3" t="str">
        <f t="shared" si="26"/>
        <v>Liquidity Provider</v>
      </c>
    </row>
    <row r="530" spans="1:16" ht="15.75" thickBot="1" x14ac:dyDescent="0.3">
      <c r="A530" s="3" t="s">
        <v>1098</v>
      </c>
      <c r="B530" s="3" t="s">
        <v>1099</v>
      </c>
      <c r="C530" s="3" t="s">
        <v>65</v>
      </c>
      <c r="D530" s="3" t="s">
        <v>5</v>
      </c>
      <c r="E530" s="3" t="s">
        <v>41</v>
      </c>
      <c r="F530" s="3" t="s">
        <v>41</v>
      </c>
      <c r="G530" s="3" t="s">
        <v>41</v>
      </c>
      <c r="H530" s="3" t="s">
        <v>41</v>
      </c>
      <c r="I530" s="7">
        <v>45936</v>
      </c>
      <c r="J530" s="7">
        <v>45938</v>
      </c>
      <c r="K530" s="3">
        <f t="shared" si="24"/>
        <v>2</v>
      </c>
      <c r="L530" s="3" t="str">
        <f>IF(ISNUMBER(MATCH(A530,Closed!$A:$A,0)), "Closed", IF(K530&lt;=2,"Daily",IF(K530&lt;=5,"Weekly",IF(K530&lt;=31,"Monthly",IF(K530&lt;=90,"Quarterly",IF(K530&lt;=180,"Semi-annual",IF(K530&lt;=366,"Annual","Missing Data")))))))</f>
        <v>Daily</v>
      </c>
      <c r="M530" s="3">
        <f>VLOOKUP($D530,LiquidityProfile!$A:$C,2,0)</f>
        <v>5</v>
      </c>
      <c r="N530" s="3">
        <f>VLOOKUP($D530,LiquidityProfile!$A:$C,3,0)</f>
        <v>15</v>
      </c>
      <c r="O530" s="3" t="str">
        <f t="shared" si="25"/>
        <v>Liquidity Provider</v>
      </c>
      <c r="P530" s="3" t="str">
        <f t="shared" si="26"/>
        <v>Liquidity Provider</v>
      </c>
    </row>
    <row r="531" spans="1:16" ht="15.75" thickBot="1" x14ac:dyDescent="0.3">
      <c r="A531" s="3" t="s">
        <v>1100</v>
      </c>
      <c r="B531" s="3" t="s">
        <v>1101</v>
      </c>
      <c r="C531" s="3" t="s">
        <v>65</v>
      </c>
      <c r="D531" s="3" t="s">
        <v>5</v>
      </c>
      <c r="E531" s="3" t="s">
        <v>41</v>
      </c>
      <c r="F531" s="3" t="s">
        <v>41</v>
      </c>
      <c r="G531" s="3" t="s">
        <v>41</v>
      </c>
      <c r="H531" s="3" t="s">
        <v>41</v>
      </c>
      <c r="I531" s="7">
        <v>45933</v>
      </c>
      <c r="J531" s="7">
        <v>45938</v>
      </c>
      <c r="K531" s="3">
        <f t="shared" si="24"/>
        <v>5</v>
      </c>
      <c r="L531" s="3" t="str">
        <f>IF(ISNUMBER(MATCH(A531,Closed!$A:$A,0)), "Closed", IF(K531&lt;=2,"Daily",IF(K531&lt;=5,"Weekly",IF(K531&lt;=31,"Monthly",IF(K531&lt;=90,"Quarterly",IF(K531&lt;=180,"Semi-annual",IF(K531&lt;=366,"Annual","Missing Data")))))))</f>
        <v>Weekly</v>
      </c>
      <c r="M531" s="3">
        <f>VLOOKUP($D531,LiquidityProfile!$A:$C,2,0)</f>
        <v>5</v>
      </c>
      <c r="N531" s="3">
        <f>VLOOKUP($D531,LiquidityProfile!$A:$C,3,0)</f>
        <v>15</v>
      </c>
      <c r="O531" s="3" t="str">
        <f t="shared" si="25"/>
        <v>Liquidity Provider</v>
      </c>
      <c r="P531" s="3" t="str">
        <f t="shared" si="26"/>
        <v>Liquidity Provider</v>
      </c>
    </row>
    <row r="532" spans="1:16" ht="15.75" thickBot="1" x14ac:dyDescent="0.3">
      <c r="A532" s="3" t="s">
        <v>1102</v>
      </c>
      <c r="B532" s="3" t="s">
        <v>1103</v>
      </c>
      <c r="C532" s="3" t="s">
        <v>65</v>
      </c>
      <c r="D532" s="3" t="s">
        <v>5</v>
      </c>
      <c r="E532" s="3" t="s">
        <v>41</v>
      </c>
      <c r="F532" s="3" t="s">
        <v>41</v>
      </c>
      <c r="G532" s="3" t="s">
        <v>41</v>
      </c>
      <c r="H532" s="3" t="s">
        <v>41</v>
      </c>
      <c r="I532" s="7">
        <v>45937</v>
      </c>
      <c r="J532" s="7">
        <v>45938</v>
      </c>
      <c r="K532" s="3">
        <f t="shared" si="24"/>
        <v>1</v>
      </c>
      <c r="L532" s="3" t="str">
        <f>IF(ISNUMBER(MATCH(A532,Closed!$A:$A,0)), "Closed", IF(K532&lt;=2,"Daily",IF(K532&lt;=5,"Weekly",IF(K532&lt;=31,"Monthly",IF(K532&lt;=90,"Quarterly",IF(K532&lt;=180,"Semi-annual",IF(K532&lt;=366,"Annual","Missing Data")))))))</f>
        <v>Daily</v>
      </c>
      <c r="M532" s="3">
        <f>VLOOKUP($D532,LiquidityProfile!$A:$C,2,0)</f>
        <v>5</v>
      </c>
      <c r="N532" s="3">
        <f>VLOOKUP($D532,LiquidityProfile!$A:$C,3,0)</f>
        <v>15</v>
      </c>
      <c r="O532" s="3" t="str">
        <f t="shared" si="25"/>
        <v>Liquidity Provider</v>
      </c>
      <c r="P532" s="3" t="str">
        <f t="shared" si="26"/>
        <v>Liquidity Provider</v>
      </c>
    </row>
    <row r="533" spans="1:16" ht="15.75" thickBot="1" x14ac:dyDescent="0.3">
      <c r="A533" s="3" t="s">
        <v>1104</v>
      </c>
      <c r="B533" s="3" t="s">
        <v>1083</v>
      </c>
      <c r="C533" s="3" t="s">
        <v>65</v>
      </c>
      <c r="D533" s="3" t="s">
        <v>5</v>
      </c>
      <c r="E533" s="3" t="s">
        <v>41</v>
      </c>
      <c r="F533" s="3" t="s">
        <v>42</v>
      </c>
      <c r="G533" s="3" t="s">
        <v>41</v>
      </c>
      <c r="H533" s="3" t="s">
        <v>42</v>
      </c>
      <c r="I533" s="7">
        <v>45936</v>
      </c>
      <c r="J533" s="7">
        <v>45938</v>
      </c>
      <c r="K533" s="3">
        <f t="shared" si="24"/>
        <v>2</v>
      </c>
      <c r="L533" s="3" t="str">
        <f>IF(ISNUMBER(MATCH(A533,Closed!$A:$A,0)), "Closed", IF(K533&lt;=2,"Daily",IF(K533&lt;=5,"Weekly",IF(K533&lt;=31,"Monthly",IF(K533&lt;=90,"Quarterly",IF(K533&lt;=180,"Semi-annual",IF(K533&lt;=366,"Annual","Missing Data")))))))</f>
        <v>Daily</v>
      </c>
      <c r="M533" s="3">
        <f>VLOOKUP($D533,LiquidityProfile!$A:$C,2,0)</f>
        <v>5</v>
      </c>
      <c r="N533" s="3">
        <f>VLOOKUP($D533,LiquidityProfile!$A:$C,3,0)</f>
        <v>15</v>
      </c>
      <c r="O533" s="3" t="str">
        <f t="shared" si="25"/>
        <v>Liquidity Provider</v>
      </c>
      <c r="P533" s="3" t="str">
        <f t="shared" si="26"/>
        <v>Liquidity Provider</v>
      </c>
    </row>
    <row r="534" spans="1:16" ht="15.75" thickBot="1" x14ac:dyDescent="0.3">
      <c r="A534" s="3" t="s">
        <v>1105</v>
      </c>
      <c r="B534" s="3" t="s">
        <v>1106</v>
      </c>
      <c r="C534" s="3" t="s">
        <v>65</v>
      </c>
      <c r="D534" s="3" t="s">
        <v>5</v>
      </c>
      <c r="E534" s="3" t="s">
        <v>41</v>
      </c>
      <c r="F534" s="3" t="s">
        <v>41</v>
      </c>
      <c r="G534" s="3" t="s">
        <v>41</v>
      </c>
      <c r="H534" s="3" t="s">
        <v>42</v>
      </c>
      <c r="I534" s="7">
        <v>45933</v>
      </c>
      <c r="J534" s="7">
        <v>45938</v>
      </c>
      <c r="K534" s="3">
        <f t="shared" si="24"/>
        <v>5</v>
      </c>
      <c r="L534" s="3" t="str">
        <f>IF(ISNUMBER(MATCH(A534,Closed!$A:$A,0)), "Closed", IF(K534&lt;=2,"Daily",IF(K534&lt;=5,"Weekly",IF(K534&lt;=31,"Monthly",IF(K534&lt;=90,"Quarterly",IF(K534&lt;=180,"Semi-annual",IF(K534&lt;=366,"Annual","Missing Data")))))))</f>
        <v>Weekly</v>
      </c>
      <c r="M534" s="3">
        <f>VLOOKUP($D534,LiquidityProfile!$A:$C,2,0)</f>
        <v>5</v>
      </c>
      <c r="N534" s="3">
        <f>VLOOKUP($D534,LiquidityProfile!$A:$C,3,0)</f>
        <v>15</v>
      </c>
      <c r="O534" s="3" t="str">
        <f t="shared" si="25"/>
        <v>Liquidity Provider</v>
      </c>
      <c r="P534" s="3" t="str">
        <f t="shared" si="26"/>
        <v>Liquidity Provider</v>
      </c>
    </row>
    <row r="535" spans="1:16" ht="15.75" thickBot="1" x14ac:dyDescent="0.3">
      <c r="A535" s="3" t="s">
        <v>1107</v>
      </c>
      <c r="B535" s="3" t="s">
        <v>1108</v>
      </c>
      <c r="C535" s="3" t="s">
        <v>65</v>
      </c>
      <c r="D535" s="3" t="s">
        <v>5</v>
      </c>
      <c r="E535" s="3" t="s">
        <v>41</v>
      </c>
      <c r="F535" s="3" t="s">
        <v>41</v>
      </c>
      <c r="G535" s="3" t="s">
        <v>41</v>
      </c>
      <c r="H535" s="3" t="s">
        <v>41</v>
      </c>
      <c r="I535" s="7">
        <v>45936</v>
      </c>
      <c r="J535" s="7">
        <v>45938</v>
      </c>
      <c r="K535" s="3">
        <f t="shared" si="24"/>
        <v>2</v>
      </c>
      <c r="L535" s="3" t="str">
        <f>IF(ISNUMBER(MATCH(A535,Closed!$A:$A,0)), "Closed", IF(K535&lt;=2,"Daily",IF(K535&lt;=5,"Weekly",IF(K535&lt;=31,"Monthly",IF(K535&lt;=90,"Quarterly",IF(K535&lt;=180,"Semi-annual",IF(K535&lt;=366,"Annual","Missing Data")))))))</f>
        <v>Daily</v>
      </c>
      <c r="M535" s="3">
        <f>VLOOKUP($D535,LiquidityProfile!$A:$C,2,0)</f>
        <v>5</v>
      </c>
      <c r="N535" s="3">
        <f>VLOOKUP($D535,LiquidityProfile!$A:$C,3,0)</f>
        <v>15</v>
      </c>
      <c r="O535" s="3" t="str">
        <f t="shared" si="25"/>
        <v>Liquidity Provider</v>
      </c>
      <c r="P535" s="3" t="str">
        <f t="shared" si="26"/>
        <v>Liquidity Provider</v>
      </c>
    </row>
    <row r="536" spans="1:16" ht="15.75" thickBot="1" x14ac:dyDescent="0.3">
      <c r="A536" s="3" t="s">
        <v>1109</v>
      </c>
      <c r="B536" s="3" t="s">
        <v>1110</v>
      </c>
      <c r="C536" s="3" t="s">
        <v>65</v>
      </c>
      <c r="D536" s="3" t="s">
        <v>5</v>
      </c>
      <c r="E536" s="3" t="s">
        <v>41</v>
      </c>
      <c r="F536" s="3" t="s">
        <v>42</v>
      </c>
      <c r="G536" s="3" t="s">
        <v>41</v>
      </c>
      <c r="H536" s="3" t="s">
        <v>42</v>
      </c>
      <c r="I536" s="7">
        <v>45936</v>
      </c>
      <c r="J536" s="7">
        <v>45938</v>
      </c>
      <c r="K536" s="3">
        <f t="shared" si="24"/>
        <v>2</v>
      </c>
      <c r="L536" s="3" t="str">
        <f>IF(ISNUMBER(MATCH(A536,Closed!$A:$A,0)), "Closed", IF(K536&lt;=2,"Daily",IF(K536&lt;=5,"Weekly",IF(K536&lt;=31,"Monthly",IF(K536&lt;=90,"Quarterly",IF(K536&lt;=180,"Semi-annual",IF(K536&lt;=366,"Annual","Missing Data")))))))</f>
        <v>Daily</v>
      </c>
      <c r="M536" s="3">
        <f>VLOOKUP($D536,LiquidityProfile!$A:$C,2,0)</f>
        <v>5</v>
      </c>
      <c r="N536" s="3">
        <f>VLOOKUP($D536,LiquidityProfile!$A:$C,3,0)</f>
        <v>15</v>
      </c>
      <c r="O536" s="3" t="str">
        <f t="shared" si="25"/>
        <v>Liquidity Provider</v>
      </c>
      <c r="P536" s="3" t="str">
        <f t="shared" si="26"/>
        <v>Liquidity Provider</v>
      </c>
    </row>
    <row r="537" spans="1:16" ht="15.75" thickBot="1" x14ac:dyDescent="0.3">
      <c r="A537" s="3" t="s">
        <v>1111</v>
      </c>
      <c r="B537" s="3" t="s">
        <v>1112</v>
      </c>
      <c r="C537" s="3" t="s">
        <v>65</v>
      </c>
      <c r="D537" s="3" t="s">
        <v>5</v>
      </c>
      <c r="E537" s="3" t="s">
        <v>41</v>
      </c>
      <c r="F537" s="3" t="s">
        <v>42</v>
      </c>
      <c r="G537" s="3" t="s">
        <v>41</v>
      </c>
      <c r="H537" s="3" t="s">
        <v>42</v>
      </c>
      <c r="I537" s="7">
        <v>45936</v>
      </c>
      <c r="J537" s="7">
        <v>45938</v>
      </c>
      <c r="K537" s="3">
        <f t="shared" si="24"/>
        <v>2</v>
      </c>
      <c r="L537" s="3" t="str">
        <f>IF(ISNUMBER(MATCH(A537,Closed!$A:$A,0)), "Closed", IF(K537&lt;=2,"Daily",IF(K537&lt;=5,"Weekly",IF(K537&lt;=31,"Monthly",IF(K537&lt;=90,"Quarterly",IF(K537&lt;=180,"Semi-annual",IF(K537&lt;=366,"Annual","Missing Data")))))))</f>
        <v>Daily</v>
      </c>
      <c r="M537" s="3">
        <f>VLOOKUP($D537,LiquidityProfile!$A:$C,2,0)</f>
        <v>5</v>
      </c>
      <c r="N537" s="3">
        <f>VLOOKUP($D537,LiquidityProfile!$A:$C,3,0)</f>
        <v>15</v>
      </c>
      <c r="O537" s="3" t="str">
        <f t="shared" si="25"/>
        <v>Liquidity Provider</v>
      </c>
      <c r="P537" s="3" t="str">
        <f t="shared" si="26"/>
        <v>Liquidity Provider</v>
      </c>
    </row>
    <row r="538" spans="1:16" ht="15.75" thickBot="1" x14ac:dyDescent="0.3">
      <c r="A538" s="3" t="s">
        <v>1113</v>
      </c>
      <c r="B538" s="3" t="s">
        <v>1114</v>
      </c>
      <c r="C538" s="3" t="s">
        <v>65</v>
      </c>
      <c r="D538" s="3" t="s">
        <v>5</v>
      </c>
      <c r="E538" s="3" t="s">
        <v>42</v>
      </c>
      <c r="F538" s="3" t="s">
        <v>41</v>
      </c>
      <c r="G538" s="3" t="s">
        <v>41</v>
      </c>
      <c r="H538" s="3" t="s">
        <v>42</v>
      </c>
      <c r="I538" s="7">
        <v>45838</v>
      </c>
      <c r="J538" s="7">
        <v>45938</v>
      </c>
      <c r="K538" s="3">
        <f t="shared" si="24"/>
        <v>100</v>
      </c>
      <c r="L538" s="3" t="str">
        <f>IF(ISNUMBER(MATCH(A538,Closed!$A:$A,0)), "Closed", IF(K538&lt;=2,"Daily",IF(K538&lt;=5,"Weekly",IF(K538&lt;=31,"Monthly",IF(K538&lt;=90,"Quarterly",IF(K538&lt;=180,"Semi-annual",IF(K538&lt;=366,"Annual","Missing Data")))))))</f>
        <v>Semi-annual</v>
      </c>
      <c r="M538" s="3">
        <f>VLOOKUP($D538,LiquidityProfile!$A:$C,2,0)</f>
        <v>5</v>
      </c>
      <c r="N538" s="3">
        <f>VLOOKUP($D538,LiquidityProfile!$A:$C,3,0)</f>
        <v>15</v>
      </c>
      <c r="O538" s="3" t="str">
        <f t="shared" si="25"/>
        <v>Liquidity Provider</v>
      </c>
      <c r="P538" s="3" t="str">
        <f t="shared" si="26"/>
        <v>Liquidity Provider</v>
      </c>
    </row>
    <row r="539" spans="1:16" ht="15.75" thickBot="1" x14ac:dyDescent="0.3">
      <c r="A539" s="3" t="s">
        <v>1115</v>
      </c>
      <c r="B539" s="3" t="s">
        <v>1116</v>
      </c>
      <c r="C539" s="3" t="s">
        <v>65</v>
      </c>
      <c r="D539" s="3" t="s">
        <v>5</v>
      </c>
      <c r="E539" s="3" t="s">
        <v>42</v>
      </c>
      <c r="F539" s="3" t="s">
        <v>41</v>
      </c>
      <c r="G539" s="3" t="s">
        <v>41</v>
      </c>
      <c r="H539" s="3" t="s">
        <v>42</v>
      </c>
      <c r="I539" s="7">
        <v>45933</v>
      </c>
      <c r="J539" s="7">
        <v>45938</v>
      </c>
      <c r="K539" s="3">
        <f t="shared" si="24"/>
        <v>5</v>
      </c>
      <c r="L539" s="3" t="str">
        <f>IF(ISNUMBER(MATCH(A539,Closed!$A:$A,0)), "Closed", IF(K539&lt;=2,"Daily",IF(K539&lt;=5,"Weekly",IF(K539&lt;=31,"Monthly",IF(K539&lt;=90,"Quarterly",IF(K539&lt;=180,"Semi-annual",IF(K539&lt;=366,"Annual","Missing Data")))))))</f>
        <v>Weekly</v>
      </c>
      <c r="M539" s="3">
        <f>VLOOKUP($D539,LiquidityProfile!$A:$C,2,0)</f>
        <v>5</v>
      </c>
      <c r="N539" s="3">
        <f>VLOOKUP($D539,LiquidityProfile!$A:$C,3,0)</f>
        <v>15</v>
      </c>
      <c r="O539" s="3" t="str">
        <f t="shared" si="25"/>
        <v>Liquidity Provider</v>
      </c>
      <c r="P539" s="3" t="str">
        <f t="shared" si="26"/>
        <v>Liquidity Provider</v>
      </c>
    </row>
    <row r="540" spans="1:16" ht="15.75" thickBot="1" x14ac:dyDescent="0.3">
      <c r="A540" s="3" t="s">
        <v>1117</v>
      </c>
      <c r="B540" s="3" t="s">
        <v>1118</v>
      </c>
      <c r="C540" s="3" t="s">
        <v>65</v>
      </c>
      <c r="D540" s="3" t="s">
        <v>5</v>
      </c>
      <c r="E540" s="3" t="s">
        <v>42</v>
      </c>
      <c r="F540" s="3" t="s">
        <v>41</v>
      </c>
      <c r="G540" s="3" t="s">
        <v>41</v>
      </c>
      <c r="H540" s="3" t="s">
        <v>41</v>
      </c>
      <c r="I540" s="7">
        <v>45937</v>
      </c>
      <c r="J540" s="7">
        <v>45938</v>
      </c>
      <c r="K540" s="3">
        <f t="shared" si="24"/>
        <v>1</v>
      </c>
      <c r="L540" s="3" t="str">
        <f>IF(ISNUMBER(MATCH(A540,Closed!$A:$A,0)), "Closed", IF(K540&lt;=2,"Daily",IF(K540&lt;=5,"Weekly",IF(K540&lt;=31,"Monthly",IF(K540&lt;=90,"Quarterly",IF(K540&lt;=180,"Semi-annual",IF(K540&lt;=366,"Annual","Missing Data")))))))</f>
        <v>Daily</v>
      </c>
      <c r="M540" s="3">
        <f>VLOOKUP($D540,LiquidityProfile!$A:$C,2,0)</f>
        <v>5</v>
      </c>
      <c r="N540" s="3">
        <f>VLOOKUP($D540,LiquidityProfile!$A:$C,3,0)</f>
        <v>15</v>
      </c>
      <c r="O540" s="3" t="str">
        <f t="shared" si="25"/>
        <v>Liquidity Provider</v>
      </c>
      <c r="P540" s="3" t="str">
        <f t="shared" si="26"/>
        <v>Liquidity Provider</v>
      </c>
    </row>
    <row r="541" spans="1:16" ht="15.75" thickBot="1" x14ac:dyDescent="0.3">
      <c r="A541" s="3" t="s">
        <v>1119</v>
      </c>
      <c r="B541" s="3" t="s">
        <v>1120</v>
      </c>
      <c r="C541" s="3" t="s">
        <v>65</v>
      </c>
      <c r="D541" s="3" t="s">
        <v>5</v>
      </c>
      <c r="E541" s="3" t="s">
        <v>42</v>
      </c>
      <c r="F541" s="3" t="s">
        <v>41</v>
      </c>
      <c r="G541" s="3" t="s">
        <v>42</v>
      </c>
      <c r="H541" s="3" t="s">
        <v>42</v>
      </c>
      <c r="I541" s="7">
        <v>45933</v>
      </c>
      <c r="J541" s="7">
        <v>45938</v>
      </c>
      <c r="K541" s="3">
        <f t="shared" si="24"/>
        <v>5</v>
      </c>
      <c r="L541" s="3" t="str">
        <f>IF(ISNUMBER(MATCH(A541,Closed!$A:$A,0)), "Closed", IF(K541&lt;=2,"Daily",IF(K541&lt;=5,"Weekly",IF(K541&lt;=31,"Monthly",IF(K541&lt;=90,"Quarterly",IF(K541&lt;=180,"Semi-annual",IF(K541&lt;=366,"Annual","Missing Data")))))))</f>
        <v>Weekly</v>
      </c>
      <c r="M541" s="3">
        <f>VLOOKUP($D541,LiquidityProfile!$A:$C,2,0)</f>
        <v>5</v>
      </c>
      <c r="N541" s="3">
        <f>VLOOKUP($D541,LiquidityProfile!$A:$C,3,0)</f>
        <v>15</v>
      </c>
      <c r="O541" s="3" t="str">
        <f t="shared" si="25"/>
        <v>Liquidity Provider</v>
      </c>
      <c r="P541" s="3" t="str">
        <f t="shared" si="26"/>
        <v>Liquidity Provider</v>
      </c>
    </row>
    <row r="542" spans="1:16" ht="15.75" thickBot="1" x14ac:dyDescent="0.3">
      <c r="A542" s="3" t="s">
        <v>1121</v>
      </c>
      <c r="B542" s="3" t="s">
        <v>1122</v>
      </c>
      <c r="C542" s="3" t="s">
        <v>65</v>
      </c>
      <c r="D542" s="3" t="s">
        <v>5</v>
      </c>
      <c r="E542" s="3" t="s">
        <v>42</v>
      </c>
      <c r="F542" s="3" t="s">
        <v>41</v>
      </c>
      <c r="G542" s="3" t="s">
        <v>41</v>
      </c>
      <c r="H542" s="3" t="s">
        <v>41</v>
      </c>
      <c r="I542" s="7">
        <v>45936</v>
      </c>
      <c r="J542" s="7">
        <v>45938</v>
      </c>
      <c r="K542" s="3">
        <f t="shared" si="24"/>
        <v>2</v>
      </c>
      <c r="L542" s="3" t="str">
        <f>IF(ISNUMBER(MATCH(A542,Closed!$A:$A,0)), "Closed", IF(K542&lt;=2,"Daily",IF(K542&lt;=5,"Weekly",IF(K542&lt;=31,"Monthly",IF(K542&lt;=90,"Quarterly",IF(K542&lt;=180,"Semi-annual",IF(K542&lt;=366,"Annual","Missing Data")))))))</f>
        <v>Daily</v>
      </c>
      <c r="M542" s="3">
        <f>VLOOKUP($D542,LiquidityProfile!$A:$C,2,0)</f>
        <v>5</v>
      </c>
      <c r="N542" s="3">
        <f>VLOOKUP($D542,LiquidityProfile!$A:$C,3,0)</f>
        <v>15</v>
      </c>
      <c r="O542" s="3" t="str">
        <f t="shared" si="25"/>
        <v>Liquidity Provider</v>
      </c>
      <c r="P542" s="3" t="str">
        <f t="shared" si="26"/>
        <v>Liquidity Provider</v>
      </c>
    </row>
    <row r="543" spans="1:16" ht="15.75" thickBot="1" x14ac:dyDescent="0.3">
      <c r="A543" s="3" t="s">
        <v>1123</v>
      </c>
      <c r="B543" s="3" t="s">
        <v>1124</v>
      </c>
      <c r="C543" s="3" t="s">
        <v>65</v>
      </c>
      <c r="D543" s="3" t="s">
        <v>5</v>
      </c>
      <c r="E543" s="3" t="s">
        <v>42</v>
      </c>
      <c r="F543" s="3" t="s">
        <v>41</v>
      </c>
      <c r="G543" s="3" t="s">
        <v>41</v>
      </c>
      <c r="H543" s="3" t="s">
        <v>41</v>
      </c>
      <c r="I543" s="7">
        <v>45933</v>
      </c>
      <c r="J543" s="7">
        <v>45938</v>
      </c>
      <c r="K543" s="3">
        <f t="shared" si="24"/>
        <v>5</v>
      </c>
      <c r="L543" s="3" t="str">
        <f>IF(ISNUMBER(MATCH(A543,Closed!$A:$A,0)), "Closed", IF(K543&lt;=2,"Daily",IF(K543&lt;=5,"Weekly",IF(K543&lt;=31,"Monthly",IF(K543&lt;=90,"Quarterly",IF(K543&lt;=180,"Semi-annual",IF(K543&lt;=366,"Annual","Missing Data")))))))</f>
        <v>Weekly</v>
      </c>
      <c r="M543" s="3">
        <f>VLOOKUP($D543,LiquidityProfile!$A:$C,2,0)</f>
        <v>5</v>
      </c>
      <c r="N543" s="3">
        <f>VLOOKUP($D543,LiquidityProfile!$A:$C,3,0)</f>
        <v>15</v>
      </c>
      <c r="O543" s="3" t="str">
        <f t="shared" si="25"/>
        <v>Liquidity Provider</v>
      </c>
      <c r="P543" s="3" t="str">
        <f t="shared" si="26"/>
        <v>Liquidity Provider</v>
      </c>
    </row>
    <row r="544" spans="1:16" ht="15.75" thickBot="1" x14ac:dyDescent="0.3">
      <c r="A544" s="3" t="s">
        <v>1125</v>
      </c>
      <c r="B544" s="3" t="s">
        <v>1126</v>
      </c>
      <c r="C544" s="3" t="s">
        <v>65</v>
      </c>
      <c r="D544" s="3" t="s">
        <v>5</v>
      </c>
      <c r="E544" s="3" t="s">
        <v>42</v>
      </c>
      <c r="F544" s="3" t="s">
        <v>42</v>
      </c>
      <c r="G544" s="3" t="s">
        <v>42</v>
      </c>
      <c r="H544" s="3" t="s">
        <v>41</v>
      </c>
      <c r="I544" s="7">
        <v>45933</v>
      </c>
      <c r="J544" s="7">
        <v>45938</v>
      </c>
      <c r="K544" s="3">
        <f t="shared" si="24"/>
        <v>5</v>
      </c>
      <c r="L544" s="3" t="str">
        <f>IF(ISNUMBER(MATCH(A544,Closed!$A:$A,0)), "Closed", IF(K544&lt;=2,"Daily",IF(K544&lt;=5,"Weekly",IF(K544&lt;=31,"Monthly",IF(K544&lt;=90,"Quarterly",IF(K544&lt;=180,"Semi-annual",IF(K544&lt;=366,"Annual","Missing Data")))))))</f>
        <v>Weekly</v>
      </c>
      <c r="M544" s="3">
        <f>VLOOKUP($D544,LiquidityProfile!$A:$C,2,0)</f>
        <v>5</v>
      </c>
      <c r="N544" s="3">
        <f>VLOOKUP($D544,LiquidityProfile!$A:$C,3,0)</f>
        <v>15</v>
      </c>
      <c r="O544" s="3" t="str">
        <f t="shared" si="25"/>
        <v>Liquidity Provider</v>
      </c>
      <c r="P544" s="3" t="str">
        <f t="shared" si="26"/>
        <v>Liquidity Provider</v>
      </c>
    </row>
    <row r="545" spans="1:16" ht="15.75" thickBot="1" x14ac:dyDescent="0.3">
      <c r="A545" s="3" t="s">
        <v>1127</v>
      </c>
      <c r="B545" s="3" t="s">
        <v>1128</v>
      </c>
      <c r="C545" s="3" t="s">
        <v>65</v>
      </c>
      <c r="D545" s="3" t="s">
        <v>5</v>
      </c>
      <c r="E545" s="3" t="s">
        <v>42</v>
      </c>
      <c r="F545" s="3" t="s">
        <v>42</v>
      </c>
      <c r="G545" s="3" t="s">
        <v>42</v>
      </c>
      <c r="H545" s="3" t="s">
        <v>41</v>
      </c>
      <c r="I545" s="7">
        <v>45933</v>
      </c>
      <c r="J545" s="7">
        <v>45938</v>
      </c>
      <c r="K545" s="3">
        <f t="shared" si="24"/>
        <v>5</v>
      </c>
      <c r="L545" s="3" t="str">
        <f>IF(ISNUMBER(MATCH(A545,Closed!$A:$A,0)), "Closed", IF(K545&lt;=2,"Daily",IF(K545&lt;=5,"Weekly",IF(K545&lt;=31,"Monthly",IF(K545&lt;=90,"Quarterly",IF(K545&lt;=180,"Semi-annual",IF(K545&lt;=366,"Annual","Missing Data")))))))</f>
        <v>Weekly</v>
      </c>
      <c r="M545" s="3">
        <f>VLOOKUP($D545,LiquidityProfile!$A:$C,2,0)</f>
        <v>5</v>
      </c>
      <c r="N545" s="3">
        <f>VLOOKUP($D545,LiquidityProfile!$A:$C,3,0)</f>
        <v>15</v>
      </c>
      <c r="O545" s="3" t="str">
        <f t="shared" si="25"/>
        <v>Liquidity Provider</v>
      </c>
      <c r="P545" s="3" t="str">
        <f t="shared" si="26"/>
        <v>Liquidity Provider</v>
      </c>
    </row>
    <row r="546" spans="1:16" ht="15.75" thickBot="1" x14ac:dyDescent="0.3">
      <c r="A546" s="3" t="s">
        <v>1129</v>
      </c>
      <c r="B546" s="3" t="s">
        <v>1130</v>
      </c>
      <c r="C546" s="3" t="s">
        <v>40</v>
      </c>
      <c r="D546" s="3" t="s">
        <v>5</v>
      </c>
      <c r="E546" s="3" t="s">
        <v>41</v>
      </c>
      <c r="F546" s="3" t="s">
        <v>42</v>
      </c>
      <c r="G546" s="3" t="s">
        <v>42</v>
      </c>
      <c r="H546" s="3" t="s">
        <v>42</v>
      </c>
      <c r="I546" s="7">
        <v>45937</v>
      </c>
      <c r="J546" s="7">
        <v>45938</v>
      </c>
      <c r="K546" s="3">
        <f t="shared" si="24"/>
        <v>1</v>
      </c>
      <c r="L546" s="3" t="str">
        <f>IF(ISNUMBER(MATCH(A546,Closed!$A:$A,0)), "Closed", IF(K546&lt;=2,"Daily",IF(K546&lt;=5,"Weekly",IF(K546&lt;=31,"Monthly",IF(K546&lt;=90,"Quarterly",IF(K546&lt;=180,"Semi-annual",IF(K546&lt;=366,"Annual","Missing Data")))))))</f>
        <v>Daily</v>
      </c>
      <c r="M546" s="3">
        <f>VLOOKUP($D546,LiquidityProfile!$A:$C,2,0)</f>
        <v>5</v>
      </c>
      <c r="N546" s="3">
        <f>VLOOKUP($D546,LiquidityProfile!$A:$C,3,0)</f>
        <v>15</v>
      </c>
      <c r="O546" s="3" t="str">
        <f t="shared" si="25"/>
        <v>Liquidity Provider</v>
      </c>
      <c r="P546" s="3" t="str">
        <f t="shared" si="26"/>
        <v>Liquidity Provider</v>
      </c>
    </row>
    <row r="547" spans="1:16" ht="15.75" thickBot="1" x14ac:dyDescent="0.3">
      <c r="A547" s="3" t="s">
        <v>1131</v>
      </c>
      <c r="B547" s="3" t="s">
        <v>1132</v>
      </c>
      <c r="C547" s="3" t="s">
        <v>40</v>
      </c>
      <c r="D547" s="3" t="s">
        <v>5</v>
      </c>
      <c r="E547" s="3" t="s">
        <v>41</v>
      </c>
      <c r="F547" s="3" t="s">
        <v>42</v>
      </c>
      <c r="G547" s="3" t="s">
        <v>42</v>
      </c>
      <c r="H547" s="3" t="s">
        <v>42</v>
      </c>
      <c r="I547" s="7">
        <v>45936</v>
      </c>
      <c r="J547" s="7">
        <v>45938</v>
      </c>
      <c r="K547" s="3">
        <f t="shared" si="24"/>
        <v>2</v>
      </c>
      <c r="L547" s="3" t="str">
        <f>IF(ISNUMBER(MATCH(A547,Closed!$A:$A,0)), "Closed", IF(K547&lt;=2,"Daily",IF(K547&lt;=5,"Weekly",IF(K547&lt;=31,"Monthly",IF(K547&lt;=90,"Quarterly",IF(K547&lt;=180,"Semi-annual",IF(K547&lt;=366,"Annual","Missing Data")))))))</f>
        <v>Daily</v>
      </c>
      <c r="M547" s="3">
        <f>VLOOKUP($D547,LiquidityProfile!$A:$C,2,0)</f>
        <v>5</v>
      </c>
      <c r="N547" s="3">
        <f>VLOOKUP($D547,LiquidityProfile!$A:$C,3,0)</f>
        <v>15</v>
      </c>
      <c r="O547" s="3" t="str">
        <f t="shared" si="25"/>
        <v>Liquidity Provider</v>
      </c>
      <c r="P547" s="3" t="str">
        <f t="shared" si="26"/>
        <v>Liquidity Provider</v>
      </c>
    </row>
    <row r="548" spans="1:16" ht="15.75" thickBot="1" x14ac:dyDescent="0.3">
      <c r="A548" s="3" t="s">
        <v>1133</v>
      </c>
      <c r="B548" s="3" t="s">
        <v>1134</v>
      </c>
      <c r="C548" s="3" t="s">
        <v>40</v>
      </c>
      <c r="D548" s="3" t="s">
        <v>5</v>
      </c>
      <c r="E548" s="3" t="s">
        <v>41</v>
      </c>
      <c r="F548" s="3" t="s">
        <v>41</v>
      </c>
      <c r="G548" s="3" t="s">
        <v>42</v>
      </c>
      <c r="H548" s="3" t="s">
        <v>41</v>
      </c>
      <c r="I548" s="7">
        <v>45936</v>
      </c>
      <c r="J548" s="7">
        <v>45938</v>
      </c>
      <c r="K548" s="3">
        <f t="shared" si="24"/>
        <v>2</v>
      </c>
      <c r="L548" s="3" t="str">
        <f>IF(ISNUMBER(MATCH(A548,Closed!$A:$A,0)), "Closed", IF(K548&lt;=2,"Daily",IF(K548&lt;=5,"Weekly",IF(K548&lt;=31,"Monthly",IF(K548&lt;=90,"Quarterly",IF(K548&lt;=180,"Semi-annual",IF(K548&lt;=366,"Annual","Missing Data")))))))</f>
        <v>Daily</v>
      </c>
      <c r="M548" s="3">
        <f>VLOOKUP($D548,LiquidityProfile!$A:$C,2,0)</f>
        <v>5</v>
      </c>
      <c r="N548" s="3">
        <f>VLOOKUP($D548,LiquidityProfile!$A:$C,3,0)</f>
        <v>15</v>
      </c>
      <c r="O548" s="3" t="str">
        <f t="shared" si="25"/>
        <v>Liquidity Provider</v>
      </c>
      <c r="P548" s="3" t="str">
        <f t="shared" si="26"/>
        <v>Liquidity Provider</v>
      </c>
    </row>
    <row r="549" spans="1:16" ht="15.75" thickBot="1" x14ac:dyDescent="0.3">
      <c r="A549" s="3" t="s">
        <v>1135</v>
      </c>
      <c r="B549" s="3" t="s">
        <v>1136</v>
      </c>
      <c r="C549" s="3" t="s">
        <v>40</v>
      </c>
      <c r="D549" s="3" t="s">
        <v>5</v>
      </c>
      <c r="E549" s="3" t="s">
        <v>41</v>
      </c>
      <c r="F549" s="3" t="s">
        <v>42</v>
      </c>
      <c r="G549" s="3" t="s">
        <v>42</v>
      </c>
      <c r="H549" s="3" t="s">
        <v>41</v>
      </c>
      <c r="I549" s="7">
        <v>45936</v>
      </c>
      <c r="J549" s="7">
        <v>45938</v>
      </c>
      <c r="K549" s="3">
        <f t="shared" si="24"/>
        <v>2</v>
      </c>
      <c r="L549" s="3" t="str">
        <f>IF(ISNUMBER(MATCH(A549,Closed!$A:$A,0)), "Closed", IF(K549&lt;=2,"Daily",IF(K549&lt;=5,"Weekly",IF(K549&lt;=31,"Monthly",IF(K549&lt;=90,"Quarterly",IF(K549&lt;=180,"Semi-annual",IF(K549&lt;=366,"Annual","Missing Data")))))))</f>
        <v>Daily</v>
      </c>
      <c r="M549" s="3">
        <f>VLOOKUP($D549,LiquidityProfile!$A:$C,2,0)</f>
        <v>5</v>
      </c>
      <c r="N549" s="3">
        <f>VLOOKUP($D549,LiquidityProfile!$A:$C,3,0)</f>
        <v>15</v>
      </c>
      <c r="O549" s="3" t="str">
        <f t="shared" si="25"/>
        <v>Liquidity Provider</v>
      </c>
      <c r="P549" s="3" t="str">
        <f t="shared" si="26"/>
        <v>Liquidity Provider</v>
      </c>
    </row>
    <row r="550" spans="1:16" ht="15.75" thickBot="1" x14ac:dyDescent="0.3">
      <c r="A550" s="3" t="s">
        <v>1137</v>
      </c>
      <c r="B550" s="3" t="s">
        <v>1138</v>
      </c>
      <c r="C550" s="3" t="s">
        <v>40</v>
      </c>
      <c r="D550" s="3" t="s">
        <v>5</v>
      </c>
      <c r="E550" s="3" t="s">
        <v>41</v>
      </c>
      <c r="F550" s="3" t="s">
        <v>42</v>
      </c>
      <c r="G550" s="3" t="s">
        <v>42</v>
      </c>
      <c r="H550" s="3" t="s">
        <v>42</v>
      </c>
      <c r="I550" s="7">
        <v>45933</v>
      </c>
      <c r="J550" s="7">
        <v>45938</v>
      </c>
      <c r="K550" s="3">
        <f t="shared" si="24"/>
        <v>5</v>
      </c>
      <c r="L550" s="3" t="str">
        <f>IF(ISNUMBER(MATCH(A550,Closed!$A:$A,0)), "Closed", IF(K550&lt;=2,"Daily",IF(K550&lt;=5,"Weekly",IF(K550&lt;=31,"Monthly",IF(K550&lt;=90,"Quarterly",IF(K550&lt;=180,"Semi-annual",IF(K550&lt;=366,"Annual","Missing Data")))))))</f>
        <v>Weekly</v>
      </c>
      <c r="M550" s="3">
        <f>VLOOKUP($D550,LiquidityProfile!$A:$C,2,0)</f>
        <v>5</v>
      </c>
      <c r="N550" s="3">
        <f>VLOOKUP($D550,LiquidityProfile!$A:$C,3,0)</f>
        <v>15</v>
      </c>
      <c r="O550" s="3" t="str">
        <f t="shared" si="25"/>
        <v>Liquidity Provider</v>
      </c>
      <c r="P550" s="3" t="str">
        <f t="shared" si="26"/>
        <v>Liquidity Provider</v>
      </c>
    </row>
    <row r="551" spans="1:16" ht="15.75" thickBot="1" x14ac:dyDescent="0.3">
      <c r="A551" s="3" t="s">
        <v>1139</v>
      </c>
      <c r="B551" s="3" t="s">
        <v>1140</v>
      </c>
      <c r="C551" s="3" t="s">
        <v>40</v>
      </c>
      <c r="D551" s="3" t="s">
        <v>5</v>
      </c>
      <c r="E551" s="3" t="s">
        <v>41</v>
      </c>
      <c r="F551" s="3" t="s">
        <v>42</v>
      </c>
      <c r="G551" s="3" t="s">
        <v>42</v>
      </c>
      <c r="H551" s="3" t="s">
        <v>42</v>
      </c>
      <c r="I551" s="7">
        <v>45919</v>
      </c>
      <c r="J551" s="7">
        <v>45938</v>
      </c>
      <c r="K551" s="3">
        <f t="shared" si="24"/>
        <v>19</v>
      </c>
      <c r="L551" s="3" t="str">
        <f>IF(ISNUMBER(MATCH(A551,Closed!$A:$A,0)), "Closed", IF(K551&lt;=2,"Daily",IF(K551&lt;=5,"Weekly",IF(K551&lt;=31,"Monthly",IF(K551&lt;=90,"Quarterly",IF(K551&lt;=180,"Semi-annual",IF(K551&lt;=366,"Annual","Missing Data")))))))</f>
        <v>Monthly</v>
      </c>
      <c r="M551" s="3">
        <f>VLOOKUP($D551,LiquidityProfile!$A:$C,2,0)</f>
        <v>5</v>
      </c>
      <c r="N551" s="3">
        <f>VLOOKUP($D551,LiquidityProfile!$A:$C,3,0)</f>
        <v>15</v>
      </c>
      <c r="O551" s="3" t="str">
        <f t="shared" si="25"/>
        <v>Liquidity Provider</v>
      </c>
      <c r="P551" s="3" t="str">
        <f t="shared" si="26"/>
        <v>Liquidity Provider</v>
      </c>
    </row>
    <row r="552" spans="1:16" ht="15.75" thickBot="1" x14ac:dyDescent="0.3">
      <c r="A552" s="3" t="s">
        <v>1141</v>
      </c>
      <c r="B552" s="3" t="s">
        <v>1142</v>
      </c>
      <c r="C552" s="3" t="s">
        <v>65</v>
      </c>
      <c r="D552" s="3" t="s">
        <v>5</v>
      </c>
      <c r="E552" s="3" t="s">
        <v>41</v>
      </c>
      <c r="F552" s="3" t="s">
        <v>41</v>
      </c>
      <c r="G552" s="3" t="s">
        <v>41</v>
      </c>
      <c r="H552" s="3" t="s">
        <v>41</v>
      </c>
      <c r="I552" s="7">
        <v>45933</v>
      </c>
      <c r="J552" s="7">
        <v>45938</v>
      </c>
      <c r="K552" s="3">
        <f t="shared" si="24"/>
        <v>5</v>
      </c>
      <c r="L552" s="3" t="str">
        <f>IF(ISNUMBER(MATCH(A552,Closed!$A:$A,0)), "Closed", IF(K552&lt;=2,"Daily",IF(K552&lt;=5,"Weekly",IF(K552&lt;=31,"Monthly",IF(K552&lt;=90,"Quarterly",IF(K552&lt;=180,"Semi-annual",IF(K552&lt;=366,"Annual","Missing Data")))))))</f>
        <v>Weekly</v>
      </c>
      <c r="M552" s="3">
        <f>VLOOKUP($D552,LiquidityProfile!$A:$C,2,0)</f>
        <v>5</v>
      </c>
      <c r="N552" s="3">
        <f>VLOOKUP($D552,LiquidityProfile!$A:$C,3,0)</f>
        <v>15</v>
      </c>
      <c r="O552" s="3" t="str">
        <f t="shared" si="25"/>
        <v>Liquidity Provider</v>
      </c>
      <c r="P552" s="3" t="str">
        <f t="shared" si="26"/>
        <v>Liquidity Provider</v>
      </c>
    </row>
    <row r="553" spans="1:16" ht="15.75" thickBot="1" x14ac:dyDescent="0.3">
      <c r="A553" s="3" t="s">
        <v>1143</v>
      </c>
      <c r="B553" s="3" t="s">
        <v>1144</v>
      </c>
      <c r="C553" s="3" t="s">
        <v>65</v>
      </c>
      <c r="D553" s="3" t="s">
        <v>5</v>
      </c>
      <c r="E553" s="3" t="s">
        <v>41</v>
      </c>
      <c r="F553" s="3" t="s">
        <v>41</v>
      </c>
      <c r="G553" s="3" t="s">
        <v>41</v>
      </c>
      <c r="H553" s="3" t="s">
        <v>41</v>
      </c>
      <c r="I553" s="7">
        <v>45933</v>
      </c>
      <c r="J553" s="7">
        <v>45938</v>
      </c>
      <c r="K553" s="3">
        <f t="shared" si="24"/>
        <v>5</v>
      </c>
      <c r="L553" s="3" t="str">
        <f>IF(ISNUMBER(MATCH(A553,Closed!$A:$A,0)), "Closed", IF(K553&lt;=2,"Daily",IF(K553&lt;=5,"Weekly",IF(K553&lt;=31,"Monthly",IF(K553&lt;=90,"Quarterly",IF(K553&lt;=180,"Semi-annual",IF(K553&lt;=366,"Annual","Missing Data")))))))</f>
        <v>Weekly</v>
      </c>
      <c r="M553" s="3">
        <f>VLOOKUP($D553,LiquidityProfile!$A:$C,2,0)</f>
        <v>5</v>
      </c>
      <c r="N553" s="3">
        <f>VLOOKUP($D553,LiquidityProfile!$A:$C,3,0)</f>
        <v>15</v>
      </c>
      <c r="O553" s="3" t="str">
        <f t="shared" si="25"/>
        <v>Liquidity Provider</v>
      </c>
      <c r="P553" s="3" t="str">
        <f t="shared" si="26"/>
        <v>Liquidity Provider</v>
      </c>
    </row>
    <row r="554" spans="1:16" ht="15.75" thickBot="1" x14ac:dyDescent="0.3">
      <c r="A554" s="3" t="s">
        <v>1145</v>
      </c>
      <c r="B554" s="3" t="s">
        <v>1146</v>
      </c>
      <c r="C554" s="3" t="s">
        <v>65</v>
      </c>
      <c r="D554" s="3" t="s">
        <v>5</v>
      </c>
      <c r="E554" s="3" t="s">
        <v>41</v>
      </c>
      <c r="F554" s="3" t="s">
        <v>42</v>
      </c>
      <c r="G554" s="3" t="s">
        <v>41</v>
      </c>
      <c r="H554" s="3" t="s">
        <v>42</v>
      </c>
      <c r="I554" s="7">
        <v>45933</v>
      </c>
      <c r="J554" s="7">
        <v>45938</v>
      </c>
      <c r="K554" s="3">
        <f t="shared" si="24"/>
        <v>5</v>
      </c>
      <c r="L554" s="3" t="str">
        <f>IF(ISNUMBER(MATCH(A554,Closed!$A:$A,0)), "Closed", IF(K554&lt;=2,"Daily",IF(K554&lt;=5,"Weekly",IF(K554&lt;=31,"Monthly",IF(K554&lt;=90,"Quarterly",IF(K554&lt;=180,"Semi-annual",IF(K554&lt;=366,"Annual","Missing Data")))))))</f>
        <v>Weekly</v>
      </c>
      <c r="M554" s="3">
        <f>VLOOKUP($D554,LiquidityProfile!$A:$C,2,0)</f>
        <v>5</v>
      </c>
      <c r="N554" s="3">
        <f>VLOOKUP($D554,LiquidityProfile!$A:$C,3,0)</f>
        <v>15</v>
      </c>
      <c r="O554" s="3" t="str">
        <f t="shared" si="25"/>
        <v>Liquidity Provider</v>
      </c>
      <c r="P554" s="3" t="str">
        <f t="shared" si="26"/>
        <v>Liquidity Provider</v>
      </c>
    </row>
    <row r="555" spans="1:16" ht="15.75" thickBot="1" x14ac:dyDescent="0.3">
      <c r="A555" s="3" t="s">
        <v>1147</v>
      </c>
      <c r="B555" s="3" t="s">
        <v>1148</v>
      </c>
      <c r="C555" s="3" t="s">
        <v>65</v>
      </c>
      <c r="D555" s="3" t="s">
        <v>5</v>
      </c>
      <c r="E555" s="3" t="s">
        <v>41</v>
      </c>
      <c r="F555" s="3" t="s">
        <v>42</v>
      </c>
      <c r="G555" s="3" t="s">
        <v>41</v>
      </c>
      <c r="H555" s="3" t="s">
        <v>42</v>
      </c>
      <c r="I555" s="7">
        <v>45936</v>
      </c>
      <c r="J555" s="7">
        <v>45938</v>
      </c>
      <c r="K555" s="3">
        <f t="shared" si="24"/>
        <v>2</v>
      </c>
      <c r="L555" s="3" t="str">
        <f>IF(ISNUMBER(MATCH(A555,Closed!$A:$A,0)), "Closed", IF(K555&lt;=2,"Daily",IF(K555&lt;=5,"Weekly",IF(K555&lt;=31,"Monthly",IF(K555&lt;=90,"Quarterly",IF(K555&lt;=180,"Semi-annual",IF(K555&lt;=366,"Annual","Missing Data")))))))</f>
        <v>Daily</v>
      </c>
      <c r="M555" s="3">
        <f>VLOOKUP($D555,LiquidityProfile!$A:$C,2,0)</f>
        <v>5</v>
      </c>
      <c r="N555" s="3">
        <f>VLOOKUP($D555,LiquidityProfile!$A:$C,3,0)</f>
        <v>15</v>
      </c>
      <c r="O555" s="3" t="str">
        <f t="shared" si="25"/>
        <v>Liquidity Provider</v>
      </c>
      <c r="P555" s="3" t="str">
        <f t="shared" si="26"/>
        <v>Liquidity Provider</v>
      </c>
    </row>
    <row r="556" spans="1:16" ht="15.75" thickBot="1" x14ac:dyDescent="0.3">
      <c r="A556" s="3" t="s">
        <v>1149</v>
      </c>
      <c r="B556" s="3" t="s">
        <v>1150</v>
      </c>
      <c r="C556" s="3" t="s">
        <v>65</v>
      </c>
      <c r="D556" s="3" t="s">
        <v>5</v>
      </c>
      <c r="E556" s="3" t="s">
        <v>41</v>
      </c>
      <c r="F556" s="3" t="s">
        <v>42</v>
      </c>
      <c r="G556" s="3" t="s">
        <v>41</v>
      </c>
      <c r="H556" s="3" t="s">
        <v>42</v>
      </c>
      <c r="I556" s="7">
        <v>45933</v>
      </c>
      <c r="J556" s="7">
        <v>45938</v>
      </c>
      <c r="K556" s="3">
        <f t="shared" si="24"/>
        <v>5</v>
      </c>
      <c r="L556" s="3" t="str">
        <f>IF(ISNUMBER(MATCH(A556,Closed!$A:$A,0)), "Closed", IF(K556&lt;=2,"Daily",IF(K556&lt;=5,"Weekly",IF(K556&lt;=31,"Monthly",IF(K556&lt;=90,"Quarterly",IF(K556&lt;=180,"Semi-annual",IF(K556&lt;=366,"Annual","Missing Data")))))))</f>
        <v>Weekly</v>
      </c>
      <c r="M556" s="3">
        <f>VLOOKUP($D556,LiquidityProfile!$A:$C,2,0)</f>
        <v>5</v>
      </c>
      <c r="N556" s="3">
        <f>VLOOKUP($D556,LiquidityProfile!$A:$C,3,0)</f>
        <v>15</v>
      </c>
      <c r="O556" s="3" t="str">
        <f t="shared" si="25"/>
        <v>Liquidity Provider</v>
      </c>
      <c r="P556" s="3" t="str">
        <f t="shared" si="26"/>
        <v>Liquidity Provider</v>
      </c>
    </row>
    <row r="557" spans="1:16" ht="15.75" thickBot="1" x14ac:dyDescent="0.3">
      <c r="A557" s="3" t="s">
        <v>1151</v>
      </c>
      <c r="B557" s="3" t="s">
        <v>1152</v>
      </c>
      <c r="C557" s="3" t="s">
        <v>65</v>
      </c>
      <c r="D557" s="3" t="s">
        <v>5</v>
      </c>
      <c r="E557" s="3" t="s">
        <v>41</v>
      </c>
      <c r="F557" s="3" t="s">
        <v>41</v>
      </c>
      <c r="G557" s="3" t="s">
        <v>41</v>
      </c>
      <c r="H557" s="3" t="s">
        <v>41</v>
      </c>
      <c r="I557" s="7">
        <v>45936</v>
      </c>
      <c r="J557" s="7">
        <v>45938</v>
      </c>
      <c r="K557" s="3">
        <f t="shared" si="24"/>
        <v>2</v>
      </c>
      <c r="L557" s="3" t="str">
        <f>IF(ISNUMBER(MATCH(A557,Closed!$A:$A,0)), "Closed", IF(K557&lt;=2,"Daily",IF(K557&lt;=5,"Weekly",IF(K557&lt;=31,"Monthly",IF(K557&lt;=90,"Quarterly",IF(K557&lt;=180,"Semi-annual",IF(K557&lt;=366,"Annual","Missing Data")))))))</f>
        <v>Daily</v>
      </c>
      <c r="M557" s="3">
        <f>VLOOKUP($D557,LiquidityProfile!$A:$C,2,0)</f>
        <v>5</v>
      </c>
      <c r="N557" s="3">
        <f>VLOOKUP($D557,LiquidityProfile!$A:$C,3,0)</f>
        <v>15</v>
      </c>
      <c r="O557" s="3" t="str">
        <f t="shared" si="25"/>
        <v>Liquidity Provider</v>
      </c>
      <c r="P557" s="3" t="str">
        <f t="shared" si="26"/>
        <v>Liquidity Provider</v>
      </c>
    </row>
    <row r="558" spans="1:16" ht="15.75" thickBot="1" x14ac:dyDescent="0.3">
      <c r="A558" s="3" t="s">
        <v>1153</v>
      </c>
      <c r="B558" s="3" t="s">
        <v>1154</v>
      </c>
      <c r="C558" s="3" t="s">
        <v>65</v>
      </c>
      <c r="D558" s="3" t="s">
        <v>5</v>
      </c>
      <c r="E558" s="3" t="s">
        <v>41</v>
      </c>
      <c r="F558" s="3" t="s">
        <v>41</v>
      </c>
      <c r="G558" s="3" t="s">
        <v>41</v>
      </c>
      <c r="H558" s="3" t="s">
        <v>41</v>
      </c>
      <c r="I558" s="7">
        <v>45933</v>
      </c>
      <c r="J558" s="7">
        <v>45938</v>
      </c>
      <c r="K558" s="3">
        <f t="shared" si="24"/>
        <v>5</v>
      </c>
      <c r="L558" s="3" t="str">
        <f>IF(ISNUMBER(MATCH(A558,Closed!$A:$A,0)), "Closed", IF(K558&lt;=2,"Daily",IF(K558&lt;=5,"Weekly",IF(K558&lt;=31,"Monthly",IF(K558&lt;=90,"Quarterly",IF(K558&lt;=180,"Semi-annual",IF(K558&lt;=366,"Annual","Missing Data")))))))</f>
        <v>Weekly</v>
      </c>
      <c r="M558" s="3">
        <f>VLOOKUP($D558,LiquidityProfile!$A:$C,2,0)</f>
        <v>5</v>
      </c>
      <c r="N558" s="3">
        <f>VLOOKUP($D558,LiquidityProfile!$A:$C,3,0)</f>
        <v>15</v>
      </c>
      <c r="O558" s="3" t="str">
        <f t="shared" si="25"/>
        <v>Liquidity Provider</v>
      </c>
      <c r="P558" s="3" t="str">
        <f t="shared" si="26"/>
        <v>Liquidity Provider</v>
      </c>
    </row>
    <row r="559" spans="1:16" ht="15.75" thickBot="1" x14ac:dyDescent="0.3">
      <c r="A559" s="3" t="s">
        <v>1155</v>
      </c>
      <c r="B559" s="3" t="s">
        <v>1156</v>
      </c>
      <c r="C559" s="3" t="s">
        <v>65</v>
      </c>
      <c r="D559" s="3" t="s">
        <v>5</v>
      </c>
      <c r="E559" s="3" t="s">
        <v>41</v>
      </c>
      <c r="F559" s="3" t="s">
        <v>42</v>
      </c>
      <c r="G559" s="3" t="s">
        <v>41</v>
      </c>
      <c r="H559" s="3" t="s">
        <v>42</v>
      </c>
      <c r="I559" s="7">
        <v>45933</v>
      </c>
      <c r="J559" s="7">
        <v>45938</v>
      </c>
      <c r="K559" s="3">
        <f t="shared" si="24"/>
        <v>5</v>
      </c>
      <c r="L559" s="3" t="str">
        <f>IF(ISNUMBER(MATCH(A559,Closed!$A:$A,0)), "Closed", IF(K559&lt;=2,"Daily",IF(K559&lt;=5,"Weekly",IF(K559&lt;=31,"Monthly",IF(K559&lt;=90,"Quarterly",IF(K559&lt;=180,"Semi-annual",IF(K559&lt;=366,"Annual","Missing Data")))))))</f>
        <v>Weekly</v>
      </c>
      <c r="M559" s="3">
        <f>VLOOKUP($D559,LiquidityProfile!$A:$C,2,0)</f>
        <v>5</v>
      </c>
      <c r="N559" s="3">
        <f>VLOOKUP($D559,LiquidityProfile!$A:$C,3,0)</f>
        <v>15</v>
      </c>
      <c r="O559" s="3" t="str">
        <f t="shared" si="25"/>
        <v>Liquidity Provider</v>
      </c>
      <c r="P559" s="3" t="str">
        <f t="shared" si="26"/>
        <v>Liquidity Provider</v>
      </c>
    </row>
    <row r="560" spans="1:16" ht="15.75" thickBot="1" x14ac:dyDescent="0.3">
      <c r="A560" s="3" t="s">
        <v>1157</v>
      </c>
      <c r="B560" s="3" t="s">
        <v>1158</v>
      </c>
      <c r="C560" s="3" t="s">
        <v>65</v>
      </c>
      <c r="D560" s="3" t="s">
        <v>5</v>
      </c>
      <c r="E560" s="3" t="s">
        <v>42</v>
      </c>
      <c r="F560" s="3" t="s">
        <v>41</v>
      </c>
      <c r="G560" s="3" t="s">
        <v>41</v>
      </c>
      <c r="H560" s="3" t="s">
        <v>41</v>
      </c>
      <c r="I560" s="7">
        <v>45933</v>
      </c>
      <c r="J560" s="7">
        <v>45938</v>
      </c>
      <c r="K560" s="3">
        <f t="shared" si="24"/>
        <v>5</v>
      </c>
      <c r="L560" s="3" t="str">
        <f>IF(ISNUMBER(MATCH(A560,Closed!$A:$A,0)), "Closed", IF(K560&lt;=2,"Daily",IF(K560&lt;=5,"Weekly",IF(K560&lt;=31,"Monthly",IF(K560&lt;=90,"Quarterly",IF(K560&lt;=180,"Semi-annual",IF(K560&lt;=366,"Annual","Missing Data")))))))</f>
        <v>Weekly</v>
      </c>
      <c r="M560" s="3">
        <f>VLOOKUP($D560,LiquidityProfile!$A:$C,2,0)</f>
        <v>5</v>
      </c>
      <c r="N560" s="3">
        <f>VLOOKUP($D560,LiquidityProfile!$A:$C,3,0)</f>
        <v>15</v>
      </c>
      <c r="O560" s="3" t="str">
        <f t="shared" si="25"/>
        <v>Liquidity Provider</v>
      </c>
      <c r="P560" s="3" t="str">
        <f t="shared" si="26"/>
        <v>Liquidity Provider</v>
      </c>
    </row>
    <row r="561" spans="1:16" ht="15.75" thickBot="1" x14ac:dyDescent="0.3">
      <c r="A561" s="3" t="s">
        <v>1159</v>
      </c>
      <c r="B561" s="3" t="s">
        <v>1160</v>
      </c>
      <c r="C561" s="3" t="s">
        <v>65</v>
      </c>
      <c r="D561" s="3" t="s">
        <v>5</v>
      </c>
      <c r="E561" s="3" t="s">
        <v>42</v>
      </c>
      <c r="F561" s="3" t="s">
        <v>41</v>
      </c>
      <c r="G561" s="3" t="s">
        <v>41</v>
      </c>
      <c r="H561" s="3" t="s">
        <v>41</v>
      </c>
      <c r="I561" s="7">
        <v>45933</v>
      </c>
      <c r="J561" s="7">
        <v>45938</v>
      </c>
      <c r="K561" s="3">
        <f t="shared" si="24"/>
        <v>5</v>
      </c>
      <c r="L561" s="3" t="str">
        <f>IF(ISNUMBER(MATCH(A561,Closed!$A:$A,0)), "Closed", IF(K561&lt;=2,"Daily",IF(K561&lt;=5,"Weekly",IF(K561&lt;=31,"Monthly",IF(K561&lt;=90,"Quarterly",IF(K561&lt;=180,"Semi-annual",IF(K561&lt;=366,"Annual","Missing Data")))))))</f>
        <v>Weekly</v>
      </c>
      <c r="M561" s="3">
        <f>VLOOKUP($D561,LiquidityProfile!$A:$C,2,0)</f>
        <v>5</v>
      </c>
      <c r="N561" s="3">
        <f>VLOOKUP($D561,LiquidityProfile!$A:$C,3,0)</f>
        <v>15</v>
      </c>
      <c r="O561" s="3" t="str">
        <f t="shared" si="25"/>
        <v>Liquidity Provider</v>
      </c>
      <c r="P561" s="3" t="str">
        <f t="shared" si="26"/>
        <v>Liquidity Provider</v>
      </c>
    </row>
    <row r="562" spans="1:16" ht="15.75" thickBot="1" x14ac:dyDescent="0.3">
      <c r="A562" s="3" t="s">
        <v>1161</v>
      </c>
      <c r="B562" s="3" t="s">
        <v>1162</v>
      </c>
      <c r="C562" s="3" t="s">
        <v>65</v>
      </c>
      <c r="D562" s="3" t="s">
        <v>5</v>
      </c>
      <c r="E562" s="3" t="s">
        <v>42</v>
      </c>
      <c r="F562" s="3" t="s">
        <v>41</v>
      </c>
      <c r="G562" s="3" t="s">
        <v>41</v>
      </c>
      <c r="H562" s="3" t="s">
        <v>41</v>
      </c>
      <c r="I562" s="7">
        <v>45933</v>
      </c>
      <c r="J562" s="7">
        <v>45938</v>
      </c>
      <c r="K562" s="3">
        <f t="shared" si="24"/>
        <v>5</v>
      </c>
      <c r="L562" s="3" t="str">
        <f>IF(ISNUMBER(MATCH(A562,Closed!$A:$A,0)), "Closed", IF(K562&lt;=2,"Daily",IF(K562&lt;=5,"Weekly",IF(K562&lt;=31,"Monthly",IF(K562&lt;=90,"Quarterly",IF(K562&lt;=180,"Semi-annual",IF(K562&lt;=366,"Annual","Missing Data")))))))</f>
        <v>Weekly</v>
      </c>
      <c r="M562" s="3">
        <f>VLOOKUP($D562,LiquidityProfile!$A:$C,2,0)</f>
        <v>5</v>
      </c>
      <c r="N562" s="3">
        <f>VLOOKUP($D562,LiquidityProfile!$A:$C,3,0)</f>
        <v>15</v>
      </c>
      <c r="O562" s="3" t="str">
        <f t="shared" si="25"/>
        <v>Liquidity Provider</v>
      </c>
      <c r="P562" s="3" t="str">
        <f t="shared" si="26"/>
        <v>Liquidity Provider</v>
      </c>
    </row>
    <row r="563" spans="1:16" ht="15.75" thickBot="1" x14ac:dyDescent="0.3">
      <c r="A563" s="3" t="s">
        <v>1163</v>
      </c>
      <c r="B563" s="3" t="s">
        <v>1164</v>
      </c>
      <c r="C563" s="3" t="s">
        <v>65</v>
      </c>
      <c r="D563" s="3" t="s">
        <v>5</v>
      </c>
      <c r="E563" s="3" t="s">
        <v>42</v>
      </c>
      <c r="F563" s="3" t="s">
        <v>42</v>
      </c>
      <c r="G563" s="3" t="s">
        <v>41</v>
      </c>
      <c r="H563" s="3" t="s">
        <v>42</v>
      </c>
      <c r="I563" s="7">
        <v>45936</v>
      </c>
      <c r="J563" s="7">
        <v>45938</v>
      </c>
      <c r="K563" s="3">
        <f t="shared" si="24"/>
        <v>2</v>
      </c>
      <c r="L563" s="3" t="str">
        <f>IF(ISNUMBER(MATCH(A563,Closed!$A:$A,0)), "Closed", IF(K563&lt;=2,"Daily",IF(K563&lt;=5,"Weekly",IF(K563&lt;=31,"Monthly",IF(K563&lt;=90,"Quarterly",IF(K563&lt;=180,"Semi-annual",IF(K563&lt;=366,"Annual","Missing Data")))))))</f>
        <v>Daily</v>
      </c>
      <c r="M563" s="3">
        <f>VLOOKUP($D563,LiquidityProfile!$A:$C,2,0)</f>
        <v>5</v>
      </c>
      <c r="N563" s="3">
        <f>VLOOKUP($D563,LiquidityProfile!$A:$C,3,0)</f>
        <v>15</v>
      </c>
      <c r="O563" s="3" t="str">
        <f t="shared" si="25"/>
        <v>Liquidity Provider</v>
      </c>
      <c r="P563" s="3" t="str">
        <f t="shared" si="26"/>
        <v>Liquidity Provider</v>
      </c>
    </row>
    <row r="564" spans="1:16" ht="15.75" thickBot="1" x14ac:dyDescent="0.3">
      <c r="A564" s="3" t="s">
        <v>1165</v>
      </c>
      <c r="B564" s="3" t="s">
        <v>1166</v>
      </c>
      <c r="C564" s="3" t="s">
        <v>65</v>
      </c>
      <c r="D564" s="3" t="s">
        <v>5</v>
      </c>
      <c r="E564" s="3" t="s">
        <v>42</v>
      </c>
      <c r="F564" s="3" t="s">
        <v>42</v>
      </c>
      <c r="G564" s="3" t="s">
        <v>42</v>
      </c>
      <c r="H564" s="3" t="s">
        <v>41</v>
      </c>
      <c r="I564" s="7">
        <v>45936</v>
      </c>
      <c r="J564" s="7">
        <v>45938</v>
      </c>
      <c r="K564" s="3">
        <f t="shared" si="24"/>
        <v>2</v>
      </c>
      <c r="L564" s="3" t="str">
        <f>IF(ISNUMBER(MATCH(A564,Closed!$A:$A,0)), "Closed", IF(K564&lt;=2,"Daily",IF(K564&lt;=5,"Weekly",IF(K564&lt;=31,"Monthly",IF(K564&lt;=90,"Quarterly",IF(K564&lt;=180,"Semi-annual",IF(K564&lt;=366,"Annual","Missing Data")))))))</f>
        <v>Daily</v>
      </c>
      <c r="M564" s="3">
        <f>VLOOKUP($D564,LiquidityProfile!$A:$C,2,0)</f>
        <v>5</v>
      </c>
      <c r="N564" s="3">
        <f>VLOOKUP($D564,LiquidityProfile!$A:$C,3,0)</f>
        <v>15</v>
      </c>
      <c r="O564" s="3" t="str">
        <f t="shared" si="25"/>
        <v>Liquidity Provider</v>
      </c>
      <c r="P564" s="3" t="str">
        <f t="shared" si="26"/>
        <v>Liquidity Provider</v>
      </c>
    </row>
    <row r="565" spans="1:16" ht="15.75" thickBot="1" x14ac:dyDescent="0.3">
      <c r="A565" s="3" t="s">
        <v>1167</v>
      </c>
      <c r="B565" s="3" t="s">
        <v>1168</v>
      </c>
      <c r="C565" s="3" t="s">
        <v>65</v>
      </c>
      <c r="D565" s="3" t="s">
        <v>5</v>
      </c>
      <c r="E565" s="3" t="s">
        <v>42</v>
      </c>
      <c r="F565" s="3" t="s">
        <v>42</v>
      </c>
      <c r="G565" s="3" t="s">
        <v>42</v>
      </c>
      <c r="H565" s="3" t="s">
        <v>41</v>
      </c>
      <c r="I565" s="7">
        <v>45933</v>
      </c>
      <c r="J565" s="7">
        <v>45938</v>
      </c>
      <c r="K565" s="3">
        <f t="shared" si="24"/>
        <v>5</v>
      </c>
      <c r="L565" s="3" t="str">
        <f>IF(ISNUMBER(MATCH(A565,Closed!$A:$A,0)), "Closed", IF(K565&lt;=2,"Daily",IF(K565&lt;=5,"Weekly",IF(K565&lt;=31,"Monthly",IF(K565&lt;=90,"Quarterly",IF(K565&lt;=180,"Semi-annual",IF(K565&lt;=366,"Annual","Missing Data")))))))</f>
        <v>Weekly</v>
      </c>
      <c r="M565" s="3">
        <f>VLOOKUP($D565,LiquidityProfile!$A:$C,2,0)</f>
        <v>5</v>
      </c>
      <c r="N565" s="3">
        <f>VLOOKUP($D565,LiquidityProfile!$A:$C,3,0)</f>
        <v>15</v>
      </c>
      <c r="O565" s="3" t="str">
        <f t="shared" si="25"/>
        <v>Liquidity Provider</v>
      </c>
      <c r="P565" s="3" t="str">
        <f t="shared" si="26"/>
        <v>Liquidity Provider</v>
      </c>
    </row>
    <row r="566" spans="1:16" ht="15.75" thickBot="1" x14ac:dyDescent="0.3">
      <c r="A566" s="3" t="s">
        <v>1169</v>
      </c>
      <c r="B566" s="3" t="s">
        <v>1170</v>
      </c>
      <c r="C566" s="3" t="s">
        <v>40</v>
      </c>
      <c r="D566" s="3" t="s">
        <v>5</v>
      </c>
      <c r="E566" s="3" t="s">
        <v>41</v>
      </c>
      <c r="F566" s="3" t="s">
        <v>42</v>
      </c>
      <c r="G566" s="3" t="s">
        <v>42</v>
      </c>
      <c r="H566" s="3" t="s">
        <v>42</v>
      </c>
      <c r="I566" s="7">
        <v>45937</v>
      </c>
      <c r="J566" s="7">
        <v>45938</v>
      </c>
      <c r="K566" s="3">
        <f t="shared" si="24"/>
        <v>1</v>
      </c>
      <c r="L566" s="3" t="str">
        <f>IF(ISNUMBER(MATCH(A566,Closed!$A:$A,0)), "Closed", IF(K566&lt;=2,"Daily",IF(K566&lt;=5,"Weekly",IF(K566&lt;=31,"Monthly",IF(K566&lt;=90,"Quarterly",IF(K566&lt;=180,"Semi-annual",IF(K566&lt;=366,"Annual","Missing Data")))))))</f>
        <v>Daily</v>
      </c>
      <c r="M566" s="3">
        <f>VLOOKUP($D566,LiquidityProfile!$A:$C,2,0)</f>
        <v>5</v>
      </c>
      <c r="N566" s="3">
        <f>VLOOKUP($D566,LiquidityProfile!$A:$C,3,0)</f>
        <v>15</v>
      </c>
      <c r="O566" s="3" t="str">
        <f t="shared" si="25"/>
        <v>Liquidity Provider</v>
      </c>
      <c r="P566" s="3" t="str">
        <f t="shared" si="26"/>
        <v>Liquidity Provider</v>
      </c>
    </row>
    <row r="567" spans="1:16" ht="15.75" thickBot="1" x14ac:dyDescent="0.3">
      <c r="A567" s="3" t="s">
        <v>1171</v>
      </c>
      <c r="B567" s="3" t="s">
        <v>1172</v>
      </c>
      <c r="C567" s="3" t="s">
        <v>40</v>
      </c>
      <c r="D567" s="3" t="s">
        <v>5</v>
      </c>
      <c r="E567" s="3" t="s">
        <v>41</v>
      </c>
      <c r="F567" s="3" t="s">
        <v>42</v>
      </c>
      <c r="G567" s="3" t="s">
        <v>42</v>
      </c>
      <c r="H567" s="3" t="s">
        <v>42</v>
      </c>
      <c r="I567" s="7">
        <v>45936</v>
      </c>
      <c r="J567" s="7">
        <v>45938</v>
      </c>
      <c r="K567" s="3">
        <f t="shared" si="24"/>
        <v>2</v>
      </c>
      <c r="L567" s="3" t="str">
        <f>IF(ISNUMBER(MATCH(A567,Closed!$A:$A,0)), "Closed", IF(K567&lt;=2,"Daily",IF(K567&lt;=5,"Weekly",IF(K567&lt;=31,"Monthly",IF(K567&lt;=90,"Quarterly",IF(K567&lt;=180,"Semi-annual",IF(K567&lt;=366,"Annual","Missing Data")))))))</f>
        <v>Daily</v>
      </c>
      <c r="M567" s="3">
        <f>VLOOKUP($D567,LiquidityProfile!$A:$C,2,0)</f>
        <v>5</v>
      </c>
      <c r="N567" s="3">
        <f>VLOOKUP($D567,LiquidityProfile!$A:$C,3,0)</f>
        <v>15</v>
      </c>
      <c r="O567" s="3" t="str">
        <f t="shared" si="25"/>
        <v>Liquidity Provider</v>
      </c>
      <c r="P567" s="3" t="str">
        <f t="shared" si="26"/>
        <v>Liquidity Provider</v>
      </c>
    </row>
    <row r="568" spans="1:16" ht="24.75" thickBot="1" x14ac:dyDescent="0.3">
      <c r="A568" s="3" t="s">
        <v>1173</v>
      </c>
      <c r="B568" s="3" t="s">
        <v>1174</v>
      </c>
      <c r="C568" s="3" t="s">
        <v>40</v>
      </c>
      <c r="D568" s="3" t="s">
        <v>5</v>
      </c>
      <c r="E568" s="3" t="s">
        <v>41</v>
      </c>
      <c r="F568" s="3" t="s">
        <v>42</v>
      </c>
      <c r="G568" s="3" t="s">
        <v>42</v>
      </c>
      <c r="H568" s="3" t="s">
        <v>42</v>
      </c>
      <c r="I568" s="7">
        <v>45937</v>
      </c>
      <c r="J568" s="7">
        <v>45938</v>
      </c>
      <c r="K568" s="3">
        <f t="shared" si="24"/>
        <v>1</v>
      </c>
      <c r="L568" s="3" t="str">
        <f>IF(ISNUMBER(MATCH(A568,Closed!$A:$A,0)), "Closed", IF(K568&lt;=2,"Daily",IF(K568&lt;=5,"Weekly",IF(K568&lt;=31,"Monthly",IF(K568&lt;=90,"Quarterly",IF(K568&lt;=180,"Semi-annual",IF(K568&lt;=366,"Annual","Missing Data")))))))</f>
        <v>Daily</v>
      </c>
      <c r="M568" s="3">
        <f>VLOOKUP($D568,LiquidityProfile!$A:$C,2,0)</f>
        <v>5</v>
      </c>
      <c r="N568" s="3">
        <f>VLOOKUP($D568,LiquidityProfile!$A:$C,3,0)</f>
        <v>15</v>
      </c>
      <c r="O568" s="3" t="str">
        <f t="shared" si="25"/>
        <v>Liquidity Provider</v>
      </c>
      <c r="P568" s="3" t="str">
        <f t="shared" si="26"/>
        <v>Liquidity Provider</v>
      </c>
    </row>
    <row r="569" spans="1:16" ht="24.75" thickBot="1" x14ac:dyDescent="0.3">
      <c r="A569" s="3" t="s">
        <v>1175</v>
      </c>
      <c r="B569" s="3" t="s">
        <v>1176</v>
      </c>
      <c r="C569" s="3" t="s">
        <v>40</v>
      </c>
      <c r="D569" s="3" t="s">
        <v>5</v>
      </c>
      <c r="E569" s="3" t="s">
        <v>41</v>
      </c>
      <c r="F569" s="3" t="s">
        <v>42</v>
      </c>
      <c r="G569" s="3" t="s">
        <v>42</v>
      </c>
      <c r="H569" s="3" t="s">
        <v>42</v>
      </c>
      <c r="I569" s="7">
        <v>45937</v>
      </c>
      <c r="J569" s="7">
        <v>45938</v>
      </c>
      <c r="K569" s="3">
        <f t="shared" si="24"/>
        <v>1</v>
      </c>
      <c r="L569" s="3" t="str">
        <f>IF(ISNUMBER(MATCH(A569,Closed!$A:$A,0)), "Closed", IF(K569&lt;=2,"Daily",IF(K569&lt;=5,"Weekly",IF(K569&lt;=31,"Monthly",IF(K569&lt;=90,"Quarterly",IF(K569&lt;=180,"Semi-annual",IF(K569&lt;=366,"Annual","Missing Data")))))))</f>
        <v>Daily</v>
      </c>
      <c r="M569" s="3">
        <f>VLOOKUP($D569,LiquidityProfile!$A:$C,2,0)</f>
        <v>5</v>
      </c>
      <c r="N569" s="3">
        <f>VLOOKUP($D569,LiquidityProfile!$A:$C,3,0)</f>
        <v>15</v>
      </c>
      <c r="O569" s="3" t="str">
        <f t="shared" si="25"/>
        <v>Liquidity Provider</v>
      </c>
      <c r="P569" s="3" t="str">
        <f t="shared" si="26"/>
        <v>Liquidity Provider</v>
      </c>
    </row>
    <row r="570" spans="1:16" ht="24.75" thickBot="1" x14ac:dyDescent="0.3">
      <c r="A570" s="3" t="s">
        <v>1177</v>
      </c>
      <c r="B570" s="3" t="s">
        <v>1178</v>
      </c>
      <c r="C570" s="3" t="s">
        <v>40</v>
      </c>
      <c r="D570" s="3" t="s">
        <v>5</v>
      </c>
      <c r="E570" s="3" t="s">
        <v>41</v>
      </c>
      <c r="F570" s="3" t="s">
        <v>42</v>
      </c>
      <c r="G570" s="3" t="s">
        <v>42</v>
      </c>
      <c r="H570" s="3" t="s">
        <v>42</v>
      </c>
      <c r="I570" s="7">
        <v>45937</v>
      </c>
      <c r="J570" s="7">
        <v>45938</v>
      </c>
      <c r="K570" s="3">
        <f t="shared" si="24"/>
        <v>1</v>
      </c>
      <c r="L570" s="3" t="str">
        <f>IF(ISNUMBER(MATCH(A570,Closed!$A:$A,0)), "Closed", IF(K570&lt;=2,"Daily",IF(K570&lt;=5,"Weekly",IF(K570&lt;=31,"Monthly",IF(K570&lt;=90,"Quarterly",IF(K570&lt;=180,"Semi-annual",IF(K570&lt;=366,"Annual","Missing Data")))))))</f>
        <v>Daily</v>
      </c>
      <c r="M570" s="3">
        <f>VLOOKUP($D570,LiquidityProfile!$A:$C,2,0)</f>
        <v>5</v>
      </c>
      <c r="N570" s="3">
        <f>VLOOKUP($D570,LiquidityProfile!$A:$C,3,0)</f>
        <v>15</v>
      </c>
      <c r="O570" s="3" t="str">
        <f t="shared" si="25"/>
        <v>Liquidity Provider</v>
      </c>
      <c r="P570" s="3" t="str">
        <f t="shared" si="26"/>
        <v>Liquidity Provider</v>
      </c>
    </row>
    <row r="571" spans="1:16" ht="15.75" thickBot="1" x14ac:dyDescent="0.3">
      <c r="A571" s="3" t="s">
        <v>1179</v>
      </c>
      <c r="B571" s="3" t="s">
        <v>1180</v>
      </c>
      <c r="C571" s="3" t="s">
        <v>40</v>
      </c>
      <c r="D571" s="3" t="s">
        <v>5</v>
      </c>
      <c r="E571" s="3" t="s">
        <v>41</v>
      </c>
      <c r="F571" s="3" t="s">
        <v>42</v>
      </c>
      <c r="G571" s="3" t="s">
        <v>42</v>
      </c>
      <c r="H571" s="3" t="s">
        <v>42</v>
      </c>
      <c r="I571" s="7">
        <v>45937</v>
      </c>
      <c r="J571" s="7">
        <v>45938</v>
      </c>
      <c r="K571" s="3">
        <f t="shared" si="24"/>
        <v>1</v>
      </c>
      <c r="L571" s="3" t="str">
        <f>IF(ISNUMBER(MATCH(A571,Closed!$A:$A,0)), "Closed", IF(K571&lt;=2,"Daily",IF(K571&lt;=5,"Weekly",IF(K571&lt;=31,"Monthly",IF(K571&lt;=90,"Quarterly",IF(K571&lt;=180,"Semi-annual",IF(K571&lt;=366,"Annual","Missing Data")))))))</f>
        <v>Daily</v>
      </c>
      <c r="M571" s="3">
        <f>VLOOKUP($D571,LiquidityProfile!$A:$C,2,0)</f>
        <v>5</v>
      </c>
      <c r="N571" s="3">
        <f>VLOOKUP($D571,LiquidityProfile!$A:$C,3,0)</f>
        <v>15</v>
      </c>
      <c r="O571" s="3" t="str">
        <f t="shared" si="25"/>
        <v>Liquidity Provider</v>
      </c>
      <c r="P571" s="3" t="str">
        <f t="shared" si="26"/>
        <v>Liquidity Provider</v>
      </c>
    </row>
    <row r="572" spans="1:16" ht="15.75" thickBot="1" x14ac:dyDescent="0.3">
      <c r="A572" s="3" t="s">
        <v>1181</v>
      </c>
      <c r="B572" s="3" t="s">
        <v>1182</v>
      </c>
      <c r="C572" s="3" t="s">
        <v>40</v>
      </c>
      <c r="D572" s="3" t="s">
        <v>5</v>
      </c>
      <c r="E572" s="3" t="s">
        <v>41</v>
      </c>
      <c r="F572" s="3" t="s">
        <v>42</v>
      </c>
      <c r="G572" s="3" t="s">
        <v>42</v>
      </c>
      <c r="H572" s="3" t="s">
        <v>42</v>
      </c>
      <c r="I572" s="7">
        <v>45520</v>
      </c>
      <c r="J572" s="7">
        <v>45938</v>
      </c>
      <c r="K572" s="3">
        <f t="shared" si="24"/>
        <v>418</v>
      </c>
      <c r="L572" s="3" t="str">
        <f>IF(ISNUMBER(MATCH(A572,Closed!$A:$A,0)), "Closed", IF(K572&lt;=2,"Daily",IF(K572&lt;=5,"Weekly",IF(K572&lt;=31,"Monthly",IF(K572&lt;=90,"Quarterly",IF(K572&lt;=180,"Semi-annual",IF(K572&lt;=366,"Annual","Missing Data")))))))</f>
        <v>Closed</v>
      </c>
      <c r="M572" s="3">
        <f>VLOOKUP($D572,LiquidityProfile!$A:$C,2,0)</f>
        <v>5</v>
      </c>
      <c r="N572" s="3">
        <f>VLOOKUP($D572,LiquidityProfile!$A:$C,3,0)</f>
        <v>15</v>
      </c>
      <c r="O572" s="3" t="str">
        <f t="shared" si="25"/>
        <v>Not Applicable</v>
      </c>
      <c r="P572" s="3" t="str">
        <f t="shared" si="26"/>
        <v>Not Applicable</v>
      </c>
    </row>
    <row r="573" spans="1:16" ht="15.75" thickBot="1" x14ac:dyDescent="0.3">
      <c r="A573" s="3" t="s">
        <v>1183</v>
      </c>
      <c r="B573" s="3" t="s">
        <v>1184</v>
      </c>
      <c r="C573" s="3" t="s">
        <v>40</v>
      </c>
      <c r="D573" s="3" t="s">
        <v>5</v>
      </c>
      <c r="E573" s="3" t="s">
        <v>41</v>
      </c>
      <c r="F573" s="3" t="s">
        <v>42</v>
      </c>
      <c r="G573" s="3" t="s">
        <v>42</v>
      </c>
      <c r="H573" s="3" t="s">
        <v>42</v>
      </c>
      <c r="I573" s="7">
        <v>45937</v>
      </c>
      <c r="J573" s="7">
        <v>45938</v>
      </c>
      <c r="K573" s="3">
        <f t="shared" si="24"/>
        <v>1</v>
      </c>
      <c r="L573" s="3" t="str">
        <f>IF(ISNUMBER(MATCH(A573,Closed!$A:$A,0)), "Closed", IF(K573&lt;=2,"Daily",IF(K573&lt;=5,"Weekly",IF(K573&lt;=31,"Monthly",IF(K573&lt;=90,"Quarterly",IF(K573&lt;=180,"Semi-annual",IF(K573&lt;=366,"Annual","Missing Data")))))))</f>
        <v>Daily</v>
      </c>
      <c r="M573" s="3">
        <f>VLOOKUP($D573,LiquidityProfile!$A:$C,2,0)</f>
        <v>5</v>
      </c>
      <c r="N573" s="3">
        <f>VLOOKUP($D573,LiquidityProfile!$A:$C,3,0)</f>
        <v>15</v>
      </c>
      <c r="O573" s="3" t="str">
        <f t="shared" si="25"/>
        <v>Liquidity Provider</v>
      </c>
      <c r="P573" s="3" t="str">
        <f t="shared" si="26"/>
        <v>Liquidity Provider</v>
      </c>
    </row>
    <row r="574" spans="1:16" ht="15.75" thickBot="1" x14ac:dyDescent="0.3">
      <c r="A574" s="3" t="s">
        <v>1185</v>
      </c>
      <c r="B574" s="3" t="s">
        <v>1186</v>
      </c>
      <c r="C574" s="3" t="s">
        <v>40</v>
      </c>
      <c r="D574" s="3" t="s">
        <v>5</v>
      </c>
      <c r="E574" s="3" t="s">
        <v>41</v>
      </c>
      <c r="F574" s="3" t="s">
        <v>42</v>
      </c>
      <c r="G574" s="3" t="s">
        <v>42</v>
      </c>
      <c r="H574" s="3" t="s">
        <v>42</v>
      </c>
      <c r="I574" s="7">
        <v>45936</v>
      </c>
      <c r="J574" s="7">
        <v>45938</v>
      </c>
      <c r="K574" s="3">
        <f t="shared" si="24"/>
        <v>2</v>
      </c>
      <c r="L574" s="3" t="str">
        <f>IF(ISNUMBER(MATCH(A574,Closed!$A:$A,0)), "Closed", IF(K574&lt;=2,"Daily",IF(K574&lt;=5,"Weekly",IF(K574&lt;=31,"Monthly",IF(K574&lt;=90,"Quarterly",IF(K574&lt;=180,"Semi-annual",IF(K574&lt;=366,"Annual","Missing Data")))))))</f>
        <v>Daily</v>
      </c>
      <c r="M574" s="3">
        <f>VLOOKUP($D574,LiquidityProfile!$A:$C,2,0)</f>
        <v>5</v>
      </c>
      <c r="N574" s="3">
        <f>VLOOKUP($D574,LiquidityProfile!$A:$C,3,0)</f>
        <v>15</v>
      </c>
      <c r="O574" s="3" t="str">
        <f t="shared" si="25"/>
        <v>Liquidity Provider</v>
      </c>
      <c r="P574" s="3" t="str">
        <f t="shared" si="26"/>
        <v>Liquidity Provider</v>
      </c>
    </row>
    <row r="575" spans="1:16" ht="15.75" thickBot="1" x14ac:dyDescent="0.3">
      <c r="A575" s="3" t="s">
        <v>1187</v>
      </c>
      <c r="B575" s="3" t="s">
        <v>1188</v>
      </c>
      <c r="C575" s="3" t="s">
        <v>40</v>
      </c>
      <c r="D575" s="3" t="s">
        <v>5</v>
      </c>
      <c r="E575" s="3" t="s">
        <v>41</v>
      </c>
      <c r="F575" s="3" t="s">
        <v>42</v>
      </c>
      <c r="G575" s="3" t="s">
        <v>42</v>
      </c>
      <c r="H575" s="3" t="s">
        <v>42</v>
      </c>
      <c r="I575" s="7">
        <v>45936</v>
      </c>
      <c r="J575" s="7">
        <v>45938</v>
      </c>
      <c r="K575" s="3">
        <f t="shared" si="24"/>
        <v>2</v>
      </c>
      <c r="L575" s="3" t="str">
        <f>IF(ISNUMBER(MATCH(A575,Closed!$A:$A,0)), "Closed", IF(K575&lt;=2,"Daily",IF(K575&lt;=5,"Weekly",IF(K575&lt;=31,"Monthly",IF(K575&lt;=90,"Quarterly",IF(K575&lt;=180,"Semi-annual",IF(K575&lt;=366,"Annual","Missing Data")))))))</f>
        <v>Daily</v>
      </c>
      <c r="M575" s="3">
        <f>VLOOKUP($D575,LiquidityProfile!$A:$C,2,0)</f>
        <v>5</v>
      </c>
      <c r="N575" s="3">
        <f>VLOOKUP($D575,LiquidityProfile!$A:$C,3,0)</f>
        <v>15</v>
      </c>
      <c r="O575" s="3" t="str">
        <f t="shared" si="25"/>
        <v>Liquidity Provider</v>
      </c>
      <c r="P575" s="3" t="str">
        <f t="shared" si="26"/>
        <v>Liquidity Provider</v>
      </c>
    </row>
    <row r="576" spans="1:16" ht="15.75" thickBot="1" x14ac:dyDescent="0.3">
      <c r="A576" s="3" t="s">
        <v>1189</v>
      </c>
      <c r="B576" s="3" t="s">
        <v>1190</v>
      </c>
      <c r="C576" s="3" t="s">
        <v>65</v>
      </c>
      <c r="D576" s="3" t="s">
        <v>5</v>
      </c>
      <c r="E576" s="3" t="s">
        <v>41</v>
      </c>
      <c r="F576" s="3" t="s">
        <v>41</v>
      </c>
      <c r="G576" s="3" t="s">
        <v>41</v>
      </c>
      <c r="H576" s="3" t="s">
        <v>41</v>
      </c>
      <c r="I576" s="7">
        <v>45936</v>
      </c>
      <c r="J576" s="7">
        <v>45938</v>
      </c>
      <c r="K576" s="3">
        <f t="shared" si="24"/>
        <v>2</v>
      </c>
      <c r="L576" s="3" t="str">
        <f>IF(ISNUMBER(MATCH(A576,Closed!$A:$A,0)), "Closed", IF(K576&lt;=2,"Daily",IF(K576&lt;=5,"Weekly",IF(K576&lt;=31,"Monthly",IF(K576&lt;=90,"Quarterly",IF(K576&lt;=180,"Semi-annual",IF(K576&lt;=366,"Annual","Missing Data")))))))</f>
        <v>Daily</v>
      </c>
      <c r="M576" s="3">
        <f>VLOOKUP($D576,LiquidityProfile!$A:$C,2,0)</f>
        <v>5</v>
      </c>
      <c r="N576" s="3">
        <f>VLOOKUP($D576,LiquidityProfile!$A:$C,3,0)</f>
        <v>15</v>
      </c>
      <c r="O576" s="3" t="str">
        <f t="shared" si="25"/>
        <v>Liquidity Provider</v>
      </c>
      <c r="P576" s="3" t="str">
        <f t="shared" si="26"/>
        <v>Liquidity Provider</v>
      </c>
    </row>
    <row r="577" spans="1:16" ht="15.75" thickBot="1" x14ac:dyDescent="0.3">
      <c r="A577" s="3" t="s">
        <v>1191</v>
      </c>
      <c r="B577" s="3" t="s">
        <v>1192</v>
      </c>
      <c r="C577" s="3" t="s">
        <v>65</v>
      </c>
      <c r="D577" s="3" t="s">
        <v>5</v>
      </c>
      <c r="E577" s="3" t="s">
        <v>41</v>
      </c>
      <c r="F577" s="3" t="s">
        <v>42</v>
      </c>
      <c r="G577" s="3" t="s">
        <v>41</v>
      </c>
      <c r="H577" s="3" t="s">
        <v>42</v>
      </c>
      <c r="I577" s="7">
        <v>45933</v>
      </c>
      <c r="J577" s="7">
        <v>45938</v>
      </c>
      <c r="K577" s="3">
        <f t="shared" si="24"/>
        <v>5</v>
      </c>
      <c r="L577" s="3" t="str">
        <f>IF(ISNUMBER(MATCH(A577,Closed!$A:$A,0)), "Closed", IF(K577&lt;=2,"Daily",IF(K577&lt;=5,"Weekly",IF(K577&lt;=31,"Monthly",IF(K577&lt;=90,"Quarterly",IF(K577&lt;=180,"Semi-annual",IF(K577&lt;=366,"Annual","Missing Data")))))))</f>
        <v>Weekly</v>
      </c>
      <c r="M577" s="3">
        <f>VLOOKUP($D577,LiquidityProfile!$A:$C,2,0)</f>
        <v>5</v>
      </c>
      <c r="N577" s="3">
        <f>VLOOKUP($D577,LiquidityProfile!$A:$C,3,0)</f>
        <v>15</v>
      </c>
      <c r="O577" s="3" t="str">
        <f t="shared" si="25"/>
        <v>Liquidity Provider</v>
      </c>
      <c r="P577" s="3" t="str">
        <f t="shared" si="26"/>
        <v>Liquidity Provider</v>
      </c>
    </row>
    <row r="578" spans="1:16" ht="15.75" thickBot="1" x14ac:dyDescent="0.3">
      <c r="A578" s="3" t="s">
        <v>1193</v>
      </c>
      <c r="B578" s="3" t="s">
        <v>1194</v>
      </c>
      <c r="C578" s="3" t="s">
        <v>65</v>
      </c>
      <c r="D578" s="3" t="s">
        <v>5</v>
      </c>
      <c r="E578" s="3" t="s">
        <v>42</v>
      </c>
      <c r="F578" s="3" t="s">
        <v>41</v>
      </c>
      <c r="G578" s="3" t="s">
        <v>41</v>
      </c>
      <c r="H578" s="3" t="s">
        <v>42</v>
      </c>
      <c r="I578" s="7">
        <v>45936</v>
      </c>
      <c r="J578" s="7">
        <v>45938</v>
      </c>
      <c r="K578" s="3">
        <f t="shared" ref="K578:K641" si="27">IF(ISBLANK(I578), "", J578-I578)</f>
        <v>2</v>
      </c>
      <c r="L578" s="3" t="str">
        <f>IF(ISNUMBER(MATCH(A578,Closed!$A:$A,0)), "Closed", IF(K578&lt;=2,"Daily",IF(K578&lt;=5,"Weekly",IF(K578&lt;=31,"Monthly",IF(K578&lt;=90,"Quarterly",IF(K578&lt;=180,"Semi-annual",IF(K578&lt;=366,"Annual","Missing Data")))))))</f>
        <v>Daily</v>
      </c>
      <c r="M578" s="3">
        <f>VLOOKUP($D578,LiquidityProfile!$A:$C,2,0)</f>
        <v>5</v>
      </c>
      <c r="N578" s="3">
        <f>VLOOKUP($D578,LiquidityProfile!$A:$C,3,0)</f>
        <v>15</v>
      </c>
      <c r="O578" s="3" t="str">
        <f t="shared" si="25"/>
        <v>Liquidity Provider</v>
      </c>
      <c r="P578" s="3" t="str">
        <f t="shared" si="26"/>
        <v>Liquidity Provider</v>
      </c>
    </row>
    <row r="579" spans="1:16" ht="15.75" thickBot="1" x14ac:dyDescent="0.3">
      <c r="A579" s="3" t="s">
        <v>1195</v>
      </c>
      <c r="B579" s="3" t="s">
        <v>1196</v>
      </c>
      <c r="C579" s="3" t="s">
        <v>65</v>
      </c>
      <c r="D579" s="3" t="s">
        <v>5</v>
      </c>
      <c r="E579" s="3" t="s">
        <v>42</v>
      </c>
      <c r="F579" s="3" t="s">
        <v>41</v>
      </c>
      <c r="G579" s="3" t="s">
        <v>41</v>
      </c>
      <c r="H579" s="3" t="s">
        <v>41</v>
      </c>
      <c r="I579" s="7">
        <v>45933</v>
      </c>
      <c r="J579" s="7">
        <v>45938</v>
      </c>
      <c r="K579" s="3">
        <f t="shared" si="27"/>
        <v>5</v>
      </c>
      <c r="L579" s="3" t="str">
        <f>IF(ISNUMBER(MATCH(A579,Closed!$A:$A,0)), "Closed", IF(K579&lt;=2,"Daily",IF(K579&lt;=5,"Weekly",IF(K579&lt;=31,"Monthly",IF(K579&lt;=90,"Quarterly",IF(K579&lt;=180,"Semi-annual",IF(K579&lt;=366,"Annual","Missing Data")))))))</f>
        <v>Weekly</v>
      </c>
      <c r="M579" s="3">
        <f>VLOOKUP($D579,LiquidityProfile!$A:$C,2,0)</f>
        <v>5</v>
      </c>
      <c r="N579" s="3">
        <f>VLOOKUP($D579,LiquidityProfile!$A:$C,3,0)</f>
        <v>15</v>
      </c>
      <c r="O579" s="3" t="str">
        <f t="shared" ref="O579:O642" si="28">IF(L579="Closed","Not Applicable",IF(M579&lt;=30,"Liquidity Provider","Liquidity Receiver"))</f>
        <v>Liquidity Provider</v>
      </c>
      <c r="P579" s="3" t="str">
        <f t="shared" ref="P579:P642" si="29">IF(L579="Closed","Not Applicable",IF(N579&lt;=30,"Liquidity Provider","Liquidity Receiver"))</f>
        <v>Liquidity Provider</v>
      </c>
    </row>
    <row r="580" spans="1:16" ht="15.75" thickBot="1" x14ac:dyDescent="0.3">
      <c r="A580" s="3" t="s">
        <v>1197</v>
      </c>
      <c r="B580" s="3" t="s">
        <v>1198</v>
      </c>
      <c r="C580" s="3" t="s">
        <v>65</v>
      </c>
      <c r="D580" s="3" t="s">
        <v>5</v>
      </c>
      <c r="E580" s="3" t="s">
        <v>42</v>
      </c>
      <c r="F580" s="3" t="s">
        <v>41</v>
      </c>
      <c r="G580" s="3" t="s">
        <v>41</v>
      </c>
      <c r="H580" s="3" t="s">
        <v>41</v>
      </c>
      <c r="I580" s="7">
        <v>45933</v>
      </c>
      <c r="J580" s="7">
        <v>45938</v>
      </c>
      <c r="K580" s="3">
        <f t="shared" si="27"/>
        <v>5</v>
      </c>
      <c r="L580" s="3" t="str">
        <f>IF(ISNUMBER(MATCH(A580,Closed!$A:$A,0)), "Closed", IF(K580&lt;=2,"Daily",IF(K580&lt;=5,"Weekly",IF(K580&lt;=31,"Monthly",IF(K580&lt;=90,"Quarterly",IF(K580&lt;=180,"Semi-annual",IF(K580&lt;=366,"Annual","Missing Data")))))))</f>
        <v>Weekly</v>
      </c>
      <c r="M580" s="3">
        <f>VLOOKUP($D580,LiquidityProfile!$A:$C,2,0)</f>
        <v>5</v>
      </c>
      <c r="N580" s="3">
        <f>VLOOKUP($D580,LiquidityProfile!$A:$C,3,0)</f>
        <v>15</v>
      </c>
      <c r="O580" s="3" t="str">
        <f t="shared" si="28"/>
        <v>Liquidity Provider</v>
      </c>
      <c r="P580" s="3" t="str">
        <f t="shared" si="29"/>
        <v>Liquidity Provider</v>
      </c>
    </row>
    <row r="581" spans="1:16" ht="15.75" thickBot="1" x14ac:dyDescent="0.3">
      <c r="A581" s="3" t="s">
        <v>1199</v>
      </c>
      <c r="B581" s="3" t="s">
        <v>1200</v>
      </c>
      <c r="C581" s="3" t="s">
        <v>40</v>
      </c>
      <c r="D581" s="3" t="s">
        <v>8</v>
      </c>
      <c r="E581" s="3" t="s">
        <v>41</v>
      </c>
      <c r="F581" s="3" t="s">
        <v>42</v>
      </c>
      <c r="G581" s="3" t="s">
        <v>41</v>
      </c>
      <c r="H581" s="3" t="s">
        <v>42</v>
      </c>
      <c r="I581" s="7">
        <v>45937</v>
      </c>
      <c r="J581" s="7">
        <v>45938</v>
      </c>
      <c r="K581" s="3">
        <f t="shared" si="27"/>
        <v>1</v>
      </c>
      <c r="L581" s="3" t="str">
        <f>IF(ISNUMBER(MATCH(A581,Closed!$A:$A,0)), "Closed", IF(K581&lt;=2,"Daily",IF(K581&lt;=5,"Weekly",IF(K581&lt;=31,"Monthly",IF(K581&lt;=90,"Quarterly",IF(K581&lt;=180,"Semi-annual",IF(K581&lt;=366,"Annual","Missing Data")))))))</f>
        <v>Daily</v>
      </c>
      <c r="M581" s="3">
        <f>VLOOKUP($D581,LiquidityProfile!$A:$C,2,0)</f>
        <v>5</v>
      </c>
      <c r="N581" s="3">
        <f>VLOOKUP($D581,LiquidityProfile!$A:$C,3,0)</f>
        <v>180</v>
      </c>
      <c r="O581" s="3" t="str">
        <f t="shared" si="28"/>
        <v>Liquidity Provider</v>
      </c>
      <c r="P581" s="3" t="str">
        <f t="shared" si="29"/>
        <v>Liquidity Receiver</v>
      </c>
    </row>
    <row r="582" spans="1:16" ht="15.75" thickBot="1" x14ac:dyDescent="0.3">
      <c r="A582" s="3" t="s">
        <v>1201</v>
      </c>
      <c r="B582" s="3" t="s">
        <v>1202</v>
      </c>
      <c r="C582" s="3" t="s">
        <v>40</v>
      </c>
      <c r="D582" s="3" t="s">
        <v>8</v>
      </c>
      <c r="E582" s="3" t="s">
        <v>41</v>
      </c>
      <c r="F582" s="3" t="s">
        <v>42</v>
      </c>
      <c r="G582" s="3" t="s">
        <v>42</v>
      </c>
      <c r="H582" s="3" t="s">
        <v>42</v>
      </c>
      <c r="I582" s="7">
        <v>45937</v>
      </c>
      <c r="J582" s="7">
        <v>45938</v>
      </c>
      <c r="K582" s="3">
        <f t="shared" si="27"/>
        <v>1</v>
      </c>
      <c r="L582" s="3" t="str">
        <f>IF(ISNUMBER(MATCH(A582,Closed!$A:$A,0)), "Closed", IF(K582&lt;=2,"Daily",IF(K582&lt;=5,"Weekly",IF(K582&lt;=31,"Monthly",IF(K582&lt;=90,"Quarterly",IF(K582&lt;=180,"Semi-annual",IF(K582&lt;=366,"Annual","Missing Data")))))))</f>
        <v>Daily</v>
      </c>
      <c r="M582" s="3">
        <f>VLOOKUP($D582,LiquidityProfile!$A:$C,2,0)</f>
        <v>5</v>
      </c>
      <c r="N582" s="3">
        <f>VLOOKUP($D582,LiquidityProfile!$A:$C,3,0)</f>
        <v>180</v>
      </c>
      <c r="O582" s="3" t="str">
        <f t="shared" si="28"/>
        <v>Liquidity Provider</v>
      </c>
      <c r="P582" s="3" t="str">
        <f t="shared" si="29"/>
        <v>Liquidity Receiver</v>
      </c>
    </row>
    <row r="583" spans="1:16" ht="15.75" thickBot="1" x14ac:dyDescent="0.3">
      <c r="A583" s="3" t="s">
        <v>1203</v>
      </c>
      <c r="B583" s="3" t="s">
        <v>1204</v>
      </c>
      <c r="C583" s="3" t="s">
        <v>40</v>
      </c>
      <c r="D583" s="3" t="s">
        <v>8</v>
      </c>
      <c r="E583" s="3" t="s">
        <v>41</v>
      </c>
      <c r="F583" s="3" t="s">
        <v>42</v>
      </c>
      <c r="G583" s="3" t="s">
        <v>42</v>
      </c>
      <c r="H583" s="3" t="s">
        <v>42</v>
      </c>
      <c r="I583" s="7">
        <v>45936</v>
      </c>
      <c r="J583" s="7">
        <v>45938</v>
      </c>
      <c r="K583" s="3">
        <f t="shared" si="27"/>
        <v>2</v>
      </c>
      <c r="L583" s="3" t="str">
        <f>IF(ISNUMBER(MATCH(A583,Closed!$A:$A,0)), "Closed", IF(K583&lt;=2,"Daily",IF(K583&lt;=5,"Weekly",IF(K583&lt;=31,"Monthly",IF(K583&lt;=90,"Quarterly",IF(K583&lt;=180,"Semi-annual",IF(K583&lt;=366,"Annual","Missing Data")))))))</f>
        <v>Daily</v>
      </c>
      <c r="M583" s="3">
        <f>VLOOKUP($D583,LiquidityProfile!$A:$C,2,0)</f>
        <v>5</v>
      </c>
      <c r="N583" s="3">
        <f>VLOOKUP($D583,LiquidityProfile!$A:$C,3,0)</f>
        <v>180</v>
      </c>
      <c r="O583" s="3" t="str">
        <f t="shared" si="28"/>
        <v>Liquidity Provider</v>
      </c>
      <c r="P583" s="3" t="str">
        <f t="shared" si="29"/>
        <v>Liquidity Receiver</v>
      </c>
    </row>
    <row r="584" spans="1:16" ht="15.75" thickBot="1" x14ac:dyDescent="0.3">
      <c r="A584" s="3" t="s">
        <v>1205</v>
      </c>
      <c r="B584" s="3" t="s">
        <v>1206</v>
      </c>
      <c r="C584" s="3" t="s">
        <v>40</v>
      </c>
      <c r="D584" s="3" t="s">
        <v>8</v>
      </c>
      <c r="E584" s="3" t="s">
        <v>41</v>
      </c>
      <c r="F584" s="3" t="s">
        <v>42</v>
      </c>
      <c r="G584" s="3" t="s">
        <v>42</v>
      </c>
      <c r="H584" s="3" t="s">
        <v>42</v>
      </c>
      <c r="I584" s="7">
        <v>45937</v>
      </c>
      <c r="J584" s="7">
        <v>45938</v>
      </c>
      <c r="K584" s="3">
        <f t="shared" si="27"/>
        <v>1</v>
      </c>
      <c r="L584" s="3" t="str">
        <f>IF(ISNUMBER(MATCH(A584,Closed!$A:$A,0)), "Closed", IF(K584&lt;=2,"Daily",IF(K584&lt;=5,"Weekly",IF(K584&lt;=31,"Monthly",IF(K584&lt;=90,"Quarterly",IF(K584&lt;=180,"Semi-annual",IF(K584&lt;=366,"Annual","Missing Data")))))))</f>
        <v>Daily</v>
      </c>
      <c r="M584" s="3">
        <f>VLOOKUP($D584,LiquidityProfile!$A:$C,2,0)</f>
        <v>5</v>
      </c>
      <c r="N584" s="3">
        <f>VLOOKUP($D584,LiquidityProfile!$A:$C,3,0)</f>
        <v>180</v>
      </c>
      <c r="O584" s="3" t="str">
        <f t="shared" si="28"/>
        <v>Liquidity Provider</v>
      </c>
      <c r="P584" s="3" t="str">
        <f t="shared" si="29"/>
        <v>Liquidity Receiver</v>
      </c>
    </row>
    <row r="585" spans="1:16" ht="15.75" thickBot="1" x14ac:dyDescent="0.3">
      <c r="A585" s="3" t="s">
        <v>1207</v>
      </c>
      <c r="B585" s="3" t="s">
        <v>1208</v>
      </c>
      <c r="C585" s="3" t="s">
        <v>65</v>
      </c>
      <c r="D585" s="3" t="s">
        <v>8</v>
      </c>
      <c r="E585" s="3" t="s">
        <v>41</v>
      </c>
      <c r="F585" s="3" t="s">
        <v>41</v>
      </c>
      <c r="G585" s="3" t="s">
        <v>41</v>
      </c>
      <c r="H585" s="3" t="s">
        <v>41</v>
      </c>
      <c r="I585" s="7">
        <v>45936</v>
      </c>
      <c r="J585" s="7">
        <v>45938</v>
      </c>
      <c r="K585" s="3">
        <f t="shared" si="27"/>
        <v>2</v>
      </c>
      <c r="L585" s="3" t="str">
        <f>IF(ISNUMBER(MATCH(A585,Closed!$A:$A,0)), "Closed", IF(K585&lt;=2,"Daily",IF(K585&lt;=5,"Weekly",IF(K585&lt;=31,"Monthly",IF(K585&lt;=90,"Quarterly",IF(K585&lt;=180,"Semi-annual",IF(K585&lt;=366,"Annual","Missing Data")))))))</f>
        <v>Daily</v>
      </c>
      <c r="M585" s="3">
        <f>VLOOKUP($D585,LiquidityProfile!$A:$C,2,0)</f>
        <v>5</v>
      </c>
      <c r="N585" s="3">
        <f>VLOOKUP($D585,LiquidityProfile!$A:$C,3,0)</f>
        <v>180</v>
      </c>
      <c r="O585" s="3" t="str">
        <f t="shared" si="28"/>
        <v>Liquidity Provider</v>
      </c>
      <c r="P585" s="3" t="str">
        <f t="shared" si="29"/>
        <v>Liquidity Receiver</v>
      </c>
    </row>
    <row r="586" spans="1:16" ht="15.75" thickBot="1" x14ac:dyDescent="0.3">
      <c r="A586" s="3" t="s">
        <v>1209</v>
      </c>
      <c r="B586" s="3" t="s">
        <v>1210</v>
      </c>
      <c r="C586" s="3" t="s">
        <v>65</v>
      </c>
      <c r="D586" s="3" t="s">
        <v>8</v>
      </c>
      <c r="E586" s="3" t="s">
        <v>41</v>
      </c>
      <c r="F586" s="3" t="s">
        <v>42</v>
      </c>
      <c r="G586" s="3" t="s">
        <v>41</v>
      </c>
      <c r="H586" s="3" t="s">
        <v>42</v>
      </c>
      <c r="I586" s="7">
        <v>45933</v>
      </c>
      <c r="J586" s="7">
        <v>45938</v>
      </c>
      <c r="K586" s="3">
        <f t="shared" si="27"/>
        <v>5</v>
      </c>
      <c r="L586" s="3" t="str">
        <f>IF(ISNUMBER(MATCH(A586,Closed!$A:$A,0)), "Closed", IF(K586&lt;=2,"Daily",IF(K586&lt;=5,"Weekly",IF(K586&lt;=31,"Monthly",IF(K586&lt;=90,"Quarterly",IF(K586&lt;=180,"Semi-annual",IF(K586&lt;=366,"Annual","Missing Data")))))))</f>
        <v>Weekly</v>
      </c>
      <c r="M586" s="3">
        <f>VLOOKUP($D586,LiquidityProfile!$A:$C,2,0)</f>
        <v>5</v>
      </c>
      <c r="N586" s="3">
        <f>VLOOKUP($D586,LiquidityProfile!$A:$C,3,0)</f>
        <v>180</v>
      </c>
      <c r="O586" s="3" t="str">
        <f t="shared" si="28"/>
        <v>Liquidity Provider</v>
      </c>
      <c r="P586" s="3" t="str">
        <f t="shared" si="29"/>
        <v>Liquidity Receiver</v>
      </c>
    </row>
    <row r="587" spans="1:16" ht="15.75" thickBot="1" x14ac:dyDescent="0.3">
      <c r="A587" s="3" t="s">
        <v>1211</v>
      </c>
      <c r="B587" s="3" t="s">
        <v>1212</v>
      </c>
      <c r="C587" s="3" t="s">
        <v>65</v>
      </c>
      <c r="D587" s="3" t="s">
        <v>8</v>
      </c>
      <c r="E587" s="3" t="s">
        <v>41</v>
      </c>
      <c r="F587" s="3" t="s">
        <v>41</v>
      </c>
      <c r="G587" s="3" t="s">
        <v>41</v>
      </c>
      <c r="H587" s="3" t="s">
        <v>42</v>
      </c>
      <c r="I587" s="7">
        <v>45933</v>
      </c>
      <c r="J587" s="7">
        <v>45938</v>
      </c>
      <c r="K587" s="3">
        <f t="shared" si="27"/>
        <v>5</v>
      </c>
      <c r="L587" s="3" t="str">
        <f>IF(ISNUMBER(MATCH(A587,Closed!$A:$A,0)), "Closed", IF(K587&lt;=2,"Daily",IF(K587&lt;=5,"Weekly",IF(K587&lt;=31,"Monthly",IF(K587&lt;=90,"Quarterly",IF(K587&lt;=180,"Semi-annual",IF(K587&lt;=366,"Annual","Missing Data")))))))</f>
        <v>Weekly</v>
      </c>
      <c r="M587" s="3">
        <f>VLOOKUP($D587,LiquidityProfile!$A:$C,2,0)</f>
        <v>5</v>
      </c>
      <c r="N587" s="3">
        <f>VLOOKUP($D587,LiquidityProfile!$A:$C,3,0)</f>
        <v>180</v>
      </c>
      <c r="O587" s="3" t="str">
        <f t="shared" si="28"/>
        <v>Liquidity Provider</v>
      </c>
      <c r="P587" s="3" t="str">
        <f t="shared" si="29"/>
        <v>Liquidity Receiver</v>
      </c>
    </row>
    <row r="588" spans="1:16" ht="15.75" thickBot="1" x14ac:dyDescent="0.3">
      <c r="A588" s="3" t="s">
        <v>1213</v>
      </c>
      <c r="B588" s="3" t="s">
        <v>1214</v>
      </c>
      <c r="C588" s="3" t="s">
        <v>65</v>
      </c>
      <c r="D588" s="3" t="s">
        <v>8</v>
      </c>
      <c r="E588" s="3" t="s">
        <v>42</v>
      </c>
      <c r="F588" s="3" t="s">
        <v>41</v>
      </c>
      <c r="G588" s="3" t="s">
        <v>41</v>
      </c>
      <c r="H588" s="3" t="s">
        <v>41</v>
      </c>
      <c r="I588" s="7">
        <v>45936</v>
      </c>
      <c r="J588" s="7">
        <v>45938</v>
      </c>
      <c r="K588" s="3">
        <f t="shared" si="27"/>
        <v>2</v>
      </c>
      <c r="L588" s="3" t="str">
        <f>IF(ISNUMBER(MATCH(A588,Closed!$A:$A,0)), "Closed", IF(K588&lt;=2,"Daily",IF(K588&lt;=5,"Weekly",IF(K588&lt;=31,"Monthly",IF(K588&lt;=90,"Quarterly",IF(K588&lt;=180,"Semi-annual",IF(K588&lt;=366,"Annual","Missing Data")))))))</f>
        <v>Daily</v>
      </c>
      <c r="M588" s="3">
        <f>VLOOKUP($D588,LiquidityProfile!$A:$C,2,0)</f>
        <v>5</v>
      </c>
      <c r="N588" s="3">
        <f>VLOOKUP($D588,LiquidityProfile!$A:$C,3,0)</f>
        <v>180</v>
      </c>
      <c r="O588" s="3" t="str">
        <f t="shared" si="28"/>
        <v>Liquidity Provider</v>
      </c>
      <c r="P588" s="3" t="str">
        <f t="shared" si="29"/>
        <v>Liquidity Receiver</v>
      </c>
    </row>
    <row r="589" spans="1:16" ht="15.75" thickBot="1" x14ac:dyDescent="0.3">
      <c r="A589" s="3" t="s">
        <v>1215</v>
      </c>
      <c r="B589" s="3" t="s">
        <v>1216</v>
      </c>
      <c r="C589" s="3" t="s">
        <v>40</v>
      </c>
      <c r="D589" s="3" t="s">
        <v>5</v>
      </c>
      <c r="E589" s="3" t="s">
        <v>41</v>
      </c>
      <c r="F589" s="3" t="s">
        <v>42</v>
      </c>
      <c r="G589" s="3" t="s">
        <v>42</v>
      </c>
      <c r="H589" s="3" t="s">
        <v>42</v>
      </c>
      <c r="I589" s="7">
        <v>45936</v>
      </c>
      <c r="J589" s="7">
        <v>45938</v>
      </c>
      <c r="K589" s="3">
        <f t="shared" si="27"/>
        <v>2</v>
      </c>
      <c r="L589" s="3" t="str">
        <f>IF(ISNUMBER(MATCH(A589,Closed!$A:$A,0)), "Closed", IF(K589&lt;=2,"Daily",IF(K589&lt;=5,"Weekly",IF(K589&lt;=31,"Monthly",IF(K589&lt;=90,"Quarterly",IF(K589&lt;=180,"Semi-annual",IF(K589&lt;=366,"Annual","Missing Data")))))))</f>
        <v>Daily</v>
      </c>
      <c r="M589" s="3">
        <f>VLOOKUP($D589,LiquidityProfile!$A:$C,2,0)</f>
        <v>5</v>
      </c>
      <c r="N589" s="3">
        <f>VLOOKUP($D589,LiquidityProfile!$A:$C,3,0)</f>
        <v>15</v>
      </c>
      <c r="O589" s="3" t="str">
        <f t="shared" si="28"/>
        <v>Liquidity Provider</v>
      </c>
      <c r="P589" s="3" t="str">
        <f t="shared" si="29"/>
        <v>Liquidity Provider</v>
      </c>
    </row>
    <row r="590" spans="1:16" ht="15.75" thickBot="1" x14ac:dyDescent="0.3">
      <c r="A590" s="3" t="s">
        <v>1217</v>
      </c>
      <c r="B590" s="3" t="s">
        <v>1218</v>
      </c>
      <c r="C590" s="3" t="s">
        <v>40</v>
      </c>
      <c r="D590" s="3" t="s">
        <v>5</v>
      </c>
      <c r="E590" s="3" t="s">
        <v>41</v>
      </c>
      <c r="F590" s="3" t="s">
        <v>42</v>
      </c>
      <c r="G590" s="3" t="s">
        <v>42</v>
      </c>
      <c r="H590" s="3" t="s">
        <v>42</v>
      </c>
      <c r="I590" s="7">
        <v>45936</v>
      </c>
      <c r="J590" s="7">
        <v>45938</v>
      </c>
      <c r="K590" s="3">
        <f t="shared" si="27"/>
        <v>2</v>
      </c>
      <c r="L590" s="3" t="str">
        <f>IF(ISNUMBER(MATCH(A590,Closed!$A:$A,0)), "Closed", IF(K590&lt;=2,"Daily",IF(K590&lt;=5,"Weekly",IF(K590&lt;=31,"Monthly",IF(K590&lt;=90,"Quarterly",IF(K590&lt;=180,"Semi-annual",IF(K590&lt;=366,"Annual","Missing Data")))))))</f>
        <v>Daily</v>
      </c>
      <c r="M590" s="3">
        <f>VLOOKUP($D590,LiquidityProfile!$A:$C,2,0)</f>
        <v>5</v>
      </c>
      <c r="N590" s="3">
        <f>VLOOKUP($D590,LiquidityProfile!$A:$C,3,0)</f>
        <v>15</v>
      </c>
      <c r="O590" s="3" t="str">
        <f t="shared" si="28"/>
        <v>Liquidity Provider</v>
      </c>
      <c r="P590" s="3" t="str">
        <f t="shared" si="29"/>
        <v>Liquidity Provider</v>
      </c>
    </row>
    <row r="591" spans="1:16" ht="15.75" thickBot="1" x14ac:dyDescent="0.3">
      <c r="A591" s="3" t="s">
        <v>1219</v>
      </c>
      <c r="B591" s="3" t="s">
        <v>1220</v>
      </c>
      <c r="C591" s="3" t="s">
        <v>40</v>
      </c>
      <c r="D591" s="3" t="s">
        <v>5</v>
      </c>
      <c r="E591" s="3" t="s">
        <v>41</v>
      </c>
      <c r="F591" s="3" t="s">
        <v>42</v>
      </c>
      <c r="G591" s="3" t="s">
        <v>42</v>
      </c>
      <c r="H591" s="3" t="s">
        <v>42</v>
      </c>
      <c r="I591" s="7">
        <v>45936</v>
      </c>
      <c r="J591" s="7">
        <v>45938</v>
      </c>
      <c r="K591" s="3">
        <f t="shared" si="27"/>
        <v>2</v>
      </c>
      <c r="L591" s="3" t="str">
        <f>IF(ISNUMBER(MATCH(A591,Closed!$A:$A,0)), "Closed", IF(K591&lt;=2,"Daily",IF(K591&lt;=5,"Weekly",IF(K591&lt;=31,"Monthly",IF(K591&lt;=90,"Quarterly",IF(K591&lt;=180,"Semi-annual",IF(K591&lt;=366,"Annual","Missing Data")))))))</f>
        <v>Daily</v>
      </c>
      <c r="M591" s="3">
        <f>VLOOKUP($D591,LiquidityProfile!$A:$C,2,0)</f>
        <v>5</v>
      </c>
      <c r="N591" s="3">
        <f>VLOOKUP($D591,LiquidityProfile!$A:$C,3,0)</f>
        <v>15</v>
      </c>
      <c r="O591" s="3" t="str">
        <f t="shared" si="28"/>
        <v>Liquidity Provider</v>
      </c>
      <c r="P591" s="3" t="str">
        <f t="shared" si="29"/>
        <v>Liquidity Provider</v>
      </c>
    </row>
    <row r="592" spans="1:16" ht="15.75" thickBot="1" x14ac:dyDescent="0.3">
      <c r="A592" s="3" t="s">
        <v>1221</v>
      </c>
      <c r="B592" s="3" t="s">
        <v>1222</v>
      </c>
      <c r="C592" s="3" t="s">
        <v>40</v>
      </c>
      <c r="D592" s="3" t="s">
        <v>5</v>
      </c>
      <c r="E592" s="3" t="s">
        <v>41</v>
      </c>
      <c r="F592" s="3" t="s">
        <v>42</v>
      </c>
      <c r="G592" s="3" t="s">
        <v>42</v>
      </c>
      <c r="H592" s="3" t="s">
        <v>42</v>
      </c>
      <c r="I592" s="7">
        <v>45936</v>
      </c>
      <c r="J592" s="7">
        <v>45938</v>
      </c>
      <c r="K592" s="3">
        <f t="shared" si="27"/>
        <v>2</v>
      </c>
      <c r="L592" s="3" t="str">
        <f>IF(ISNUMBER(MATCH(A592,Closed!$A:$A,0)), "Closed", IF(K592&lt;=2,"Daily",IF(K592&lt;=5,"Weekly",IF(K592&lt;=31,"Monthly",IF(K592&lt;=90,"Quarterly",IF(K592&lt;=180,"Semi-annual",IF(K592&lt;=366,"Annual","Missing Data")))))))</f>
        <v>Daily</v>
      </c>
      <c r="M592" s="3">
        <f>VLOOKUP($D592,LiquidityProfile!$A:$C,2,0)</f>
        <v>5</v>
      </c>
      <c r="N592" s="3">
        <f>VLOOKUP($D592,LiquidityProfile!$A:$C,3,0)</f>
        <v>15</v>
      </c>
      <c r="O592" s="3" t="str">
        <f t="shared" si="28"/>
        <v>Liquidity Provider</v>
      </c>
      <c r="P592" s="3" t="str">
        <f t="shared" si="29"/>
        <v>Liquidity Provider</v>
      </c>
    </row>
    <row r="593" spans="1:16" ht="15.75" thickBot="1" x14ac:dyDescent="0.3">
      <c r="A593" s="3" t="s">
        <v>1223</v>
      </c>
      <c r="B593" s="3" t="s">
        <v>1224</v>
      </c>
      <c r="C593" s="3" t="s">
        <v>40</v>
      </c>
      <c r="D593" s="3" t="s">
        <v>5</v>
      </c>
      <c r="E593" s="3" t="s">
        <v>41</v>
      </c>
      <c r="F593" s="3" t="s">
        <v>42</v>
      </c>
      <c r="G593" s="3" t="s">
        <v>42</v>
      </c>
      <c r="H593" s="3" t="s">
        <v>42</v>
      </c>
      <c r="I593" s="7">
        <v>45937</v>
      </c>
      <c r="J593" s="7">
        <v>45938</v>
      </c>
      <c r="K593" s="3">
        <f t="shared" si="27"/>
        <v>1</v>
      </c>
      <c r="L593" s="3" t="str">
        <f>IF(ISNUMBER(MATCH(A593,Closed!$A:$A,0)), "Closed", IF(K593&lt;=2,"Daily",IF(K593&lt;=5,"Weekly",IF(K593&lt;=31,"Monthly",IF(K593&lt;=90,"Quarterly",IF(K593&lt;=180,"Semi-annual",IF(K593&lt;=366,"Annual","Missing Data")))))))</f>
        <v>Daily</v>
      </c>
      <c r="M593" s="3">
        <f>VLOOKUP($D593,LiquidityProfile!$A:$C,2,0)</f>
        <v>5</v>
      </c>
      <c r="N593" s="3">
        <f>VLOOKUP($D593,LiquidityProfile!$A:$C,3,0)</f>
        <v>15</v>
      </c>
      <c r="O593" s="3" t="str">
        <f t="shared" si="28"/>
        <v>Liquidity Provider</v>
      </c>
      <c r="P593" s="3" t="str">
        <f t="shared" si="29"/>
        <v>Liquidity Provider</v>
      </c>
    </row>
    <row r="594" spans="1:16" ht="15.75" thickBot="1" x14ac:dyDescent="0.3">
      <c r="A594" s="3" t="s">
        <v>1225</v>
      </c>
      <c r="B594" s="3" t="s">
        <v>1226</v>
      </c>
      <c r="C594" s="3" t="s">
        <v>40</v>
      </c>
      <c r="D594" s="3" t="s">
        <v>5</v>
      </c>
      <c r="E594" s="3" t="s">
        <v>41</v>
      </c>
      <c r="F594" s="3" t="s">
        <v>41</v>
      </c>
      <c r="G594" s="3" t="s">
        <v>42</v>
      </c>
      <c r="H594" s="3" t="s">
        <v>42</v>
      </c>
      <c r="I594" s="7">
        <v>45936</v>
      </c>
      <c r="J594" s="7">
        <v>45938</v>
      </c>
      <c r="K594" s="3">
        <f t="shared" si="27"/>
        <v>2</v>
      </c>
      <c r="L594" s="3" t="str">
        <f>IF(ISNUMBER(MATCH(A594,Closed!$A:$A,0)), "Closed", IF(K594&lt;=2,"Daily",IF(K594&lt;=5,"Weekly",IF(K594&lt;=31,"Monthly",IF(K594&lt;=90,"Quarterly",IF(K594&lt;=180,"Semi-annual",IF(K594&lt;=366,"Annual","Missing Data")))))))</f>
        <v>Daily</v>
      </c>
      <c r="M594" s="3">
        <f>VLOOKUP($D594,LiquidityProfile!$A:$C,2,0)</f>
        <v>5</v>
      </c>
      <c r="N594" s="3">
        <f>VLOOKUP($D594,LiquidityProfile!$A:$C,3,0)</f>
        <v>15</v>
      </c>
      <c r="O594" s="3" t="str">
        <f t="shared" si="28"/>
        <v>Liquidity Provider</v>
      </c>
      <c r="P594" s="3" t="str">
        <f t="shared" si="29"/>
        <v>Liquidity Provider</v>
      </c>
    </row>
    <row r="595" spans="1:16" ht="15.75" thickBot="1" x14ac:dyDescent="0.3">
      <c r="A595" s="3" t="s">
        <v>1227</v>
      </c>
      <c r="B595" s="3" t="s">
        <v>1228</v>
      </c>
      <c r="C595" s="3" t="s">
        <v>40</v>
      </c>
      <c r="D595" s="3" t="s">
        <v>5</v>
      </c>
      <c r="E595" s="3" t="s">
        <v>41</v>
      </c>
      <c r="F595" s="3" t="s">
        <v>42</v>
      </c>
      <c r="G595" s="3" t="s">
        <v>42</v>
      </c>
      <c r="H595" s="3" t="s">
        <v>42</v>
      </c>
      <c r="I595" s="7">
        <v>45936</v>
      </c>
      <c r="J595" s="7">
        <v>45938</v>
      </c>
      <c r="K595" s="3">
        <f t="shared" si="27"/>
        <v>2</v>
      </c>
      <c r="L595" s="3" t="str">
        <f>IF(ISNUMBER(MATCH(A595,Closed!$A:$A,0)), "Closed", IF(K595&lt;=2,"Daily",IF(K595&lt;=5,"Weekly",IF(K595&lt;=31,"Monthly",IF(K595&lt;=90,"Quarterly",IF(K595&lt;=180,"Semi-annual",IF(K595&lt;=366,"Annual","Missing Data")))))))</f>
        <v>Daily</v>
      </c>
      <c r="M595" s="3">
        <f>VLOOKUP($D595,LiquidityProfile!$A:$C,2,0)</f>
        <v>5</v>
      </c>
      <c r="N595" s="3">
        <f>VLOOKUP($D595,LiquidityProfile!$A:$C,3,0)</f>
        <v>15</v>
      </c>
      <c r="O595" s="3" t="str">
        <f t="shared" si="28"/>
        <v>Liquidity Provider</v>
      </c>
      <c r="P595" s="3" t="str">
        <f t="shared" si="29"/>
        <v>Liquidity Provider</v>
      </c>
    </row>
    <row r="596" spans="1:16" ht="15.75" thickBot="1" x14ac:dyDescent="0.3">
      <c r="A596" s="3" t="s">
        <v>1229</v>
      </c>
      <c r="B596" s="3" t="s">
        <v>1230</v>
      </c>
      <c r="C596" s="3" t="s">
        <v>40</v>
      </c>
      <c r="D596" s="3" t="s">
        <v>5</v>
      </c>
      <c r="E596" s="3" t="s">
        <v>41</v>
      </c>
      <c r="F596" s="3" t="s">
        <v>42</v>
      </c>
      <c r="G596" s="3" t="s">
        <v>42</v>
      </c>
      <c r="H596" s="3" t="s">
        <v>42</v>
      </c>
      <c r="I596" s="7"/>
      <c r="J596" s="7">
        <v>45938</v>
      </c>
      <c r="K596" s="3" t="str">
        <f t="shared" si="27"/>
        <v/>
      </c>
      <c r="L596" s="3" t="str">
        <f>IF(ISNUMBER(MATCH(A596,Closed!$A:$A,0)), "Closed", IF(K596&lt;=2,"Daily",IF(K596&lt;=5,"Weekly",IF(K596&lt;=31,"Monthly",IF(K596&lt;=90,"Quarterly",IF(K596&lt;=180,"Semi-annual",IF(K596&lt;=366,"Annual","Missing Data")))))))</f>
        <v>Closed</v>
      </c>
      <c r="M596" s="3">
        <f>VLOOKUP($D596,LiquidityProfile!$A:$C,2,0)</f>
        <v>5</v>
      </c>
      <c r="N596" s="3">
        <f>VLOOKUP($D596,LiquidityProfile!$A:$C,3,0)</f>
        <v>15</v>
      </c>
      <c r="O596" s="3" t="str">
        <f t="shared" si="28"/>
        <v>Not Applicable</v>
      </c>
      <c r="P596" s="3" t="str">
        <f t="shared" si="29"/>
        <v>Not Applicable</v>
      </c>
    </row>
    <row r="597" spans="1:16" ht="15.75" thickBot="1" x14ac:dyDescent="0.3">
      <c r="A597" s="3" t="s">
        <v>1231</v>
      </c>
      <c r="B597" s="3" t="s">
        <v>1232</v>
      </c>
      <c r="C597" s="3" t="s">
        <v>40</v>
      </c>
      <c r="D597" s="3" t="s">
        <v>5</v>
      </c>
      <c r="E597" s="3" t="s">
        <v>41</v>
      </c>
      <c r="F597" s="3" t="s">
        <v>42</v>
      </c>
      <c r="G597" s="3" t="s">
        <v>42</v>
      </c>
      <c r="H597" s="3" t="s">
        <v>42</v>
      </c>
      <c r="I597" s="7">
        <v>45936</v>
      </c>
      <c r="J597" s="7">
        <v>45938</v>
      </c>
      <c r="K597" s="3">
        <f t="shared" si="27"/>
        <v>2</v>
      </c>
      <c r="L597" s="3" t="str">
        <f>IF(ISNUMBER(MATCH(A597,Closed!$A:$A,0)), "Closed", IF(K597&lt;=2,"Daily",IF(K597&lt;=5,"Weekly",IF(K597&lt;=31,"Monthly",IF(K597&lt;=90,"Quarterly",IF(K597&lt;=180,"Semi-annual",IF(K597&lt;=366,"Annual","Missing Data")))))))</f>
        <v>Daily</v>
      </c>
      <c r="M597" s="3">
        <f>VLOOKUP($D597,LiquidityProfile!$A:$C,2,0)</f>
        <v>5</v>
      </c>
      <c r="N597" s="3">
        <f>VLOOKUP($D597,LiquidityProfile!$A:$C,3,0)</f>
        <v>15</v>
      </c>
      <c r="O597" s="3" t="str">
        <f t="shared" si="28"/>
        <v>Liquidity Provider</v>
      </c>
      <c r="P597" s="3" t="str">
        <f t="shared" si="29"/>
        <v>Liquidity Provider</v>
      </c>
    </row>
    <row r="598" spans="1:16" ht="15.75" thickBot="1" x14ac:dyDescent="0.3">
      <c r="A598" s="3" t="s">
        <v>1233</v>
      </c>
      <c r="B598" s="3" t="s">
        <v>1234</v>
      </c>
      <c r="C598" s="3" t="s">
        <v>40</v>
      </c>
      <c r="D598" s="3" t="s">
        <v>5</v>
      </c>
      <c r="E598" s="3" t="s">
        <v>41</v>
      </c>
      <c r="F598" s="3" t="s">
        <v>42</v>
      </c>
      <c r="G598" s="3" t="s">
        <v>42</v>
      </c>
      <c r="H598" s="3" t="s">
        <v>42</v>
      </c>
      <c r="I598" s="7">
        <v>45936</v>
      </c>
      <c r="J598" s="7">
        <v>45938</v>
      </c>
      <c r="K598" s="3">
        <f t="shared" si="27"/>
        <v>2</v>
      </c>
      <c r="L598" s="3" t="str">
        <f>IF(ISNUMBER(MATCH(A598,Closed!$A:$A,0)), "Closed", IF(K598&lt;=2,"Daily",IF(K598&lt;=5,"Weekly",IF(K598&lt;=31,"Monthly",IF(K598&lt;=90,"Quarterly",IF(K598&lt;=180,"Semi-annual",IF(K598&lt;=366,"Annual","Missing Data")))))))</f>
        <v>Daily</v>
      </c>
      <c r="M598" s="3">
        <f>VLOOKUP($D598,LiquidityProfile!$A:$C,2,0)</f>
        <v>5</v>
      </c>
      <c r="N598" s="3">
        <f>VLOOKUP($D598,LiquidityProfile!$A:$C,3,0)</f>
        <v>15</v>
      </c>
      <c r="O598" s="3" t="str">
        <f t="shared" si="28"/>
        <v>Liquidity Provider</v>
      </c>
      <c r="P598" s="3" t="str">
        <f t="shared" si="29"/>
        <v>Liquidity Provider</v>
      </c>
    </row>
    <row r="599" spans="1:16" ht="15.75" thickBot="1" x14ac:dyDescent="0.3">
      <c r="A599" s="3" t="s">
        <v>1235</v>
      </c>
      <c r="B599" s="3" t="s">
        <v>1236</v>
      </c>
      <c r="C599" s="3" t="s">
        <v>40</v>
      </c>
      <c r="D599" s="3" t="s">
        <v>5</v>
      </c>
      <c r="E599" s="3" t="s">
        <v>41</v>
      </c>
      <c r="F599" s="3" t="s">
        <v>42</v>
      </c>
      <c r="G599" s="3" t="s">
        <v>42</v>
      </c>
      <c r="H599" s="3" t="s">
        <v>42</v>
      </c>
      <c r="I599" s="7">
        <v>45937</v>
      </c>
      <c r="J599" s="7">
        <v>45938</v>
      </c>
      <c r="K599" s="3">
        <f t="shared" si="27"/>
        <v>1</v>
      </c>
      <c r="L599" s="3" t="str">
        <f>IF(ISNUMBER(MATCH(A599,Closed!$A:$A,0)), "Closed", IF(K599&lt;=2,"Daily",IF(K599&lt;=5,"Weekly",IF(K599&lt;=31,"Monthly",IF(K599&lt;=90,"Quarterly",IF(K599&lt;=180,"Semi-annual",IF(K599&lt;=366,"Annual","Missing Data")))))))</f>
        <v>Daily</v>
      </c>
      <c r="M599" s="3">
        <f>VLOOKUP($D599,LiquidityProfile!$A:$C,2,0)</f>
        <v>5</v>
      </c>
      <c r="N599" s="3">
        <f>VLOOKUP($D599,LiquidityProfile!$A:$C,3,0)</f>
        <v>15</v>
      </c>
      <c r="O599" s="3" t="str">
        <f t="shared" si="28"/>
        <v>Liquidity Provider</v>
      </c>
      <c r="P599" s="3" t="str">
        <f t="shared" si="29"/>
        <v>Liquidity Provider</v>
      </c>
    </row>
    <row r="600" spans="1:16" ht="15.75" thickBot="1" x14ac:dyDescent="0.3">
      <c r="A600" s="3" t="s">
        <v>1237</v>
      </c>
      <c r="B600" s="3" t="s">
        <v>1238</v>
      </c>
      <c r="C600" s="3" t="s">
        <v>40</v>
      </c>
      <c r="D600" s="3" t="s">
        <v>5</v>
      </c>
      <c r="E600" s="3" t="s">
        <v>41</v>
      </c>
      <c r="F600" s="3" t="s">
        <v>42</v>
      </c>
      <c r="G600" s="3" t="s">
        <v>42</v>
      </c>
      <c r="H600" s="3" t="s">
        <v>41</v>
      </c>
      <c r="I600" s="7">
        <v>45936</v>
      </c>
      <c r="J600" s="7">
        <v>45938</v>
      </c>
      <c r="K600" s="3">
        <f t="shared" si="27"/>
        <v>2</v>
      </c>
      <c r="L600" s="3" t="str">
        <f>IF(ISNUMBER(MATCH(A600,Closed!$A:$A,0)), "Closed", IF(K600&lt;=2,"Daily",IF(K600&lt;=5,"Weekly",IF(K600&lt;=31,"Monthly",IF(K600&lt;=90,"Quarterly",IF(K600&lt;=180,"Semi-annual",IF(K600&lt;=366,"Annual","Missing Data")))))))</f>
        <v>Daily</v>
      </c>
      <c r="M600" s="3">
        <f>VLOOKUP($D600,LiquidityProfile!$A:$C,2,0)</f>
        <v>5</v>
      </c>
      <c r="N600" s="3">
        <f>VLOOKUP($D600,LiquidityProfile!$A:$C,3,0)</f>
        <v>15</v>
      </c>
      <c r="O600" s="3" t="str">
        <f t="shared" si="28"/>
        <v>Liquidity Provider</v>
      </c>
      <c r="P600" s="3" t="str">
        <f t="shared" si="29"/>
        <v>Liquidity Provider</v>
      </c>
    </row>
    <row r="601" spans="1:16" ht="15.75" thickBot="1" x14ac:dyDescent="0.3">
      <c r="A601" s="3" t="s">
        <v>1239</v>
      </c>
      <c r="B601" s="3" t="s">
        <v>1240</v>
      </c>
      <c r="C601" s="3" t="s">
        <v>40</v>
      </c>
      <c r="D601" s="3" t="s">
        <v>5</v>
      </c>
      <c r="E601" s="3" t="s">
        <v>41</v>
      </c>
      <c r="F601" s="3" t="s">
        <v>42</v>
      </c>
      <c r="G601" s="3" t="s">
        <v>42</v>
      </c>
      <c r="H601" s="3" t="s">
        <v>41</v>
      </c>
      <c r="I601" s="7">
        <v>45936</v>
      </c>
      <c r="J601" s="7">
        <v>45938</v>
      </c>
      <c r="K601" s="3">
        <f t="shared" si="27"/>
        <v>2</v>
      </c>
      <c r="L601" s="3" t="str">
        <f>IF(ISNUMBER(MATCH(A601,Closed!$A:$A,0)), "Closed", IF(K601&lt;=2,"Daily",IF(K601&lt;=5,"Weekly",IF(K601&lt;=31,"Monthly",IF(K601&lt;=90,"Quarterly",IF(K601&lt;=180,"Semi-annual",IF(K601&lt;=366,"Annual","Missing Data")))))))</f>
        <v>Daily</v>
      </c>
      <c r="M601" s="3">
        <f>VLOOKUP($D601,LiquidityProfile!$A:$C,2,0)</f>
        <v>5</v>
      </c>
      <c r="N601" s="3">
        <f>VLOOKUP($D601,LiquidityProfile!$A:$C,3,0)</f>
        <v>15</v>
      </c>
      <c r="O601" s="3" t="str">
        <f t="shared" si="28"/>
        <v>Liquidity Provider</v>
      </c>
      <c r="P601" s="3" t="str">
        <f t="shared" si="29"/>
        <v>Liquidity Provider</v>
      </c>
    </row>
    <row r="602" spans="1:16" ht="15.75" thickBot="1" x14ac:dyDescent="0.3">
      <c r="A602" s="3" t="s">
        <v>1241</v>
      </c>
      <c r="B602" s="3" t="s">
        <v>1242</v>
      </c>
      <c r="C602" s="3" t="s">
        <v>40</v>
      </c>
      <c r="D602" s="3" t="s">
        <v>5</v>
      </c>
      <c r="E602" s="3" t="s">
        <v>41</v>
      </c>
      <c r="F602" s="3" t="s">
        <v>42</v>
      </c>
      <c r="G602" s="3" t="s">
        <v>42</v>
      </c>
      <c r="H602" s="3" t="s">
        <v>42</v>
      </c>
      <c r="I602" s="7">
        <v>45936</v>
      </c>
      <c r="J602" s="7">
        <v>45938</v>
      </c>
      <c r="K602" s="3">
        <f t="shared" si="27"/>
        <v>2</v>
      </c>
      <c r="L602" s="3" t="str">
        <f>IF(ISNUMBER(MATCH(A602,Closed!$A:$A,0)), "Closed", IF(K602&lt;=2,"Daily",IF(K602&lt;=5,"Weekly",IF(K602&lt;=31,"Monthly",IF(K602&lt;=90,"Quarterly",IF(K602&lt;=180,"Semi-annual",IF(K602&lt;=366,"Annual","Missing Data")))))))</f>
        <v>Daily</v>
      </c>
      <c r="M602" s="3">
        <f>VLOOKUP($D602,LiquidityProfile!$A:$C,2,0)</f>
        <v>5</v>
      </c>
      <c r="N602" s="3">
        <f>VLOOKUP($D602,LiquidityProfile!$A:$C,3,0)</f>
        <v>15</v>
      </c>
      <c r="O602" s="3" t="str">
        <f t="shared" si="28"/>
        <v>Liquidity Provider</v>
      </c>
      <c r="P602" s="3" t="str">
        <f t="shared" si="29"/>
        <v>Liquidity Provider</v>
      </c>
    </row>
    <row r="603" spans="1:16" ht="15.75" thickBot="1" x14ac:dyDescent="0.3">
      <c r="A603" s="3" t="s">
        <v>1243</v>
      </c>
      <c r="B603" s="3" t="s">
        <v>1244</v>
      </c>
      <c r="C603" s="3" t="s">
        <v>40</v>
      </c>
      <c r="D603" s="3" t="s">
        <v>5</v>
      </c>
      <c r="E603" s="3" t="s">
        <v>41</v>
      </c>
      <c r="F603" s="3" t="s">
        <v>42</v>
      </c>
      <c r="G603" s="3" t="s">
        <v>42</v>
      </c>
      <c r="H603" s="3" t="s">
        <v>42</v>
      </c>
      <c r="I603" s="7">
        <v>45937</v>
      </c>
      <c r="J603" s="7">
        <v>45938</v>
      </c>
      <c r="K603" s="3">
        <f t="shared" si="27"/>
        <v>1</v>
      </c>
      <c r="L603" s="3" t="str">
        <f>IF(ISNUMBER(MATCH(A603,Closed!$A:$A,0)), "Closed", IF(K603&lt;=2,"Daily",IF(K603&lt;=5,"Weekly",IF(K603&lt;=31,"Monthly",IF(K603&lt;=90,"Quarterly",IF(K603&lt;=180,"Semi-annual",IF(K603&lt;=366,"Annual","Missing Data")))))))</f>
        <v>Daily</v>
      </c>
      <c r="M603" s="3">
        <f>VLOOKUP($D603,LiquidityProfile!$A:$C,2,0)</f>
        <v>5</v>
      </c>
      <c r="N603" s="3">
        <f>VLOOKUP($D603,LiquidityProfile!$A:$C,3,0)</f>
        <v>15</v>
      </c>
      <c r="O603" s="3" t="str">
        <f t="shared" si="28"/>
        <v>Liquidity Provider</v>
      </c>
      <c r="P603" s="3" t="str">
        <f t="shared" si="29"/>
        <v>Liquidity Provider</v>
      </c>
    </row>
    <row r="604" spans="1:16" ht="15.75" thickBot="1" x14ac:dyDescent="0.3">
      <c r="A604" s="3" t="s">
        <v>1245</v>
      </c>
      <c r="B604" s="3" t="s">
        <v>1246</v>
      </c>
      <c r="C604" s="3" t="s">
        <v>40</v>
      </c>
      <c r="D604" s="3" t="s">
        <v>5</v>
      </c>
      <c r="E604" s="3" t="s">
        <v>41</v>
      </c>
      <c r="F604" s="3" t="s">
        <v>42</v>
      </c>
      <c r="G604" s="3" t="s">
        <v>42</v>
      </c>
      <c r="H604" s="3" t="s">
        <v>42</v>
      </c>
      <c r="I604" s="7">
        <v>45936</v>
      </c>
      <c r="J604" s="7">
        <v>45938</v>
      </c>
      <c r="K604" s="3">
        <f t="shared" si="27"/>
        <v>2</v>
      </c>
      <c r="L604" s="3" t="str">
        <f>IF(ISNUMBER(MATCH(A604,Closed!$A:$A,0)), "Closed", IF(K604&lt;=2,"Daily",IF(K604&lt;=5,"Weekly",IF(K604&lt;=31,"Monthly",IF(K604&lt;=90,"Quarterly",IF(K604&lt;=180,"Semi-annual",IF(K604&lt;=366,"Annual","Missing Data")))))))</f>
        <v>Daily</v>
      </c>
      <c r="M604" s="3">
        <f>VLOOKUP($D604,LiquidityProfile!$A:$C,2,0)</f>
        <v>5</v>
      </c>
      <c r="N604" s="3">
        <f>VLOOKUP($D604,LiquidityProfile!$A:$C,3,0)</f>
        <v>15</v>
      </c>
      <c r="O604" s="3" t="str">
        <f t="shared" si="28"/>
        <v>Liquidity Provider</v>
      </c>
      <c r="P604" s="3" t="str">
        <f t="shared" si="29"/>
        <v>Liquidity Provider</v>
      </c>
    </row>
    <row r="605" spans="1:16" ht="15.75" thickBot="1" x14ac:dyDescent="0.3">
      <c r="A605" s="3" t="s">
        <v>1247</v>
      </c>
      <c r="B605" s="3" t="s">
        <v>1248</v>
      </c>
      <c r="C605" s="3" t="s">
        <v>40</v>
      </c>
      <c r="D605" s="3" t="s">
        <v>5</v>
      </c>
      <c r="E605" s="3" t="s">
        <v>41</v>
      </c>
      <c r="F605" s="3" t="s">
        <v>42</v>
      </c>
      <c r="G605" s="3" t="s">
        <v>42</v>
      </c>
      <c r="H605" s="3" t="s">
        <v>42</v>
      </c>
      <c r="I605" s="7">
        <v>45936</v>
      </c>
      <c r="J605" s="7">
        <v>45938</v>
      </c>
      <c r="K605" s="3">
        <f t="shared" si="27"/>
        <v>2</v>
      </c>
      <c r="L605" s="3" t="str">
        <f>IF(ISNUMBER(MATCH(A605,Closed!$A:$A,0)), "Closed", IF(K605&lt;=2,"Daily",IF(K605&lt;=5,"Weekly",IF(K605&lt;=31,"Monthly",IF(K605&lt;=90,"Quarterly",IF(K605&lt;=180,"Semi-annual",IF(K605&lt;=366,"Annual","Missing Data")))))))</f>
        <v>Daily</v>
      </c>
      <c r="M605" s="3">
        <f>VLOOKUP($D605,LiquidityProfile!$A:$C,2,0)</f>
        <v>5</v>
      </c>
      <c r="N605" s="3">
        <f>VLOOKUP($D605,LiquidityProfile!$A:$C,3,0)</f>
        <v>15</v>
      </c>
      <c r="O605" s="3" t="str">
        <f t="shared" si="28"/>
        <v>Liquidity Provider</v>
      </c>
      <c r="P605" s="3" t="str">
        <f t="shared" si="29"/>
        <v>Liquidity Provider</v>
      </c>
    </row>
    <row r="606" spans="1:16" ht="15.75" thickBot="1" x14ac:dyDescent="0.3">
      <c r="A606" s="3" t="s">
        <v>1249</v>
      </c>
      <c r="B606" s="3" t="s">
        <v>1250</v>
      </c>
      <c r="C606" s="3" t="s">
        <v>40</v>
      </c>
      <c r="D606" s="3" t="s">
        <v>5</v>
      </c>
      <c r="E606" s="3" t="s">
        <v>41</v>
      </c>
      <c r="F606" s="3" t="s">
        <v>41</v>
      </c>
      <c r="G606" s="3" t="s">
        <v>41</v>
      </c>
      <c r="H606" s="3" t="s">
        <v>42</v>
      </c>
      <c r="I606" s="7">
        <v>45933</v>
      </c>
      <c r="J606" s="7">
        <v>45938</v>
      </c>
      <c r="K606" s="3">
        <f t="shared" si="27"/>
        <v>5</v>
      </c>
      <c r="L606" s="3" t="str">
        <f>IF(ISNUMBER(MATCH(A606,Closed!$A:$A,0)), "Closed", IF(K606&lt;=2,"Daily",IF(K606&lt;=5,"Weekly",IF(K606&lt;=31,"Monthly",IF(K606&lt;=90,"Quarterly",IF(K606&lt;=180,"Semi-annual",IF(K606&lt;=366,"Annual","Missing Data")))))))</f>
        <v>Weekly</v>
      </c>
      <c r="M606" s="3">
        <f>VLOOKUP($D606,LiquidityProfile!$A:$C,2,0)</f>
        <v>5</v>
      </c>
      <c r="N606" s="3">
        <f>VLOOKUP($D606,LiquidityProfile!$A:$C,3,0)</f>
        <v>15</v>
      </c>
      <c r="O606" s="3" t="str">
        <f t="shared" si="28"/>
        <v>Liquidity Provider</v>
      </c>
      <c r="P606" s="3" t="str">
        <f t="shared" si="29"/>
        <v>Liquidity Provider</v>
      </c>
    </row>
    <row r="607" spans="1:16" ht="15.75" thickBot="1" x14ac:dyDescent="0.3">
      <c r="A607" s="3" t="s">
        <v>1251</v>
      </c>
      <c r="B607" s="3" t="s">
        <v>1252</v>
      </c>
      <c r="C607" s="3" t="s">
        <v>40</v>
      </c>
      <c r="D607" s="3" t="s">
        <v>5</v>
      </c>
      <c r="E607" s="3" t="s">
        <v>41</v>
      </c>
      <c r="F607" s="3" t="s">
        <v>42</v>
      </c>
      <c r="G607" s="3" t="s">
        <v>42</v>
      </c>
      <c r="H607" s="3" t="s">
        <v>42</v>
      </c>
      <c r="I607" s="7">
        <v>45936</v>
      </c>
      <c r="J607" s="7">
        <v>45938</v>
      </c>
      <c r="K607" s="3">
        <f t="shared" si="27"/>
        <v>2</v>
      </c>
      <c r="L607" s="3" t="str">
        <f>IF(ISNUMBER(MATCH(A607,Closed!$A:$A,0)), "Closed", IF(K607&lt;=2,"Daily",IF(K607&lt;=5,"Weekly",IF(K607&lt;=31,"Monthly",IF(K607&lt;=90,"Quarterly",IF(K607&lt;=180,"Semi-annual",IF(K607&lt;=366,"Annual","Missing Data")))))))</f>
        <v>Daily</v>
      </c>
      <c r="M607" s="3">
        <f>VLOOKUP($D607,LiquidityProfile!$A:$C,2,0)</f>
        <v>5</v>
      </c>
      <c r="N607" s="3">
        <f>VLOOKUP($D607,LiquidityProfile!$A:$C,3,0)</f>
        <v>15</v>
      </c>
      <c r="O607" s="3" t="str">
        <f t="shared" si="28"/>
        <v>Liquidity Provider</v>
      </c>
      <c r="P607" s="3" t="str">
        <f t="shared" si="29"/>
        <v>Liquidity Provider</v>
      </c>
    </row>
    <row r="608" spans="1:16" ht="15.75" thickBot="1" x14ac:dyDescent="0.3">
      <c r="A608" s="3" t="s">
        <v>1253</v>
      </c>
      <c r="B608" s="3" t="s">
        <v>1254</v>
      </c>
      <c r="C608" s="3" t="s">
        <v>40</v>
      </c>
      <c r="D608" s="3" t="s">
        <v>5</v>
      </c>
      <c r="E608" s="3" t="s">
        <v>41</v>
      </c>
      <c r="F608" s="3" t="s">
        <v>42</v>
      </c>
      <c r="G608" s="3" t="s">
        <v>42</v>
      </c>
      <c r="H608" s="3" t="s">
        <v>41</v>
      </c>
      <c r="I608" s="7">
        <v>45936</v>
      </c>
      <c r="J608" s="7">
        <v>45938</v>
      </c>
      <c r="K608" s="3">
        <f t="shared" si="27"/>
        <v>2</v>
      </c>
      <c r="L608" s="3" t="str">
        <f>IF(ISNUMBER(MATCH(A608,Closed!$A:$A,0)), "Closed", IF(K608&lt;=2,"Daily",IF(K608&lt;=5,"Weekly",IF(K608&lt;=31,"Monthly",IF(K608&lt;=90,"Quarterly",IF(K608&lt;=180,"Semi-annual",IF(K608&lt;=366,"Annual","Missing Data")))))))</f>
        <v>Daily</v>
      </c>
      <c r="M608" s="3">
        <f>VLOOKUP($D608,LiquidityProfile!$A:$C,2,0)</f>
        <v>5</v>
      </c>
      <c r="N608" s="3">
        <f>VLOOKUP($D608,LiquidityProfile!$A:$C,3,0)</f>
        <v>15</v>
      </c>
      <c r="O608" s="3" t="str">
        <f t="shared" si="28"/>
        <v>Liquidity Provider</v>
      </c>
      <c r="P608" s="3" t="str">
        <f t="shared" si="29"/>
        <v>Liquidity Provider</v>
      </c>
    </row>
    <row r="609" spans="1:16" ht="15.75" thickBot="1" x14ac:dyDescent="0.3">
      <c r="A609" s="3" t="s">
        <v>1255</v>
      </c>
      <c r="B609" s="3" t="s">
        <v>1256</v>
      </c>
      <c r="C609" s="3" t="s">
        <v>40</v>
      </c>
      <c r="D609" s="3" t="s">
        <v>5</v>
      </c>
      <c r="E609" s="3" t="s">
        <v>41</v>
      </c>
      <c r="F609" s="3" t="s">
        <v>42</v>
      </c>
      <c r="G609" s="3" t="s">
        <v>42</v>
      </c>
      <c r="H609" s="3" t="s">
        <v>42</v>
      </c>
      <c r="I609" s="7">
        <v>45936</v>
      </c>
      <c r="J609" s="7">
        <v>45938</v>
      </c>
      <c r="K609" s="3">
        <f t="shared" si="27"/>
        <v>2</v>
      </c>
      <c r="L609" s="3" t="str">
        <f>IF(ISNUMBER(MATCH(A609,Closed!$A:$A,0)), "Closed", IF(K609&lt;=2,"Daily",IF(K609&lt;=5,"Weekly",IF(K609&lt;=31,"Monthly",IF(K609&lt;=90,"Quarterly",IF(K609&lt;=180,"Semi-annual",IF(K609&lt;=366,"Annual","Missing Data")))))))</f>
        <v>Daily</v>
      </c>
      <c r="M609" s="3">
        <f>VLOOKUP($D609,LiquidityProfile!$A:$C,2,0)</f>
        <v>5</v>
      </c>
      <c r="N609" s="3">
        <f>VLOOKUP($D609,LiquidityProfile!$A:$C,3,0)</f>
        <v>15</v>
      </c>
      <c r="O609" s="3" t="str">
        <f t="shared" si="28"/>
        <v>Liquidity Provider</v>
      </c>
      <c r="P609" s="3" t="str">
        <f t="shared" si="29"/>
        <v>Liquidity Provider</v>
      </c>
    </row>
    <row r="610" spans="1:16" ht="15.75" thickBot="1" x14ac:dyDescent="0.3">
      <c r="A610" s="3" t="s">
        <v>1257</v>
      </c>
      <c r="B610" s="3" t="s">
        <v>1258</v>
      </c>
      <c r="C610" s="3" t="s">
        <v>40</v>
      </c>
      <c r="D610" s="3" t="s">
        <v>5</v>
      </c>
      <c r="E610" s="3" t="s">
        <v>41</v>
      </c>
      <c r="F610" s="3" t="s">
        <v>42</v>
      </c>
      <c r="G610" s="3" t="s">
        <v>42</v>
      </c>
      <c r="H610" s="3" t="s">
        <v>42</v>
      </c>
      <c r="I610" s="7">
        <v>45936</v>
      </c>
      <c r="J610" s="7">
        <v>45938</v>
      </c>
      <c r="K610" s="3">
        <f t="shared" si="27"/>
        <v>2</v>
      </c>
      <c r="L610" s="3" t="str">
        <f>IF(ISNUMBER(MATCH(A610,Closed!$A:$A,0)), "Closed", IF(K610&lt;=2,"Daily",IF(K610&lt;=5,"Weekly",IF(K610&lt;=31,"Monthly",IF(K610&lt;=90,"Quarterly",IF(K610&lt;=180,"Semi-annual",IF(K610&lt;=366,"Annual","Missing Data")))))))</f>
        <v>Daily</v>
      </c>
      <c r="M610" s="3">
        <f>VLOOKUP($D610,LiquidityProfile!$A:$C,2,0)</f>
        <v>5</v>
      </c>
      <c r="N610" s="3">
        <f>VLOOKUP($D610,LiquidityProfile!$A:$C,3,0)</f>
        <v>15</v>
      </c>
      <c r="O610" s="3" t="str">
        <f t="shared" si="28"/>
        <v>Liquidity Provider</v>
      </c>
      <c r="P610" s="3" t="str">
        <f t="shared" si="29"/>
        <v>Liquidity Provider</v>
      </c>
    </row>
    <row r="611" spans="1:16" ht="15.75" thickBot="1" x14ac:dyDescent="0.3">
      <c r="A611" s="3" t="s">
        <v>1259</v>
      </c>
      <c r="B611" s="3" t="s">
        <v>1260</v>
      </c>
      <c r="C611" s="3" t="s">
        <v>40</v>
      </c>
      <c r="D611" s="3" t="s">
        <v>5</v>
      </c>
      <c r="E611" s="3" t="s">
        <v>41</v>
      </c>
      <c r="F611" s="3" t="s">
        <v>42</v>
      </c>
      <c r="G611" s="3" t="s">
        <v>42</v>
      </c>
      <c r="H611" s="3" t="s">
        <v>42</v>
      </c>
      <c r="I611" s="7">
        <v>45937</v>
      </c>
      <c r="J611" s="7">
        <v>45938</v>
      </c>
      <c r="K611" s="3">
        <f t="shared" si="27"/>
        <v>1</v>
      </c>
      <c r="L611" s="3" t="str">
        <f>IF(ISNUMBER(MATCH(A611,Closed!$A:$A,0)), "Closed", IF(K611&lt;=2,"Daily",IF(K611&lt;=5,"Weekly",IF(K611&lt;=31,"Monthly",IF(K611&lt;=90,"Quarterly",IF(K611&lt;=180,"Semi-annual",IF(K611&lt;=366,"Annual","Missing Data")))))))</f>
        <v>Daily</v>
      </c>
      <c r="M611" s="3">
        <f>VLOOKUP($D611,LiquidityProfile!$A:$C,2,0)</f>
        <v>5</v>
      </c>
      <c r="N611" s="3">
        <f>VLOOKUP($D611,LiquidityProfile!$A:$C,3,0)</f>
        <v>15</v>
      </c>
      <c r="O611" s="3" t="str">
        <f t="shared" si="28"/>
        <v>Liquidity Provider</v>
      </c>
      <c r="P611" s="3" t="str">
        <f t="shared" si="29"/>
        <v>Liquidity Provider</v>
      </c>
    </row>
    <row r="612" spans="1:16" ht="15.75" thickBot="1" x14ac:dyDescent="0.3">
      <c r="A612" s="3" t="s">
        <v>1261</v>
      </c>
      <c r="B612" s="3" t="s">
        <v>1262</v>
      </c>
      <c r="C612" s="3" t="s">
        <v>40</v>
      </c>
      <c r="D612" s="3" t="s">
        <v>5</v>
      </c>
      <c r="E612" s="3" t="s">
        <v>41</v>
      </c>
      <c r="F612" s="3" t="s">
        <v>42</v>
      </c>
      <c r="G612" s="3" t="s">
        <v>42</v>
      </c>
      <c r="H612" s="3" t="s">
        <v>42</v>
      </c>
      <c r="I612" s="7">
        <v>45936</v>
      </c>
      <c r="J612" s="7">
        <v>45938</v>
      </c>
      <c r="K612" s="3">
        <f t="shared" si="27"/>
        <v>2</v>
      </c>
      <c r="L612" s="3" t="str">
        <f>IF(ISNUMBER(MATCH(A612,Closed!$A:$A,0)), "Closed", IF(K612&lt;=2,"Daily",IF(K612&lt;=5,"Weekly",IF(K612&lt;=31,"Monthly",IF(K612&lt;=90,"Quarterly",IF(K612&lt;=180,"Semi-annual",IF(K612&lt;=366,"Annual","Missing Data")))))))</f>
        <v>Daily</v>
      </c>
      <c r="M612" s="3">
        <f>VLOOKUP($D612,LiquidityProfile!$A:$C,2,0)</f>
        <v>5</v>
      </c>
      <c r="N612" s="3">
        <f>VLOOKUP($D612,LiquidityProfile!$A:$C,3,0)</f>
        <v>15</v>
      </c>
      <c r="O612" s="3" t="str">
        <f t="shared" si="28"/>
        <v>Liquidity Provider</v>
      </c>
      <c r="P612" s="3" t="str">
        <f t="shared" si="29"/>
        <v>Liquidity Provider</v>
      </c>
    </row>
    <row r="613" spans="1:16" ht="15.75" thickBot="1" x14ac:dyDescent="0.3">
      <c r="A613" s="3" t="s">
        <v>1263</v>
      </c>
      <c r="B613" s="3" t="s">
        <v>1264</v>
      </c>
      <c r="C613" s="3" t="s">
        <v>40</v>
      </c>
      <c r="D613" s="3" t="s">
        <v>5</v>
      </c>
      <c r="E613" s="3" t="s">
        <v>41</v>
      </c>
      <c r="F613" s="3" t="s">
        <v>42</v>
      </c>
      <c r="G613" s="3" t="s">
        <v>42</v>
      </c>
      <c r="H613" s="3" t="s">
        <v>42</v>
      </c>
      <c r="I613" s="7">
        <v>45937</v>
      </c>
      <c r="J613" s="7">
        <v>45938</v>
      </c>
      <c r="K613" s="3">
        <f t="shared" si="27"/>
        <v>1</v>
      </c>
      <c r="L613" s="3" t="str">
        <f>IF(ISNUMBER(MATCH(A613,Closed!$A:$A,0)), "Closed", IF(K613&lt;=2,"Daily",IF(K613&lt;=5,"Weekly",IF(K613&lt;=31,"Monthly",IF(K613&lt;=90,"Quarterly",IF(K613&lt;=180,"Semi-annual",IF(K613&lt;=366,"Annual","Missing Data")))))))</f>
        <v>Daily</v>
      </c>
      <c r="M613" s="3">
        <f>VLOOKUP($D613,LiquidityProfile!$A:$C,2,0)</f>
        <v>5</v>
      </c>
      <c r="N613" s="3">
        <f>VLOOKUP($D613,LiquidityProfile!$A:$C,3,0)</f>
        <v>15</v>
      </c>
      <c r="O613" s="3" t="str">
        <f t="shared" si="28"/>
        <v>Liquidity Provider</v>
      </c>
      <c r="P613" s="3" t="str">
        <f t="shared" si="29"/>
        <v>Liquidity Provider</v>
      </c>
    </row>
    <row r="614" spans="1:16" ht="15.75" thickBot="1" x14ac:dyDescent="0.3">
      <c r="A614" s="3" t="s">
        <v>1265</v>
      </c>
      <c r="B614" s="3" t="s">
        <v>1266</v>
      </c>
      <c r="C614" s="3" t="s">
        <v>40</v>
      </c>
      <c r="D614" s="3" t="s">
        <v>5</v>
      </c>
      <c r="E614" s="3" t="s">
        <v>41</v>
      </c>
      <c r="F614" s="3" t="s">
        <v>42</v>
      </c>
      <c r="G614" s="3" t="s">
        <v>42</v>
      </c>
      <c r="H614" s="3" t="s">
        <v>42</v>
      </c>
      <c r="I614" s="7">
        <v>45937</v>
      </c>
      <c r="J614" s="7">
        <v>45938</v>
      </c>
      <c r="K614" s="3">
        <f t="shared" si="27"/>
        <v>1</v>
      </c>
      <c r="L614" s="3" t="str">
        <f>IF(ISNUMBER(MATCH(A614,Closed!$A:$A,0)), "Closed", IF(K614&lt;=2,"Daily",IF(K614&lt;=5,"Weekly",IF(K614&lt;=31,"Monthly",IF(K614&lt;=90,"Quarterly",IF(K614&lt;=180,"Semi-annual",IF(K614&lt;=366,"Annual","Missing Data")))))))</f>
        <v>Daily</v>
      </c>
      <c r="M614" s="3">
        <f>VLOOKUP($D614,LiquidityProfile!$A:$C,2,0)</f>
        <v>5</v>
      </c>
      <c r="N614" s="3">
        <f>VLOOKUP($D614,LiquidityProfile!$A:$C,3,0)</f>
        <v>15</v>
      </c>
      <c r="O614" s="3" t="str">
        <f t="shared" si="28"/>
        <v>Liquidity Provider</v>
      </c>
      <c r="P614" s="3" t="str">
        <f t="shared" si="29"/>
        <v>Liquidity Provider</v>
      </c>
    </row>
    <row r="615" spans="1:16" ht="15.75" thickBot="1" x14ac:dyDescent="0.3">
      <c r="A615" s="3" t="s">
        <v>1267</v>
      </c>
      <c r="B615" s="3" t="s">
        <v>1268</v>
      </c>
      <c r="C615" s="3" t="s">
        <v>40</v>
      </c>
      <c r="D615" s="3" t="s">
        <v>5</v>
      </c>
      <c r="E615" s="3" t="s">
        <v>41</v>
      </c>
      <c r="F615" s="3" t="s">
        <v>42</v>
      </c>
      <c r="G615" s="3" t="s">
        <v>41</v>
      </c>
      <c r="H615" s="3" t="s">
        <v>42</v>
      </c>
      <c r="I615" s="7">
        <v>45937</v>
      </c>
      <c r="J615" s="7">
        <v>45938</v>
      </c>
      <c r="K615" s="3">
        <f t="shared" si="27"/>
        <v>1</v>
      </c>
      <c r="L615" s="3" t="str">
        <f>IF(ISNUMBER(MATCH(A615,Closed!$A:$A,0)), "Closed", IF(K615&lt;=2,"Daily",IF(K615&lt;=5,"Weekly",IF(K615&lt;=31,"Monthly",IF(K615&lt;=90,"Quarterly",IF(K615&lt;=180,"Semi-annual",IF(K615&lt;=366,"Annual","Missing Data")))))))</f>
        <v>Daily</v>
      </c>
      <c r="M615" s="3">
        <f>VLOOKUP($D615,LiquidityProfile!$A:$C,2,0)</f>
        <v>5</v>
      </c>
      <c r="N615" s="3">
        <f>VLOOKUP($D615,LiquidityProfile!$A:$C,3,0)</f>
        <v>15</v>
      </c>
      <c r="O615" s="3" t="str">
        <f t="shared" si="28"/>
        <v>Liquidity Provider</v>
      </c>
      <c r="P615" s="3" t="str">
        <f t="shared" si="29"/>
        <v>Liquidity Provider</v>
      </c>
    </row>
    <row r="616" spans="1:16" ht="15.75" thickBot="1" x14ac:dyDescent="0.3">
      <c r="A616" s="3" t="s">
        <v>1269</v>
      </c>
      <c r="B616" s="3" t="s">
        <v>1270</v>
      </c>
      <c r="C616" s="3" t="s">
        <v>40</v>
      </c>
      <c r="D616" s="3" t="s">
        <v>5</v>
      </c>
      <c r="E616" s="3" t="s">
        <v>41</v>
      </c>
      <c r="F616" s="3" t="s">
        <v>42</v>
      </c>
      <c r="G616" s="3" t="s">
        <v>41</v>
      </c>
      <c r="H616" s="3" t="s">
        <v>41</v>
      </c>
      <c r="I616" s="7">
        <v>45937</v>
      </c>
      <c r="J616" s="7">
        <v>45938</v>
      </c>
      <c r="K616" s="3">
        <f t="shared" si="27"/>
        <v>1</v>
      </c>
      <c r="L616" s="3" t="str">
        <f>IF(ISNUMBER(MATCH(A616,Closed!$A:$A,0)), "Closed", IF(K616&lt;=2,"Daily",IF(K616&lt;=5,"Weekly",IF(K616&lt;=31,"Monthly",IF(K616&lt;=90,"Quarterly",IF(K616&lt;=180,"Semi-annual",IF(K616&lt;=366,"Annual","Missing Data")))))))</f>
        <v>Daily</v>
      </c>
      <c r="M616" s="3">
        <f>VLOOKUP($D616,LiquidityProfile!$A:$C,2,0)</f>
        <v>5</v>
      </c>
      <c r="N616" s="3">
        <f>VLOOKUP($D616,LiquidityProfile!$A:$C,3,0)</f>
        <v>15</v>
      </c>
      <c r="O616" s="3" t="str">
        <f t="shared" si="28"/>
        <v>Liquidity Provider</v>
      </c>
      <c r="P616" s="3" t="str">
        <f t="shared" si="29"/>
        <v>Liquidity Provider</v>
      </c>
    </row>
    <row r="617" spans="1:16" ht="15.75" thickBot="1" x14ac:dyDescent="0.3">
      <c r="A617" s="3" t="s">
        <v>1271</v>
      </c>
      <c r="B617" s="3" t="s">
        <v>1272</v>
      </c>
      <c r="C617" s="3" t="s">
        <v>40</v>
      </c>
      <c r="D617" s="3" t="s">
        <v>5</v>
      </c>
      <c r="E617" s="3" t="s">
        <v>41</v>
      </c>
      <c r="F617" s="3" t="s">
        <v>42</v>
      </c>
      <c r="G617" s="3" t="s">
        <v>41</v>
      </c>
      <c r="H617" s="3" t="s">
        <v>42</v>
      </c>
      <c r="I617" s="7">
        <v>45937</v>
      </c>
      <c r="J617" s="7">
        <v>45938</v>
      </c>
      <c r="K617" s="3">
        <f t="shared" si="27"/>
        <v>1</v>
      </c>
      <c r="L617" s="3" t="str">
        <f>IF(ISNUMBER(MATCH(A617,Closed!$A:$A,0)), "Closed", IF(K617&lt;=2,"Daily",IF(K617&lt;=5,"Weekly",IF(K617&lt;=31,"Monthly",IF(K617&lt;=90,"Quarterly",IF(K617&lt;=180,"Semi-annual",IF(K617&lt;=366,"Annual","Missing Data")))))))</f>
        <v>Daily</v>
      </c>
      <c r="M617" s="3">
        <f>VLOOKUP($D617,LiquidityProfile!$A:$C,2,0)</f>
        <v>5</v>
      </c>
      <c r="N617" s="3">
        <f>VLOOKUP($D617,LiquidityProfile!$A:$C,3,0)</f>
        <v>15</v>
      </c>
      <c r="O617" s="3" t="str">
        <f t="shared" si="28"/>
        <v>Liquidity Provider</v>
      </c>
      <c r="P617" s="3" t="str">
        <f t="shared" si="29"/>
        <v>Liquidity Provider</v>
      </c>
    </row>
    <row r="618" spans="1:16" ht="15.75" thickBot="1" x14ac:dyDescent="0.3">
      <c r="A618" s="3" t="s">
        <v>1273</v>
      </c>
      <c r="B618" s="3" t="s">
        <v>1274</v>
      </c>
      <c r="C618" s="3" t="s">
        <v>40</v>
      </c>
      <c r="D618" s="3" t="s">
        <v>5</v>
      </c>
      <c r="E618" s="3" t="s">
        <v>41</v>
      </c>
      <c r="F618" s="3" t="s">
        <v>42</v>
      </c>
      <c r="G618" s="3" t="s">
        <v>42</v>
      </c>
      <c r="H618" s="3" t="s">
        <v>42</v>
      </c>
      <c r="I618" s="7">
        <v>45937</v>
      </c>
      <c r="J618" s="7">
        <v>45938</v>
      </c>
      <c r="K618" s="3">
        <f t="shared" si="27"/>
        <v>1</v>
      </c>
      <c r="L618" s="3" t="str">
        <f>IF(ISNUMBER(MATCH(A618,Closed!$A:$A,0)), "Closed", IF(K618&lt;=2,"Daily",IF(K618&lt;=5,"Weekly",IF(K618&lt;=31,"Monthly",IF(K618&lt;=90,"Quarterly",IF(K618&lt;=180,"Semi-annual",IF(K618&lt;=366,"Annual","Missing Data")))))))</f>
        <v>Daily</v>
      </c>
      <c r="M618" s="3">
        <f>VLOOKUP($D618,LiquidityProfile!$A:$C,2,0)</f>
        <v>5</v>
      </c>
      <c r="N618" s="3">
        <f>VLOOKUP($D618,LiquidityProfile!$A:$C,3,0)</f>
        <v>15</v>
      </c>
      <c r="O618" s="3" t="str">
        <f t="shared" si="28"/>
        <v>Liquidity Provider</v>
      </c>
      <c r="P618" s="3" t="str">
        <f t="shared" si="29"/>
        <v>Liquidity Provider</v>
      </c>
    </row>
    <row r="619" spans="1:16" ht="15.75" thickBot="1" x14ac:dyDescent="0.3">
      <c r="A619" s="3" t="s">
        <v>1275</v>
      </c>
      <c r="B619" s="3" t="s">
        <v>1276</v>
      </c>
      <c r="C619" s="3" t="s">
        <v>40</v>
      </c>
      <c r="D619" s="3" t="s">
        <v>5</v>
      </c>
      <c r="E619" s="3" t="s">
        <v>41</v>
      </c>
      <c r="F619" s="3" t="s">
        <v>41</v>
      </c>
      <c r="G619" s="3" t="s">
        <v>41</v>
      </c>
      <c r="H619" s="3" t="s">
        <v>41</v>
      </c>
      <c r="I619" s="7">
        <v>45937</v>
      </c>
      <c r="J619" s="7">
        <v>45938</v>
      </c>
      <c r="K619" s="3">
        <f t="shared" si="27"/>
        <v>1</v>
      </c>
      <c r="L619" s="3" t="str">
        <f>IF(ISNUMBER(MATCH(A619,Closed!$A:$A,0)), "Closed", IF(K619&lt;=2,"Daily",IF(K619&lt;=5,"Weekly",IF(K619&lt;=31,"Monthly",IF(K619&lt;=90,"Quarterly",IF(K619&lt;=180,"Semi-annual",IF(K619&lt;=366,"Annual","Missing Data")))))))</f>
        <v>Daily</v>
      </c>
      <c r="M619" s="3">
        <f>VLOOKUP($D619,LiquidityProfile!$A:$C,2,0)</f>
        <v>5</v>
      </c>
      <c r="N619" s="3">
        <f>VLOOKUP($D619,LiquidityProfile!$A:$C,3,0)</f>
        <v>15</v>
      </c>
      <c r="O619" s="3" t="str">
        <f t="shared" si="28"/>
        <v>Liquidity Provider</v>
      </c>
      <c r="P619" s="3" t="str">
        <f t="shared" si="29"/>
        <v>Liquidity Provider</v>
      </c>
    </row>
    <row r="620" spans="1:16" ht="15.75" thickBot="1" x14ac:dyDescent="0.3">
      <c r="A620" s="3" t="s">
        <v>1277</v>
      </c>
      <c r="B620" s="3" t="s">
        <v>1278</v>
      </c>
      <c r="C620" s="3" t="s">
        <v>40</v>
      </c>
      <c r="D620" s="3" t="s">
        <v>5</v>
      </c>
      <c r="E620" s="3" t="s">
        <v>41</v>
      </c>
      <c r="F620" s="3" t="s">
        <v>42</v>
      </c>
      <c r="G620" s="3" t="s">
        <v>41</v>
      </c>
      <c r="H620" s="3" t="s">
        <v>42</v>
      </c>
      <c r="I620" s="7">
        <v>45937</v>
      </c>
      <c r="J620" s="7">
        <v>45938</v>
      </c>
      <c r="K620" s="3">
        <f t="shared" si="27"/>
        <v>1</v>
      </c>
      <c r="L620" s="3" t="str">
        <f>IF(ISNUMBER(MATCH(A620,Closed!$A:$A,0)), "Closed", IF(K620&lt;=2,"Daily",IF(K620&lt;=5,"Weekly",IF(K620&lt;=31,"Monthly",IF(K620&lt;=90,"Quarterly",IF(K620&lt;=180,"Semi-annual",IF(K620&lt;=366,"Annual","Missing Data")))))))</f>
        <v>Daily</v>
      </c>
      <c r="M620" s="3">
        <f>VLOOKUP($D620,LiquidityProfile!$A:$C,2,0)</f>
        <v>5</v>
      </c>
      <c r="N620" s="3">
        <f>VLOOKUP($D620,LiquidityProfile!$A:$C,3,0)</f>
        <v>15</v>
      </c>
      <c r="O620" s="3" t="str">
        <f t="shared" si="28"/>
        <v>Liquidity Provider</v>
      </c>
      <c r="P620" s="3" t="str">
        <f t="shared" si="29"/>
        <v>Liquidity Provider</v>
      </c>
    </row>
    <row r="621" spans="1:16" ht="15.75" thickBot="1" x14ac:dyDescent="0.3">
      <c r="A621" s="3" t="s">
        <v>1279</v>
      </c>
      <c r="B621" s="3" t="s">
        <v>1280</v>
      </c>
      <c r="C621" s="3" t="s">
        <v>40</v>
      </c>
      <c r="D621" s="3" t="s">
        <v>5</v>
      </c>
      <c r="E621" s="3" t="s">
        <v>41</v>
      </c>
      <c r="F621" s="3" t="s">
        <v>41</v>
      </c>
      <c r="G621" s="3" t="s">
        <v>41</v>
      </c>
      <c r="H621" s="3" t="s">
        <v>41</v>
      </c>
      <c r="I621" s="7">
        <v>45937</v>
      </c>
      <c r="J621" s="7">
        <v>45938</v>
      </c>
      <c r="K621" s="3">
        <f t="shared" si="27"/>
        <v>1</v>
      </c>
      <c r="L621" s="3" t="str">
        <f>IF(ISNUMBER(MATCH(A621,Closed!$A:$A,0)), "Closed", IF(K621&lt;=2,"Daily",IF(K621&lt;=5,"Weekly",IF(K621&lt;=31,"Monthly",IF(K621&lt;=90,"Quarterly",IF(K621&lt;=180,"Semi-annual",IF(K621&lt;=366,"Annual","Missing Data")))))))</f>
        <v>Daily</v>
      </c>
      <c r="M621" s="3">
        <f>VLOOKUP($D621,LiquidityProfile!$A:$C,2,0)</f>
        <v>5</v>
      </c>
      <c r="N621" s="3">
        <f>VLOOKUP($D621,LiquidityProfile!$A:$C,3,0)</f>
        <v>15</v>
      </c>
      <c r="O621" s="3" t="str">
        <f t="shared" si="28"/>
        <v>Liquidity Provider</v>
      </c>
      <c r="P621" s="3" t="str">
        <f t="shared" si="29"/>
        <v>Liquidity Provider</v>
      </c>
    </row>
    <row r="622" spans="1:16" ht="15.75" thickBot="1" x14ac:dyDescent="0.3">
      <c r="A622" s="3" t="s">
        <v>1281</v>
      </c>
      <c r="B622" s="3" t="s">
        <v>1282</v>
      </c>
      <c r="C622" s="3" t="s">
        <v>40</v>
      </c>
      <c r="D622" s="3" t="s">
        <v>5</v>
      </c>
      <c r="E622" s="3" t="s">
        <v>41</v>
      </c>
      <c r="F622" s="3" t="s">
        <v>42</v>
      </c>
      <c r="G622" s="3" t="s">
        <v>42</v>
      </c>
      <c r="H622" s="3" t="s">
        <v>42</v>
      </c>
      <c r="I622" s="7">
        <v>45936</v>
      </c>
      <c r="J622" s="7">
        <v>45938</v>
      </c>
      <c r="K622" s="3">
        <f t="shared" si="27"/>
        <v>2</v>
      </c>
      <c r="L622" s="3" t="str">
        <f>IF(ISNUMBER(MATCH(A622,Closed!$A:$A,0)), "Closed", IF(K622&lt;=2,"Daily",IF(K622&lt;=5,"Weekly",IF(K622&lt;=31,"Monthly",IF(K622&lt;=90,"Quarterly",IF(K622&lt;=180,"Semi-annual",IF(K622&lt;=366,"Annual","Missing Data")))))))</f>
        <v>Daily</v>
      </c>
      <c r="M622" s="3">
        <f>VLOOKUP($D622,LiquidityProfile!$A:$C,2,0)</f>
        <v>5</v>
      </c>
      <c r="N622" s="3">
        <f>VLOOKUP($D622,LiquidityProfile!$A:$C,3,0)</f>
        <v>15</v>
      </c>
      <c r="O622" s="3" t="str">
        <f t="shared" si="28"/>
        <v>Liquidity Provider</v>
      </c>
      <c r="P622" s="3" t="str">
        <f t="shared" si="29"/>
        <v>Liquidity Provider</v>
      </c>
    </row>
    <row r="623" spans="1:16" ht="15.75" thickBot="1" x14ac:dyDescent="0.3">
      <c r="A623" s="3" t="s">
        <v>1283</v>
      </c>
      <c r="B623" s="3" t="s">
        <v>1284</v>
      </c>
      <c r="C623" s="3" t="s">
        <v>40</v>
      </c>
      <c r="D623" s="3" t="s">
        <v>5</v>
      </c>
      <c r="E623" s="3" t="s">
        <v>41</v>
      </c>
      <c r="F623" s="3" t="s">
        <v>42</v>
      </c>
      <c r="G623" s="3" t="s">
        <v>42</v>
      </c>
      <c r="H623" s="3" t="s">
        <v>42</v>
      </c>
      <c r="I623" s="7">
        <v>45933</v>
      </c>
      <c r="J623" s="7">
        <v>45938</v>
      </c>
      <c r="K623" s="3">
        <f t="shared" si="27"/>
        <v>5</v>
      </c>
      <c r="L623" s="3" t="str">
        <f>IF(ISNUMBER(MATCH(A623,Closed!$A:$A,0)), "Closed", IF(K623&lt;=2,"Daily",IF(K623&lt;=5,"Weekly",IF(K623&lt;=31,"Monthly",IF(K623&lt;=90,"Quarterly",IF(K623&lt;=180,"Semi-annual",IF(K623&lt;=366,"Annual","Missing Data")))))))</f>
        <v>Weekly</v>
      </c>
      <c r="M623" s="3">
        <f>VLOOKUP($D623,LiquidityProfile!$A:$C,2,0)</f>
        <v>5</v>
      </c>
      <c r="N623" s="3">
        <f>VLOOKUP($D623,LiquidityProfile!$A:$C,3,0)</f>
        <v>15</v>
      </c>
      <c r="O623" s="3" t="str">
        <f t="shared" si="28"/>
        <v>Liquidity Provider</v>
      </c>
      <c r="P623" s="3" t="str">
        <f t="shared" si="29"/>
        <v>Liquidity Provider</v>
      </c>
    </row>
    <row r="624" spans="1:16" ht="15.75" thickBot="1" x14ac:dyDescent="0.3">
      <c r="A624" s="3" t="s">
        <v>1285</v>
      </c>
      <c r="B624" s="3" t="s">
        <v>1286</v>
      </c>
      <c r="C624" s="3" t="s">
        <v>40</v>
      </c>
      <c r="D624" s="3" t="s">
        <v>5</v>
      </c>
      <c r="E624" s="3" t="s">
        <v>41</v>
      </c>
      <c r="F624" s="3" t="s">
        <v>42</v>
      </c>
      <c r="G624" s="3" t="s">
        <v>42</v>
      </c>
      <c r="H624" s="3" t="s">
        <v>42</v>
      </c>
      <c r="I624" s="7">
        <v>45936</v>
      </c>
      <c r="J624" s="7">
        <v>45938</v>
      </c>
      <c r="K624" s="3">
        <f t="shared" si="27"/>
        <v>2</v>
      </c>
      <c r="L624" s="3" t="str">
        <f>IF(ISNUMBER(MATCH(A624,Closed!$A:$A,0)), "Closed", IF(K624&lt;=2,"Daily",IF(K624&lt;=5,"Weekly",IF(K624&lt;=31,"Monthly",IF(K624&lt;=90,"Quarterly",IF(K624&lt;=180,"Semi-annual",IF(K624&lt;=366,"Annual","Missing Data")))))))</f>
        <v>Daily</v>
      </c>
      <c r="M624" s="3">
        <f>VLOOKUP($D624,LiquidityProfile!$A:$C,2,0)</f>
        <v>5</v>
      </c>
      <c r="N624" s="3">
        <f>VLOOKUP($D624,LiquidityProfile!$A:$C,3,0)</f>
        <v>15</v>
      </c>
      <c r="O624" s="3" t="str">
        <f t="shared" si="28"/>
        <v>Liquidity Provider</v>
      </c>
      <c r="P624" s="3" t="str">
        <f t="shared" si="29"/>
        <v>Liquidity Provider</v>
      </c>
    </row>
    <row r="625" spans="1:16" ht="15.75" thickBot="1" x14ac:dyDescent="0.3">
      <c r="A625" s="3" t="s">
        <v>1287</v>
      </c>
      <c r="B625" s="3" t="s">
        <v>1288</v>
      </c>
      <c r="C625" s="3" t="s">
        <v>40</v>
      </c>
      <c r="D625" s="3" t="s">
        <v>5</v>
      </c>
      <c r="E625" s="3" t="s">
        <v>41</v>
      </c>
      <c r="F625" s="3" t="s">
        <v>41</v>
      </c>
      <c r="G625" s="3" t="s">
        <v>42</v>
      </c>
      <c r="H625" s="3" t="s">
        <v>42</v>
      </c>
      <c r="I625" s="7">
        <v>45933</v>
      </c>
      <c r="J625" s="7">
        <v>45938</v>
      </c>
      <c r="K625" s="3">
        <f t="shared" si="27"/>
        <v>5</v>
      </c>
      <c r="L625" s="3" t="str">
        <f>IF(ISNUMBER(MATCH(A625,Closed!$A:$A,0)), "Closed", IF(K625&lt;=2,"Daily",IF(K625&lt;=5,"Weekly",IF(K625&lt;=31,"Monthly",IF(K625&lt;=90,"Quarterly",IF(K625&lt;=180,"Semi-annual",IF(K625&lt;=366,"Annual","Missing Data")))))))</f>
        <v>Weekly</v>
      </c>
      <c r="M625" s="3">
        <f>VLOOKUP($D625,LiquidityProfile!$A:$C,2,0)</f>
        <v>5</v>
      </c>
      <c r="N625" s="3">
        <f>VLOOKUP($D625,LiquidityProfile!$A:$C,3,0)</f>
        <v>15</v>
      </c>
      <c r="O625" s="3" t="str">
        <f t="shared" si="28"/>
        <v>Liquidity Provider</v>
      </c>
      <c r="P625" s="3" t="str">
        <f t="shared" si="29"/>
        <v>Liquidity Provider</v>
      </c>
    </row>
    <row r="626" spans="1:16" ht="15.75" thickBot="1" x14ac:dyDescent="0.3">
      <c r="A626" s="3" t="s">
        <v>1289</v>
      </c>
      <c r="B626" s="3" t="s">
        <v>1290</v>
      </c>
      <c r="C626" s="3" t="s">
        <v>40</v>
      </c>
      <c r="D626" s="3" t="s">
        <v>5</v>
      </c>
      <c r="E626" s="3" t="s">
        <v>41</v>
      </c>
      <c r="F626" s="3" t="s">
        <v>42</v>
      </c>
      <c r="G626" s="3" t="s">
        <v>42</v>
      </c>
      <c r="H626" s="3" t="s">
        <v>42</v>
      </c>
      <c r="I626" s="7">
        <v>45936</v>
      </c>
      <c r="J626" s="7">
        <v>45938</v>
      </c>
      <c r="K626" s="3">
        <f t="shared" si="27"/>
        <v>2</v>
      </c>
      <c r="L626" s="3" t="str">
        <f>IF(ISNUMBER(MATCH(A626,Closed!$A:$A,0)), "Closed", IF(K626&lt;=2,"Daily",IF(K626&lt;=5,"Weekly",IF(K626&lt;=31,"Monthly",IF(K626&lt;=90,"Quarterly",IF(K626&lt;=180,"Semi-annual",IF(K626&lt;=366,"Annual","Missing Data")))))))</f>
        <v>Daily</v>
      </c>
      <c r="M626" s="3">
        <f>VLOOKUP($D626,LiquidityProfile!$A:$C,2,0)</f>
        <v>5</v>
      </c>
      <c r="N626" s="3">
        <f>VLOOKUP($D626,LiquidityProfile!$A:$C,3,0)</f>
        <v>15</v>
      </c>
      <c r="O626" s="3" t="str">
        <f t="shared" si="28"/>
        <v>Liquidity Provider</v>
      </c>
      <c r="P626" s="3" t="str">
        <f t="shared" si="29"/>
        <v>Liquidity Provider</v>
      </c>
    </row>
    <row r="627" spans="1:16" ht="15.75" thickBot="1" x14ac:dyDescent="0.3">
      <c r="A627" s="3" t="s">
        <v>1291</v>
      </c>
      <c r="B627" s="3" t="s">
        <v>1292</v>
      </c>
      <c r="C627" s="3" t="s">
        <v>40</v>
      </c>
      <c r="D627" s="3" t="s">
        <v>5</v>
      </c>
      <c r="E627" s="3" t="s">
        <v>41</v>
      </c>
      <c r="F627" s="3" t="s">
        <v>42</v>
      </c>
      <c r="G627" s="3" t="s">
        <v>42</v>
      </c>
      <c r="H627" s="3" t="s">
        <v>42</v>
      </c>
      <c r="I627" s="7">
        <v>45674</v>
      </c>
      <c r="J627" s="7">
        <v>45938</v>
      </c>
      <c r="K627" s="3">
        <f t="shared" si="27"/>
        <v>264</v>
      </c>
      <c r="L627" s="3" t="str">
        <f>IF(ISNUMBER(MATCH(A627,Closed!$A:$A,0)), "Closed", IF(K627&lt;=2,"Daily",IF(K627&lt;=5,"Weekly",IF(K627&lt;=31,"Monthly",IF(K627&lt;=90,"Quarterly",IF(K627&lt;=180,"Semi-annual",IF(K627&lt;=366,"Annual","Missing Data")))))))</f>
        <v>Closed</v>
      </c>
      <c r="M627" s="3">
        <f>VLOOKUP($D627,LiquidityProfile!$A:$C,2,0)</f>
        <v>5</v>
      </c>
      <c r="N627" s="3">
        <f>VLOOKUP($D627,LiquidityProfile!$A:$C,3,0)</f>
        <v>15</v>
      </c>
      <c r="O627" s="3" t="str">
        <f t="shared" si="28"/>
        <v>Not Applicable</v>
      </c>
      <c r="P627" s="3" t="str">
        <f t="shared" si="29"/>
        <v>Not Applicable</v>
      </c>
    </row>
    <row r="628" spans="1:16" ht="15.75" thickBot="1" x14ac:dyDescent="0.3">
      <c r="A628" s="3" t="s">
        <v>1293</v>
      </c>
      <c r="B628" s="3" t="s">
        <v>1294</v>
      </c>
      <c r="C628" s="3" t="s">
        <v>40</v>
      </c>
      <c r="D628" s="3" t="s">
        <v>5</v>
      </c>
      <c r="E628" s="3" t="s">
        <v>41</v>
      </c>
      <c r="F628" s="3" t="s">
        <v>42</v>
      </c>
      <c r="G628" s="3" t="s">
        <v>42</v>
      </c>
      <c r="H628" s="3" t="s">
        <v>41</v>
      </c>
      <c r="I628" s="7">
        <v>45936</v>
      </c>
      <c r="J628" s="7">
        <v>45938</v>
      </c>
      <c r="K628" s="3">
        <f t="shared" si="27"/>
        <v>2</v>
      </c>
      <c r="L628" s="3" t="str">
        <f>IF(ISNUMBER(MATCH(A628,Closed!$A:$A,0)), "Closed", IF(K628&lt;=2,"Daily",IF(K628&lt;=5,"Weekly",IF(K628&lt;=31,"Monthly",IF(K628&lt;=90,"Quarterly",IF(K628&lt;=180,"Semi-annual",IF(K628&lt;=366,"Annual","Missing Data")))))))</f>
        <v>Daily</v>
      </c>
      <c r="M628" s="3">
        <f>VLOOKUP($D628,LiquidityProfile!$A:$C,2,0)</f>
        <v>5</v>
      </c>
      <c r="N628" s="3">
        <f>VLOOKUP($D628,LiquidityProfile!$A:$C,3,0)</f>
        <v>15</v>
      </c>
      <c r="O628" s="3" t="str">
        <f t="shared" si="28"/>
        <v>Liquidity Provider</v>
      </c>
      <c r="P628" s="3" t="str">
        <f t="shared" si="29"/>
        <v>Liquidity Provider</v>
      </c>
    </row>
    <row r="629" spans="1:16" ht="15.75" thickBot="1" x14ac:dyDescent="0.3">
      <c r="A629" s="3" t="s">
        <v>1295</v>
      </c>
      <c r="B629" s="3" t="s">
        <v>1296</v>
      </c>
      <c r="C629" s="3" t="s">
        <v>40</v>
      </c>
      <c r="D629" s="3" t="s">
        <v>5</v>
      </c>
      <c r="E629" s="3" t="s">
        <v>41</v>
      </c>
      <c r="F629" s="3" t="s">
        <v>41</v>
      </c>
      <c r="G629" s="3" t="s">
        <v>41</v>
      </c>
      <c r="H629" s="3" t="s">
        <v>41</v>
      </c>
      <c r="I629" s="7">
        <v>45936</v>
      </c>
      <c r="J629" s="7">
        <v>45938</v>
      </c>
      <c r="K629" s="3">
        <f t="shared" si="27"/>
        <v>2</v>
      </c>
      <c r="L629" s="3" t="str">
        <f>IF(ISNUMBER(MATCH(A629,Closed!$A:$A,0)), "Closed", IF(K629&lt;=2,"Daily",IF(K629&lt;=5,"Weekly",IF(K629&lt;=31,"Monthly",IF(K629&lt;=90,"Quarterly",IF(K629&lt;=180,"Semi-annual",IF(K629&lt;=366,"Annual","Missing Data")))))))</f>
        <v>Daily</v>
      </c>
      <c r="M629" s="3">
        <f>VLOOKUP($D629,LiquidityProfile!$A:$C,2,0)</f>
        <v>5</v>
      </c>
      <c r="N629" s="3">
        <f>VLOOKUP($D629,LiquidityProfile!$A:$C,3,0)</f>
        <v>15</v>
      </c>
      <c r="O629" s="3" t="str">
        <f t="shared" si="28"/>
        <v>Liquidity Provider</v>
      </c>
      <c r="P629" s="3" t="str">
        <f t="shared" si="29"/>
        <v>Liquidity Provider</v>
      </c>
    </row>
    <row r="630" spans="1:16" ht="15.75" thickBot="1" x14ac:dyDescent="0.3">
      <c r="A630" s="3" t="s">
        <v>1297</v>
      </c>
      <c r="B630" s="3" t="s">
        <v>1298</v>
      </c>
      <c r="C630" s="3" t="s">
        <v>40</v>
      </c>
      <c r="D630" s="3" t="s">
        <v>5</v>
      </c>
      <c r="E630" s="3" t="s">
        <v>41</v>
      </c>
      <c r="F630" s="3" t="s">
        <v>41</v>
      </c>
      <c r="G630" s="3" t="s">
        <v>41</v>
      </c>
      <c r="H630" s="3" t="s">
        <v>42</v>
      </c>
      <c r="I630" s="7">
        <v>45936</v>
      </c>
      <c r="J630" s="7">
        <v>45938</v>
      </c>
      <c r="K630" s="3">
        <f t="shared" si="27"/>
        <v>2</v>
      </c>
      <c r="L630" s="3" t="str">
        <f>IF(ISNUMBER(MATCH(A630,Closed!$A:$A,0)), "Closed", IF(K630&lt;=2,"Daily",IF(K630&lt;=5,"Weekly",IF(K630&lt;=31,"Monthly",IF(K630&lt;=90,"Quarterly",IF(K630&lt;=180,"Semi-annual",IF(K630&lt;=366,"Annual","Missing Data")))))))</f>
        <v>Daily</v>
      </c>
      <c r="M630" s="3">
        <f>VLOOKUP($D630,LiquidityProfile!$A:$C,2,0)</f>
        <v>5</v>
      </c>
      <c r="N630" s="3">
        <f>VLOOKUP($D630,LiquidityProfile!$A:$C,3,0)</f>
        <v>15</v>
      </c>
      <c r="O630" s="3" t="str">
        <f t="shared" si="28"/>
        <v>Liquidity Provider</v>
      </c>
      <c r="P630" s="3" t="str">
        <f t="shared" si="29"/>
        <v>Liquidity Provider</v>
      </c>
    </row>
    <row r="631" spans="1:16" ht="15.75" thickBot="1" x14ac:dyDescent="0.3">
      <c r="A631" s="3" t="s">
        <v>1299</v>
      </c>
      <c r="B631" s="3" t="s">
        <v>1300</v>
      </c>
      <c r="C631" s="3" t="s">
        <v>40</v>
      </c>
      <c r="D631" s="3" t="s">
        <v>5</v>
      </c>
      <c r="E631" s="3" t="s">
        <v>41</v>
      </c>
      <c r="F631" s="3" t="s">
        <v>42</v>
      </c>
      <c r="G631" s="3" t="s">
        <v>42</v>
      </c>
      <c r="H631" s="3" t="s">
        <v>42</v>
      </c>
      <c r="I631" s="7">
        <v>45936</v>
      </c>
      <c r="J631" s="7">
        <v>45938</v>
      </c>
      <c r="K631" s="3">
        <f t="shared" si="27"/>
        <v>2</v>
      </c>
      <c r="L631" s="3" t="str">
        <f>IF(ISNUMBER(MATCH(A631,Closed!$A:$A,0)), "Closed", IF(K631&lt;=2,"Daily",IF(K631&lt;=5,"Weekly",IF(K631&lt;=31,"Monthly",IF(K631&lt;=90,"Quarterly",IF(K631&lt;=180,"Semi-annual",IF(K631&lt;=366,"Annual","Missing Data")))))))</f>
        <v>Daily</v>
      </c>
      <c r="M631" s="3">
        <f>VLOOKUP($D631,LiquidityProfile!$A:$C,2,0)</f>
        <v>5</v>
      </c>
      <c r="N631" s="3">
        <f>VLOOKUP($D631,LiquidityProfile!$A:$C,3,0)</f>
        <v>15</v>
      </c>
      <c r="O631" s="3" t="str">
        <f t="shared" si="28"/>
        <v>Liquidity Provider</v>
      </c>
      <c r="P631" s="3" t="str">
        <f t="shared" si="29"/>
        <v>Liquidity Provider</v>
      </c>
    </row>
    <row r="632" spans="1:16" ht="15.75" thickBot="1" x14ac:dyDescent="0.3">
      <c r="A632" s="3" t="s">
        <v>1301</v>
      </c>
      <c r="B632" s="3" t="s">
        <v>1302</v>
      </c>
      <c r="C632" s="3" t="s">
        <v>40</v>
      </c>
      <c r="D632" s="3" t="s">
        <v>5</v>
      </c>
      <c r="E632" s="3" t="s">
        <v>41</v>
      </c>
      <c r="F632" s="3" t="s">
        <v>42</v>
      </c>
      <c r="G632" s="3" t="s">
        <v>42</v>
      </c>
      <c r="H632" s="3" t="s">
        <v>41</v>
      </c>
      <c r="I632" s="7">
        <v>45936</v>
      </c>
      <c r="J632" s="7">
        <v>45938</v>
      </c>
      <c r="K632" s="3">
        <f t="shared" si="27"/>
        <v>2</v>
      </c>
      <c r="L632" s="3" t="str">
        <f>IF(ISNUMBER(MATCH(A632,Closed!$A:$A,0)), "Closed", IF(K632&lt;=2,"Daily",IF(K632&lt;=5,"Weekly",IF(K632&lt;=31,"Monthly",IF(K632&lt;=90,"Quarterly",IF(K632&lt;=180,"Semi-annual",IF(K632&lt;=366,"Annual","Missing Data")))))))</f>
        <v>Daily</v>
      </c>
      <c r="M632" s="3">
        <f>VLOOKUP($D632,LiquidityProfile!$A:$C,2,0)</f>
        <v>5</v>
      </c>
      <c r="N632" s="3">
        <f>VLOOKUP($D632,LiquidityProfile!$A:$C,3,0)</f>
        <v>15</v>
      </c>
      <c r="O632" s="3" t="str">
        <f t="shared" si="28"/>
        <v>Liquidity Provider</v>
      </c>
      <c r="P632" s="3" t="str">
        <f t="shared" si="29"/>
        <v>Liquidity Provider</v>
      </c>
    </row>
    <row r="633" spans="1:16" ht="15.75" thickBot="1" x14ac:dyDescent="0.3">
      <c r="A633" s="3" t="s">
        <v>1303</v>
      </c>
      <c r="B633" s="3" t="s">
        <v>1304</v>
      </c>
      <c r="C633" s="3" t="s">
        <v>40</v>
      </c>
      <c r="D633" s="3" t="s">
        <v>5</v>
      </c>
      <c r="E633" s="3" t="s">
        <v>41</v>
      </c>
      <c r="F633" s="3" t="s">
        <v>42</v>
      </c>
      <c r="G633" s="3" t="s">
        <v>42</v>
      </c>
      <c r="H633" s="3" t="s">
        <v>41</v>
      </c>
      <c r="I633" s="7">
        <v>45936</v>
      </c>
      <c r="J633" s="7">
        <v>45938</v>
      </c>
      <c r="K633" s="3">
        <f t="shared" si="27"/>
        <v>2</v>
      </c>
      <c r="L633" s="3" t="str">
        <f>IF(ISNUMBER(MATCH(A633,Closed!$A:$A,0)), "Closed", IF(K633&lt;=2,"Daily",IF(K633&lt;=5,"Weekly",IF(K633&lt;=31,"Monthly",IF(K633&lt;=90,"Quarterly",IF(K633&lt;=180,"Semi-annual",IF(K633&lt;=366,"Annual","Missing Data")))))))</f>
        <v>Daily</v>
      </c>
      <c r="M633" s="3">
        <f>VLOOKUP($D633,LiquidityProfile!$A:$C,2,0)</f>
        <v>5</v>
      </c>
      <c r="N633" s="3">
        <f>VLOOKUP($D633,LiquidityProfile!$A:$C,3,0)</f>
        <v>15</v>
      </c>
      <c r="O633" s="3" t="str">
        <f t="shared" si="28"/>
        <v>Liquidity Provider</v>
      </c>
      <c r="P633" s="3" t="str">
        <f t="shared" si="29"/>
        <v>Liquidity Provider</v>
      </c>
    </row>
    <row r="634" spans="1:16" ht="15.75" thickBot="1" x14ac:dyDescent="0.3">
      <c r="A634" s="3" t="s">
        <v>1305</v>
      </c>
      <c r="B634" s="3" t="s">
        <v>1306</v>
      </c>
      <c r="C634" s="3" t="s">
        <v>40</v>
      </c>
      <c r="D634" s="3" t="s">
        <v>5</v>
      </c>
      <c r="E634" s="3" t="s">
        <v>41</v>
      </c>
      <c r="F634" s="3" t="s">
        <v>42</v>
      </c>
      <c r="G634" s="3" t="s">
        <v>42</v>
      </c>
      <c r="H634" s="3" t="s">
        <v>42</v>
      </c>
      <c r="I634" s="7">
        <v>45937</v>
      </c>
      <c r="J634" s="7">
        <v>45938</v>
      </c>
      <c r="K634" s="3">
        <f t="shared" si="27"/>
        <v>1</v>
      </c>
      <c r="L634" s="3" t="str">
        <f>IF(ISNUMBER(MATCH(A634,Closed!$A:$A,0)), "Closed", IF(K634&lt;=2,"Daily",IF(K634&lt;=5,"Weekly",IF(K634&lt;=31,"Monthly",IF(K634&lt;=90,"Quarterly",IF(K634&lt;=180,"Semi-annual",IF(K634&lt;=366,"Annual","Missing Data")))))))</f>
        <v>Daily</v>
      </c>
      <c r="M634" s="3">
        <f>VLOOKUP($D634,LiquidityProfile!$A:$C,2,0)</f>
        <v>5</v>
      </c>
      <c r="N634" s="3">
        <f>VLOOKUP($D634,LiquidityProfile!$A:$C,3,0)</f>
        <v>15</v>
      </c>
      <c r="O634" s="3" t="str">
        <f t="shared" si="28"/>
        <v>Liquidity Provider</v>
      </c>
      <c r="P634" s="3" t="str">
        <f t="shared" si="29"/>
        <v>Liquidity Provider</v>
      </c>
    </row>
    <row r="635" spans="1:16" ht="15.75" thickBot="1" x14ac:dyDescent="0.3">
      <c r="A635" s="3" t="s">
        <v>1307</v>
      </c>
      <c r="B635" s="3" t="s">
        <v>1308</v>
      </c>
      <c r="C635" s="3" t="s">
        <v>40</v>
      </c>
      <c r="D635" s="3" t="s">
        <v>5</v>
      </c>
      <c r="E635" s="3" t="s">
        <v>41</v>
      </c>
      <c r="F635" s="3" t="s">
        <v>42</v>
      </c>
      <c r="G635" s="3" t="s">
        <v>41</v>
      </c>
      <c r="H635" s="3" t="s">
        <v>42</v>
      </c>
      <c r="I635" s="7">
        <v>45937</v>
      </c>
      <c r="J635" s="7">
        <v>45938</v>
      </c>
      <c r="K635" s="3">
        <f t="shared" si="27"/>
        <v>1</v>
      </c>
      <c r="L635" s="3" t="str">
        <f>IF(ISNUMBER(MATCH(A635,Closed!$A:$A,0)), "Closed", IF(K635&lt;=2,"Daily",IF(K635&lt;=5,"Weekly",IF(K635&lt;=31,"Monthly",IF(K635&lt;=90,"Quarterly",IF(K635&lt;=180,"Semi-annual",IF(K635&lt;=366,"Annual","Missing Data")))))))</f>
        <v>Daily</v>
      </c>
      <c r="M635" s="3">
        <f>VLOOKUP($D635,LiquidityProfile!$A:$C,2,0)</f>
        <v>5</v>
      </c>
      <c r="N635" s="3">
        <f>VLOOKUP($D635,LiquidityProfile!$A:$C,3,0)</f>
        <v>15</v>
      </c>
      <c r="O635" s="3" t="str">
        <f t="shared" si="28"/>
        <v>Liquidity Provider</v>
      </c>
      <c r="P635" s="3" t="str">
        <f t="shared" si="29"/>
        <v>Liquidity Provider</v>
      </c>
    </row>
    <row r="636" spans="1:16" ht="15.75" thickBot="1" x14ac:dyDescent="0.3">
      <c r="A636" s="3" t="s">
        <v>1309</v>
      </c>
      <c r="B636" s="3" t="s">
        <v>1310</v>
      </c>
      <c r="C636" s="3" t="s">
        <v>65</v>
      </c>
      <c r="D636" s="3" t="s">
        <v>5</v>
      </c>
      <c r="E636" s="3" t="s">
        <v>41</v>
      </c>
      <c r="F636" s="3" t="s">
        <v>42</v>
      </c>
      <c r="G636" s="3" t="s">
        <v>42</v>
      </c>
      <c r="H636" s="3" t="s">
        <v>42</v>
      </c>
      <c r="I636" s="7">
        <v>45936</v>
      </c>
      <c r="J636" s="7">
        <v>45938</v>
      </c>
      <c r="K636" s="3">
        <f t="shared" si="27"/>
        <v>2</v>
      </c>
      <c r="L636" s="3" t="str">
        <f>IF(ISNUMBER(MATCH(A636,Closed!$A:$A,0)), "Closed", IF(K636&lt;=2,"Daily",IF(K636&lt;=5,"Weekly",IF(K636&lt;=31,"Monthly",IF(K636&lt;=90,"Quarterly",IF(K636&lt;=180,"Semi-annual",IF(K636&lt;=366,"Annual","Missing Data")))))))</f>
        <v>Daily</v>
      </c>
      <c r="M636" s="3">
        <f>VLOOKUP($D636,LiquidityProfile!$A:$C,2,0)</f>
        <v>5</v>
      </c>
      <c r="N636" s="3">
        <f>VLOOKUP($D636,LiquidityProfile!$A:$C,3,0)</f>
        <v>15</v>
      </c>
      <c r="O636" s="3" t="str">
        <f t="shared" si="28"/>
        <v>Liquidity Provider</v>
      </c>
      <c r="P636" s="3" t="str">
        <f t="shared" si="29"/>
        <v>Liquidity Provider</v>
      </c>
    </row>
    <row r="637" spans="1:16" ht="15.75" thickBot="1" x14ac:dyDescent="0.3">
      <c r="A637" s="3" t="s">
        <v>1311</v>
      </c>
      <c r="B637" s="3" t="s">
        <v>1312</v>
      </c>
      <c r="C637" s="3" t="s">
        <v>40</v>
      </c>
      <c r="D637" s="3" t="s">
        <v>5</v>
      </c>
      <c r="E637" s="3" t="s">
        <v>41</v>
      </c>
      <c r="F637" s="3" t="s">
        <v>42</v>
      </c>
      <c r="G637" s="3" t="s">
        <v>42</v>
      </c>
      <c r="H637" s="3" t="s">
        <v>42</v>
      </c>
      <c r="I637" s="7">
        <v>45936</v>
      </c>
      <c r="J637" s="7">
        <v>45938</v>
      </c>
      <c r="K637" s="3">
        <f t="shared" si="27"/>
        <v>2</v>
      </c>
      <c r="L637" s="3" t="str">
        <f>IF(ISNUMBER(MATCH(A637,Closed!$A:$A,0)), "Closed", IF(K637&lt;=2,"Daily",IF(K637&lt;=5,"Weekly",IF(K637&lt;=31,"Monthly",IF(K637&lt;=90,"Quarterly",IF(K637&lt;=180,"Semi-annual",IF(K637&lt;=366,"Annual","Missing Data")))))))</f>
        <v>Daily</v>
      </c>
      <c r="M637" s="3">
        <f>VLOOKUP($D637,LiquidityProfile!$A:$C,2,0)</f>
        <v>5</v>
      </c>
      <c r="N637" s="3">
        <f>VLOOKUP($D637,LiquidityProfile!$A:$C,3,0)</f>
        <v>15</v>
      </c>
      <c r="O637" s="3" t="str">
        <f t="shared" si="28"/>
        <v>Liquidity Provider</v>
      </c>
      <c r="P637" s="3" t="str">
        <f t="shared" si="29"/>
        <v>Liquidity Provider</v>
      </c>
    </row>
    <row r="638" spans="1:16" ht="15.75" thickBot="1" x14ac:dyDescent="0.3">
      <c r="A638" s="3" t="s">
        <v>1313</v>
      </c>
      <c r="B638" s="3" t="s">
        <v>1314</v>
      </c>
      <c r="C638" s="3" t="s">
        <v>40</v>
      </c>
      <c r="D638" s="3" t="s">
        <v>5</v>
      </c>
      <c r="E638" s="3" t="s">
        <v>41</v>
      </c>
      <c r="F638" s="3" t="s">
        <v>41</v>
      </c>
      <c r="G638" s="3" t="s">
        <v>42</v>
      </c>
      <c r="H638" s="3" t="s">
        <v>42</v>
      </c>
      <c r="I638" s="7">
        <v>45936</v>
      </c>
      <c r="J638" s="7">
        <v>45938</v>
      </c>
      <c r="K638" s="3">
        <f t="shared" si="27"/>
        <v>2</v>
      </c>
      <c r="L638" s="3" t="str">
        <f>IF(ISNUMBER(MATCH(A638,Closed!$A:$A,0)), "Closed", IF(K638&lt;=2,"Daily",IF(K638&lt;=5,"Weekly",IF(K638&lt;=31,"Monthly",IF(K638&lt;=90,"Quarterly",IF(K638&lt;=180,"Semi-annual",IF(K638&lt;=366,"Annual","Missing Data")))))))</f>
        <v>Daily</v>
      </c>
      <c r="M638" s="3">
        <f>VLOOKUP($D638,LiquidityProfile!$A:$C,2,0)</f>
        <v>5</v>
      </c>
      <c r="N638" s="3">
        <f>VLOOKUP($D638,LiquidityProfile!$A:$C,3,0)</f>
        <v>15</v>
      </c>
      <c r="O638" s="3" t="str">
        <f t="shared" si="28"/>
        <v>Liquidity Provider</v>
      </c>
      <c r="P638" s="3" t="str">
        <f t="shared" si="29"/>
        <v>Liquidity Provider</v>
      </c>
    </row>
    <row r="639" spans="1:16" ht="15.75" thickBot="1" x14ac:dyDescent="0.3">
      <c r="A639" s="3" t="s">
        <v>1315</v>
      </c>
      <c r="B639" s="3" t="s">
        <v>1316</v>
      </c>
      <c r="C639" s="3" t="s">
        <v>40</v>
      </c>
      <c r="D639" s="3" t="s">
        <v>5</v>
      </c>
      <c r="E639" s="3" t="s">
        <v>41</v>
      </c>
      <c r="F639" s="3" t="s">
        <v>41</v>
      </c>
      <c r="G639" s="3" t="s">
        <v>41</v>
      </c>
      <c r="H639" s="3" t="s">
        <v>42</v>
      </c>
      <c r="I639" s="7">
        <v>45936</v>
      </c>
      <c r="J639" s="7">
        <v>45938</v>
      </c>
      <c r="K639" s="3">
        <f t="shared" si="27"/>
        <v>2</v>
      </c>
      <c r="L639" s="3" t="str">
        <f>IF(ISNUMBER(MATCH(A639,Closed!$A:$A,0)), "Closed", IF(K639&lt;=2,"Daily",IF(K639&lt;=5,"Weekly",IF(K639&lt;=31,"Monthly",IF(K639&lt;=90,"Quarterly",IF(K639&lt;=180,"Semi-annual",IF(K639&lt;=366,"Annual","Missing Data")))))))</f>
        <v>Daily</v>
      </c>
      <c r="M639" s="3">
        <f>VLOOKUP($D639,LiquidityProfile!$A:$C,2,0)</f>
        <v>5</v>
      </c>
      <c r="N639" s="3">
        <f>VLOOKUP($D639,LiquidityProfile!$A:$C,3,0)</f>
        <v>15</v>
      </c>
      <c r="O639" s="3" t="str">
        <f t="shared" si="28"/>
        <v>Liquidity Provider</v>
      </c>
      <c r="P639" s="3" t="str">
        <f t="shared" si="29"/>
        <v>Liquidity Provider</v>
      </c>
    </row>
    <row r="640" spans="1:16" ht="15.75" thickBot="1" x14ac:dyDescent="0.3">
      <c r="A640" s="3" t="s">
        <v>1317</v>
      </c>
      <c r="B640" s="3" t="s">
        <v>1318</v>
      </c>
      <c r="C640" s="3" t="s">
        <v>40</v>
      </c>
      <c r="D640" s="3" t="s">
        <v>5</v>
      </c>
      <c r="E640" s="3" t="s">
        <v>41</v>
      </c>
      <c r="F640" s="3" t="s">
        <v>41</v>
      </c>
      <c r="G640" s="3" t="s">
        <v>41</v>
      </c>
      <c r="H640" s="3" t="s">
        <v>42</v>
      </c>
      <c r="I640" s="7">
        <v>45936</v>
      </c>
      <c r="J640" s="7">
        <v>45938</v>
      </c>
      <c r="K640" s="3">
        <f t="shared" si="27"/>
        <v>2</v>
      </c>
      <c r="L640" s="3" t="str">
        <f>IF(ISNUMBER(MATCH(A640,Closed!$A:$A,0)), "Closed", IF(K640&lt;=2,"Daily",IF(K640&lt;=5,"Weekly",IF(K640&lt;=31,"Monthly",IF(K640&lt;=90,"Quarterly",IF(K640&lt;=180,"Semi-annual",IF(K640&lt;=366,"Annual","Missing Data")))))))</f>
        <v>Daily</v>
      </c>
      <c r="M640" s="3">
        <f>VLOOKUP($D640,LiquidityProfile!$A:$C,2,0)</f>
        <v>5</v>
      </c>
      <c r="N640" s="3">
        <f>VLOOKUP($D640,LiquidityProfile!$A:$C,3,0)</f>
        <v>15</v>
      </c>
      <c r="O640" s="3" t="str">
        <f t="shared" si="28"/>
        <v>Liquidity Provider</v>
      </c>
      <c r="P640" s="3" t="str">
        <f t="shared" si="29"/>
        <v>Liquidity Provider</v>
      </c>
    </row>
    <row r="641" spans="1:16" ht="15.75" thickBot="1" x14ac:dyDescent="0.3">
      <c r="A641" s="3" t="s">
        <v>1319</v>
      </c>
      <c r="B641" s="3" t="s">
        <v>1320</v>
      </c>
      <c r="C641" s="3" t="s">
        <v>40</v>
      </c>
      <c r="D641" s="3" t="s">
        <v>5</v>
      </c>
      <c r="E641" s="3" t="s">
        <v>41</v>
      </c>
      <c r="F641" s="3" t="s">
        <v>42</v>
      </c>
      <c r="G641" s="3" t="s">
        <v>42</v>
      </c>
      <c r="H641" s="3" t="s">
        <v>42</v>
      </c>
      <c r="I641" s="7">
        <v>45937</v>
      </c>
      <c r="J641" s="7">
        <v>45938</v>
      </c>
      <c r="K641" s="3">
        <f t="shared" si="27"/>
        <v>1</v>
      </c>
      <c r="L641" s="3" t="str">
        <f>IF(ISNUMBER(MATCH(A641,Closed!$A:$A,0)), "Closed", IF(K641&lt;=2,"Daily",IF(K641&lt;=5,"Weekly",IF(K641&lt;=31,"Monthly",IF(K641&lt;=90,"Quarterly",IF(K641&lt;=180,"Semi-annual",IF(K641&lt;=366,"Annual","Missing Data")))))))</f>
        <v>Daily</v>
      </c>
      <c r="M641" s="3">
        <f>VLOOKUP($D641,LiquidityProfile!$A:$C,2,0)</f>
        <v>5</v>
      </c>
      <c r="N641" s="3">
        <f>VLOOKUP($D641,LiquidityProfile!$A:$C,3,0)</f>
        <v>15</v>
      </c>
      <c r="O641" s="3" t="str">
        <f t="shared" si="28"/>
        <v>Liquidity Provider</v>
      </c>
      <c r="P641" s="3" t="str">
        <f t="shared" si="29"/>
        <v>Liquidity Provider</v>
      </c>
    </row>
    <row r="642" spans="1:16" ht="15.75" thickBot="1" x14ac:dyDescent="0.3">
      <c r="A642" s="3" t="s">
        <v>1321</v>
      </c>
      <c r="B642" s="3" t="s">
        <v>1322</v>
      </c>
      <c r="C642" s="3" t="s">
        <v>40</v>
      </c>
      <c r="D642" s="3" t="s">
        <v>5</v>
      </c>
      <c r="E642" s="3" t="s">
        <v>41</v>
      </c>
      <c r="F642" s="3" t="s">
        <v>42</v>
      </c>
      <c r="G642" s="3" t="s">
        <v>42</v>
      </c>
      <c r="H642" s="3" t="s">
        <v>42</v>
      </c>
      <c r="I642" s="7"/>
      <c r="J642" s="7">
        <v>45938</v>
      </c>
      <c r="K642" s="3" t="str">
        <f t="shared" ref="K642:K705" si="30">IF(ISBLANK(I642), "", J642-I642)</f>
        <v/>
      </c>
      <c r="L642" s="3" t="str">
        <f>IF(ISNUMBER(MATCH(A642,Closed!$A:$A,0)), "Closed", IF(K642&lt;=2,"Daily",IF(K642&lt;=5,"Weekly",IF(K642&lt;=31,"Monthly",IF(K642&lt;=90,"Quarterly",IF(K642&lt;=180,"Semi-annual",IF(K642&lt;=366,"Annual","Missing Data")))))))</f>
        <v>Closed</v>
      </c>
      <c r="M642" s="3">
        <f>VLOOKUP($D642,LiquidityProfile!$A:$C,2,0)</f>
        <v>5</v>
      </c>
      <c r="N642" s="3">
        <f>VLOOKUP($D642,LiquidityProfile!$A:$C,3,0)</f>
        <v>15</v>
      </c>
      <c r="O642" s="3" t="str">
        <f t="shared" si="28"/>
        <v>Not Applicable</v>
      </c>
      <c r="P642" s="3" t="str">
        <f t="shared" si="29"/>
        <v>Not Applicable</v>
      </c>
    </row>
    <row r="643" spans="1:16" ht="15.75" thickBot="1" x14ac:dyDescent="0.3">
      <c r="A643" s="3" t="s">
        <v>1323</v>
      </c>
      <c r="B643" s="3" t="s">
        <v>1324</v>
      </c>
      <c r="C643" s="3" t="s">
        <v>40</v>
      </c>
      <c r="D643" s="3" t="s">
        <v>5</v>
      </c>
      <c r="E643" s="3" t="s">
        <v>41</v>
      </c>
      <c r="F643" s="3" t="s">
        <v>42</v>
      </c>
      <c r="G643" s="3" t="s">
        <v>42</v>
      </c>
      <c r="H643" s="3" t="s">
        <v>42</v>
      </c>
      <c r="I643" s="7">
        <v>45936</v>
      </c>
      <c r="J643" s="7">
        <v>45938</v>
      </c>
      <c r="K643" s="3">
        <f t="shared" si="30"/>
        <v>2</v>
      </c>
      <c r="L643" s="3" t="str">
        <f>IF(ISNUMBER(MATCH(A643,Closed!$A:$A,0)), "Closed", IF(K643&lt;=2,"Daily",IF(K643&lt;=5,"Weekly",IF(K643&lt;=31,"Monthly",IF(K643&lt;=90,"Quarterly",IF(K643&lt;=180,"Semi-annual",IF(K643&lt;=366,"Annual","Missing Data")))))))</f>
        <v>Daily</v>
      </c>
      <c r="M643" s="3">
        <f>VLOOKUP($D643,LiquidityProfile!$A:$C,2,0)</f>
        <v>5</v>
      </c>
      <c r="N643" s="3">
        <f>VLOOKUP($D643,LiquidityProfile!$A:$C,3,0)</f>
        <v>15</v>
      </c>
      <c r="O643" s="3" t="str">
        <f t="shared" ref="O643:O663" si="31">IF(L643="Closed","Not Applicable",IF(M643&lt;=30,"Liquidity Provider","Liquidity Receiver"))</f>
        <v>Liquidity Provider</v>
      </c>
      <c r="P643" s="3" t="str">
        <f t="shared" ref="P643:P663" si="32">IF(L643="Closed","Not Applicable",IF(N643&lt;=30,"Liquidity Provider","Liquidity Receiver"))</f>
        <v>Liquidity Provider</v>
      </c>
    </row>
    <row r="644" spans="1:16" ht="15.75" thickBot="1" x14ac:dyDescent="0.3">
      <c r="A644" s="3" t="s">
        <v>1325</v>
      </c>
      <c r="B644" s="3" t="s">
        <v>1326</v>
      </c>
      <c r="C644" s="3" t="s">
        <v>40</v>
      </c>
      <c r="D644" s="3" t="s">
        <v>5</v>
      </c>
      <c r="E644" s="3" t="s">
        <v>41</v>
      </c>
      <c r="F644" s="3" t="s">
        <v>41</v>
      </c>
      <c r="G644" s="3" t="s">
        <v>42</v>
      </c>
      <c r="H644" s="3" t="s">
        <v>42</v>
      </c>
      <c r="I644" s="7">
        <v>45936</v>
      </c>
      <c r="J644" s="7">
        <v>45938</v>
      </c>
      <c r="K644" s="3">
        <f t="shared" si="30"/>
        <v>2</v>
      </c>
      <c r="L644" s="3" t="str">
        <f>IF(ISNUMBER(MATCH(A644,Closed!$A:$A,0)), "Closed", IF(K644&lt;=2,"Daily",IF(K644&lt;=5,"Weekly",IF(K644&lt;=31,"Monthly",IF(K644&lt;=90,"Quarterly",IF(K644&lt;=180,"Semi-annual",IF(K644&lt;=366,"Annual","Missing Data")))))))</f>
        <v>Daily</v>
      </c>
      <c r="M644" s="3">
        <f>VLOOKUP($D644,LiquidityProfile!$A:$C,2,0)</f>
        <v>5</v>
      </c>
      <c r="N644" s="3">
        <f>VLOOKUP($D644,LiquidityProfile!$A:$C,3,0)</f>
        <v>15</v>
      </c>
      <c r="O644" s="3" t="str">
        <f t="shared" si="31"/>
        <v>Liquidity Provider</v>
      </c>
      <c r="P644" s="3" t="str">
        <f t="shared" si="32"/>
        <v>Liquidity Provider</v>
      </c>
    </row>
    <row r="645" spans="1:16" ht="15.75" thickBot="1" x14ac:dyDescent="0.3">
      <c r="A645" s="3" t="s">
        <v>1327</v>
      </c>
      <c r="B645" s="3" t="s">
        <v>1328</v>
      </c>
      <c r="C645" s="3" t="s">
        <v>40</v>
      </c>
      <c r="D645" s="3" t="s">
        <v>5</v>
      </c>
      <c r="E645" s="3" t="s">
        <v>41</v>
      </c>
      <c r="F645" s="3" t="s">
        <v>42</v>
      </c>
      <c r="G645" s="3" t="s">
        <v>42</v>
      </c>
      <c r="H645" s="3" t="s">
        <v>42</v>
      </c>
      <c r="I645" s="7">
        <v>45936</v>
      </c>
      <c r="J645" s="7">
        <v>45938</v>
      </c>
      <c r="K645" s="3">
        <f t="shared" si="30"/>
        <v>2</v>
      </c>
      <c r="L645" s="3" t="str">
        <f>IF(ISNUMBER(MATCH(A645,Closed!$A:$A,0)), "Closed", IF(K645&lt;=2,"Daily",IF(K645&lt;=5,"Weekly",IF(K645&lt;=31,"Monthly",IF(K645&lt;=90,"Quarterly",IF(K645&lt;=180,"Semi-annual",IF(K645&lt;=366,"Annual","Missing Data")))))))</f>
        <v>Daily</v>
      </c>
      <c r="M645" s="3">
        <f>VLOOKUP($D645,LiquidityProfile!$A:$C,2,0)</f>
        <v>5</v>
      </c>
      <c r="N645" s="3">
        <f>VLOOKUP($D645,LiquidityProfile!$A:$C,3,0)</f>
        <v>15</v>
      </c>
      <c r="O645" s="3" t="str">
        <f t="shared" si="31"/>
        <v>Liquidity Provider</v>
      </c>
      <c r="P645" s="3" t="str">
        <f t="shared" si="32"/>
        <v>Liquidity Provider</v>
      </c>
    </row>
    <row r="646" spans="1:16" ht="15.75" thickBot="1" x14ac:dyDescent="0.3">
      <c r="A646" s="3" t="s">
        <v>1329</v>
      </c>
      <c r="B646" s="3" t="s">
        <v>1330</v>
      </c>
      <c r="C646" s="3" t="s">
        <v>65</v>
      </c>
      <c r="D646" s="3" t="s">
        <v>5</v>
      </c>
      <c r="E646" s="3" t="s">
        <v>41</v>
      </c>
      <c r="F646" s="3" t="s">
        <v>41</v>
      </c>
      <c r="G646" s="3" t="s">
        <v>41</v>
      </c>
      <c r="H646" s="3" t="s">
        <v>41</v>
      </c>
      <c r="I646" s="7">
        <v>45936</v>
      </c>
      <c r="J646" s="7">
        <v>45938</v>
      </c>
      <c r="K646" s="3">
        <f t="shared" si="30"/>
        <v>2</v>
      </c>
      <c r="L646" s="3" t="str">
        <f>IF(ISNUMBER(MATCH(A646,Closed!$A:$A,0)), "Closed", IF(K646&lt;=2,"Daily",IF(K646&lt;=5,"Weekly",IF(K646&lt;=31,"Monthly",IF(K646&lt;=90,"Quarterly",IF(K646&lt;=180,"Semi-annual",IF(K646&lt;=366,"Annual","Missing Data")))))))</f>
        <v>Daily</v>
      </c>
      <c r="M646" s="3">
        <f>VLOOKUP($D646,LiquidityProfile!$A:$C,2,0)</f>
        <v>5</v>
      </c>
      <c r="N646" s="3">
        <f>VLOOKUP($D646,LiquidityProfile!$A:$C,3,0)</f>
        <v>15</v>
      </c>
      <c r="O646" s="3" t="str">
        <f t="shared" si="31"/>
        <v>Liquidity Provider</v>
      </c>
      <c r="P646" s="3" t="str">
        <f t="shared" si="32"/>
        <v>Liquidity Provider</v>
      </c>
    </row>
    <row r="647" spans="1:16" ht="15.75" thickBot="1" x14ac:dyDescent="0.3">
      <c r="A647" s="3" t="s">
        <v>1331</v>
      </c>
      <c r="B647" s="3" t="s">
        <v>1332</v>
      </c>
      <c r="C647" s="3" t="s">
        <v>65</v>
      </c>
      <c r="D647" s="3" t="s">
        <v>5</v>
      </c>
      <c r="E647" s="3" t="s">
        <v>41</v>
      </c>
      <c r="F647" s="3" t="s">
        <v>42</v>
      </c>
      <c r="G647" s="3" t="s">
        <v>41</v>
      </c>
      <c r="H647" s="3" t="s">
        <v>42</v>
      </c>
      <c r="I647" s="7">
        <v>45933</v>
      </c>
      <c r="J647" s="7">
        <v>45938</v>
      </c>
      <c r="K647" s="3">
        <f t="shared" si="30"/>
        <v>5</v>
      </c>
      <c r="L647" s="3" t="str">
        <f>IF(ISNUMBER(MATCH(A647,Closed!$A:$A,0)), "Closed", IF(K647&lt;=2,"Daily",IF(K647&lt;=5,"Weekly",IF(K647&lt;=31,"Monthly",IF(K647&lt;=90,"Quarterly",IF(K647&lt;=180,"Semi-annual",IF(K647&lt;=366,"Annual","Missing Data")))))))</f>
        <v>Weekly</v>
      </c>
      <c r="M647" s="3">
        <f>VLOOKUP($D647,LiquidityProfile!$A:$C,2,0)</f>
        <v>5</v>
      </c>
      <c r="N647" s="3">
        <f>VLOOKUP($D647,LiquidityProfile!$A:$C,3,0)</f>
        <v>15</v>
      </c>
      <c r="O647" s="3" t="str">
        <f t="shared" si="31"/>
        <v>Liquidity Provider</v>
      </c>
      <c r="P647" s="3" t="str">
        <f t="shared" si="32"/>
        <v>Liquidity Provider</v>
      </c>
    </row>
    <row r="648" spans="1:16" ht="15.75" thickBot="1" x14ac:dyDescent="0.3">
      <c r="A648" s="3" t="s">
        <v>1333</v>
      </c>
      <c r="B648" s="3" t="s">
        <v>1334</v>
      </c>
      <c r="C648" s="3" t="s">
        <v>65</v>
      </c>
      <c r="D648" s="3" t="s">
        <v>5</v>
      </c>
      <c r="E648" s="3" t="s">
        <v>41</v>
      </c>
      <c r="F648" s="3" t="s">
        <v>41</v>
      </c>
      <c r="G648" s="3" t="s">
        <v>41</v>
      </c>
      <c r="H648" s="3" t="s">
        <v>41</v>
      </c>
      <c r="I648" s="7">
        <v>45933</v>
      </c>
      <c r="J648" s="7">
        <v>45938</v>
      </c>
      <c r="K648" s="3">
        <f t="shared" si="30"/>
        <v>5</v>
      </c>
      <c r="L648" s="3" t="str">
        <f>IF(ISNUMBER(MATCH(A648,Closed!$A:$A,0)), "Closed", IF(K648&lt;=2,"Daily",IF(K648&lt;=5,"Weekly",IF(K648&lt;=31,"Monthly",IF(K648&lt;=90,"Quarterly",IF(K648&lt;=180,"Semi-annual",IF(K648&lt;=366,"Annual","Missing Data")))))))</f>
        <v>Weekly</v>
      </c>
      <c r="M648" s="3">
        <f>VLOOKUP($D648,LiquidityProfile!$A:$C,2,0)</f>
        <v>5</v>
      </c>
      <c r="N648" s="3">
        <f>VLOOKUP($D648,LiquidityProfile!$A:$C,3,0)</f>
        <v>15</v>
      </c>
      <c r="O648" s="3" t="str">
        <f t="shared" si="31"/>
        <v>Liquidity Provider</v>
      </c>
      <c r="P648" s="3" t="str">
        <f t="shared" si="32"/>
        <v>Liquidity Provider</v>
      </c>
    </row>
    <row r="649" spans="1:16" ht="15.75" thickBot="1" x14ac:dyDescent="0.3">
      <c r="A649" s="3" t="s">
        <v>1335</v>
      </c>
      <c r="B649" s="3" t="s">
        <v>1336</v>
      </c>
      <c r="C649" s="3" t="s">
        <v>65</v>
      </c>
      <c r="D649" s="3" t="s">
        <v>5</v>
      </c>
      <c r="E649" s="3" t="s">
        <v>41</v>
      </c>
      <c r="F649" s="3" t="s">
        <v>42</v>
      </c>
      <c r="G649" s="3" t="s">
        <v>41</v>
      </c>
      <c r="H649" s="3" t="s">
        <v>42</v>
      </c>
      <c r="I649" s="7">
        <v>45933</v>
      </c>
      <c r="J649" s="7">
        <v>45938</v>
      </c>
      <c r="K649" s="3">
        <f t="shared" si="30"/>
        <v>5</v>
      </c>
      <c r="L649" s="3" t="str">
        <f>IF(ISNUMBER(MATCH(A649,Closed!$A:$A,0)), "Closed", IF(K649&lt;=2,"Daily",IF(K649&lt;=5,"Weekly",IF(K649&lt;=31,"Monthly",IF(K649&lt;=90,"Quarterly",IF(K649&lt;=180,"Semi-annual",IF(K649&lt;=366,"Annual","Missing Data")))))))</f>
        <v>Weekly</v>
      </c>
      <c r="M649" s="3">
        <f>VLOOKUP($D649,LiquidityProfile!$A:$C,2,0)</f>
        <v>5</v>
      </c>
      <c r="N649" s="3">
        <f>VLOOKUP($D649,LiquidityProfile!$A:$C,3,0)</f>
        <v>15</v>
      </c>
      <c r="O649" s="3" t="str">
        <f t="shared" si="31"/>
        <v>Liquidity Provider</v>
      </c>
      <c r="P649" s="3" t="str">
        <f t="shared" si="32"/>
        <v>Liquidity Provider</v>
      </c>
    </row>
    <row r="650" spans="1:16" ht="15.75" thickBot="1" x14ac:dyDescent="0.3">
      <c r="A650" s="3" t="s">
        <v>1337</v>
      </c>
      <c r="B650" s="3" t="s">
        <v>1338</v>
      </c>
      <c r="C650" s="3" t="s">
        <v>65</v>
      </c>
      <c r="D650" s="3" t="s">
        <v>5</v>
      </c>
      <c r="E650" s="3" t="s">
        <v>41</v>
      </c>
      <c r="F650" s="3" t="s">
        <v>42</v>
      </c>
      <c r="G650" s="3" t="s">
        <v>41</v>
      </c>
      <c r="H650" s="3" t="s">
        <v>42</v>
      </c>
      <c r="I650" s="7">
        <v>45933</v>
      </c>
      <c r="J650" s="7">
        <v>45938</v>
      </c>
      <c r="K650" s="3">
        <f t="shared" si="30"/>
        <v>5</v>
      </c>
      <c r="L650" s="3" t="str">
        <f>IF(ISNUMBER(MATCH(A650,Closed!$A:$A,0)), "Closed", IF(K650&lt;=2,"Daily",IF(K650&lt;=5,"Weekly",IF(K650&lt;=31,"Monthly",IF(K650&lt;=90,"Quarterly",IF(K650&lt;=180,"Semi-annual",IF(K650&lt;=366,"Annual","Missing Data")))))))</f>
        <v>Weekly</v>
      </c>
      <c r="M650" s="3">
        <f>VLOOKUP($D650,LiquidityProfile!$A:$C,2,0)</f>
        <v>5</v>
      </c>
      <c r="N650" s="3">
        <f>VLOOKUP($D650,LiquidityProfile!$A:$C,3,0)</f>
        <v>15</v>
      </c>
      <c r="O650" s="3" t="str">
        <f t="shared" si="31"/>
        <v>Liquidity Provider</v>
      </c>
      <c r="P650" s="3" t="str">
        <f t="shared" si="32"/>
        <v>Liquidity Provider</v>
      </c>
    </row>
    <row r="651" spans="1:16" ht="15.75" thickBot="1" x14ac:dyDescent="0.3">
      <c r="A651" s="3" t="s">
        <v>1339</v>
      </c>
      <c r="B651" s="3" t="s">
        <v>1340</v>
      </c>
      <c r="C651" s="3" t="s">
        <v>40</v>
      </c>
      <c r="D651" s="3" t="s">
        <v>5</v>
      </c>
      <c r="E651" s="3" t="s">
        <v>42</v>
      </c>
      <c r="F651" s="3" t="s">
        <v>41</v>
      </c>
      <c r="G651" s="3" t="s">
        <v>42</v>
      </c>
      <c r="H651" s="3" t="s">
        <v>42</v>
      </c>
      <c r="I651" s="7">
        <v>45937</v>
      </c>
      <c r="J651" s="7">
        <v>45938</v>
      </c>
      <c r="K651" s="3">
        <f t="shared" si="30"/>
        <v>1</v>
      </c>
      <c r="L651" s="3" t="str">
        <f>IF(ISNUMBER(MATCH(A651,Closed!$A:$A,0)), "Closed", IF(K651&lt;=2,"Daily",IF(K651&lt;=5,"Weekly",IF(K651&lt;=31,"Monthly",IF(K651&lt;=90,"Quarterly",IF(K651&lt;=180,"Semi-annual",IF(K651&lt;=366,"Annual","Missing Data")))))))</f>
        <v>Daily</v>
      </c>
      <c r="M651" s="3">
        <f>VLOOKUP($D651,LiquidityProfile!$A:$C,2,0)</f>
        <v>5</v>
      </c>
      <c r="N651" s="3">
        <f>VLOOKUP($D651,LiquidityProfile!$A:$C,3,0)</f>
        <v>15</v>
      </c>
      <c r="O651" s="3" t="str">
        <f t="shared" si="31"/>
        <v>Liquidity Provider</v>
      </c>
      <c r="P651" s="3" t="str">
        <f t="shared" si="32"/>
        <v>Liquidity Provider</v>
      </c>
    </row>
    <row r="652" spans="1:16" ht="24.75" thickBot="1" x14ac:dyDescent="0.3">
      <c r="A652" s="3" t="s">
        <v>1341</v>
      </c>
      <c r="B652" s="3" t="s">
        <v>1342</v>
      </c>
      <c r="C652" s="3" t="s">
        <v>65</v>
      </c>
      <c r="D652" s="3" t="s">
        <v>5</v>
      </c>
      <c r="E652" s="3" t="s">
        <v>42</v>
      </c>
      <c r="F652" s="3" t="s">
        <v>41</v>
      </c>
      <c r="G652" s="3" t="s">
        <v>41</v>
      </c>
      <c r="H652" s="3" t="s">
        <v>41</v>
      </c>
      <c r="I652" s="7">
        <v>45933</v>
      </c>
      <c r="J652" s="7">
        <v>45938</v>
      </c>
      <c r="K652" s="3">
        <f t="shared" si="30"/>
        <v>5</v>
      </c>
      <c r="L652" s="3" t="str">
        <f>IF(ISNUMBER(MATCH(A652,Closed!$A:$A,0)), "Closed", IF(K652&lt;=2,"Daily",IF(K652&lt;=5,"Weekly",IF(K652&lt;=31,"Monthly",IF(K652&lt;=90,"Quarterly",IF(K652&lt;=180,"Semi-annual",IF(K652&lt;=366,"Annual","Missing Data")))))))</f>
        <v>Weekly</v>
      </c>
      <c r="M652" s="3">
        <f>VLOOKUP($D652,LiquidityProfile!$A:$C,2,0)</f>
        <v>5</v>
      </c>
      <c r="N652" s="3">
        <f>VLOOKUP($D652,LiquidityProfile!$A:$C,3,0)</f>
        <v>15</v>
      </c>
      <c r="O652" s="3" t="str">
        <f t="shared" si="31"/>
        <v>Liquidity Provider</v>
      </c>
      <c r="P652" s="3" t="str">
        <f t="shared" si="32"/>
        <v>Liquidity Provider</v>
      </c>
    </row>
    <row r="653" spans="1:16" ht="15.75" thickBot="1" x14ac:dyDescent="0.3">
      <c r="A653" s="3" t="s">
        <v>1343</v>
      </c>
      <c r="B653" s="3" t="s">
        <v>1344</v>
      </c>
      <c r="C653" s="3" t="s">
        <v>40</v>
      </c>
      <c r="D653" s="3" t="s">
        <v>5</v>
      </c>
      <c r="E653" s="3" t="s">
        <v>42</v>
      </c>
      <c r="F653" s="3" t="s">
        <v>42</v>
      </c>
      <c r="G653" s="3" t="s">
        <v>41</v>
      </c>
      <c r="H653" s="3" t="s">
        <v>42</v>
      </c>
      <c r="I653" s="7">
        <v>45082</v>
      </c>
      <c r="J653" s="7">
        <v>45938</v>
      </c>
      <c r="K653" s="3">
        <f t="shared" si="30"/>
        <v>856</v>
      </c>
      <c r="L653" s="3" t="str">
        <f>IF(ISNUMBER(MATCH(A653,Closed!$A:$A,0)), "Closed", IF(K653&lt;=2,"Daily",IF(K653&lt;=5,"Weekly",IF(K653&lt;=31,"Monthly",IF(K653&lt;=90,"Quarterly",IF(K653&lt;=180,"Semi-annual",IF(K653&lt;=366,"Annual","Missing Data")))))))</f>
        <v>Closed</v>
      </c>
      <c r="M653" s="3">
        <f>VLOOKUP($D653,LiquidityProfile!$A:$C,2,0)</f>
        <v>5</v>
      </c>
      <c r="N653" s="3">
        <f>VLOOKUP($D653,LiquidityProfile!$A:$C,3,0)</f>
        <v>15</v>
      </c>
      <c r="O653" s="3" t="str">
        <f t="shared" si="31"/>
        <v>Not Applicable</v>
      </c>
      <c r="P653" s="3" t="str">
        <f t="shared" si="32"/>
        <v>Not Applicable</v>
      </c>
    </row>
    <row r="654" spans="1:16" ht="15.75" thickBot="1" x14ac:dyDescent="0.3">
      <c r="A654" s="3" t="s">
        <v>1345</v>
      </c>
      <c r="B654" s="3" t="s">
        <v>1346</v>
      </c>
      <c r="C654" s="3" t="s">
        <v>40</v>
      </c>
      <c r="D654" s="3" t="s">
        <v>5</v>
      </c>
      <c r="E654" s="3" t="s">
        <v>42</v>
      </c>
      <c r="F654" s="3" t="s">
        <v>42</v>
      </c>
      <c r="G654" s="3" t="s">
        <v>41</v>
      </c>
      <c r="H654" s="3" t="s">
        <v>42</v>
      </c>
      <c r="I654" s="7">
        <v>45483</v>
      </c>
      <c r="J654" s="7">
        <v>45938</v>
      </c>
      <c r="K654" s="3">
        <f t="shared" si="30"/>
        <v>455</v>
      </c>
      <c r="L654" s="3" t="str">
        <f>IF(ISNUMBER(MATCH(A654,Closed!$A:$A,0)), "Closed", IF(K654&lt;=2,"Daily",IF(K654&lt;=5,"Weekly",IF(K654&lt;=31,"Monthly",IF(K654&lt;=90,"Quarterly",IF(K654&lt;=180,"Semi-annual",IF(K654&lt;=366,"Annual","Missing Data")))))))</f>
        <v>Closed</v>
      </c>
      <c r="M654" s="3">
        <f>VLOOKUP($D654,LiquidityProfile!$A:$C,2,0)</f>
        <v>5</v>
      </c>
      <c r="N654" s="3">
        <f>VLOOKUP($D654,LiquidityProfile!$A:$C,3,0)</f>
        <v>15</v>
      </c>
      <c r="O654" s="3" t="str">
        <f t="shared" si="31"/>
        <v>Not Applicable</v>
      </c>
      <c r="P654" s="3" t="str">
        <f t="shared" si="32"/>
        <v>Not Applicable</v>
      </c>
    </row>
    <row r="655" spans="1:16" ht="15.75" thickBot="1" x14ac:dyDescent="0.3">
      <c r="A655" s="3" t="s">
        <v>1347</v>
      </c>
      <c r="B655" s="3" t="s">
        <v>1348</v>
      </c>
      <c r="C655" s="3" t="s">
        <v>40</v>
      </c>
      <c r="D655" s="3" t="s">
        <v>5</v>
      </c>
      <c r="E655" s="3" t="s">
        <v>42</v>
      </c>
      <c r="F655" s="3" t="s">
        <v>42</v>
      </c>
      <c r="G655" s="3" t="s">
        <v>41</v>
      </c>
      <c r="H655" s="3" t="s">
        <v>42</v>
      </c>
      <c r="I655" s="7">
        <v>45936</v>
      </c>
      <c r="J655" s="7">
        <v>45938</v>
      </c>
      <c r="K655" s="3">
        <f t="shared" si="30"/>
        <v>2</v>
      </c>
      <c r="L655" s="3" t="str">
        <f>IF(ISNUMBER(MATCH(A655,Closed!$A:$A,0)), "Closed", IF(K655&lt;=2,"Daily",IF(K655&lt;=5,"Weekly",IF(K655&lt;=31,"Monthly",IF(K655&lt;=90,"Quarterly",IF(K655&lt;=180,"Semi-annual",IF(K655&lt;=366,"Annual","Missing Data")))))))</f>
        <v>Daily</v>
      </c>
      <c r="M655" s="3">
        <f>VLOOKUP($D655,LiquidityProfile!$A:$C,2,0)</f>
        <v>5</v>
      </c>
      <c r="N655" s="3">
        <f>VLOOKUP($D655,LiquidityProfile!$A:$C,3,0)</f>
        <v>15</v>
      </c>
      <c r="O655" s="3" t="str">
        <f t="shared" si="31"/>
        <v>Liquidity Provider</v>
      </c>
      <c r="P655" s="3" t="str">
        <f t="shared" si="32"/>
        <v>Liquidity Provider</v>
      </c>
    </row>
    <row r="656" spans="1:16" ht="15.75" thickBot="1" x14ac:dyDescent="0.3">
      <c r="A656" s="3" t="s">
        <v>1349</v>
      </c>
      <c r="B656" s="3" t="s">
        <v>1350</v>
      </c>
      <c r="C656" s="3" t="s">
        <v>65</v>
      </c>
      <c r="D656" s="3" t="s">
        <v>5</v>
      </c>
      <c r="E656" s="3" t="s">
        <v>42</v>
      </c>
      <c r="F656" s="3" t="s">
        <v>42</v>
      </c>
      <c r="G656" s="3" t="s">
        <v>42</v>
      </c>
      <c r="H656" s="3" t="s">
        <v>41</v>
      </c>
      <c r="I656" s="7">
        <v>45933</v>
      </c>
      <c r="J656" s="7">
        <v>45938</v>
      </c>
      <c r="K656" s="3">
        <f t="shared" si="30"/>
        <v>5</v>
      </c>
      <c r="L656" s="3" t="str">
        <f>IF(ISNUMBER(MATCH(A656,Closed!$A:$A,0)), "Closed", IF(K656&lt;=2,"Daily",IF(K656&lt;=5,"Weekly",IF(K656&lt;=31,"Monthly",IF(K656&lt;=90,"Quarterly",IF(K656&lt;=180,"Semi-annual",IF(K656&lt;=366,"Annual","Missing Data")))))))</f>
        <v>Weekly</v>
      </c>
      <c r="M656" s="3">
        <f>VLOOKUP($D656,LiquidityProfile!$A:$C,2,0)</f>
        <v>5</v>
      </c>
      <c r="N656" s="3">
        <f>VLOOKUP($D656,LiquidityProfile!$A:$C,3,0)</f>
        <v>15</v>
      </c>
      <c r="O656" s="3" t="str">
        <f t="shared" si="31"/>
        <v>Liquidity Provider</v>
      </c>
      <c r="P656" s="3" t="str">
        <f t="shared" si="32"/>
        <v>Liquidity Provider</v>
      </c>
    </row>
    <row r="657" spans="1:16" ht="15.75" thickBot="1" x14ac:dyDescent="0.3">
      <c r="A657" s="3" t="s">
        <v>1351</v>
      </c>
      <c r="B657" s="3" t="s">
        <v>1352</v>
      </c>
      <c r="C657" s="3" t="s">
        <v>65</v>
      </c>
      <c r="D657" s="3" t="s">
        <v>5</v>
      </c>
      <c r="E657" s="3" t="s">
        <v>42</v>
      </c>
      <c r="F657" s="3" t="s">
        <v>42</v>
      </c>
      <c r="G657" s="3" t="s">
        <v>42</v>
      </c>
      <c r="H657" s="3" t="s">
        <v>41</v>
      </c>
      <c r="I657" s="7">
        <v>45933</v>
      </c>
      <c r="J657" s="7">
        <v>45938</v>
      </c>
      <c r="K657" s="3">
        <f t="shared" si="30"/>
        <v>5</v>
      </c>
      <c r="L657" s="3" t="str">
        <f>IF(ISNUMBER(MATCH(A657,Closed!$A:$A,0)), "Closed", IF(K657&lt;=2,"Daily",IF(K657&lt;=5,"Weekly",IF(K657&lt;=31,"Monthly",IF(K657&lt;=90,"Quarterly",IF(K657&lt;=180,"Semi-annual",IF(K657&lt;=366,"Annual","Missing Data")))))))</f>
        <v>Weekly</v>
      </c>
      <c r="M657" s="3">
        <f>VLOOKUP($D657,LiquidityProfile!$A:$C,2,0)</f>
        <v>5</v>
      </c>
      <c r="N657" s="3">
        <f>VLOOKUP($D657,LiquidityProfile!$A:$C,3,0)</f>
        <v>15</v>
      </c>
      <c r="O657" s="3" t="str">
        <f t="shared" si="31"/>
        <v>Liquidity Provider</v>
      </c>
      <c r="P657" s="3" t="str">
        <f t="shared" si="32"/>
        <v>Liquidity Provider</v>
      </c>
    </row>
    <row r="658" spans="1:16" ht="24.75" thickBot="1" x14ac:dyDescent="0.3">
      <c r="A658" s="3" t="s">
        <v>1353</v>
      </c>
      <c r="B658" s="3" t="s">
        <v>1354</v>
      </c>
      <c r="C658" s="3" t="s">
        <v>40</v>
      </c>
      <c r="D658" s="3" t="s">
        <v>20</v>
      </c>
      <c r="E658" s="3" t="s">
        <v>41</v>
      </c>
      <c r="F658" s="3" t="s">
        <v>42</v>
      </c>
      <c r="G658" s="3" t="s">
        <v>42</v>
      </c>
      <c r="H658" s="3" t="s">
        <v>42</v>
      </c>
      <c r="I658" s="7">
        <v>45937</v>
      </c>
      <c r="J658" s="7">
        <v>45938</v>
      </c>
      <c r="K658" s="3">
        <f t="shared" si="30"/>
        <v>1</v>
      </c>
      <c r="L658" s="3" t="str">
        <f>IF(ISNUMBER(MATCH(A658,Closed!$A:$A,0)), "Closed", IF(K658&lt;=2,"Daily",IF(K658&lt;=5,"Weekly",IF(K658&lt;=31,"Monthly",IF(K658&lt;=90,"Quarterly",IF(K658&lt;=180,"Semi-annual",IF(K658&lt;=366,"Annual","Missing Data")))))))</f>
        <v>Daily</v>
      </c>
      <c r="M658" s="3">
        <f>VLOOKUP($D658,LiquidityProfile!$A:$C,2,0)</f>
        <v>10</v>
      </c>
      <c r="N658" s="3">
        <f>VLOOKUP($D658,LiquidityProfile!$A:$C,3,0)</f>
        <v>180</v>
      </c>
      <c r="O658" s="3" t="str">
        <f t="shared" si="31"/>
        <v>Liquidity Provider</v>
      </c>
      <c r="P658" s="3" t="str">
        <f t="shared" si="32"/>
        <v>Liquidity Receiver</v>
      </c>
    </row>
    <row r="659" spans="1:16" ht="15.75" thickBot="1" x14ac:dyDescent="0.3">
      <c r="A659" s="3" t="s">
        <v>1355</v>
      </c>
      <c r="B659" s="3" t="s">
        <v>1356</v>
      </c>
      <c r="C659" s="3" t="s">
        <v>40</v>
      </c>
      <c r="D659" s="3" t="s">
        <v>20</v>
      </c>
      <c r="E659" s="3" t="s">
        <v>41</v>
      </c>
      <c r="F659" s="3" t="s">
        <v>41</v>
      </c>
      <c r="G659" s="3" t="s">
        <v>42</v>
      </c>
      <c r="H659" s="3" t="s">
        <v>41</v>
      </c>
      <c r="I659" s="7">
        <v>45936</v>
      </c>
      <c r="J659" s="7">
        <v>45938</v>
      </c>
      <c r="K659" s="3">
        <f t="shared" si="30"/>
        <v>2</v>
      </c>
      <c r="L659" s="3" t="str">
        <f>IF(ISNUMBER(MATCH(A659,Closed!$A:$A,0)), "Closed", IF(K659&lt;=2,"Daily",IF(K659&lt;=5,"Weekly",IF(K659&lt;=31,"Monthly",IF(K659&lt;=90,"Quarterly",IF(K659&lt;=180,"Semi-annual",IF(K659&lt;=366,"Annual","Missing Data")))))))</f>
        <v>Daily</v>
      </c>
      <c r="M659" s="3">
        <f>VLOOKUP($D659,LiquidityProfile!$A:$C,2,0)</f>
        <v>10</v>
      </c>
      <c r="N659" s="3">
        <f>VLOOKUP($D659,LiquidityProfile!$A:$C,3,0)</f>
        <v>180</v>
      </c>
      <c r="O659" s="3" t="str">
        <f t="shared" si="31"/>
        <v>Liquidity Provider</v>
      </c>
      <c r="P659" s="3" t="str">
        <f t="shared" si="32"/>
        <v>Liquidity Receiver</v>
      </c>
    </row>
    <row r="660" spans="1:16" ht="15.75" thickBot="1" x14ac:dyDescent="0.3">
      <c r="A660" s="3" t="s">
        <v>1357</v>
      </c>
      <c r="B660" s="3" t="s">
        <v>1358</v>
      </c>
      <c r="C660" s="3" t="s">
        <v>40</v>
      </c>
      <c r="D660" s="3" t="s">
        <v>20</v>
      </c>
      <c r="E660" s="3" t="s">
        <v>41</v>
      </c>
      <c r="F660" s="3" t="s">
        <v>42</v>
      </c>
      <c r="G660" s="3" t="s">
        <v>42</v>
      </c>
      <c r="H660" s="3" t="s">
        <v>41</v>
      </c>
      <c r="I660" s="7">
        <v>45937</v>
      </c>
      <c r="J660" s="7">
        <v>45938</v>
      </c>
      <c r="K660" s="3">
        <f t="shared" si="30"/>
        <v>1</v>
      </c>
      <c r="L660" s="3" t="str">
        <f>IF(ISNUMBER(MATCH(A660,Closed!$A:$A,0)), "Closed", IF(K660&lt;=2,"Daily",IF(K660&lt;=5,"Weekly",IF(K660&lt;=31,"Monthly",IF(K660&lt;=90,"Quarterly",IF(K660&lt;=180,"Semi-annual",IF(K660&lt;=366,"Annual","Missing Data")))))))</f>
        <v>Daily</v>
      </c>
      <c r="M660" s="3">
        <f>VLOOKUP($D660,LiquidityProfile!$A:$C,2,0)</f>
        <v>10</v>
      </c>
      <c r="N660" s="3">
        <f>VLOOKUP($D660,LiquidityProfile!$A:$C,3,0)</f>
        <v>180</v>
      </c>
      <c r="O660" s="3" t="str">
        <f t="shared" si="31"/>
        <v>Liquidity Provider</v>
      </c>
      <c r="P660" s="3" t="str">
        <f t="shared" si="32"/>
        <v>Liquidity Receiver</v>
      </c>
    </row>
    <row r="661" spans="1:16" ht="15.75" thickBot="1" x14ac:dyDescent="0.3">
      <c r="A661" s="3" t="s">
        <v>1359</v>
      </c>
      <c r="B661" s="3" t="s">
        <v>1360</v>
      </c>
      <c r="C661" s="3" t="s">
        <v>65</v>
      </c>
      <c r="D661" s="3" t="s">
        <v>20</v>
      </c>
      <c r="E661" s="3" t="s">
        <v>41</v>
      </c>
      <c r="F661" s="3" t="s">
        <v>42</v>
      </c>
      <c r="G661" s="3" t="s">
        <v>41</v>
      </c>
      <c r="H661" s="3" t="s">
        <v>42</v>
      </c>
      <c r="I661" s="7">
        <v>45933</v>
      </c>
      <c r="J661" s="7">
        <v>45938</v>
      </c>
      <c r="K661" s="3">
        <f t="shared" si="30"/>
        <v>5</v>
      </c>
      <c r="L661" s="3" t="str">
        <f>IF(ISNUMBER(MATCH(A661,Closed!$A:$A,0)), "Closed", IF(K661&lt;=2,"Daily",IF(K661&lt;=5,"Weekly",IF(K661&lt;=31,"Monthly",IF(K661&lt;=90,"Quarterly",IF(K661&lt;=180,"Semi-annual",IF(K661&lt;=366,"Annual","Missing Data")))))))</f>
        <v>Weekly</v>
      </c>
      <c r="M661" s="3">
        <f>VLOOKUP($D661,LiquidityProfile!$A:$C,2,0)</f>
        <v>10</v>
      </c>
      <c r="N661" s="3">
        <f>VLOOKUP($D661,LiquidityProfile!$A:$C,3,0)</f>
        <v>180</v>
      </c>
      <c r="O661" s="3" t="str">
        <f t="shared" si="31"/>
        <v>Liquidity Provider</v>
      </c>
      <c r="P661" s="3" t="str">
        <f t="shared" si="32"/>
        <v>Liquidity Receiver</v>
      </c>
    </row>
    <row r="662" spans="1:16" ht="15.75" thickBot="1" x14ac:dyDescent="0.3">
      <c r="A662" s="3" t="s">
        <v>1361</v>
      </c>
      <c r="B662" s="3" t="s">
        <v>1362</v>
      </c>
      <c r="C662" s="3" t="s">
        <v>40</v>
      </c>
      <c r="D662" s="3" t="s">
        <v>20</v>
      </c>
      <c r="E662" s="3" t="s">
        <v>42</v>
      </c>
      <c r="F662" s="3" t="s">
        <v>41</v>
      </c>
      <c r="G662" s="3" t="s">
        <v>42</v>
      </c>
      <c r="H662" s="3" t="s">
        <v>42</v>
      </c>
      <c r="I662" s="7">
        <v>45936</v>
      </c>
      <c r="J662" s="7">
        <v>45938</v>
      </c>
      <c r="K662" s="3">
        <f t="shared" si="30"/>
        <v>2</v>
      </c>
      <c r="L662" s="3" t="str">
        <f>IF(ISNUMBER(MATCH(A662,Closed!$A:$A,0)), "Closed", IF(K662&lt;=2,"Daily",IF(K662&lt;=5,"Weekly",IF(K662&lt;=31,"Monthly",IF(K662&lt;=90,"Quarterly",IF(K662&lt;=180,"Semi-annual",IF(K662&lt;=366,"Annual","Missing Data")))))))</f>
        <v>Daily</v>
      </c>
      <c r="M662" s="3">
        <f>VLOOKUP($D662,LiquidityProfile!$A:$C,2,0)</f>
        <v>10</v>
      </c>
      <c r="N662" s="3">
        <f>VLOOKUP($D662,LiquidityProfile!$A:$C,3,0)</f>
        <v>180</v>
      </c>
      <c r="O662" s="3" t="str">
        <f t="shared" si="31"/>
        <v>Liquidity Provider</v>
      </c>
      <c r="P662" s="3" t="str">
        <f t="shared" si="32"/>
        <v>Liquidity Receiver</v>
      </c>
    </row>
    <row r="663" spans="1:16" ht="15.75" thickBot="1" x14ac:dyDescent="0.3">
      <c r="A663" s="3" t="s">
        <v>1363</v>
      </c>
      <c r="B663" s="3" t="s">
        <v>1364</v>
      </c>
      <c r="C663" s="3" t="s">
        <v>65</v>
      </c>
      <c r="D663" s="3" t="s">
        <v>20</v>
      </c>
      <c r="E663" s="3" t="s">
        <v>42</v>
      </c>
      <c r="F663" s="3" t="s">
        <v>42</v>
      </c>
      <c r="G663" s="3" t="s">
        <v>41</v>
      </c>
      <c r="H663" s="3" t="s">
        <v>42</v>
      </c>
      <c r="I663" s="7">
        <v>45930</v>
      </c>
      <c r="J663" s="7">
        <v>45938</v>
      </c>
      <c r="K663" s="3">
        <f t="shared" si="30"/>
        <v>8</v>
      </c>
      <c r="L663" s="3" t="str">
        <f>IF(ISNUMBER(MATCH(A663,Closed!$A:$A,0)), "Closed", IF(K663&lt;=2,"Daily",IF(K663&lt;=5,"Weekly",IF(K663&lt;=31,"Monthly",IF(K663&lt;=90,"Quarterly",IF(K663&lt;=180,"Semi-annual",IF(K663&lt;=366,"Annual","Missing Data")))))))</f>
        <v>Monthly</v>
      </c>
      <c r="M663" s="3">
        <f>VLOOKUP($D663,LiquidityProfile!$A:$C,2,0)</f>
        <v>10</v>
      </c>
      <c r="N663" s="3">
        <f>VLOOKUP($D663,LiquidityProfile!$A:$C,3,0)</f>
        <v>180</v>
      </c>
      <c r="O663" s="3" t="str">
        <f t="shared" si="31"/>
        <v>Liquidity Provider</v>
      </c>
      <c r="P663" s="3" t="str">
        <f t="shared" si="32"/>
        <v>Liquidity Receiver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402F9-B24F-4854-8EDD-CC56C8BDD6E5}">
  <dimension ref="A1:L847"/>
  <sheetViews>
    <sheetView tabSelected="1" workbookViewId="0">
      <selection activeCell="O8" sqref="O8"/>
    </sheetView>
  </sheetViews>
  <sheetFormatPr defaultRowHeight="15" x14ac:dyDescent="0.25"/>
  <cols>
    <col min="1" max="1" width="12.140625" bestFit="1" customWidth="1"/>
    <col min="2" max="2" width="56.42578125" customWidth="1"/>
    <col min="3" max="3" width="14.140625" bestFit="1" customWidth="1"/>
    <col min="4" max="4" width="28.28515625" bestFit="1" customWidth="1"/>
    <col min="5" max="5" width="15.85546875" style="4" customWidth="1"/>
    <col min="6" max="6" width="16.5703125" style="4" customWidth="1"/>
    <col min="7" max="7" width="9.7109375" bestFit="1" customWidth="1"/>
    <col min="8" max="8" width="12.140625" customWidth="1"/>
    <col min="9" max="10" width="9.140625" bestFit="1" customWidth="1"/>
    <col min="11" max="11" width="16.85546875" customWidth="1"/>
    <col min="12" max="12" width="15.140625" customWidth="1"/>
  </cols>
  <sheetData>
    <row r="1" spans="1:12" ht="36.75" thickBot="1" x14ac:dyDescent="0.3">
      <c r="A1" s="1" t="s">
        <v>29</v>
      </c>
      <c r="B1" s="1" t="s">
        <v>1368</v>
      </c>
      <c r="C1" s="1" t="s">
        <v>31</v>
      </c>
      <c r="D1" s="1" t="s">
        <v>32</v>
      </c>
      <c r="E1" s="6" t="s">
        <v>37</v>
      </c>
      <c r="F1" s="6" t="s">
        <v>1365</v>
      </c>
      <c r="G1" s="1" t="s">
        <v>1366</v>
      </c>
      <c r="H1" s="1" t="s">
        <v>1367</v>
      </c>
      <c r="I1" s="1" t="s">
        <v>1</v>
      </c>
      <c r="J1" s="1" t="s">
        <v>2</v>
      </c>
      <c r="K1" s="1" t="s">
        <v>2328</v>
      </c>
      <c r="L1" s="1" t="s">
        <v>2329</v>
      </c>
    </row>
    <row r="2" spans="1:12" ht="15.75" thickBot="1" x14ac:dyDescent="0.3">
      <c r="A2" s="3" t="s">
        <v>49</v>
      </c>
      <c r="B2" s="3" t="s">
        <v>50</v>
      </c>
      <c r="C2" s="3" t="s">
        <v>40</v>
      </c>
      <c r="D2" s="3" t="s">
        <v>23</v>
      </c>
      <c r="E2" s="7">
        <v>45937</v>
      </c>
      <c r="F2" s="7">
        <v>45938</v>
      </c>
      <c r="G2" s="3">
        <f t="shared" ref="G2:G65" si="0">IF(ISBLANK(E2), "", F2-E2)</f>
        <v>1</v>
      </c>
      <c r="H2" s="3" t="str">
        <f>IF(ISNUMBER(MATCH(A2,Closed!$A:$A,0)), "Closed", IF(G2&lt;=2,"Daily",IF(G2&lt;=5,"Weekly",IF(G2&lt;=31,"Monthly",IF(G2&lt;=90,"Quarterly",IF(G2&lt;=180,"Semi-annual",IF(G2&lt;=366,"Annual","Missing Data")))))))</f>
        <v>Daily</v>
      </c>
      <c r="I2" s="3">
        <f>VLOOKUP($D2,LiquidityProfile!$A:$C,2,0)</f>
        <v>30</v>
      </c>
      <c r="J2" s="3">
        <f>VLOOKUP($D2,LiquidityProfile!$A:$C,3,0)</f>
        <v>365</v>
      </c>
      <c r="K2" s="3" t="str">
        <f>IF(H2="Closed","Not Applicable",IF(I2&lt;=30,"Liquidity Provider","Liquidity Receiver"))</f>
        <v>Liquidity Provider</v>
      </c>
      <c r="L2" s="3" t="str">
        <f>IF(H2="Closed","Not Applicable",IF(J2&lt;=30,"Liquidity Provider","Liquidity Receiver"))</f>
        <v>Liquidity Receiver</v>
      </c>
    </row>
    <row r="3" spans="1:12" ht="15.75" thickBot="1" x14ac:dyDescent="0.3">
      <c r="A3" s="3" t="s">
        <v>1369</v>
      </c>
      <c r="B3" s="3" t="s">
        <v>1370</v>
      </c>
      <c r="C3" s="3" t="s">
        <v>40</v>
      </c>
      <c r="D3" s="3" t="s">
        <v>23</v>
      </c>
      <c r="E3" s="7">
        <v>45267</v>
      </c>
      <c r="F3" s="7">
        <v>45938</v>
      </c>
      <c r="G3" s="3">
        <f t="shared" si="0"/>
        <v>671</v>
      </c>
      <c r="H3" s="3" t="str">
        <f>IF(ISNUMBER(MATCH(A3,Closed!$A:$A,0)), "Closed", IF(G3&lt;=2,"Daily",IF(G3&lt;=5,"Weekly",IF(G3&lt;=31,"Monthly",IF(G3&lt;=90,"Quarterly",IF(G3&lt;=180,"Semi-annual",IF(G3&lt;=366,"Annual","Missing Data")))))))</f>
        <v>Closed</v>
      </c>
      <c r="I3" s="3">
        <f>VLOOKUP($D3,LiquidityProfile!$A:$C,2,0)</f>
        <v>30</v>
      </c>
      <c r="J3" s="3">
        <f>VLOOKUP($D3,LiquidityProfile!$A:$C,3,0)</f>
        <v>365</v>
      </c>
      <c r="K3" s="3" t="str">
        <f t="shared" ref="K3:K66" si="1">IF(H3="Closed","Not Applicable",IF(I3&lt;=30,"Liquidity Provider","Liquidity Receiver"))</f>
        <v>Not Applicable</v>
      </c>
      <c r="L3" s="3" t="str">
        <f t="shared" ref="L3:L66" si="2">IF(H3="Closed","Not Applicable",IF(J3&lt;=30,"Liquidity Provider","Liquidity Receiver"))</f>
        <v>Not Applicable</v>
      </c>
    </row>
    <row r="4" spans="1:12" ht="15.75" thickBot="1" x14ac:dyDescent="0.3">
      <c r="A4" s="3" t="s">
        <v>1371</v>
      </c>
      <c r="B4" s="3" t="s">
        <v>1372</v>
      </c>
      <c r="C4" s="3" t="s">
        <v>40</v>
      </c>
      <c r="D4" s="3" t="s">
        <v>23</v>
      </c>
      <c r="E4" s="7">
        <v>45267</v>
      </c>
      <c r="F4" s="7">
        <v>45938</v>
      </c>
      <c r="G4" s="3">
        <f t="shared" si="0"/>
        <v>671</v>
      </c>
      <c r="H4" s="3" t="str">
        <f>IF(ISNUMBER(MATCH(A4,Closed!$A:$A,0)), "Closed", IF(G4&lt;=2,"Daily",IF(G4&lt;=5,"Weekly",IF(G4&lt;=31,"Monthly",IF(G4&lt;=90,"Quarterly",IF(G4&lt;=180,"Semi-annual",IF(G4&lt;=366,"Annual","Missing Data")))))))</f>
        <v>Closed</v>
      </c>
      <c r="I4" s="3">
        <f>VLOOKUP($D4,LiquidityProfile!$A:$C,2,0)</f>
        <v>30</v>
      </c>
      <c r="J4" s="3">
        <f>VLOOKUP($D4,LiquidityProfile!$A:$C,3,0)</f>
        <v>365</v>
      </c>
      <c r="K4" s="3" t="str">
        <f t="shared" si="1"/>
        <v>Not Applicable</v>
      </c>
      <c r="L4" s="3" t="str">
        <f t="shared" si="2"/>
        <v>Not Applicable</v>
      </c>
    </row>
    <row r="5" spans="1:12" ht="15.75" thickBot="1" x14ac:dyDescent="0.3">
      <c r="A5" s="3" t="s">
        <v>59</v>
      </c>
      <c r="B5" s="3" t="s">
        <v>60</v>
      </c>
      <c r="C5" s="3" t="s">
        <v>40</v>
      </c>
      <c r="D5" s="3" t="s">
        <v>23</v>
      </c>
      <c r="E5" s="7">
        <v>45937</v>
      </c>
      <c r="F5" s="7">
        <v>45938</v>
      </c>
      <c r="G5" s="3">
        <f t="shared" si="0"/>
        <v>1</v>
      </c>
      <c r="H5" s="3" t="str">
        <f>IF(ISNUMBER(MATCH(A5,Closed!$A:$A,0)), "Closed", IF(G5&lt;=2,"Daily",IF(G5&lt;=5,"Weekly",IF(G5&lt;=31,"Monthly",IF(G5&lt;=90,"Quarterly",IF(G5&lt;=180,"Semi-annual",IF(G5&lt;=366,"Annual","Missing Data")))))))</f>
        <v>Daily</v>
      </c>
      <c r="I5" s="3">
        <f>VLOOKUP($D5,LiquidityProfile!$A:$C,2,0)</f>
        <v>30</v>
      </c>
      <c r="J5" s="3">
        <f>VLOOKUP($D5,LiquidityProfile!$A:$C,3,0)</f>
        <v>365</v>
      </c>
      <c r="K5" s="3" t="str">
        <f t="shared" si="1"/>
        <v>Liquidity Provider</v>
      </c>
      <c r="L5" s="3" t="str">
        <f t="shared" si="2"/>
        <v>Liquidity Receiver</v>
      </c>
    </row>
    <row r="6" spans="1:12" ht="15.75" thickBot="1" x14ac:dyDescent="0.3">
      <c r="A6" s="3" t="s">
        <v>57</v>
      </c>
      <c r="B6" s="3" t="s">
        <v>58</v>
      </c>
      <c r="C6" s="3" t="s">
        <v>40</v>
      </c>
      <c r="D6" s="3" t="s">
        <v>23</v>
      </c>
      <c r="E6" s="7">
        <v>45937</v>
      </c>
      <c r="F6" s="7">
        <v>45938</v>
      </c>
      <c r="G6" s="3">
        <f t="shared" si="0"/>
        <v>1</v>
      </c>
      <c r="H6" s="3" t="str">
        <f>IF(ISNUMBER(MATCH(A6,Closed!$A:$A,0)), "Closed", IF(G6&lt;=2,"Daily",IF(G6&lt;=5,"Weekly",IF(G6&lt;=31,"Monthly",IF(G6&lt;=90,"Quarterly",IF(G6&lt;=180,"Semi-annual",IF(G6&lt;=366,"Annual","Missing Data")))))))</f>
        <v>Daily</v>
      </c>
      <c r="I6" s="3">
        <f>VLOOKUP($D6,LiquidityProfile!$A:$C,2,0)</f>
        <v>30</v>
      </c>
      <c r="J6" s="3">
        <f>VLOOKUP($D6,LiquidityProfile!$A:$C,3,0)</f>
        <v>365</v>
      </c>
      <c r="K6" s="3" t="str">
        <f t="shared" si="1"/>
        <v>Liquidity Provider</v>
      </c>
      <c r="L6" s="3" t="str">
        <f t="shared" si="2"/>
        <v>Liquidity Receiver</v>
      </c>
    </row>
    <row r="7" spans="1:12" ht="15.75" thickBot="1" x14ac:dyDescent="0.3">
      <c r="A7" s="3" t="s">
        <v>38</v>
      </c>
      <c r="B7" s="3" t="s">
        <v>39</v>
      </c>
      <c r="C7" s="3" t="s">
        <v>40</v>
      </c>
      <c r="D7" s="3" t="s">
        <v>23</v>
      </c>
      <c r="E7" s="7">
        <v>45936</v>
      </c>
      <c r="F7" s="7">
        <v>45938</v>
      </c>
      <c r="G7" s="3">
        <f t="shared" si="0"/>
        <v>2</v>
      </c>
      <c r="H7" s="3" t="str">
        <f>IF(ISNUMBER(MATCH(A7,Closed!$A:$A,0)), "Closed", IF(G7&lt;=2,"Daily",IF(G7&lt;=5,"Weekly",IF(G7&lt;=31,"Monthly",IF(G7&lt;=90,"Quarterly",IF(G7&lt;=180,"Semi-annual",IF(G7&lt;=366,"Annual","Missing Data")))))))</f>
        <v>Daily</v>
      </c>
      <c r="I7" s="3">
        <f>VLOOKUP($D7,LiquidityProfile!$A:$C,2,0)</f>
        <v>30</v>
      </c>
      <c r="J7" s="3">
        <f>VLOOKUP($D7,LiquidityProfile!$A:$C,3,0)</f>
        <v>365</v>
      </c>
      <c r="K7" s="3" t="str">
        <f t="shared" si="1"/>
        <v>Liquidity Provider</v>
      </c>
      <c r="L7" s="3" t="str">
        <f t="shared" si="2"/>
        <v>Liquidity Receiver</v>
      </c>
    </row>
    <row r="8" spans="1:12" ht="15.75" thickBot="1" x14ac:dyDescent="0.3">
      <c r="A8" s="3" t="s">
        <v>51</v>
      </c>
      <c r="B8" s="3" t="s">
        <v>52</v>
      </c>
      <c r="C8" s="3" t="s">
        <v>40</v>
      </c>
      <c r="D8" s="3" t="s">
        <v>23</v>
      </c>
      <c r="E8" s="7">
        <v>45937</v>
      </c>
      <c r="F8" s="7">
        <v>45938</v>
      </c>
      <c r="G8" s="3">
        <f t="shared" si="0"/>
        <v>1</v>
      </c>
      <c r="H8" s="3" t="str">
        <f>IF(ISNUMBER(MATCH(A8,Closed!$A:$A,0)), "Closed", IF(G8&lt;=2,"Daily",IF(G8&lt;=5,"Weekly",IF(G8&lt;=31,"Monthly",IF(G8&lt;=90,"Quarterly",IF(G8&lt;=180,"Semi-annual",IF(G8&lt;=366,"Annual","Missing Data")))))))</f>
        <v>Daily</v>
      </c>
      <c r="I8" s="3">
        <f>VLOOKUP($D8,LiquidityProfile!$A:$C,2,0)</f>
        <v>30</v>
      </c>
      <c r="J8" s="3">
        <f>VLOOKUP($D8,LiquidityProfile!$A:$C,3,0)</f>
        <v>365</v>
      </c>
      <c r="K8" s="3" t="str">
        <f t="shared" si="1"/>
        <v>Liquidity Provider</v>
      </c>
      <c r="L8" s="3" t="str">
        <f t="shared" si="2"/>
        <v>Liquidity Receiver</v>
      </c>
    </row>
    <row r="9" spans="1:12" ht="15.75" thickBot="1" x14ac:dyDescent="0.3">
      <c r="A9" s="3" t="s">
        <v>61</v>
      </c>
      <c r="B9" s="3" t="s">
        <v>62</v>
      </c>
      <c r="C9" s="3" t="s">
        <v>40</v>
      </c>
      <c r="D9" s="3" t="s">
        <v>23</v>
      </c>
      <c r="E9" s="7">
        <v>45933</v>
      </c>
      <c r="F9" s="7">
        <v>45938</v>
      </c>
      <c r="G9" s="3">
        <f t="shared" si="0"/>
        <v>5</v>
      </c>
      <c r="H9" s="3" t="str">
        <f>IF(ISNUMBER(MATCH(A9,Closed!$A:$A,0)), "Closed", IF(G9&lt;=2,"Daily",IF(G9&lt;=5,"Weekly",IF(G9&lt;=31,"Monthly",IF(G9&lt;=90,"Quarterly",IF(G9&lt;=180,"Semi-annual",IF(G9&lt;=366,"Annual","Missing Data")))))))</f>
        <v>Weekly</v>
      </c>
      <c r="I9" s="3">
        <f>VLOOKUP($D9,LiquidityProfile!$A:$C,2,0)</f>
        <v>30</v>
      </c>
      <c r="J9" s="3">
        <f>VLOOKUP($D9,LiquidityProfile!$A:$C,3,0)</f>
        <v>365</v>
      </c>
      <c r="K9" s="3" t="str">
        <f t="shared" si="1"/>
        <v>Liquidity Provider</v>
      </c>
      <c r="L9" s="3" t="str">
        <f t="shared" si="2"/>
        <v>Liquidity Receiver</v>
      </c>
    </row>
    <row r="10" spans="1:12" ht="15.75" thickBot="1" x14ac:dyDescent="0.3">
      <c r="A10" s="3" t="s">
        <v>1373</v>
      </c>
      <c r="B10" s="3" t="s">
        <v>1374</v>
      </c>
      <c r="C10" s="3" t="s">
        <v>40</v>
      </c>
      <c r="D10" s="3" t="s">
        <v>23</v>
      </c>
      <c r="E10" s="7">
        <v>45936</v>
      </c>
      <c r="F10" s="7">
        <v>45938</v>
      </c>
      <c r="G10" s="3">
        <f t="shared" si="0"/>
        <v>2</v>
      </c>
      <c r="H10" s="3" t="str">
        <f>IF(ISNUMBER(MATCH(A10,Closed!$A:$A,0)), "Closed", IF(G10&lt;=2,"Daily",IF(G10&lt;=5,"Weekly",IF(G10&lt;=31,"Monthly",IF(G10&lt;=90,"Quarterly",IF(G10&lt;=180,"Semi-annual",IF(G10&lt;=366,"Annual","Missing Data")))))))</f>
        <v>Daily</v>
      </c>
      <c r="I10" s="3">
        <f>VLOOKUP($D10,LiquidityProfile!$A:$C,2,0)</f>
        <v>30</v>
      </c>
      <c r="J10" s="3">
        <f>VLOOKUP($D10,LiquidityProfile!$A:$C,3,0)</f>
        <v>365</v>
      </c>
      <c r="K10" s="3" t="str">
        <f t="shared" si="1"/>
        <v>Liquidity Provider</v>
      </c>
      <c r="L10" s="3" t="str">
        <f t="shared" si="2"/>
        <v>Liquidity Receiver</v>
      </c>
    </row>
    <row r="11" spans="1:12" ht="15.75" thickBot="1" x14ac:dyDescent="0.3">
      <c r="A11" s="3" t="s">
        <v>1375</v>
      </c>
      <c r="B11" s="3" t="s">
        <v>1376</v>
      </c>
      <c r="C11" s="3" t="s">
        <v>40</v>
      </c>
      <c r="D11" s="3" t="s">
        <v>23</v>
      </c>
      <c r="E11" s="7">
        <v>45936</v>
      </c>
      <c r="F11" s="7">
        <v>45938</v>
      </c>
      <c r="G11" s="3">
        <f t="shared" si="0"/>
        <v>2</v>
      </c>
      <c r="H11" s="3" t="str">
        <f>IF(ISNUMBER(MATCH(A11,Closed!$A:$A,0)), "Closed", IF(G11&lt;=2,"Daily",IF(G11&lt;=5,"Weekly",IF(G11&lt;=31,"Monthly",IF(G11&lt;=90,"Quarterly",IF(G11&lt;=180,"Semi-annual",IF(G11&lt;=366,"Annual","Missing Data")))))))</f>
        <v>Daily</v>
      </c>
      <c r="I11" s="3">
        <f>VLOOKUP($D11,LiquidityProfile!$A:$C,2,0)</f>
        <v>30</v>
      </c>
      <c r="J11" s="3">
        <f>VLOOKUP($D11,LiquidityProfile!$A:$C,3,0)</f>
        <v>365</v>
      </c>
      <c r="K11" s="3" t="str">
        <f t="shared" si="1"/>
        <v>Liquidity Provider</v>
      </c>
      <c r="L11" s="3" t="str">
        <f t="shared" si="2"/>
        <v>Liquidity Receiver</v>
      </c>
    </row>
    <row r="12" spans="1:12" ht="15.75" thickBot="1" x14ac:dyDescent="0.3">
      <c r="A12" s="3" t="s">
        <v>63</v>
      </c>
      <c r="B12" s="3" t="s">
        <v>64</v>
      </c>
      <c r="C12" s="3" t="s">
        <v>65</v>
      </c>
      <c r="D12" s="3" t="s">
        <v>23</v>
      </c>
      <c r="E12" s="7">
        <v>45900</v>
      </c>
      <c r="F12" s="7">
        <v>45938</v>
      </c>
      <c r="G12" s="3">
        <f t="shared" si="0"/>
        <v>38</v>
      </c>
      <c r="H12" s="3" t="str">
        <f>IF(ISNUMBER(MATCH(A12,Closed!$A:$A,0)), "Closed", IF(G12&lt;=2,"Daily",IF(G12&lt;=5,"Weekly",IF(G12&lt;=31,"Monthly",IF(G12&lt;=90,"Quarterly",IF(G12&lt;=180,"Semi-annual",IF(G12&lt;=366,"Annual","Missing Data")))))))</f>
        <v>Quarterly</v>
      </c>
      <c r="I12" s="3">
        <f>VLOOKUP($D12,LiquidityProfile!$A:$C,2,0)</f>
        <v>30</v>
      </c>
      <c r="J12" s="3">
        <f>VLOOKUP($D12,LiquidityProfile!$A:$C,3,0)</f>
        <v>365</v>
      </c>
      <c r="K12" s="3" t="str">
        <f t="shared" si="1"/>
        <v>Liquidity Provider</v>
      </c>
      <c r="L12" s="3" t="str">
        <f t="shared" si="2"/>
        <v>Liquidity Receiver</v>
      </c>
    </row>
    <row r="13" spans="1:12" ht="15.75" thickBot="1" x14ac:dyDescent="0.3">
      <c r="A13" s="3" t="s">
        <v>1377</v>
      </c>
      <c r="B13" s="3" t="s">
        <v>1378</v>
      </c>
      <c r="C13" s="3" t="s">
        <v>65</v>
      </c>
      <c r="D13" s="3" t="s">
        <v>23</v>
      </c>
      <c r="E13" s="7">
        <v>45932</v>
      </c>
      <c r="F13" s="7">
        <v>45938</v>
      </c>
      <c r="G13" s="3">
        <f t="shared" si="0"/>
        <v>6</v>
      </c>
      <c r="H13" s="3" t="str">
        <f>IF(ISNUMBER(MATCH(A13,Closed!$A:$A,0)), "Closed", IF(G13&lt;=2,"Daily",IF(G13&lt;=5,"Weekly",IF(G13&lt;=31,"Monthly",IF(G13&lt;=90,"Quarterly",IF(G13&lt;=180,"Semi-annual",IF(G13&lt;=366,"Annual","Missing Data")))))))</f>
        <v>Monthly</v>
      </c>
      <c r="I13" s="3">
        <f>VLOOKUP($D13,LiquidityProfile!$A:$C,2,0)</f>
        <v>30</v>
      </c>
      <c r="J13" s="3">
        <f>VLOOKUP($D13,LiquidityProfile!$A:$C,3,0)</f>
        <v>365</v>
      </c>
      <c r="K13" s="3" t="str">
        <f t="shared" si="1"/>
        <v>Liquidity Provider</v>
      </c>
      <c r="L13" s="3" t="str">
        <f t="shared" si="2"/>
        <v>Liquidity Receiver</v>
      </c>
    </row>
    <row r="14" spans="1:12" ht="15.75" thickBot="1" x14ac:dyDescent="0.3">
      <c r="A14" s="3" t="s">
        <v>1379</v>
      </c>
      <c r="B14" s="3" t="s">
        <v>1380</v>
      </c>
      <c r="C14" s="3" t="s">
        <v>65</v>
      </c>
      <c r="D14" s="3" t="s">
        <v>23</v>
      </c>
      <c r="E14" s="7">
        <v>45936</v>
      </c>
      <c r="F14" s="7">
        <v>45938</v>
      </c>
      <c r="G14" s="3">
        <f t="shared" si="0"/>
        <v>2</v>
      </c>
      <c r="H14" s="3" t="str">
        <f>IF(ISNUMBER(MATCH(A14,Closed!$A:$A,0)), "Closed", IF(G14&lt;=2,"Daily",IF(G14&lt;=5,"Weekly",IF(G14&lt;=31,"Monthly",IF(G14&lt;=90,"Quarterly",IF(G14&lt;=180,"Semi-annual",IF(G14&lt;=366,"Annual","Missing Data")))))))</f>
        <v>Daily</v>
      </c>
      <c r="I14" s="3">
        <f>VLOOKUP($D14,LiquidityProfile!$A:$C,2,0)</f>
        <v>30</v>
      </c>
      <c r="J14" s="3">
        <f>VLOOKUP($D14,LiquidityProfile!$A:$C,3,0)</f>
        <v>365</v>
      </c>
      <c r="K14" s="3" t="str">
        <f t="shared" si="1"/>
        <v>Liquidity Provider</v>
      </c>
      <c r="L14" s="3" t="str">
        <f t="shared" si="2"/>
        <v>Liquidity Receiver</v>
      </c>
    </row>
    <row r="15" spans="1:12" ht="15.75" thickBot="1" x14ac:dyDescent="0.3">
      <c r="A15" s="3" t="s">
        <v>1381</v>
      </c>
      <c r="B15" s="3" t="s">
        <v>1382</v>
      </c>
      <c r="C15" s="3" t="s">
        <v>65</v>
      </c>
      <c r="D15" s="3" t="s">
        <v>23</v>
      </c>
      <c r="E15" s="7">
        <v>45936</v>
      </c>
      <c r="F15" s="7">
        <v>45938</v>
      </c>
      <c r="G15" s="3">
        <f t="shared" si="0"/>
        <v>2</v>
      </c>
      <c r="H15" s="3" t="str">
        <f>IF(ISNUMBER(MATCH(A15,Closed!$A:$A,0)), "Closed", IF(G15&lt;=2,"Daily",IF(G15&lt;=5,"Weekly",IF(G15&lt;=31,"Monthly",IF(G15&lt;=90,"Quarterly",IF(G15&lt;=180,"Semi-annual",IF(G15&lt;=366,"Annual","Missing Data")))))))</f>
        <v>Daily</v>
      </c>
      <c r="I15" s="3">
        <f>VLOOKUP($D15,LiquidityProfile!$A:$C,2,0)</f>
        <v>30</v>
      </c>
      <c r="J15" s="3">
        <f>VLOOKUP($D15,LiquidityProfile!$A:$C,3,0)</f>
        <v>365</v>
      </c>
      <c r="K15" s="3" t="str">
        <f t="shared" si="1"/>
        <v>Liquidity Provider</v>
      </c>
      <c r="L15" s="3" t="str">
        <f t="shared" si="2"/>
        <v>Liquidity Receiver</v>
      </c>
    </row>
    <row r="16" spans="1:12" ht="15.75" thickBot="1" x14ac:dyDescent="0.3">
      <c r="A16" s="3" t="s">
        <v>1383</v>
      </c>
      <c r="B16" s="3" t="s">
        <v>1384</v>
      </c>
      <c r="C16" s="3" t="s">
        <v>65</v>
      </c>
      <c r="D16" s="3" t="s">
        <v>23</v>
      </c>
      <c r="E16" s="7">
        <v>45933</v>
      </c>
      <c r="F16" s="7">
        <v>45938</v>
      </c>
      <c r="G16" s="3">
        <f t="shared" si="0"/>
        <v>5</v>
      </c>
      <c r="H16" s="3" t="str">
        <f>IF(ISNUMBER(MATCH(A16,Closed!$A:$A,0)), "Closed", IF(G16&lt;=2,"Daily",IF(G16&lt;=5,"Weekly",IF(G16&lt;=31,"Monthly",IF(G16&lt;=90,"Quarterly",IF(G16&lt;=180,"Semi-annual",IF(G16&lt;=366,"Annual","Missing Data")))))))</f>
        <v>Weekly</v>
      </c>
      <c r="I16" s="3">
        <f>VLOOKUP($D16,LiquidityProfile!$A:$C,2,0)</f>
        <v>30</v>
      </c>
      <c r="J16" s="3">
        <f>VLOOKUP($D16,LiquidityProfile!$A:$C,3,0)</f>
        <v>365</v>
      </c>
      <c r="K16" s="3" t="str">
        <f t="shared" si="1"/>
        <v>Liquidity Provider</v>
      </c>
      <c r="L16" s="3" t="str">
        <f t="shared" si="2"/>
        <v>Liquidity Receiver</v>
      </c>
    </row>
    <row r="17" spans="1:12" ht="15.75" thickBot="1" x14ac:dyDescent="0.3">
      <c r="A17" s="3" t="s">
        <v>1385</v>
      </c>
      <c r="B17" s="3" t="s">
        <v>1386</v>
      </c>
      <c r="C17" s="3" t="s">
        <v>65</v>
      </c>
      <c r="D17" s="3" t="s">
        <v>23</v>
      </c>
      <c r="E17" s="7">
        <v>45933</v>
      </c>
      <c r="F17" s="7">
        <v>45938</v>
      </c>
      <c r="G17" s="3">
        <f t="shared" si="0"/>
        <v>5</v>
      </c>
      <c r="H17" s="3" t="str">
        <f>IF(ISNUMBER(MATCH(A17,Closed!$A:$A,0)), "Closed", IF(G17&lt;=2,"Daily",IF(G17&lt;=5,"Weekly",IF(G17&lt;=31,"Monthly",IF(G17&lt;=90,"Quarterly",IF(G17&lt;=180,"Semi-annual",IF(G17&lt;=366,"Annual","Missing Data")))))))</f>
        <v>Weekly</v>
      </c>
      <c r="I17" s="3">
        <f>VLOOKUP($D17,LiquidityProfile!$A:$C,2,0)</f>
        <v>30</v>
      </c>
      <c r="J17" s="3">
        <f>VLOOKUP($D17,LiquidityProfile!$A:$C,3,0)</f>
        <v>365</v>
      </c>
      <c r="K17" s="3" t="str">
        <f t="shared" si="1"/>
        <v>Liquidity Provider</v>
      </c>
      <c r="L17" s="3" t="str">
        <f t="shared" si="2"/>
        <v>Liquidity Receiver</v>
      </c>
    </row>
    <row r="18" spans="1:12" ht="15.75" thickBot="1" x14ac:dyDescent="0.3">
      <c r="A18" s="3" t="s">
        <v>1387</v>
      </c>
      <c r="B18" s="3" t="s">
        <v>1388</v>
      </c>
      <c r="C18" s="3" t="s">
        <v>65</v>
      </c>
      <c r="D18" s="3" t="s">
        <v>23</v>
      </c>
      <c r="E18" s="7">
        <v>45764</v>
      </c>
      <c r="F18" s="7">
        <v>45938</v>
      </c>
      <c r="G18" s="3">
        <f t="shared" si="0"/>
        <v>174</v>
      </c>
      <c r="H18" s="3" t="str">
        <f>IF(ISNUMBER(MATCH(A18,Closed!$A:$A,0)), "Closed", IF(G18&lt;=2,"Daily",IF(G18&lt;=5,"Weekly",IF(G18&lt;=31,"Monthly",IF(G18&lt;=90,"Quarterly",IF(G18&lt;=180,"Semi-annual",IF(G18&lt;=366,"Annual","Missing Data")))))))</f>
        <v>Semi-annual</v>
      </c>
      <c r="I18" s="3">
        <f>VLOOKUP($D18,LiquidityProfile!$A:$C,2,0)</f>
        <v>30</v>
      </c>
      <c r="J18" s="3">
        <f>VLOOKUP($D18,LiquidityProfile!$A:$C,3,0)</f>
        <v>365</v>
      </c>
      <c r="K18" s="3" t="str">
        <f t="shared" si="1"/>
        <v>Liquidity Provider</v>
      </c>
      <c r="L18" s="3" t="str">
        <f t="shared" si="2"/>
        <v>Liquidity Receiver</v>
      </c>
    </row>
    <row r="19" spans="1:12" ht="15.75" thickBot="1" x14ac:dyDescent="0.3">
      <c r="A19" s="3" t="s">
        <v>78</v>
      </c>
      <c r="B19" s="3" t="s">
        <v>79</v>
      </c>
      <c r="C19" s="3" t="s">
        <v>65</v>
      </c>
      <c r="D19" s="3" t="s">
        <v>23</v>
      </c>
      <c r="E19" s="7">
        <v>45933</v>
      </c>
      <c r="F19" s="7">
        <v>45938</v>
      </c>
      <c r="G19" s="3">
        <f t="shared" si="0"/>
        <v>5</v>
      </c>
      <c r="H19" s="3" t="str">
        <f>IF(ISNUMBER(MATCH(A19,Closed!$A:$A,0)), "Closed", IF(G19&lt;=2,"Daily",IF(G19&lt;=5,"Weekly",IF(G19&lt;=31,"Monthly",IF(G19&lt;=90,"Quarterly",IF(G19&lt;=180,"Semi-annual",IF(G19&lt;=366,"Annual","Missing Data")))))))</f>
        <v>Weekly</v>
      </c>
      <c r="I19" s="3">
        <f>VLOOKUP($D19,LiquidityProfile!$A:$C,2,0)</f>
        <v>30</v>
      </c>
      <c r="J19" s="3">
        <f>VLOOKUP($D19,LiquidityProfile!$A:$C,3,0)</f>
        <v>365</v>
      </c>
      <c r="K19" s="3" t="str">
        <f t="shared" si="1"/>
        <v>Liquidity Provider</v>
      </c>
      <c r="L19" s="3" t="str">
        <f t="shared" si="2"/>
        <v>Liquidity Receiver</v>
      </c>
    </row>
    <row r="20" spans="1:12" ht="15.75" thickBot="1" x14ac:dyDescent="0.3">
      <c r="A20" s="3" t="s">
        <v>84</v>
      </c>
      <c r="B20" s="3" t="s">
        <v>85</v>
      </c>
      <c r="C20" s="3" t="s">
        <v>65</v>
      </c>
      <c r="D20" s="3" t="s">
        <v>23</v>
      </c>
      <c r="E20" s="7">
        <v>45933</v>
      </c>
      <c r="F20" s="7">
        <v>45938</v>
      </c>
      <c r="G20" s="3">
        <f t="shared" si="0"/>
        <v>5</v>
      </c>
      <c r="H20" s="3" t="str">
        <f>IF(ISNUMBER(MATCH(A20,Closed!$A:$A,0)), "Closed", IF(G20&lt;=2,"Daily",IF(G20&lt;=5,"Weekly",IF(G20&lt;=31,"Monthly",IF(G20&lt;=90,"Quarterly",IF(G20&lt;=180,"Semi-annual",IF(G20&lt;=366,"Annual","Missing Data")))))))</f>
        <v>Weekly</v>
      </c>
      <c r="I20" s="3">
        <f>VLOOKUP($D20,LiquidityProfile!$A:$C,2,0)</f>
        <v>30</v>
      </c>
      <c r="J20" s="3">
        <f>VLOOKUP($D20,LiquidityProfile!$A:$C,3,0)</f>
        <v>365</v>
      </c>
      <c r="K20" s="3" t="str">
        <f t="shared" si="1"/>
        <v>Liquidity Provider</v>
      </c>
      <c r="L20" s="3" t="str">
        <f t="shared" si="2"/>
        <v>Liquidity Receiver</v>
      </c>
    </row>
    <row r="21" spans="1:12" ht="15.75" thickBot="1" x14ac:dyDescent="0.3">
      <c r="A21" s="3" t="s">
        <v>70</v>
      </c>
      <c r="B21" s="3" t="s">
        <v>71</v>
      </c>
      <c r="C21" s="3" t="s">
        <v>65</v>
      </c>
      <c r="D21" s="3" t="s">
        <v>23</v>
      </c>
      <c r="E21" s="7">
        <v>45936</v>
      </c>
      <c r="F21" s="7">
        <v>45938</v>
      </c>
      <c r="G21" s="3">
        <f t="shared" si="0"/>
        <v>2</v>
      </c>
      <c r="H21" s="3" t="str">
        <f>IF(ISNUMBER(MATCH(A21,Closed!$A:$A,0)), "Closed", IF(G21&lt;=2,"Daily",IF(G21&lt;=5,"Weekly",IF(G21&lt;=31,"Monthly",IF(G21&lt;=90,"Quarterly",IF(G21&lt;=180,"Semi-annual",IF(G21&lt;=366,"Annual","Missing Data")))))))</f>
        <v>Daily</v>
      </c>
      <c r="I21" s="3">
        <f>VLOOKUP($D21,LiquidityProfile!$A:$C,2,0)</f>
        <v>30</v>
      </c>
      <c r="J21" s="3">
        <f>VLOOKUP($D21,LiquidityProfile!$A:$C,3,0)</f>
        <v>365</v>
      </c>
      <c r="K21" s="3" t="str">
        <f t="shared" si="1"/>
        <v>Liquidity Provider</v>
      </c>
      <c r="L21" s="3" t="str">
        <f t="shared" si="2"/>
        <v>Liquidity Receiver</v>
      </c>
    </row>
    <row r="22" spans="1:12" ht="15.75" thickBot="1" x14ac:dyDescent="0.3">
      <c r="A22" s="3" t="s">
        <v>1389</v>
      </c>
      <c r="B22" s="3" t="s">
        <v>1390</v>
      </c>
      <c r="C22" s="3" t="s">
        <v>65</v>
      </c>
      <c r="D22" s="3" t="s">
        <v>23</v>
      </c>
      <c r="E22" s="7">
        <v>45898</v>
      </c>
      <c r="F22" s="7">
        <v>45938</v>
      </c>
      <c r="G22" s="3">
        <f t="shared" si="0"/>
        <v>40</v>
      </c>
      <c r="H22" s="3" t="str">
        <f>IF(ISNUMBER(MATCH(A22,Closed!$A:$A,0)), "Closed", IF(G22&lt;=2,"Daily",IF(G22&lt;=5,"Weekly",IF(G22&lt;=31,"Monthly",IF(G22&lt;=90,"Quarterly",IF(G22&lt;=180,"Semi-annual",IF(G22&lt;=366,"Annual","Missing Data")))))))</f>
        <v>Quarterly</v>
      </c>
      <c r="I22" s="3">
        <f>VLOOKUP($D22,LiquidityProfile!$A:$C,2,0)</f>
        <v>30</v>
      </c>
      <c r="J22" s="3">
        <f>VLOOKUP($D22,LiquidityProfile!$A:$C,3,0)</f>
        <v>365</v>
      </c>
      <c r="K22" s="3" t="str">
        <f t="shared" si="1"/>
        <v>Liquidity Provider</v>
      </c>
      <c r="L22" s="3" t="str">
        <f t="shared" si="2"/>
        <v>Liquidity Receiver</v>
      </c>
    </row>
    <row r="23" spans="1:12" ht="15.75" thickBot="1" x14ac:dyDescent="0.3">
      <c r="A23" s="3" t="s">
        <v>74</v>
      </c>
      <c r="B23" s="3" t="s">
        <v>75</v>
      </c>
      <c r="C23" s="3" t="s">
        <v>65</v>
      </c>
      <c r="D23" s="3" t="s">
        <v>23</v>
      </c>
      <c r="E23" s="7">
        <v>45933</v>
      </c>
      <c r="F23" s="7">
        <v>45938</v>
      </c>
      <c r="G23" s="3">
        <f t="shared" si="0"/>
        <v>5</v>
      </c>
      <c r="H23" s="3" t="str">
        <f>IF(ISNUMBER(MATCH(A23,Closed!$A:$A,0)), "Closed", IF(G23&lt;=2,"Daily",IF(G23&lt;=5,"Weekly",IF(G23&lt;=31,"Monthly",IF(G23&lt;=90,"Quarterly",IF(G23&lt;=180,"Semi-annual",IF(G23&lt;=366,"Annual","Missing Data")))))))</f>
        <v>Weekly</v>
      </c>
      <c r="I23" s="3">
        <f>VLOOKUP($D23,LiquidityProfile!$A:$C,2,0)</f>
        <v>30</v>
      </c>
      <c r="J23" s="3">
        <f>VLOOKUP($D23,LiquidityProfile!$A:$C,3,0)</f>
        <v>365</v>
      </c>
      <c r="K23" s="3" t="str">
        <f t="shared" si="1"/>
        <v>Liquidity Provider</v>
      </c>
      <c r="L23" s="3" t="str">
        <f t="shared" si="2"/>
        <v>Liquidity Receiver</v>
      </c>
    </row>
    <row r="24" spans="1:12" ht="15.75" thickBot="1" x14ac:dyDescent="0.3">
      <c r="A24" s="3" t="s">
        <v>72</v>
      </c>
      <c r="B24" s="3" t="s">
        <v>73</v>
      </c>
      <c r="C24" s="3" t="s">
        <v>65</v>
      </c>
      <c r="D24" s="3" t="s">
        <v>23</v>
      </c>
      <c r="E24" s="7">
        <v>45932</v>
      </c>
      <c r="F24" s="7">
        <v>45938</v>
      </c>
      <c r="G24" s="3">
        <f t="shared" si="0"/>
        <v>6</v>
      </c>
      <c r="H24" s="3" t="str">
        <f>IF(ISNUMBER(MATCH(A24,Closed!$A:$A,0)), "Closed", IF(G24&lt;=2,"Daily",IF(G24&lt;=5,"Weekly",IF(G24&lt;=31,"Monthly",IF(G24&lt;=90,"Quarterly",IF(G24&lt;=180,"Semi-annual",IF(G24&lt;=366,"Annual","Missing Data")))))))</f>
        <v>Monthly</v>
      </c>
      <c r="I24" s="3">
        <f>VLOOKUP($D24,LiquidityProfile!$A:$C,2,0)</f>
        <v>30</v>
      </c>
      <c r="J24" s="3">
        <f>VLOOKUP($D24,LiquidityProfile!$A:$C,3,0)</f>
        <v>365</v>
      </c>
      <c r="K24" s="3" t="str">
        <f t="shared" si="1"/>
        <v>Liquidity Provider</v>
      </c>
      <c r="L24" s="3" t="str">
        <f t="shared" si="2"/>
        <v>Liquidity Receiver</v>
      </c>
    </row>
    <row r="25" spans="1:12" ht="15.75" thickBot="1" x14ac:dyDescent="0.3">
      <c r="A25" s="3" t="s">
        <v>1391</v>
      </c>
      <c r="B25" s="3" t="s">
        <v>1392</v>
      </c>
      <c r="C25" s="3" t="s">
        <v>65</v>
      </c>
      <c r="D25" s="3" t="s">
        <v>23</v>
      </c>
      <c r="E25" s="7">
        <v>45933</v>
      </c>
      <c r="F25" s="7">
        <v>45938</v>
      </c>
      <c r="G25" s="3">
        <f t="shared" si="0"/>
        <v>5</v>
      </c>
      <c r="H25" s="3" t="str">
        <f>IF(ISNUMBER(MATCH(A25,Closed!$A:$A,0)), "Closed", IF(G25&lt;=2,"Daily",IF(G25&lt;=5,"Weekly",IF(G25&lt;=31,"Monthly",IF(G25&lt;=90,"Quarterly",IF(G25&lt;=180,"Semi-annual",IF(G25&lt;=366,"Annual","Missing Data")))))))</f>
        <v>Weekly</v>
      </c>
      <c r="I25" s="3">
        <f>VLOOKUP($D25,LiquidityProfile!$A:$C,2,0)</f>
        <v>30</v>
      </c>
      <c r="J25" s="3">
        <f>VLOOKUP($D25,LiquidityProfile!$A:$C,3,0)</f>
        <v>365</v>
      </c>
      <c r="K25" s="3" t="str">
        <f t="shared" si="1"/>
        <v>Liquidity Provider</v>
      </c>
      <c r="L25" s="3" t="str">
        <f t="shared" si="2"/>
        <v>Liquidity Receiver</v>
      </c>
    </row>
    <row r="26" spans="1:12" ht="15.75" thickBot="1" x14ac:dyDescent="0.3">
      <c r="A26" s="3" t="s">
        <v>1393</v>
      </c>
      <c r="B26" s="3" t="s">
        <v>1394</v>
      </c>
      <c r="C26" s="3" t="s">
        <v>65</v>
      </c>
      <c r="D26" s="3" t="s">
        <v>23</v>
      </c>
      <c r="E26" s="7">
        <v>45933</v>
      </c>
      <c r="F26" s="7">
        <v>45938</v>
      </c>
      <c r="G26" s="3">
        <f t="shared" si="0"/>
        <v>5</v>
      </c>
      <c r="H26" s="3" t="str">
        <f>IF(ISNUMBER(MATCH(A26,Closed!$A:$A,0)), "Closed", IF(G26&lt;=2,"Daily",IF(G26&lt;=5,"Weekly",IF(G26&lt;=31,"Monthly",IF(G26&lt;=90,"Quarterly",IF(G26&lt;=180,"Semi-annual",IF(G26&lt;=366,"Annual","Missing Data")))))))</f>
        <v>Weekly</v>
      </c>
      <c r="I26" s="3">
        <f>VLOOKUP($D26,LiquidityProfile!$A:$C,2,0)</f>
        <v>30</v>
      </c>
      <c r="J26" s="3">
        <f>VLOOKUP($D26,LiquidityProfile!$A:$C,3,0)</f>
        <v>365</v>
      </c>
      <c r="K26" s="3" t="str">
        <f t="shared" si="1"/>
        <v>Liquidity Provider</v>
      </c>
      <c r="L26" s="3" t="str">
        <f t="shared" si="2"/>
        <v>Liquidity Receiver</v>
      </c>
    </row>
    <row r="27" spans="1:12" ht="15.75" thickBot="1" x14ac:dyDescent="0.3">
      <c r="A27" s="3" t="s">
        <v>76</v>
      </c>
      <c r="B27" s="3" t="s">
        <v>77</v>
      </c>
      <c r="C27" s="3" t="s">
        <v>65</v>
      </c>
      <c r="D27" s="3" t="s">
        <v>23</v>
      </c>
      <c r="E27" s="7">
        <v>45931</v>
      </c>
      <c r="F27" s="7">
        <v>45938</v>
      </c>
      <c r="G27" s="3">
        <f t="shared" si="0"/>
        <v>7</v>
      </c>
      <c r="H27" s="3" t="str">
        <f>IF(ISNUMBER(MATCH(A27,Closed!$A:$A,0)), "Closed", IF(G27&lt;=2,"Daily",IF(G27&lt;=5,"Weekly",IF(G27&lt;=31,"Monthly",IF(G27&lt;=90,"Quarterly",IF(G27&lt;=180,"Semi-annual",IF(G27&lt;=366,"Annual","Missing Data")))))))</f>
        <v>Monthly</v>
      </c>
      <c r="I27" s="3">
        <f>VLOOKUP($D27,LiquidityProfile!$A:$C,2,0)</f>
        <v>30</v>
      </c>
      <c r="J27" s="3">
        <f>VLOOKUP($D27,LiquidityProfile!$A:$C,3,0)</f>
        <v>365</v>
      </c>
      <c r="K27" s="3" t="str">
        <f t="shared" si="1"/>
        <v>Liquidity Provider</v>
      </c>
      <c r="L27" s="3" t="str">
        <f t="shared" si="2"/>
        <v>Liquidity Receiver</v>
      </c>
    </row>
    <row r="28" spans="1:12" ht="15.75" thickBot="1" x14ac:dyDescent="0.3">
      <c r="A28" s="3" t="s">
        <v>1395</v>
      </c>
      <c r="B28" s="3" t="s">
        <v>1396</v>
      </c>
      <c r="C28" s="3" t="s">
        <v>65</v>
      </c>
      <c r="D28" s="3" t="s">
        <v>23</v>
      </c>
      <c r="E28" s="7">
        <v>45876</v>
      </c>
      <c r="F28" s="7">
        <v>45938</v>
      </c>
      <c r="G28" s="3">
        <f t="shared" si="0"/>
        <v>62</v>
      </c>
      <c r="H28" s="3" t="str">
        <f>IF(ISNUMBER(MATCH(A28,Closed!$A:$A,0)), "Closed", IF(G28&lt;=2,"Daily",IF(G28&lt;=5,"Weekly",IF(G28&lt;=31,"Monthly",IF(G28&lt;=90,"Quarterly",IF(G28&lt;=180,"Semi-annual",IF(G28&lt;=366,"Annual","Missing Data")))))))</f>
        <v>Quarterly</v>
      </c>
      <c r="I28" s="3">
        <f>VLOOKUP($D28,LiquidityProfile!$A:$C,2,0)</f>
        <v>30</v>
      </c>
      <c r="J28" s="3">
        <f>VLOOKUP($D28,LiquidityProfile!$A:$C,3,0)</f>
        <v>365</v>
      </c>
      <c r="K28" s="3" t="str">
        <f t="shared" si="1"/>
        <v>Liquidity Provider</v>
      </c>
      <c r="L28" s="3" t="str">
        <f t="shared" si="2"/>
        <v>Liquidity Receiver</v>
      </c>
    </row>
    <row r="29" spans="1:12" ht="15.75" thickBot="1" x14ac:dyDescent="0.3">
      <c r="A29" s="3" t="s">
        <v>86</v>
      </c>
      <c r="B29" s="3" t="s">
        <v>87</v>
      </c>
      <c r="C29" s="3" t="s">
        <v>65</v>
      </c>
      <c r="D29" s="3" t="s">
        <v>23</v>
      </c>
      <c r="E29" s="7">
        <v>45933</v>
      </c>
      <c r="F29" s="7">
        <v>45938</v>
      </c>
      <c r="G29" s="3">
        <f t="shared" si="0"/>
        <v>5</v>
      </c>
      <c r="H29" s="3" t="str">
        <f>IF(ISNUMBER(MATCH(A29,Closed!$A:$A,0)), "Closed", IF(G29&lt;=2,"Daily",IF(G29&lt;=5,"Weekly",IF(G29&lt;=31,"Monthly",IF(G29&lt;=90,"Quarterly",IF(G29&lt;=180,"Semi-annual",IF(G29&lt;=366,"Annual","Missing Data")))))))</f>
        <v>Weekly</v>
      </c>
      <c r="I29" s="3">
        <f>VLOOKUP($D29,LiquidityProfile!$A:$C,2,0)</f>
        <v>30</v>
      </c>
      <c r="J29" s="3">
        <f>VLOOKUP($D29,LiquidityProfile!$A:$C,3,0)</f>
        <v>365</v>
      </c>
      <c r="K29" s="3" t="str">
        <f t="shared" si="1"/>
        <v>Liquidity Provider</v>
      </c>
      <c r="L29" s="3" t="str">
        <f t="shared" si="2"/>
        <v>Liquidity Receiver</v>
      </c>
    </row>
    <row r="30" spans="1:12" ht="15.75" thickBot="1" x14ac:dyDescent="0.3">
      <c r="A30" s="3" t="s">
        <v>68</v>
      </c>
      <c r="B30" s="3" t="s">
        <v>1397</v>
      </c>
      <c r="C30" s="3" t="s">
        <v>65</v>
      </c>
      <c r="D30" s="3" t="s">
        <v>23</v>
      </c>
      <c r="E30" s="7">
        <v>45898</v>
      </c>
      <c r="F30" s="7">
        <v>45938</v>
      </c>
      <c r="G30" s="3">
        <f t="shared" si="0"/>
        <v>40</v>
      </c>
      <c r="H30" s="3" t="str">
        <f>IF(ISNUMBER(MATCH(A30,Closed!$A:$A,0)), "Closed", IF(G30&lt;=2,"Daily",IF(G30&lt;=5,"Weekly",IF(G30&lt;=31,"Monthly",IF(G30&lt;=90,"Quarterly",IF(G30&lt;=180,"Semi-annual",IF(G30&lt;=366,"Annual","Missing Data")))))))</f>
        <v>Quarterly</v>
      </c>
      <c r="I30" s="3">
        <f>VLOOKUP($D30,LiquidityProfile!$A:$C,2,0)</f>
        <v>30</v>
      </c>
      <c r="J30" s="3">
        <f>VLOOKUP($D30,LiquidityProfile!$A:$C,3,0)</f>
        <v>365</v>
      </c>
      <c r="K30" s="3" t="str">
        <f t="shared" si="1"/>
        <v>Liquidity Provider</v>
      </c>
      <c r="L30" s="3" t="str">
        <f t="shared" si="2"/>
        <v>Liquidity Receiver</v>
      </c>
    </row>
    <row r="31" spans="1:12" ht="15.75" thickBot="1" x14ac:dyDescent="0.3">
      <c r="A31" s="3" t="s">
        <v>66</v>
      </c>
      <c r="B31" s="3" t="s">
        <v>67</v>
      </c>
      <c r="C31" s="3" t="s">
        <v>65</v>
      </c>
      <c r="D31" s="3" t="s">
        <v>23</v>
      </c>
      <c r="E31" s="7">
        <v>45933</v>
      </c>
      <c r="F31" s="7">
        <v>45938</v>
      </c>
      <c r="G31" s="3">
        <f t="shared" si="0"/>
        <v>5</v>
      </c>
      <c r="H31" s="3" t="str">
        <f>IF(ISNUMBER(MATCH(A31,Closed!$A:$A,0)), "Closed", IF(G31&lt;=2,"Daily",IF(G31&lt;=5,"Weekly",IF(G31&lt;=31,"Monthly",IF(G31&lt;=90,"Quarterly",IF(G31&lt;=180,"Semi-annual",IF(G31&lt;=366,"Annual","Missing Data")))))))</f>
        <v>Weekly</v>
      </c>
      <c r="I31" s="3">
        <f>VLOOKUP($D31,LiquidityProfile!$A:$C,2,0)</f>
        <v>30</v>
      </c>
      <c r="J31" s="3">
        <f>VLOOKUP($D31,LiquidityProfile!$A:$C,3,0)</f>
        <v>365</v>
      </c>
      <c r="K31" s="3" t="str">
        <f t="shared" si="1"/>
        <v>Liquidity Provider</v>
      </c>
      <c r="L31" s="3" t="str">
        <f t="shared" si="2"/>
        <v>Liquidity Receiver</v>
      </c>
    </row>
    <row r="32" spans="1:12" ht="15.75" thickBot="1" x14ac:dyDescent="0.3">
      <c r="A32" s="3" t="s">
        <v>80</v>
      </c>
      <c r="B32" s="3" t="s">
        <v>81</v>
      </c>
      <c r="C32" s="3" t="s">
        <v>65</v>
      </c>
      <c r="D32" s="3" t="s">
        <v>23</v>
      </c>
      <c r="E32" s="7">
        <v>45933</v>
      </c>
      <c r="F32" s="7">
        <v>45938</v>
      </c>
      <c r="G32" s="3">
        <f t="shared" si="0"/>
        <v>5</v>
      </c>
      <c r="H32" s="3" t="str">
        <f>IF(ISNUMBER(MATCH(A32,Closed!$A:$A,0)), "Closed", IF(G32&lt;=2,"Daily",IF(G32&lt;=5,"Weekly",IF(G32&lt;=31,"Monthly",IF(G32&lt;=90,"Quarterly",IF(G32&lt;=180,"Semi-annual",IF(G32&lt;=366,"Annual","Missing Data")))))))</f>
        <v>Weekly</v>
      </c>
      <c r="I32" s="3">
        <f>VLOOKUP($D32,LiquidityProfile!$A:$C,2,0)</f>
        <v>30</v>
      </c>
      <c r="J32" s="3">
        <f>VLOOKUP($D32,LiquidityProfile!$A:$C,3,0)</f>
        <v>365</v>
      </c>
      <c r="K32" s="3" t="str">
        <f t="shared" si="1"/>
        <v>Liquidity Provider</v>
      </c>
      <c r="L32" s="3" t="str">
        <f t="shared" si="2"/>
        <v>Liquidity Receiver</v>
      </c>
    </row>
    <row r="33" spans="1:12" ht="15.75" thickBot="1" x14ac:dyDescent="0.3">
      <c r="A33" s="3" t="s">
        <v>90</v>
      </c>
      <c r="B33" s="3" t="s">
        <v>91</v>
      </c>
      <c r="C33" s="3" t="s">
        <v>40</v>
      </c>
      <c r="D33" s="3" t="s">
        <v>16</v>
      </c>
      <c r="E33" s="7">
        <v>45937</v>
      </c>
      <c r="F33" s="7">
        <v>45938</v>
      </c>
      <c r="G33" s="3">
        <f t="shared" si="0"/>
        <v>1</v>
      </c>
      <c r="H33" s="3" t="str">
        <f>IF(ISNUMBER(MATCH(A33,Closed!$A:$A,0)), "Closed", IF(G33&lt;=2,"Daily",IF(G33&lt;=5,"Weekly",IF(G33&lt;=31,"Monthly",IF(G33&lt;=90,"Quarterly",IF(G33&lt;=180,"Semi-annual",IF(G33&lt;=366,"Annual","Missing Data")))))))</f>
        <v>Daily</v>
      </c>
      <c r="I33" s="3">
        <f>VLOOKUP($D33,LiquidityProfile!$A:$C,2,0)</f>
        <v>366</v>
      </c>
      <c r="J33" s="3">
        <f>VLOOKUP($D33,LiquidityProfile!$A:$C,3,0)</f>
        <v>1825</v>
      </c>
      <c r="K33" s="3" t="str">
        <f t="shared" si="1"/>
        <v>Liquidity Receiver</v>
      </c>
      <c r="L33" s="3" t="str">
        <f t="shared" si="2"/>
        <v>Liquidity Receiver</v>
      </c>
    </row>
    <row r="34" spans="1:12" ht="15.75" thickBot="1" x14ac:dyDescent="0.3">
      <c r="A34" s="3" t="s">
        <v>92</v>
      </c>
      <c r="B34" s="3" t="s">
        <v>93</v>
      </c>
      <c r="C34" s="3" t="s">
        <v>40</v>
      </c>
      <c r="D34" s="3" t="s">
        <v>16</v>
      </c>
      <c r="E34" s="7">
        <v>45936</v>
      </c>
      <c r="F34" s="7">
        <v>45938</v>
      </c>
      <c r="G34" s="3">
        <f t="shared" si="0"/>
        <v>2</v>
      </c>
      <c r="H34" s="3" t="str">
        <f>IF(ISNUMBER(MATCH(A34,Closed!$A:$A,0)), "Closed", IF(G34&lt;=2,"Daily",IF(G34&lt;=5,"Weekly",IF(G34&lt;=31,"Monthly",IF(G34&lt;=90,"Quarterly",IF(G34&lt;=180,"Semi-annual",IF(G34&lt;=366,"Annual","Missing Data")))))))</f>
        <v>Daily</v>
      </c>
      <c r="I34" s="3">
        <f>VLOOKUP($D34,LiquidityProfile!$A:$C,2,0)</f>
        <v>366</v>
      </c>
      <c r="J34" s="3">
        <f>VLOOKUP($D34,LiquidityProfile!$A:$C,3,0)</f>
        <v>1825</v>
      </c>
      <c r="K34" s="3" t="str">
        <f t="shared" si="1"/>
        <v>Liquidity Receiver</v>
      </c>
      <c r="L34" s="3" t="str">
        <f t="shared" si="2"/>
        <v>Liquidity Receiver</v>
      </c>
    </row>
    <row r="35" spans="1:12" ht="15.75" thickBot="1" x14ac:dyDescent="0.3">
      <c r="A35" s="3" t="s">
        <v>1398</v>
      </c>
      <c r="B35" s="3" t="s">
        <v>1399</v>
      </c>
      <c r="C35" s="3" t="s">
        <v>40</v>
      </c>
      <c r="D35" s="3" t="s">
        <v>16</v>
      </c>
      <c r="E35" s="7">
        <v>45778</v>
      </c>
      <c r="F35" s="7">
        <v>45938</v>
      </c>
      <c r="G35" s="3">
        <f t="shared" si="0"/>
        <v>160</v>
      </c>
      <c r="H35" s="3" t="str">
        <f>IF(ISNUMBER(MATCH(A35,Closed!$A:$A,0)), "Closed", IF(G35&lt;=2,"Daily",IF(G35&lt;=5,"Weekly",IF(G35&lt;=31,"Monthly",IF(G35&lt;=90,"Quarterly",IF(G35&lt;=180,"Semi-annual",IF(G35&lt;=366,"Annual","Missing Data")))))))</f>
        <v>Semi-annual</v>
      </c>
      <c r="I35" s="3">
        <f>VLOOKUP($D35,LiquidityProfile!$A:$C,2,0)</f>
        <v>366</v>
      </c>
      <c r="J35" s="3">
        <f>VLOOKUP($D35,LiquidityProfile!$A:$C,3,0)</f>
        <v>1825</v>
      </c>
      <c r="K35" s="3" t="str">
        <f t="shared" si="1"/>
        <v>Liquidity Receiver</v>
      </c>
      <c r="L35" s="3" t="str">
        <f t="shared" si="2"/>
        <v>Liquidity Receiver</v>
      </c>
    </row>
    <row r="36" spans="1:12" ht="15.75" thickBot="1" x14ac:dyDescent="0.3">
      <c r="A36" s="3" t="s">
        <v>1400</v>
      </c>
      <c r="B36" s="3" t="s">
        <v>1401</v>
      </c>
      <c r="C36" s="3" t="s">
        <v>40</v>
      </c>
      <c r="D36" s="3" t="s">
        <v>16</v>
      </c>
      <c r="E36" s="7">
        <v>45937</v>
      </c>
      <c r="F36" s="7">
        <v>45938</v>
      </c>
      <c r="G36" s="3">
        <f t="shared" si="0"/>
        <v>1</v>
      </c>
      <c r="H36" s="3" t="str">
        <f>IF(ISNUMBER(MATCH(A36,Closed!$A:$A,0)), "Closed", IF(G36&lt;=2,"Daily",IF(G36&lt;=5,"Weekly",IF(G36&lt;=31,"Monthly",IF(G36&lt;=90,"Quarterly",IF(G36&lt;=180,"Semi-annual",IF(G36&lt;=366,"Annual","Missing Data")))))))</f>
        <v>Daily</v>
      </c>
      <c r="I36" s="3">
        <f>VLOOKUP($D36,LiquidityProfile!$A:$C,2,0)</f>
        <v>366</v>
      </c>
      <c r="J36" s="3">
        <f>VLOOKUP($D36,LiquidityProfile!$A:$C,3,0)</f>
        <v>1825</v>
      </c>
      <c r="K36" s="3" t="str">
        <f t="shared" si="1"/>
        <v>Liquidity Receiver</v>
      </c>
      <c r="L36" s="3" t="str">
        <f t="shared" si="2"/>
        <v>Liquidity Receiver</v>
      </c>
    </row>
    <row r="37" spans="1:12" ht="15.75" thickBot="1" x14ac:dyDescent="0.3">
      <c r="A37" s="3" t="s">
        <v>1402</v>
      </c>
      <c r="B37" s="3" t="s">
        <v>1403</v>
      </c>
      <c r="C37" s="3" t="s">
        <v>65</v>
      </c>
      <c r="D37" s="3" t="s">
        <v>16</v>
      </c>
      <c r="E37" s="7">
        <v>45898</v>
      </c>
      <c r="F37" s="7">
        <v>45938</v>
      </c>
      <c r="G37" s="3">
        <f t="shared" si="0"/>
        <v>40</v>
      </c>
      <c r="H37" s="3" t="str">
        <f>IF(ISNUMBER(MATCH(A37,Closed!$A:$A,0)), "Closed", IF(G37&lt;=2,"Daily",IF(G37&lt;=5,"Weekly",IF(G37&lt;=31,"Monthly",IF(G37&lt;=90,"Quarterly",IF(G37&lt;=180,"Semi-annual",IF(G37&lt;=366,"Annual","Missing Data")))))))</f>
        <v>Quarterly</v>
      </c>
      <c r="I37" s="3">
        <f>VLOOKUP($D37,LiquidityProfile!$A:$C,2,0)</f>
        <v>366</v>
      </c>
      <c r="J37" s="3">
        <f>VLOOKUP($D37,LiquidityProfile!$A:$C,3,0)</f>
        <v>1825</v>
      </c>
      <c r="K37" s="3" t="str">
        <f t="shared" si="1"/>
        <v>Liquidity Receiver</v>
      </c>
      <c r="L37" s="3" t="str">
        <f t="shared" si="2"/>
        <v>Liquidity Receiver</v>
      </c>
    </row>
    <row r="38" spans="1:12" ht="15.75" thickBot="1" x14ac:dyDescent="0.3">
      <c r="A38" s="3" t="s">
        <v>1404</v>
      </c>
      <c r="B38" s="3" t="s">
        <v>1405</v>
      </c>
      <c r="C38" s="3" t="s">
        <v>65</v>
      </c>
      <c r="D38" s="3" t="s">
        <v>16</v>
      </c>
      <c r="E38" s="7">
        <v>45898</v>
      </c>
      <c r="F38" s="7">
        <v>45938</v>
      </c>
      <c r="G38" s="3">
        <f t="shared" si="0"/>
        <v>40</v>
      </c>
      <c r="H38" s="3" t="str">
        <f>IF(ISNUMBER(MATCH(A38,Closed!$A:$A,0)), "Closed", IF(G38&lt;=2,"Daily",IF(G38&lt;=5,"Weekly",IF(G38&lt;=31,"Monthly",IF(G38&lt;=90,"Quarterly",IF(G38&lt;=180,"Semi-annual",IF(G38&lt;=366,"Annual","Missing Data")))))))</f>
        <v>Quarterly</v>
      </c>
      <c r="I38" s="3">
        <f>VLOOKUP($D38,LiquidityProfile!$A:$C,2,0)</f>
        <v>366</v>
      </c>
      <c r="J38" s="3">
        <f>VLOOKUP($D38,LiquidityProfile!$A:$C,3,0)</f>
        <v>1825</v>
      </c>
      <c r="K38" s="3" t="str">
        <f t="shared" si="1"/>
        <v>Liquidity Receiver</v>
      </c>
      <c r="L38" s="3" t="str">
        <f t="shared" si="2"/>
        <v>Liquidity Receiver</v>
      </c>
    </row>
    <row r="39" spans="1:12" ht="15.75" thickBot="1" x14ac:dyDescent="0.3">
      <c r="A39" s="3" t="s">
        <v>1406</v>
      </c>
      <c r="B39" s="3" t="s">
        <v>1407</v>
      </c>
      <c r="C39" s="3" t="s">
        <v>65</v>
      </c>
      <c r="D39" s="3" t="s">
        <v>16</v>
      </c>
      <c r="E39" s="7">
        <v>45898</v>
      </c>
      <c r="F39" s="7">
        <v>45938</v>
      </c>
      <c r="G39" s="3">
        <f t="shared" si="0"/>
        <v>40</v>
      </c>
      <c r="H39" s="3" t="str">
        <f>IF(ISNUMBER(MATCH(A39,Closed!$A:$A,0)), "Closed", IF(G39&lt;=2,"Daily",IF(G39&lt;=5,"Weekly",IF(G39&lt;=31,"Monthly",IF(G39&lt;=90,"Quarterly",IF(G39&lt;=180,"Semi-annual",IF(G39&lt;=366,"Annual","Missing Data")))))))</f>
        <v>Quarterly</v>
      </c>
      <c r="I39" s="3">
        <f>VLOOKUP($D39,LiquidityProfile!$A:$C,2,0)</f>
        <v>366</v>
      </c>
      <c r="J39" s="3">
        <f>VLOOKUP($D39,LiquidityProfile!$A:$C,3,0)</f>
        <v>1825</v>
      </c>
      <c r="K39" s="3" t="str">
        <f t="shared" si="1"/>
        <v>Liquidity Receiver</v>
      </c>
      <c r="L39" s="3" t="str">
        <f t="shared" si="2"/>
        <v>Liquidity Receiver</v>
      </c>
    </row>
    <row r="40" spans="1:12" ht="15.75" thickBot="1" x14ac:dyDescent="0.3">
      <c r="A40" s="3" t="s">
        <v>1408</v>
      </c>
      <c r="B40" s="3" t="s">
        <v>1407</v>
      </c>
      <c r="C40" s="3" t="s">
        <v>65</v>
      </c>
      <c r="D40" s="3" t="s">
        <v>16</v>
      </c>
      <c r="E40" s="7">
        <v>45898</v>
      </c>
      <c r="F40" s="7">
        <v>45938</v>
      </c>
      <c r="G40" s="3">
        <f t="shared" si="0"/>
        <v>40</v>
      </c>
      <c r="H40" s="3" t="str">
        <f>IF(ISNUMBER(MATCH(A40,Closed!$A:$A,0)), "Closed", IF(G40&lt;=2,"Daily",IF(G40&lt;=5,"Weekly",IF(G40&lt;=31,"Monthly",IF(G40&lt;=90,"Quarterly",IF(G40&lt;=180,"Semi-annual",IF(G40&lt;=366,"Annual","Missing Data")))))))</f>
        <v>Quarterly</v>
      </c>
      <c r="I40" s="3">
        <f>VLOOKUP($D40,LiquidityProfile!$A:$C,2,0)</f>
        <v>366</v>
      </c>
      <c r="J40" s="3">
        <f>VLOOKUP($D40,LiquidityProfile!$A:$C,3,0)</f>
        <v>1825</v>
      </c>
      <c r="K40" s="3" t="str">
        <f t="shared" si="1"/>
        <v>Liquidity Receiver</v>
      </c>
      <c r="L40" s="3" t="str">
        <f t="shared" si="2"/>
        <v>Liquidity Receiver</v>
      </c>
    </row>
    <row r="41" spans="1:12" ht="15.75" thickBot="1" x14ac:dyDescent="0.3">
      <c r="A41" s="3" t="s">
        <v>1409</v>
      </c>
      <c r="B41" s="3" t="s">
        <v>1410</v>
      </c>
      <c r="C41" s="3" t="s">
        <v>65</v>
      </c>
      <c r="D41" s="3" t="s">
        <v>16</v>
      </c>
      <c r="E41" s="7">
        <v>45838</v>
      </c>
      <c r="F41" s="7">
        <v>45938</v>
      </c>
      <c r="G41" s="3">
        <f t="shared" si="0"/>
        <v>100</v>
      </c>
      <c r="H41" s="3" t="str">
        <f>IF(ISNUMBER(MATCH(A41,Closed!$A:$A,0)), "Closed", IF(G41&lt;=2,"Daily",IF(G41&lt;=5,"Weekly",IF(G41&lt;=31,"Monthly",IF(G41&lt;=90,"Quarterly",IF(G41&lt;=180,"Semi-annual",IF(G41&lt;=366,"Annual","Missing Data")))))))</f>
        <v>Semi-annual</v>
      </c>
      <c r="I41" s="3">
        <f>VLOOKUP($D41,LiquidityProfile!$A:$C,2,0)</f>
        <v>366</v>
      </c>
      <c r="J41" s="3">
        <f>VLOOKUP($D41,LiquidityProfile!$A:$C,3,0)</f>
        <v>1825</v>
      </c>
      <c r="K41" s="3" t="str">
        <f t="shared" si="1"/>
        <v>Liquidity Receiver</v>
      </c>
      <c r="L41" s="3" t="str">
        <f t="shared" si="2"/>
        <v>Liquidity Receiver</v>
      </c>
    </row>
    <row r="42" spans="1:12" ht="15.75" thickBot="1" x14ac:dyDescent="0.3">
      <c r="A42" s="3" t="s">
        <v>1411</v>
      </c>
      <c r="B42" s="3" t="s">
        <v>1412</v>
      </c>
      <c r="C42" s="3" t="s">
        <v>65</v>
      </c>
      <c r="D42" s="3" t="s">
        <v>16</v>
      </c>
      <c r="E42" s="7">
        <v>45900</v>
      </c>
      <c r="F42" s="7">
        <v>45938</v>
      </c>
      <c r="G42" s="3">
        <f t="shared" si="0"/>
        <v>38</v>
      </c>
      <c r="H42" s="3" t="str">
        <f>IF(ISNUMBER(MATCH(A42,Closed!$A:$A,0)), "Closed", IF(G42&lt;=2,"Daily",IF(G42&lt;=5,"Weekly",IF(G42&lt;=31,"Monthly",IF(G42&lt;=90,"Quarterly",IF(G42&lt;=180,"Semi-annual",IF(G42&lt;=366,"Annual","Missing Data")))))))</f>
        <v>Quarterly</v>
      </c>
      <c r="I42" s="3">
        <f>VLOOKUP($D42,LiquidityProfile!$A:$C,2,0)</f>
        <v>366</v>
      </c>
      <c r="J42" s="3">
        <f>VLOOKUP($D42,LiquidityProfile!$A:$C,3,0)</f>
        <v>1825</v>
      </c>
      <c r="K42" s="3" t="str">
        <f t="shared" si="1"/>
        <v>Liquidity Receiver</v>
      </c>
      <c r="L42" s="3" t="str">
        <f t="shared" si="2"/>
        <v>Liquidity Receiver</v>
      </c>
    </row>
    <row r="43" spans="1:12" ht="15.75" thickBot="1" x14ac:dyDescent="0.3">
      <c r="A43" s="3" t="s">
        <v>1413</v>
      </c>
      <c r="B43" s="3" t="s">
        <v>1414</v>
      </c>
      <c r="C43" s="3" t="s">
        <v>65</v>
      </c>
      <c r="D43" s="3" t="s">
        <v>16</v>
      </c>
      <c r="E43" s="7">
        <v>45898</v>
      </c>
      <c r="F43" s="7">
        <v>45938</v>
      </c>
      <c r="G43" s="3">
        <f t="shared" si="0"/>
        <v>40</v>
      </c>
      <c r="H43" s="3" t="str">
        <f>IF(ISNUMBER(MATCH(A43,Closed!$A:$A,0)), "Closed", IF(G43&lt;=2,"Daily",IF(G43&lt;=5,"Weekly",IF(G43&lt;=31,"Monthly",IF(G43&lt;=90,"Quarterly",IF(G43&lt;=180,"Semi-annual",IF(G43&lt;=366,"Annual","Missing Data")))))))</f>
        <v>Quarterly</v>
      </c>
      <c r="I43" s="3">
        <f>VLOOKUP($D43,LiquidityProfile!$A:$C,2,0)</f>
        <v>366</v>
      </c>
      <c r="J43" s="3">
        <f>VLOOKUP($D43,LiquidityProfile!$A:$C,3,0)</f>
        <v>1825</v>
      </c>
      <c r="K43" s="3" t="str">
        <f t="shared" si="1"/>
        <v>Liquidity Receiver</v>
      </c>
      <c r="L43" s="3" t="str">
        <f t="shared" si="2"/>
        <v>Liquidity Receiver</v>
      </c>
    </row>
    <row r="44" spans="1:12" ht="15.75" thickBot="1" x14ac:dyDescent="0.3">
      <c r="A44" s="3" t="s">
        <v>116</v>
      </c>
      <c r="B44" s="3" t="s">
        <v>117</v>
      </c>
      <c r="C44" s="3" t="s">
        <v>40</v>
      </c>
      <c r="D44" s="3" t="s">
        <v>15</v>
      </c>
      <c r="E44" s="7">
        <v>45936</v>
      </c>
      <c r="F44" s="7">
        <v>45938</v>
      </c>
      <c r="G44" s="3">
        <f t="shared" si="0"/>
        <v>2</v>
      </c>
      <c r="H44" s="3" t="str">
        <f>IF(ISNUMBER(MATCH(A44,Closed!$A:$A,0)), "Closed", IF(G44&lt;=2,"Daily",IF(G44&lt;=5,"Weekly",IF(G44&lt;=31,"Monthly",IF(G44&lt;=90,"Quarterly",IF(G44&lt;=180,"Semi-annual",IF(G44&lt;=366,"Annual","Missing Data")))))))</f>
        <v>Daily</v>
      </c>
      <c r="I44" s="3">
        <f>VLOOKUP($D44,LiquidityProfile!$A:$C,2,0)</f>
        <v>30</v>
      </c>
      <c r="J44" s="3">
        <f>VLOOKUP($D44,LiquidityProfile!$A:$C,3,0)</f>
        <v>365</v>
      </c>
      <c r="K44" s="3" t="str">
        <f t="shared" si="1"/>
        <v>Liquidity Provider</v>
      </c>
      <c r="L44" s="3" t="str">
        <f t="shared" si="2"/>
        <v>Liquidity Receiver</v>
      </c>
    </row>
    <row r="45" spans="1:12" ht="15.75" thickBot="1" x14ac:dyDescent="0.3">
      <c r="A45" s="3" t="s">
        <v>108</v>
      </c>
      <c r="B45" s="3" t="s">
        <v>109</v>
      </c>
      <c r="C45" s="3" t="s">
        <v>40</v>
      </c>
      <c r="D45" s="3" t="s">
        <v>15</v>
      </c>
      <c r="E45" s="7">
        <v>45937</v>
      </c>
      <c r="F45" s="7">
        <v>45938</v>
      </c>
      <c r="G45" s="3">
        <f t="shared" si="0"/>
        <v>1</v>
      </c>
      <c r="H45" s="3" t="str">
        <f>IF(ISNUMBER(MATCH(A45,Closed!$A:$A,0)), "Closed", IF(G45&lt;=2,"Daily",IF(G45&lt;=5,"Weekly",IF(G45&lt;=31,"Monthly",IF(G45&lt;=90,"Quarterly",IF(G45&lt;=180,"Semi-annual",IF(G45&lt;=366,"Annual","Missing Data")))))))</f>
        <v>Daily</v>
      </c>
      <c r="I45" s="3">
        <f>VLOOKUP($D45,LiquidityProfile!$A:$C,2,0)</f>
        <v>30</v>
      </c>
      <c r="J45" s="3">
        <f>VLOOKUP($D45,LiquidityProfile!$A:$C,3,0)</f>
        <v>365</v>
      </c>
      <c r="K45" s="3" t="str">
        <f t="shared" si="1"/>
        <v>Liquidity Provider</v>
      </c>
      <c r="L45" s="3" t="str">
        <f t="shared" si="2"/>
        <v>Liquidity Receiver</v>
      </c>
    </row>
    <row r="46" spans="1:12" ht="15.75" thickBot="1" x14ac:dyDescent="0.3">
      <c r="A46" s="3" t="s">
        <v>100</v>
      </c>
      <c r="B46" s="3" t="s">
        <v>101</v>
      </c>
      <c r="C46" s="3" t="s">
        <v>40</v>
      </c>
      <c r="D46" s="3" t="s">
        <v>15</v>
      </c>
      <c r="E46" s="7">
        <v>45937</v>
      </c>
      <c r="F46" s="7">
        <v>45938</v>
      </c>
      <c r="G46" s="3">
        <f t="shared" si="0"/>
        <v>1</v>
      </c>
      <c r="H46" s="3" t="str">
        <f>IF(ISNUMBER(MATCH(A46,Closed!$A:$A,0)), "Closed", IF(G46&lt;=2,"Daily",IF(G46&lt;=5,"Weekly",IF(G46&lt;=31,"Monthly",IF(G46&lt;=90,"Quarterly",IF(G46&lt;=180,"Semi-annual",IF(G46&lt;=366,"Annual","Missing Data")))))))</f>
        <v>Daily</v>
      </c>
      <c r="I46" s="3">
        <f>VLOOKUP($D46,LiquidityProfile!$A:$C,2,0)</f>
        <v>30</v>
      </c>
      <c r="J46" s="3">
        <f>VLOOKUP($D46,LiquidityProfile!$A:$C,3,0)</f>
        <v>365</v>
      </c>
      <c r="K46" s="3" t="str">
        <f t="shared" si="1"/>
        <v>Liquidity Provider</v>
      </c>
      <c r="L46" s="3" t="str">
        <f t="shared" si="2"/>
        <v>Liquidity Receiver</v>
      </c>
    </row>
    <row r="47" spans="1:12" ht="15.75" thickBot="1" x14ac:dyDescent="0.3">
      <c r="A47" s="3" t="s">
        <v>110</v>
      </c>
      <c r="B47" s="3" t="s">
        <v>111</v>
      </c>
      <c r="C47" s="3" t="s">
        <v>40</v>
      </c>
      <c r="D47" s="3" t="s">
        <v>15</v>
      </c>
      <c r="E47" s="7">
        <v>45936</v>
      </c>
      <c r="F47" s="7">
        <v>45938</v>
      </c>
      <c r="G47" s="3">
        <f t="shared" si="0"/>
        <v>2</v>
      </c>
      <c r="H47" s="3" t="str">
        <f>IF(ISNUMBER(MATCH(A47,Closed!$A:$A,0)), "Closed", IF(G47&lt;=2,"Daily",IF(G47&lt;=5,"Weekly",IF(G47&lt;=31,"Monthly",IF(G47&lt;=90,"Quarterly",IF(G47&lt;=180,"Semi-annual",IF(G47&lt;=366,"Annual","Missing Data")))))))</f>
        <v>Daily</v>
      </c>
      <c r="I47" s="3">
        <f>VLOOKUP($D47,LiquidityProfile!$A:$C,2,0)</f>
        <v>30</v>
      </c>
      <c r="J47" s="3">
        <f>VLOOKUP($D47,LiquidityProfile!$A:$C,3,0)</f>
        <v>365</v>
      </c>
      <c r="K47" s="3" t="str">
        <f t="shared" si="1"/>
        <v>Liquidity Provider</v>
      </c>
      <c r="L47" s="3" t="str">
        <f t="shared" si="2"/>
        <v>Liquidity Receiver</v>
      </c>
    </row>
    <row r="48" spans="1:12" ht="15.75" thickBot="1" x14ac:dyDescent="0.3">
      <c r="A48" s="3" t="s">
        <v>94</v>
      </c>
      <c r="B48" s="3" t="s">
        <v>95</v>
      </c>
      <c r="C48" s="3" t="s">
        <v>40</v>
      </c>
      <c r="D48" s="3" t="s">
        <v>15</v>
      </c>
      <c r="E48" s="7">
        <v>45937</v>
      </c>
      <c r="F48" s="7">
        <v>45938</v>
      </c>
      <c r="G48" s="3">
        <f t="shared" si="0"/>
        <v>1</v>
      </c>
      <c r="H48" s="3" t="str">
        <f>IF(ISNUMBER(MATCH(A48,Closed!$A:$A,0)), "Closed", IF(G48&lt;=2,"Daily",IF(G48&lt;=5,"Weekly",IF(G48&lt;=31,"Monthly",IF(G48&lt;=90,"Quarterly",IF(G48&lt;=180,"Semi-annual",IF(G48&lt;=366,"Annual","Missing Data")))))))</f>
        <v>Daily</v>
      </c>
      <c r="I48" s="3">
        <f>VLOOKUP($D48,LiquidityProfile!$A:$C,2,0)</f>
        <v>30</v>
      </c>
      <c r="J48" s="3">
        <f>VLOOKUP($D48,LiquidityProfile!$A:$C,3,0)</f>
        <v>365</v>
      </c>
      <c r="K48" s="3" t="str">
        <f t="shared" si="1"/>
        <v>Liquidity Provider</v>
      </c>
      <c r="L48" s="3" t="str">
        <f t="shared" si="2"/>
        <v>Liquidity Receiver</v>
      </c>
    </row>
    <row r="49" spans="1:12" ht="15.75" thickBot="1" x14ac:dyDescent="0.3">
      <c r="A49" s="3" t="s">
        <v>96</v>
      </c>
      <c r="B49" s="3" t="s">
        <v>97</v>
      </c>
      <c r="C49" s="3" t="s">
        <v>40</v>
      </c>
      <c r="D49" s="3" t="s">
        <v>15</v>
      </c>
      <c r="E49" s="7">
        <v>45936</v>
      </c>
      <c r="F49" s="7">
        <v>45938</v>
      </c>
      <c r="G49" s="3">
        <f t="shared" si="0"/>
        <v>2</v>
      </c>
      <c r="H49" s="3" t="str">
        <f>IF(ISNUMBER(MATCH(A49,Closed!$A:$A,0)), "Closed", IF(G49&lt;=2,"Daily",IF(G49&lt;=5,"Weekly",IF(G49&lt;=31,"Monthly",IF(G49&lt;=90,"Quarterly",IF(G49&lt;=180,"Semi-annual",IF(G49&lt;=366,"Annual","Missing Data")))))))</f>
        <v>Daily</v>
      </c>
      <c r="I49" s="3">
        <f>VLOOKUP($D49,LiquidityProfile!$A:$C,2,0)</f>
        <v>30</v>
      </c>
      <c r="J49" s="3">
        <f>VLOOKUP($D49,LiquidityProfile!$A:$C,3,0)</f>
        <v>365</v>
      </c>
      <c r="K49" s="3" t="str">
        <f t="shared" si="1"/>
        <v>Liquidity Provider</v>
      </c>
      <c r="L49" s="3" t="str">
        <f t="shared" si="2"/>
        <v>Liquidity Receiver</v>
      </c>
    </row>
    <row r="50" spans="1:12" ht="15.75" thickBot="1" x14ac:dyDescent="0.3">
      <c r="A50" s="3" t="s">
        <v>98</v>
      </c>
      <c r="B50" s="3" t="s">
        <v>99</v>
      </c>
      <c r="C50" s="3" t="s">
        <v>40</v>
      </c>
      <c r="D50" s="3" t="s">
        <v>15</v>
      </c>
      <c r="E50" s="7">
        <v>45937</v>
      </c>
      <c r="F50" s="7">
        <v>45938</v>
      </c>
      <c r="G50" s="3">
        <f t="shared" si="0"/>
        <v>1</v>
      </c>
      <c r="H50" s="3" t="str">
        <f>IF(ISNUMBER(MATCH(A50,Closed!$A:$A,0)), "Closed", IF(G50&lt;=2,"Daily",IF(G50&lt;=5,"Weekly",IF(G50&lt;=31,"Monthly",IF(G50&lt;=90,"Quarterly",IF(G50&lt;=180,"Semi-annual",IF(G50&lt;=366,"Annual","Missing Data")))))))</f>
        <v>Daily</v>
      </c>
      <c r="I50" s="3">
        <f>VLOOKUP($D50,LiquidityProfile!$A:$C,2,0)</f>
        <v>30</v>
      </c>
      <c r="J50" s="3">
        <f>VLOOKUP($D50,LiquidityProfile!$A:$C,3,0)</f>
        <v>365</v>
      </c>
      <c r="K50" s="3" t="str">
        <f t="shared" si="1"/>
        <v>Liquidity Provider</v>
      </c>
      <c r="L50" s="3" t="str">
        <f t="shared" si="2"/>
        <v>Liquidity Receiver</v>
      </c>
    </row>
    <row r="51" spans="1:12" ht="15.75" thickBot="1" x14ac:dyDescent="0.3">
      <c r="A51" s="3" t="s">
        <v>120</v>
      </c>
      <c r="B51" s="3" t="s">
        <v>121</v>
      </c>
      <c r="C51" s="3" t="s">
        <v>65</v>
      </c>
      <c r="D51" s="3" t="s">
        <v>15</v>
      </c>
      <c r="E51" s="7">
        <v>45933</v>
      </c>
      <c r="F51" s="7">
        <v>45938</v>
      </c>
      <c r="G51" s="3">
        <f t="shared" si="0"/>
        <v>5</v>
      </c>
      <c r="H51" s="3" t="str">
        <f>IF(ISNUMBER(MATCH(A51,Closed!$A:$A,0)), "Closed", IF(G51&lt;=2,"Daily",IF(G51&lt;=5,"Weekly",IF(G51&lt;=31,"Monthly",IF(G51&lt;=90,"Quarterly",IF(G51&lt;=180,"Semi-annual",IF(G51&lt;=366,"Annual","Missing Data")))))))</f>
        <v>Weekly</v>
      </c>
      <c r="I51" s="3">
        <f>VLOOKUP($D51,LiquidityProfile!$A:$C,2,0)</f>
        <v>30</v>
      </c>
      <c r="J51" s="3">
        <f>VLOOKUP($D51,LiquidityProfile!$A:$C,3,0)</f>
        <v>365</v>
      </c>
      <c r="K51" s="3" t="str">
        <f t="shared" si="1"/>
        <v>Liquidity Provider</v>
      </c>
      <c r="L51" s="3" t="str">
        <f t="shared" si="2"/>
        <v>Liquidity Receiver</v>
      </c>
    </row>
    <row r="52" spans="1:12" ht="15.75" thickBot="1" x14ac:dyDescent="0.3">
      <c r="A52" s="3" t="s">
        <v>1415</v>
      </c>
      <c r="B52" s="3" t="s">
        <v>1416</v>
      </c>
      <c r="C52" s="3" t="s">
        <v>65</v>
      </c>
      <c r="D52" s="3" t="s">
        <v>15</v>
      </c>
      <c r="E52" s="7">
        <v>45838</v>
      </c>
      <c r="F52" s="7">
        <v>45938</v>
      </c>
      <c r="G52" s="3">
        <f t="shared" si="0"/>
        <v>100</v>
      </c>
      <c r="H52" s="3" t="str">
        <f>IF(ISNUMBER(MATCH(A52,Closed!$A:$A,0)), "Closed", IF(G52&lt;=2,"Daily",IF(G52&lt;=5,"Weekly",IF(G52&lt;=31,"Monthly",IF(G52&lt;=90,"Quarterly",IF(G52&lt;=180,"Semi-annual",IF(G52&lt;=366,"Annual","Missing Data")))))))</f>
        <v>Semi-annual</v>
      </c>
      <c r="I52" s="3">
        <f>VLOOKUP($D52,LiquidityProfile!$A:$C,2,0)</f>
        <v>30</v>
      </c>
      <c r="J52" s="3">
        <f>VLOOKUP($D52,LiquidityProfile!$A:$C,3,0)</f>
        <v>365</v>
      </c>
      <c r="K52" s="3" t="str">
        <f t="shared" si="1"/>
        <v>Liquidity Provider</v>
      </c>
      <c r="L52" s="3" t="str">
        <f t="shared" si="2"/>
        <v>Liquidity Receiver</v>
      </c>
    </row>
    <row r="53" spans="1:12" ht="15.75" thickBot="1" x14ac:dyDescent="0.3">
      <c r="A53" s="3" t="s">
        <v>518</v>
      </c>
      <c r="B53" s="3" t="s">
        <v>519</v>
      </c>
      <c r="C53" s="3" t="s">
        <v>40</v>
      </c>
      <c r="D53" s="3" t="s">
        <v>9</v>
      </c>
      <c r="E53" s="7">
        <v>45937</v>
      </c>
      <c r="F53" s="7">
        <v>45938</v>
      </c>
      <c r="G53" s="3">
        <f t="shared" si="0"/>
        <v>1</v>
      </c>
      <c r="H53" s="3" t="str">
        <f>IF(ISNUMBER(MATCH(A53,Closed!$A:$A,0)), "Closed", IF(G53&lt;=2,"Daily",IF(G53&lt;=5,"Weekly",IF(G53&lt;=31,"Monthly",IF(G53&lt;=90,"Quarterly",IF(G53&lt;=180,"Semi-annual",IF(G53&lt;=366,"Annual","Missing Data")))))))</f>
        <v>Daily</v>
      </c>
      <c r="I53" s="3">
        <f>VLOOKUP($D53,LiquidityProfile!$A:$C,2,0)</f>
        <v>5</v>
      </c>
      <c r="J53" s="3">
        <f>VLOOKUP($D53,LiquidityProfile!$A:$C,3,0)</f>
        <v>10</v>
      </c>
      <c r="K53" s="3" t="str">
        <f t="shared" si="1"/>
        <v>Liquidity Provider</v>
      </c>
      <c r="L53" s="3" t="str">
        <f t="shared" si="2"/>
        <v>Liquidity Provider</v>
      </c>
    </row>
    <row r="54" spans="1:12" ht="15.75" thickBot="1" x14ac:dyDescent="0.3">
      <c r="A54" s="3" t="s">
        <v>514</v>
      </c>
      <c r="B54" s="3" t="s">
        <v>515</v>
      </c>
      <c r="C54" s="3" t="s">
        <v>40</v>
      </c>
      <c r="D54" s="3" t="s">
        <v>9</v>
      </c>
      <c r="E54" s="7">
        <v>45937</v>
      </c>
      <c r="F54" s="7">
        <v>45938</v>
      </c>
      <c r="G54" s="3">
        <f t="shared" si="0"/>
        <v>1</v>
      </c>
      <c r="H54" s="3" t="str">
        <f>IF(ISNUMBER(MATCH(A54,Closed!$A:$A,0)), "Closed", IF(G54&lt;=2,"Daily",IF(G54&lt;=5,"Weekly",IF(G54&lt;=31,"Monthly",IF(G54&lt;=90,"Quarterly",IF(G54&lt;=180,"Semi-annual",IF(G54&lt;=366,"Annual","Missing Data")))))))</f>
        <v>Daily</v>
      </c>
      <c r="I54" s="3">
        <f>VLOOKUP($D54,LiquidityProfile!$A:$C,2,0)</f>
        <v>5</v>
      </c>
      <c r="J54" s="3">
        <f>VLOOKUP($D54,LiquidityProfile!$A:$C,3,0)</f>
        <v>10</v>
      </c>
      <c r="K54" s="3" t="str">
        <f t="shared" si="1"/>
        <v>Liquidity Provider</v>
      </c>
      <c r="L54" s="3" t="str">
        <f t="shared" si="2"/>
        <v>Liquidity Provider</v>
      </c>
    </row>
    <row r="55" spans="1:12" ht="15.75" thickBot="1" x14ac:dyDescent="0.3">
      <c r="A55" s="3" t="s">
        <v>520</v>
      </c>
      <c r="B55" s="3" t="s">
        <v>521</v>
      </c>
      <c r="C55" s="3" t="s">
        <v>40</v>
      </c>
      <c r="D55" s="3" t="s">
        <v>9</v>
      </c>
      <c r="E55" s="7">
        <v>45936</v>
      </c>
      <c r="F55" s="7">
        <v>45938</v>
      </c>
      <c r="G55" s="3">
        <f t="shared" si="0"/>
        <v>2</v>
      </c>
      <c r="H55" s="3" t="str">
        <f>IF(ISNUMBER(MATCH(A55,Closed!$A:$A,0)), "Closed", IF(G55&lt;=2,"Daily",IF(G55&lt;=5,"Weekly",IF(G55&lt;=31,"Monthly",IF(G55&lt;=90,"Quarterly",IF(G55&lt;=180,"Semi-annual",IF(G55&lt;=366,"Annual","Missing Data")))))))</f>
        <v>Daily</v>
      </c>
      <c r="I55" s="3">
        <f>VLOOKUP($D55,LiquidityProfile!$A:$C,2,0)</f>
        <v>5</v>
      </c>
      <c r="J55" s="3">
        <f>VLOOKUP($D55,LiquidityProfile!$A:$C,3,0)</f>
        <v>10</v>
      </c>
      <c r="K55" s="3" t="str">
        <f t="shared" si="1"/>
        <v>Liquidity Provider</v>
      </c>
      <c r="L55" s="3" t="str">
        <f t="shared" si="2"/>
        <v>Liquidity Provider</v>
      </c>
    </row>
    <row r="56" spans="1:12" ht="15.75" thickBot="1" x14ac:dyDescent="0.3">
      <c r="A56" s="3" t="s">
        <v>516</v>
      </c>
      <c r="B56" s="3" t="s">
        <v>517</v>
      </c>
      <c r="C56" s="3" t="s">
        <v>40</v>
      </c>
      <c r="D56" s="3" t="s">
        <v>9</v>
      </c>
      <c r="E56" s="7">
        <v>45937</v>
      </c>
      <c r="F56" s="7">
        <v>45938</v>
      </c>
      <c r="G56" s="3">
        <f t="shared" si="0"/>
        <v>1</v>
      </c>
      <c r="H56" s="3" t="str">
        <f>IF(ISNUMBER(MATCH(A56,Closed!$A:$A,0)), "Closed", IF(G56&lt;=2,"Daily",IF(G56&lt;=5,"Weekly",IF(G56&lt;=31,"Monthly",IF(G56&lt;=90,"Quarterly",IF(G56&lt;=180,"Semi-annual",IF(G56&lt;=366,"Annual","Missing Data")))))))</f>
        <v>Daily</v>
      </c>
      <c r="I56" s="3">
        <f>VLOOKUP($D56,LiquidityProfile!$A:$C,2,0)</f>
        <v>5</v>
      </c>
      <c r="J56" s="3">
        <f>VLOOKUP($D56,LiquidityProfile!$A:$C,3,0)</f>
        <v>10</v>
      </c>
      <c r="K56" s="3" t="str">
        <f t="shared" si="1"/>
        <v>Liquidity Provider</v>
      </c>
      <c r="L56" s="3" t="str">
        <f t="shared" si="2"/>
        <v>Liquidity Provider</v>
      </c>
    </row>
    <row r="57" spans="1:12" ht="15.75" thickBot="1" x14ac:dyDescent="0.3">
      <c r="A57" s="3" t="s">
        <v>512</v>
      </c>
      <c r="B57" s="3" t="s">
        <v>513</v>
      </c>
      <c r="C57" s="3" t="s">
        <v>40</v>
      </c>
      <c r="D57" s="3" t="s">
        <v>9</v>
      </c>
      <c r="E57" s="7">
        <v>45937</v>
      </c>
      <c r="F57" s="7">
        <v>45938</v>
      </c>
      <c r="G57" s="3">
        <f t="shared" si="0"/>
        <v>1</v>
      </c>
      <c r="H57" s="3" t="str">
        <f>IF(ISNUMBER(MATCH(A57,Closed!$A:$A,0)), "Closed", IF(G57&lt;=2,"Daily",IF(G57&lt;=5,"Weekly",IF(G57&lt;=31,"Monthly",IF(G57&lt;=90,"Quarterly",IF(G57&lt;=180,"Semi-annual",IF(G57&lt;=366,"Annual","Missing Data")))))))</f>
        <v>Daily</v>
      </c>
      <c r="I57" s="3">
        <f>VLOOKUP($D57,LiquidityProfile!$A:$C,2,0)</f>
        <v>5</v>
      </c>
      <c r="J57" s="3">
        <f>VLOOKUP($D57,LiquidityProfile!$A:$C,3,0)</f>
        <v>10</v>
      </c>
      <c r="K57" s="3" t="str">
        <f t="shared" si="1"/>
        <v>Liquidity Provider</v>
      </c>
      <c r="L57" s="3" t="str">
        <f t="shared" si="2"/>
        <v>Liquidity Provider</v>
      </c>
    </row>
    <row r="58" spans="1:12" ht="15.75" thickBot="1" x14ac:dyDescent="0.3">
      <c r="A58" s="3" t="s">
        <v>528</v>
      </c>
      <c r="B58" s="3" t="s">
        <v>529</v>
      </c>
      <c r="C58" s="3" t="s">
        <v>65</v>
      </c>
      <c r="D58" s="3" t="s">
        <v>9</v>
      </c>
      <c r="E58" s="7">
        <v>45937</v>
      </c>
      <c r="F58" s="7">
        <v>45938</v>
      </c>
      <c r="G58" s="3">
        <f t="shared" si="0"/>
        <v>1</v>
      </c>
      <c r="H58" s="3" t="str">
        <f>IF(ISNUMBER(MATCH(A58,Closed!$A:$A,0)), "Closed", IF(G58&lt;=2,"Daily",IF(G58&lt;=5,"Weekly",IF(G58&lt;=31,"Monthly",IF(G58&lt;=90,"Quarterly",IF(G58&lt;=180,"Semi-annual",IF(G58&lt;=366,"Annual","Missing Data")))))))</f>
        <v>Daily</v>
      </c>
      <c r="I58" s="3">
        <f>VLOOKUP($D58,LiquidityProfile!$A:$C,2,0)</f>
        <v>5</v>
      </c>
      <c r="J58" s="3">
        <f>VLOOKUP($D58,LiquidityProfile!$A:$C,3,0)</f>
        <v>10</v>
      </c>
      <c r="K58" s="3" t="str">
        <f t="shared" si="1"/>
        <v>Liquidity Provider</v>
      </c>
      <c r="L58" s="3" t="str">
        <f t="shared" si="2"/>
        <v>Liquidity Provider</v>
      </c>
    </row>
    <row r="59" spans="1:12" ht="15.75" thickBot="1" x14ac:dyDescent="0.3">
      <c r="A59" s="3" t="s">
        <v>1417</v>
      </c>
      <c r="B59" s="3" t="s">
        <v>1418</v>
      </c>
      <c r="C59" s="3" t="s">
        <v>65</v>
      </c>
      <c r="D59" s="3" t="s">
        <v>9</v>
      </c>
      <c r="E59" s="7">
        <v>45937</v>
      </c>
      <c r="F59" s="7">
        <v>45938</v>
      </c>
      <c r="G59" s="3">
        <f t="shared" si="0"/>
        <v>1</v>
      </c>
      <c r="H59" s="3" t="str">
        <f>IF(ISNUMBER(MATCH(A59,Closed!$A:$A,0)), "Closed", IF(G59&lt;=2,"Daily",IF(G59&lt;=5,"Weekly",IF(G59&lt;=31,"Monthly",IF(G59&lt;=90,"Quarterly",IF(G59&lt;=180,"Semi-annual",IF(G59&lt;=366,"Annual","Missing Data")))))))</f>
        <v>Daily</v>
      </c>
      <c r="I59" s="3">
        <f>VLOOKUP($D59,LiquidityProfile!$A:$C,2,0)</f>
        <v>5</v>
      </c>
      <c r="J59" s="3">
        <f>VLOOKUP($D59,LiquidityProfile!$A:$C,3,0)</f>
        <v>10</v>
      </c>
      <c r="K59" s="3" t="str">
        <f t="shared" si="1"/>
        <v>Liquidity Provider</v>
      </c>
      <c r="L59" s="3" t="str">
        <f t="shared" si="2"/>
        <v>Liquidity Provider</v>
      </c>
    </row>
    <row r="60" spans="1:12" ht="15.75" thickBot="1" x14ac:dyDescent="0.3">
      <c r="A60" s="3" t="s">
        <v>536</v>
      </c>
      <c r="B60" s="3" t="s">
        <v>537</v>
      </c>
      <c r="C60" s="3" t="s">
        <v>65</v>
      </c>
      <c r="D60" s="3" t="s">
        <v>9</v>
      </c>
      <c r="E60" s="7">
        <v>45930</v>
      </c>
      <c r="F60" s="7">
        <v>45938</v>
      </c>
      <c r="G60" s="3">
        <f t="shared" si="0"/>
        <v>8</v>
      </c>
      <c r="H60" s="3" t="str">
        <f>IF(ISNUMBER(MATCH(A60,Closed!$A:$A,0)), "Closed", IF(G60&lt;=2,"Daily",IF(G60&lt;=5,"Weekly",IF(G60&lt;=31,"Monthly",IF(G60&lt;=90,"Quarterly",IF(G60&lt;=180,"Semi-annual",IF(G60&lt;=366,"Annual","Missing Data")))))))</f>
        <v>Monthly</v>
      </c>
      <c r="I60" s="3">
        <f>VLOOKUP($D60,LiquidityProfile!$A:$C,2,0)</f>
        <v>5</v>
      </c>
      <c r="J60" s="3">
        <f>VLOOKUP($D60,LiquidityProfile!$A:$C,3,0)</f>
        <v>10</v>
      </c>
      <c r="K60" s="3" t="str">
        <f t="shared" si="1"/>
        <v>Liquidity Provider</v>
      </c>
      <c r="L60" s="3" t="str">
        <f t="shared" si="2"/>
        <v>Liquidity Provider</v>
      </c>
    </row>
    <row r="61" spans="1:12" ht="15.75" thickBot="1" x14ac:dyDescent="0.3">
      <c r="A61" s="3" t="s">
        <v>1419</v>
      </c>
      <c r="B61" s="3" t="s">
        <v>1420</v>
      </c>
      <c r="C61" s="3" t="s">
        <v>65</v>
      </c>
      <c r="D61" s="3" t="s">
        <v>9</v>
      </c>
      <c r="E61" s="7">
        <v>45930</v>
      </c>
      <c r="F61" s="7">
        <v>45938</v>
      </c>
      <c r="G61" s="3">
        <f t="shared" si="0"/>
        <v>8</v>
      </c>
      <c r="H61" s="3" t="str">
        <f>IF(ISNUMBER(MATCH(A61,Closed!$A:$A,0)), "Closed", IF(G61&lt;=2,"Daily",IF(G61&lt;=5,"Weekly",IF(G61&lt;=31,"Monthly",IF(G61&lt;=90,"Quarterly",IF(G61&lt;=180,"Semi-annual",IF(G61&lt;=366,"Annual","Missing Data")))))))</f>
        <v>Monthly</v>
      </c>
      <c r="I61" s="3">
        <f>VLOOKUP($D61,LiquidityProfile!$A:$C,2,0)</f>
        <v>5</v>
      </c>
      <c r="J61" s="3">
        <f>VLOOKUP($D61,LiquidityProfile!$A:$C,3,0)</f>
        <v>10</v>
      </c>
      <c r="K61" s="3" t="str">
        <f t="shared" si="1"/>
        <v>Liquidity Provider</v>
      </c>
      <c r="L61" s="3" t="str">
        <f t="shared" si="2"/>
        <v>Liquidity Provider</v>
      </c>
    </row>
    <row r="62" spans="1:12" ht="15.75" thickBot="1" x14ac:dyDescent="0.3">
      <c r="A62" s="3" t="s">
        <v>1421</v>
      </c>
      <c r="B62" s="3" t="s">
        <v>1422</v>
      </c>
      <c r="C62" s="3" t="s">
        <v>65</v>
      </c>
      <c r="D62" s="3" t="s">
        <v>9</v>
      </c>
      <c r="E62" s="7">
        <v>45933</v>
      </c>
      <c r="F62" s="7">
        <v>45938</v>
      </c>
      <c r="G62" s="3">
        <f t="shared" si="0"/>
        <v>5</v>
      </c>
      <c r="H62" s="3" t="str">
        <f>IF(ISNUMBER(MATCH(A62,Closed!$A:$A,0)), "Closed", IF(G62&lt;=2,"Daily",IF(G62&lt;=5,"Weekly",IF(G62&lt;=31,"Monthly",IF(G62&lt;=90,"Quarterly",IF(G62&lt;=180,"Semi-annual",IF(G62&lt;=366,"Annual","Missing Data")))))))</f>
        <v>Weekly</v>
      </c>
      <c r="I62" s="3">
        <f>VLOOKUP($D62,LiquidityProfile!$A:$C,2,0)</f>
        <v>5</v>
      </c>
      <c r="J62" s="3">
        <f>VLOOKUP($D62,LiquidityProfile!$A:$C,3,0)</f>
        <v>10</v>
      </c>
      <c r="K62" s="3" t="str">
        <f t="shared" si="1"/>
        <v>Liquidity Provider</v>
      </c>
      <c r="L62" s="3" t="str">
        <f t="shared" si="2"/>
        <v>Liquidity Provider</v>
      </c>
    </row>
    <row r="63" spans="1:12" ht="15.75" thickBot="1" x14ac:dyDescent="0.3">
      <c r="A63" s="3" t="s">
        <v>522</v>
      </c>
      <c r="B63" s="3" t="s">
        <v>1423</v>
      </c>
      <c r="C63" s="3" t="s">
        <v>65</v>
      </c>
      <c r="D63" s="3" t="s">
        <v>9</v>
      </c>
      <c r="E63" s="7">
        <v>45933</v>
      </c>
      <c r="F63" s="7">
        <v>45938</v>
      </c>
      <c r="G63" s="3">
        <f t="shared" si="0"/>
        <v>5</v>
      </c>
      <c r="H63" s="3" t="str">
        <f>IF(ISNUMBER(MATCH(A63,Closed!$A:$A,0)), "Closed", IF(G63&lt;=2,"Daily",IF(G63&lt;=5,"Weekly",IF(G63&lt;=31,"Monthly",IF(G63&lt;=90,"Quarterly",IF(G63&lt;=180,"Semi-annual",IF(G63&lt;=366,"Annual","Missing Data")))))))</f>
        <v>Weekly</v>
      </c>
      <c r="I63" s="3">
        <f>VLOOKUP($D63,LiquidityProfile!$A:$C,2,0)</f>
        <v>5</v>
      </c>
      <c r="J63" s="3">
        <f>VLOOKUP($D63,LiquidityProfile!$A:$C,3,0)</f>
        <v>10</v>
      </c>
      <c r="K63" s="3" t="str">
        <f t="shared" si="1"/>
        <v>Liquidity Provider</v>
      </c>
      <c r="L63" s="3" t="str">
        <f t="shared" si="2"/>
        <v>Liquidity Provider</v>
      </c>
    </row>
    <row r="64" spans="1:12" ht="15.75" thickBot="1" x14ac:dyDescent="0.3">
      <c r="A64" s="3" t="s">
        <v>1424</v>
      </c>
      <c r="B64" s="3" t="s">
        <v>1425</v>
      </c>
      <c r="C64" s="3" t="s">
        <v>65</v>
      </c>
      <c r="D64" s="3" t="s">
        <v>9</v>
      </c>
      <c r="E64" s="7">
        <v>45933</v>
      </c>
      <c r="F64" s="7">
        <v>45938</v>
      </c>
      <c r="G64" s="3">
        <f t="shared" si="0"/>
        <v>5</v>
      </c>
      <c r="H64" s="3" t="str">
        <f>IF(ISNUMBER(MATCH(A64,Closed!$A:$A,0)), "Closed", IF(G64&lt;=2,"Daily",IF(G64&lt;=5,"Weekly",IF(G64&lt;=31,"Monthly",IF(G64&lt;=90,"Quarterly",IF(G64&lt;=180,"Semi-annual",IF(G64&lt;=366,"Annual","Missing Data")))))))</f>
        <v>Weekly</v>
      </c>
      <c r="I64" s="3">
        <f>VLOOKUP($D64,LiquidityProfile!$A:$C,2,0)</f>
        <v>5</v>
      </c>
      <c r="J64" s="3">
        <f>VLOOKUP($D64,LiquidityProfile!$A:$C,3,0)</f>
        <v>10</v>
      </c>
      <c r="K64" s="3" t="str">
        <f t="shared" si="1"/>
        <v>Liquidity Provider</v>
      </c>
      <c r="L64" s="3" t="str">
        <f t="shared" si="2"/>
        <v>Liquidity Provider</v>
      </c>
    </row>
    <row r="65" spans="1:12" ht="15.75" thickBot="1" x14ac:dyDescent="0.3">
      <c r="A65" s="3" t="s">
        <v>530</v>
      </c>
      <c r="B65" s="3" t="s">
        <v>531</v>
      </c>
      <c r="C65" s="3" t="s">
        <v>65</v>
      </c>
      <c r="D65" s="3" t="s">
        <v>9</v>
      </c>
      <c r="E65" s="7">
        <v>45933</v>
      </c>
      <c r="F65" s="7">
        <v>45938</v>
      </c>
      <c r="G65" s="3">
        <f t="shared" si="0"/>
        <v>5</v>
      </c>
      <c r="H65" s="3" t="str">
        <f>IF(ISNUMBER(MATCH(A65,Closed!$A:$A,0)), "Closed", IF(G65&lt;=2,"Daily",IF(G65&lt;=5,"Weekly",IF(G65&lt;=31,"Monthly",IF(G65&lt;=90,"Quarterly",IF(G65&lt;=180,"Semi-annual",IF(G65&lt;=366,"Annual","Missing Data")))))))</f>
        <v>Weekly</v>
      </c>
      <c r="I65" s="3">
        <f>VLOOKUP($D65,LiquidityProfile!$A:$C,2,0)</f>
        <v>5</v>
      </c>
      <c r="J65" s="3">
        <f>VLOOKUP($D65,LiquidityProfile!$A:$C,3,0)</f>
        <v>10</v>
      </c>
      <c r="K65" s="3" t="str">
        <f t="shared" si="1"/>
        <v>Liquidity Provider</v>
      </c>
      <c r="L65" s="3" t="str">
        <f t="shared" si="2"/>
        <v>Liquidity Provider</v>
      </c>
    </row>
    <row r="66" spans="1:12" ht="15.75" thickBot="1" x14ac:dyDescent="0.3">
      <c r="A66" s="3" t="s">
        <v>548</v>
      </c>
      <c r="B66" s="3" t="s">
        <v>549</v>
      </c>
      <c r="C66" s="3" t="s">
        <v>65</v>
      </c>
      <c r="D66" s="3" t="s">
        <v>9</v>
      </c>
      <c r="E66" s="7">
        <v>45933</v>
      </c>
      <c r="F66" s="7">
        <v>45938</v>
      </c>
      <c r="G66" s="3">
        <f t="shared" ref="G66:G129" si="3">IF(ISBLANK(E66), "", F66-E66)</f>
        <v>5</v>
      </c>
      <c r="H66" s="3" t="str">
        <f>IF(ISNUMBER(MATCH(A66,Closed!$A:$A,0)), "Closed", IF(G66&lt;=2,"Daily",IF(G66&lt;=5,"Weekly",IF(G66&lt;=31,"Monthly",IF(G66&lt;=90,"Quarterly",IF(G66&lt;=180,"Semi-annual",IF(G66&lt;=366,"Annual","Missing Data")))))))</f>
        <v>Weekly</v>
      </c>
      <c r="I66" s="3">
        <f>VLOOKUP($D66,LiquidityProfile!$A:$C,2,0)</f>
        <v>5</v>
      </c>
      <c r="J66" s="3">
        <f>VLOOKUP($D66,LiquidityProfile!$A:$C,3,0)</f>
        <v>10</v>
      </c>
      <c r="K66" s="3" t="str">
        <f t="shared" si="1"/>
        <v>Liquidity Provider</v>
      </c>
      <c r="L66" s="3" t="str">
        <f t="shared" si="2"/>
        <v>Liquidity Provider</v>
      </c>
    </row>
    <row r="67" spans="1:12" ht="15.75" thickBot="1" x14ac:dyDescent="0.3">
      <c r="A67" s="3" t="s">
        <v>544</v>
      </c>
      <c r="B67" s="3" t="s">
        <v>545</v>
      </c>
      <c r="C67" s="3" t="s">
        <v>65</v>
      </c>
      <c r="D67" s="3" t="s">
        <v>9</v>
      </c>
      <c r="E67" s="7">
        <v>45933</v>
      </c>
      <c r="F67" s="7">
        <v>45938</v>
      </c>
      <c r="G67" s="3">
        <f t="shared" si="3"/>
        <v>5</v>
      </c>
      <c r="H67" s="3" t="str">
        <f>IF(ISNUMBER(MATCH(A67,Closed!$A:$A,0)), "Closed", IF(G67&lt;=2,"Daily",IF(G67&lt;=5,"Weekly",IF(G67&lt;=31,"Monthly",IF(G67&lt;=90,"Quarterly",IF(G67&lt;=180,"Semi-annual",IF(G67&lt;=366,"Annual","Missing Data")))))))</f>
        <v>Weekly</v>
      </c>
      <c r="I67" s="3">
        <f>VLOOKUP($D67,LiquidityProfile!$A:$C,2,0)</f>
        <v>5</v>
      </c>
      <c r="J67" s="3">
        <f>VLOOKUP($D67,LiquidityProfile!$A:$C,3,0)</f>
        <v>10</v>
      </c>
      <c r="K67" s="3" t="str">
        <f t="shared" ref="K67:K130" si="4">IF(H67="Closed","Not Applicable",IF(I67&lt;=30,"Liquidity Provider","Liquidity Receiver"))</f>
        <v>Liquidity Provider</v>
      </c>
      <c r="L67" s="3" t="str">
        <f t="shared" ref="L67:L130" si="5">IF(H67="Closed","Not Applicable",IF(J67&lt;=30,"Liquidity Provider","Liquidity Receiver"))</f>
        <v>Liquidity Provider</v>
      </c>
    </row>
    <row r="68" spans="1:12" ht="15.75" thickBot="1" x14ac:dyDescent="0.3">
      <c r="A68" s="3" t="s">
        <v>538</v>
      </c>
      <c r="B68" s="3" t="s">
        <v>539</v>
      </c>
      <c r="C68" s="3" t="s">
        <v>65</v>
      </c>
      <c r="D68" s="3" t="s">
        <v>9</v>
      </c>
      <c r="E68" s="7">
        <v>45936</v>
      </c>
      <c r="F68" s="7">
        <v>45938</v>
      </c>
      <c r="G68" s="3">
        <f t="shared" si="3"/>
        <v>2</v>
      </c>
      <c r="H68" s="3" t="str">
        <f>IF(ISNUMBER(MATCH(A68,Closed!$A:$A,0)), "Closed", IF(G68&lt;=2,"Daily",IF(G68&lt;=5,"Weekly",IF(G68&lt;=31,"Monthly",IF(G68&lt;=90,"Quarterly",IF(G68&lt;=180,"Semi-annual",IF(G68&lt;=366,"Annual","Missing Data")))))))</f>
        <v>Daily</v>
      </c>
      <c r="I68" s="3">
        <f>VLOOKUP($D68,LiquidityProfile!$A:$C,2,0)</f>
        <v>5</v>
      </c>
      <c r="J68" s="3">
        <f>VLOOKUP($D68,LiquidityProfile!$A:$C,3,0)</f>
        <v>10</v>
      </c>
      <c r="K68" s="3" t="str">
        <f t="shared" si="4"/>
        <v>Liquidity Provider</v>
      </c>
      <c r="L68" s="3" t="str">
        <f t="shared" si="5"/>
        <v>Liquidity Provider</v>
      </c>
    </row>
    <row r="69" spans="1:12" ht="15.75" thickBot="1" x14ac:dyDescent="0.3">
      <c r="A69" s="3" t="s">
        <v>554</v>
      </c>
      <c r="B69" s="3" t="s">
        <v>555</v>
      </c>
      <c r="C69" s="3" t="s">
        <v>65</v>
      </c>
      <c r="D69" s="3" t="s">
        <v>9</v>
      </c>
      <c r="E69" s="7">
        <v>45933</v>
      </c>
      <c r="F69" s="7">
        <v>45938</v>
      </c>
      <c r="G69" s="3">
        <f t="shared" si="3"/>
        <v>5</v>
      </c>
      <c r="H69" s="3" t="str">
        <f>IF(ISNUMBER(MATCH(A69,Closed!$A:$A,0)), "Closed", IF(G69&lt;=2,"Daily",IF(G69&lt;=5,"Weekly",IF(G69&lt;=31,"Monthly",IF(G69&lt;=90,"Quarterly",IF(G69&lt;=180,"Semi-annual",IF(G69&lt;=366,"Annual","Missing Data")))))))</f>
        <v>Weekly</v>
      </c>
      <c r="I69" s="3">
        <f>VLOOKUP($D69,LiquidityProfile!$A:$C,2,0)</f>
        <v>5</v>
      </c>
      <c r="J69" s="3">
        <f>VLOOKUP($D69,LiquidityProfile!$A:$C,3,0)</f>
        <v>10</v>
      </c>
      <c r="K69" s="3" t="str">
        <f t="shared" si="4"/>
        <v>Liquidity Provider</v>
      </c>
      <c r="L69" s="3" t="str">
        <f t="shared" si="5"/>
        <v>Liquidity Provider</v>
      </c>
    </row>
    <row r="70" spans="1:12" ht="15.75" thickBot="1" x14ac:dyDescent="0.3">
      <c r="A70" s="3" t="s">
        <v>1426</v>
      </c>
      <c r="B70" s="3" t="s">
        <v>1427</v>
      </c>
      <c r="C70" s="3" t="s">
        <v>65</v>
      </c>
      <c r="D70" s="3" t="s">
        <v>9</v>
      </c>
      <c r="E70" s="7">
        <v>45930</v>
      </c>
      <c r="F70" s="7">
        <v>45938</v>
      </c>
      <c r="G70" s="3">
        <f t="shared" si="3"/>
        <v>8</v>
      </c>
      <c r="H70" s="3" t="str">
        <f>IF(ISNUMBER(MATCH(A70,Closed!$A:$A,0)), "Closed", IF(G70&lt;=2,"Daily",IF(G70&lt;=5,"Weekly",IF(G70&lt;=31,"Monthly",IF(G70&lt;=90,"Quarterly",IF(G70&lt;=180,"Semi-annual",IF(G70&lt;=366,"Annual","Missing Data")))))))</f>
        <v>Monthly</v>
      </c>
      <c r="I70" s="3">
        <f>VLOOKUP($D70,LiquidityProfile!$A:$C,2,0)</f>
        <v>5</v>
      </c>
      <c r="J70" s="3">
        <f>VLOOKUP($D70,LiquidityProfile!$A:$C,3,0)</f>
        <v>10</v>
      </c>
      <c r="K70" s="3" t="str">
        <f t="shared" si="4"/>
        <v>Liquidity Provider</v>
      </c>
      <c r="L70" s="3" t="str">
        <f t="shared" si="5"/>
        <v>Liquidity Provider</v>
      </c>
    </row>
    <row r="71" spans="1:12" ht="15.75" thickBot="1" x14ac:dyDescent="0.3">
      <c r="A71" s="3" t="s">
        <v>534</v>
      </c>
      <c r="B71" s="3" t="s">
        <v>535</v>
      </c>
      <c r="C71" s="3" t="s">
        <v>65</v>
      </c>
      <c r="D71" s="3" t="s">
        <v>9</v>
      </c>
      <c r="E71" s="7">
        <v>45937</v>
      </c>
      <c r="F71" s="7">
        <v>45938</v>
      </c>
      <c r="G71" s="3">
        <f t="shared" si="3"/>
        <v>1</v>
      </c>
      <c r="H71" s="3" t="str">
        <f>IF(ISNUMBER(MATCH(A71,Closed!$A:$A,0)), "Closed", IF(G71&lt;=2,"Daily",IF(G71&lt;=5,"Weekly",IF(G71&lt;=31,"Monthly",IF(G71&lt;=90,"Quarterly",IF(G71&lt;=180,"Semi-annual",IF(G71&lt;=366,"Annual","Missing Data")))))))</f>
        <v>Daily</v>
      </c>
      <c r="I71" s="3">
        <f>VLOOKUP($D71,LiquidityProfile!$A:$C,2,0)</f>
        <v>5</v>
      </c>
      <c r="J71" s="3">
        <f>VLOOKUP($D71,LiquidityProfile!$A:$C,3,0)</f>
        <v>10</v>
      </c>
      <c r="K71" s="3" t="str">
        <f t="shared" si="4"/>
        <v>Liquidity Provider</v>
      </c>
      <c r="L71" s="3" t="str">
        <f t="shared" si="5"/>
        <v>Liquidity Provider</v>
      </c>
    </row>
    <row r="72" spans="1:12" ht="15.75" thickBot="1" x14ac:dyDescent="0.3">
      <c r="A72" s="3" t="s">
        <v>532</v>
      </c>
      <c r="B72" s="3" t="s">
        <v>533</v>
      </c>
      <c r="C72" s="3" t="s">
        <v>65</v>
      </c>
      <c r="D72" s="3" t="s">
        <v>9</v>
      </c>
      <c r="E72" s="7">
        <v>45819</v>
      </c>
      <c r="F72" s="7">
        <v>45938</v>
      </c>
      <c r="G72" s="3">
        <f t="shared" si="3"/>
        <v>119</v>
      </c>
      <c r="H72" s="3" t="str">
        <f>IF(ISNUMBER(MATCH(A72,Closed!$A:$A,0)), "Closed", IF(G72&lt;=2,"Daily",IF(G72&lt;=5,"Weekly",IF(G72&lt;=31,"Monthly",IF(G72&lt;=90,"Quarterly",IF(G72&lt;=180,"Semi-annual",IF(G72&lt;=366,"Annual","Missing Data")))))))</f>
        <v>Semi-annual</v>
      </c>
      <c r="I72" s="3">
        <f>VLOOKUP($D72,LiquidityProfile!$A:$C,2,0)</f>
        <v>5</v>
      </c>
      <c r="J72" s="3">
        <f>VLOOKUP($D72,LiquidityProfile!$A:$C,3,0)</f>
        <v>10</v>
      </c>
      <c r="K72" s="3" t="str">
        <f t="shared" si="4"/>
        <v>Liquidity Provider</v>
      </c>
      <c r="L72" s="3" t="str">
        <f t="shared" si="5"/>
        <v>Liquidity Provider</v>
      </c>
    </row>
    <row r="73" spans="1:12" ht="15.75" thickBot="1" x14ac:dyDescent="0.3">
      <c r="A73" s="3" t="s">
        <v>1428</v>
      </c>
      <c r="B73" s="3" t="s">
        <v>1429</v>
      </c>
      <c r="C73" s="3" t="s">
        <v>65</v>
      </c>
      <c r="D73" s="3" t="s">
        <v>9</v>
      </c>
      <c r="E73" s="7">
        <v>45930</v>
      </c>
      <c r="F73" s="7">
        <v>45938</v>
      </c>
      <c r="G73" s="3">
        <f t="shared" si="3"/>
        <v>8</v>
      </c>
      <c r="H73" s="3" t="str">
        <f>IF(ISNUMBER(MATCH(A73,Closed!$A:$A,0)), "Closed", IF(G73&lt;=2,"Daily",IF(G73&lt;=5,"Weekly",IF(G73&lt;=31,"Monthly",IF(G73&lt;=90,"Quarterly",IF(G73&lt;=180,"Semi-annual",IF(G73&lt;=366,"Annual","Missing Data")))))))</f>
        <v>Monthly</v>
      </c>
      <c r="I73" s="3">
        <f>VLOOKUP($D73,LiquidityProfile!$A:$C,2,0)</f>
        <v>5</v>
      </c>
      <c r="J73" s="3">
        <f>VLOOKUP($D73,LiquidityProfile!$A:$C,3,0)</f>
        <v>10</v>
      </c>
      <c r="K73" s="3" t="str">
        <f t="shared" si="4"/>
        <v>Liquidity Provider</v>
      </c>
      <c r="L73" s="3" t="str">
        <f t="shared" si="5"/>
        <v>Liquidity Provider</v>
      </c>
    </row>
    <row r="74" spans="1:12" ht="15.75" thickBot="1" x14ac:dyDescent="0.3">
      <c r="A74" s="3" t="s">
        <v>638</v>
      </c>
      <c r="B74" s="3" t="s">
        <v>639</v>
      </c>
      <c r="C74" s="3" t="s">
        <v>40</v>
      </c>
      <c r="D74" s="3" t="s">
        <v>12</v>
      </c>
      <c r="E74" s="7">
        <v>45937</v>
      </c>
      <c r="F74" s="7">
        <v>45938</v>
      </c>
      <c r="G74" s="3">
        <f t="shared" si="3"/>
        <v>1</v>
      </c>
      <c r="H74" s="3" t="str">
        <f>IF(ISNUMBER(MATCH(A74,Closed!$A:$A,0)), "Closed", IF(G74&lt;=2,"Daily",IF(G74&lt;=5,"Weekly",IF(G74&lt;=31,"Monthly",IF(G74&lt;=90,"Quarterly",IF(G74&lt;=180,"Semi-annual",IF(G74&lt;=366,"Annual","Missing Data")))))))</f>
        <v>Daily</v>
      </c>
      <c r="I74" s="3">
        <f>VLOOKUP($D74,LiquidityProfile!$A:$C,2,0)</f>
        <v>365</v>
      </c>
      <c r="J74" s="3">
        <f>VLOOKUP($D74,LiquidityProfile!$A:$C,3,0)</f>
        <v>1825</v>
      </c>
      <c r="K74" s="3" t="str">
        <f t="shared" si="4"/>
        <v>Liquidity Receiver</v>
      </c>
      <c r="L74" s="3" t="str">
        <f t="shared" si="5"/>
        <v>Liquidity Receiver</v>
      </c>
    </row>
    <row r="75" spans="1:12" ht="15.75" thickBot="1" x14ac:dyDescent="0.3">
      <c r="A75" s="3" t="s">
        <v>1430</v>
      </c>
      <c r="B75" s="3" t="s">
        <v>1431</v>
      </c>
      <c r="C75" s="3" t="s">
        <v>65</v>
      </c>
      <c r="D75" s="3" t="s">
        <v>12</v>
      </c>
      <c r="E75" s="7">
        <v>45936</v>
      </c>
      <c r="F75" s="7">
        <v>45938</v>
      </c>
      <c r="G75" s="3">
        <f t="shared" si="3"/>
        <v>2</v>
      </c>
      <c r="H75" s="3" t="str">
        <f>IF(ISNUMBER(MATCH(A75,Closed!$A:$A,0)), "Closed", IF(G75&lt;=2,"Daily",IF(G75&lt;=5,"Weekly",IF(G75&lt;=31,"Monthly",IF(G75&lt;=90,"Quarterly",IF(G75&lt;=180,"Semi-annual",IF(G75&lt;=366,"Annual","Missing Data")))))))</f>
        <v>Daily</v>
      </c>
      <c r="I75" s="3">
        <f>VLOOKUP($D75,LiquidityProfile!$A:$C,2,0)</f>
        <v>365</v>
      </c>
      <c r="J75" s="3">
        <f>VLOOKUP($D75,LiquidityProfile!$A:$C,3,0)</f>
        <v>1825</v>
      </c>
      <c r="K75" s="3" t="str">
        <f t="shared" si="4"/>
        <v>Liquidity Receiver</v>
      </c>
      <c r="L75" s="3" t="str">
        <f t="shared" si="5"/>
        <v>Liquidity Receiver</v>
      </c>
    </row>
    <row r="76" spans="1:12" ht="15.75" thickBot="1" x14ac:dyDescent="0.3">
      <c r="A76" s="3" t="s">
        <v>1432</v>
      </c>
      <c r="B76" s="3" t="s">
        <v>1433</v>
      </c>
      <c r="C76" s="3" t="s">
        <v>65</v>
      </c>
      <c r="D76" s="3" t="s">
        <v>12</v>
      </c>
      <c r="E76" s="7">
        <v>45898</v>
      </c>
      <c r="F76" s="7">
        <v>45938</v>
      </c>
      <c r="G76" s="3">
        <f t="shared" si="3"/>
        <v>40</v>
      </c>
      <c r="H76" s="3" t="str">
        <f>IF(ISNUMBER(MATCH(A76,Closed!$A:$A,0)), "Closed", IF(G76&lt;=2,"Daily",IF(G76&lt;=5,"Weekly",IF(G76&lt;=31,"Monthly",IF(G76&lt;=90,"Quarterly",IF(G76&lt;=180,"Semi-annual",IF(G76&lt;=366,"Annual","Missing Data")))))))</f>
        <v>Quarterly</v>
      </c>
      <c r="I76" s="3">
        <f>VLOOKUP($D76,LiquidityProfile!$A:$C,2,0)</f>
        <v>365</v>
      </c>
      <c r="J76" s="3">
        <f>VLOOKUP($D76,LiquidityProfile!$A:$C,3,0)</f>
        <v>1825</v>
      </c>
      <c r="K76" s="3" t="str">
        <f t="shared" si="4"/>
        <v>Liquidity Receiver</v>
      </c>
      <c r="L76" s="3" t="str">
        <f t="shared" si="5"/>
        <v>Liquidity Receiver</v>
      </c>
    </row>
    <row r="77" spans="1:12" ht="15.75" thickBot="1" x14ac:dyDescent="0.3">
      <c r="A77" s="3" t="s">
        <v>1434</v>
      </c>
      <c r="B77" s="3" t="s">
        <v>1435</v>
      </c>
      <c r="C77" s="3" t="s">
        <v>65</v>
      </c>
      <c r="D77" s="3" t="s">
        <v>12</v>
      </c>
      <c r="E77" s="7">
        <v>45898</v>
      </c>
      <c r="F77" s="7">
        <v>45938</v>
      </c>
      <c r="G77" s="3">
        <f t="shared" si="3"/>
        <v>40</v>
      </c>
      <c r="H77" s="3" t="str">
        <f>IF(ISNUMBER(MATCH(A77,Closed!$A:$A,0)), "Closed", IF(G77&lt;=2,"Daily",IF(G77&lt;=5,"Weekly",IF(G77&lt;=31,"Monthly",IF(G77&lt;=90,"Quarterly",IF(G77&lt;=180,"Semi-annual",IF(G77&lt;=366,"Annual","Missing Data")))))))</f>
        <v>Quarterly</v>
      </c>
      <c r="I77" s="3">
        <f>VLOOKUP($D77,LiquidityProfile!$A:$C,2,0)</f>
        <v>365</v>
      </c>
      <c r="J77" s="3">
        <f>VLOOKUP($D77,LiquidityProfile!$A:$C,3,0)</f>
        <v>1825</v>
      </c>
      <c r="K77" s="3" t="str">
        <f t="shared" si="4"/>
        <v>Liquidity Receiver</v>
      </c>
      <c r="L77" s="3" t="str">
        <f t="shared" si="5"/>
        <v>Liquidity Receiver</v>
      </c>
    </row>
    <row r="78" spans="1:12" ht="15.75" thickBot="1" x14ac:dyDescent="0.3">
      <c r="A78" s="3" t="s">
        <v>1436</v>
      </c>
      <c r="B78" s="3" t="s">
        <v>1437</v>
      </c>
      <c r="C78" s="3" t="s">
        <v>65</v>
      </c>
      <c r="D78" s="3" t="s">
        <v>12</v>
      </c>
      <c r="E78" s="7">
        <v>45898</v>
      </c>
      <c r="F78" s="7">
        <v>45938</v>
      </c>
      <c r="G78" s="3">
        <f t="shared" si="3"/>
        <v>40</v>
      </c>
      <c r="H78" s="3" t="str">
        <f>IF(ISNUMBER(MATCH(A78,Closed!$A:$A,0)), "Closed", IF(G78&lt;=2,"Daily",IF(G78&lt;=5,"Weekly",IF(G78&lt;=31,"Monthly",IF(G78&lt;=90,"Quarterly",IF(G78&lt;=180,"Semi-annual",IF(G78&lt;=366,"Annual","Missing Data")))))))</f>
        <v>Quarterly</v>
      </c>
      <c r="I78" s="3">
        <f>VLOOKUP($D78,LiquidityProfile!$A:$C,2,0)</f>
        <v>365</v>
      </c>
      <c r="J78" s="3">
        <f>VLOOKUP($D78,LiquidityProfile!$A:$C,3,0)</f>
        <v>1825</v>
      </c>
      <c r="K78" s="3" t="str">
        <f t="shared" si="4"/>
        <v>Liquidity Receiver</v>
      </c>
      <c r="L78" s="3" t="str">
        <f t="shared" si="5"/>
        <v>Liquidity Receiver</v>
      </c>
    </row>
    <row r="79" spans="1:12" ht="15.75" thickBot="1" x14ac:dyDescent="0.3">
      <c r="A79" s="3" t="s">
        <v>1438</v>
      </c>
      <c r="B79" s="3" t="s">
        <v>1439</v>
      </c>
      <c r="C79" s="3" t="s">
        <v>65</v>
      </c>
      <c r="D79" s="3" t="s">
        <v>12</v>
      </c>
      <c r="E79" s="7">
        <v>45931</v>
      </c>
      <c r="F79" s="7">
        <v>45938</v>
      </c>
      <c r="G79" s="3">
        <f t="shared" si="3"/>
        <v>7</v>
      </c>
      <c r="H79" s="3" t="str">
        <f>IF(ISNUMBER(MATCH(A79,Closed!$A:$A,0)), "Closed", IF(G79&lt;=2,"Daily",IF(G79&lt;=5,"Weekly",IF(G79&lt;=31,"Monthly",IF(G79&lt;=90,"Quarterly",IF(G79&lt;=180,"Semi-annual",IF(G79&lt;=366,"Annual","Missing Data")))))))</f>
        <v>Monthly</v>
      </c>
      <c r="I79" s="3">
        <f>VLOOKUP($D79,LiquidityProfile!$A:$C,2,0)</f>
        <v>365</v>
      </c>
      <c r="J79" s="3">
        <f>VLOOKUP($D79,LiquidityProfile!$A:$C,3,0)</f>
        <v>1825</v>
      </c>
      <c r="K79" s="3" t="str">
        <f t="shared" si="4"/>
        <v>Liquidity Receiver</v>
      </c>
      <c r="L79" s="3" t="str">
        <f t="shared" si="5"/>
        <v>Liquidity Receiver</v>
      </c>
    </row>
    <row r="80" spans="1:12" ht="15.75" thickBot="1" x14ac:dyDescent="0.3">
      <c r="A80" s="3" t="s">
        <v>1440</v>
      </c>
      <c r="B80" s="3" t="s">
        <v>1441</v>
      </c>
      <c r="C80" s="3" t="s">
        <v>65</v>
      </c>
      <c r="D80" s="3" t="s">
        <v>12</v>
      </c>
      <c r="E80" s="7">
        <v>45936</v>
      </c>
      <c r="F80" s="7">
        <v>45938</v>
      </c>
      <c r="G80" s="3">
        <f t="shared" si="3"/>
        <v>2</v>
      </c>
      <c r="H80" s="3" t="str">
        <f>IF(ISNUMBER(MATCH(A80,Closed!$A:$A,0)), "Closed", IF(G80&lt;=2,"Daily",IF(G80&lt;=5,"Weekly",IF(G80&lt;=31,"Monthly",IF(G80&lt;=90,"Quarterly",IF(G80&lt;=180,"Semi-annual",IF(G80&lt;=366,"Annual","Missing Data")))))))</f>
        <v>Daily</v>
      </c>
      <c r="I80" s="3">
        <f>VLOOKUP($D80,LiquidityProfile!$A:$C,2,0)</f>
        <v>365</v>
      </c>
      <c r="J80" s="3">
        <f>VLOOKUP($D80,LiquidityProfile!$A:$C,3,0)</f>
        <v>1825</v>
      </c>
      <c r="K80" s="3" t="str">
        <f t="shared" si="4"/>
        <v>Liquidity Receiver</v>
      </c>
      <c r="L80" s="3" t="str">
        <f t="shared" si="5"/>
        <v>Liquidity Receiver</v>
      </c>
    </row>
    <row r="81" spans="1:12" ht="15.75" thickBot="1" x14ac:dyDescent="0.3">
      <c r="A81" s="3" t="s">
        <v>1442</v>
      </c>
      <c r="B81" s="3" t="s">
        <v>1443</v>
      </c>
      <c r="C81" s="3" t="s">
        <v>65</v>
      </c>
      <c r="D81" s="3" t="s">
        <v>12</v>
      </c>
      <c r="E81" s="7">
        <v>45929</v>
      </c>
      <c r="F81" s="7">
        <v>45938</v>
      </c>
      <c r="G81" s="3">
        <f t="shared" si="3"/>
        <v>9</v>
      </c>
      <c r="H81" s="3" t="str">
        <f>IF(ISNUMBER(MATCH(A81,Closed!$A:$A,0)), "Closed", IF(G81&lt;=2,"Daily",IF(G81&lt;=5,"Weekly",IF(G81&lt;=31,"Monthly",IF(G81&lt;=90,"Quarterly",IF(G81&lt;=180,"Semi-annual",IF(G81&lt;=366,"Annual","Missing Data")))))))</f>
        <v>Monthly</v>
      </c>
      <c r="I81" s="3">
        <f>VLOOKUP($D81,LiquidityProfile!$A:$C,2,0)</f>
        <v>365</v>
      </c>
      <c r="J81" s="3">
        <f>VLOOKUP($D81,LiquidityProfile!$A:$C,3,0)</f>
        <v>1825</v>
      </c>
      <c r="K81" s="3" t="str">
        <f t="shared" si="4"/>
        <v>Liquidity Receiver</v>
      </c>
      <c r="L81" s="3" t="str">
        <f t="shared" si="5"/>
        <v>Liquidity Receiver</v>
      </c>
    </row>
    <row r="82" spans="1:12" ht="15.75" thickBot="1" x14ac:dyDescent="0.3">
      <c r="A82" s="3" t="s">
        <v>1444</v>
      </c>
      <c r="B82" s="3" t="s">
        <v>1445</v>
      </c>
      <c r="C82" s="3" t="s">
        <v>65</v>
      </c>
      <c r="D82" s="3" t="s">
        <v>12</v>
      </c>
      <c r="E82" s="7">
        <v>45898</v>
      </c>
      <c r="F82" s="7">
        <v>45938</v>
      </c>
      <c r="G82" s="3">
        <f t="shared" si="3"/>
        <v>40</v>
      </c>
      <c r="H82" s="3" t="str">
        <f>IF(ISNUMBER(MATCH(A82,Closed!$A:$A,0)), "Closed", IF(G82&lt;=2,"Daily",IF(G82&lt;=5,"Weekly",IF(G82&lt;=31,"Monthly",IF(G82&lt;=90,"Quarterly",IF(G82&lt;=180,"Semi-annual",IF(G82&lt;=366,"Annual","Missing Data")))))))</f>
        <v>Quarterly</v>
      </c>
      <c r="I82" s="3">
        <f>VLOOKUP($D82,LiquidityProfile!$A:$C,2,0)</f>
        <v>365</v>
      </c>
      <c r="J82" s="3">
        <f>VLOOKUP($D82,LiquidityProfile!$A:$C,3,0)</f>
        <v>1825</v>
      </c>
      <c r="K82" s="3" t="str">
        <f t="shared" si="4"/>
        <v>Liquidity Receiver</v>
      </c>
      <c r="L82" s="3" t="str">
        <f t="shared" si="5"/>
        <v>Liquidity Receiver</v>
      </c>
    </row>
    <row r="83" spans="1:12" ht="15.75" thickBot="1" x14ac:dyDescent="0.3">
      <c r="A83" s="3" t="s">
        <v>1446</v>
      </c>
      <c r="B83" s="3" t="s">
        <v>1447</v>
      </c>
      <c r="C83" s="3" t="s">
        <v>65</v>
      </c>
      <c r="D83" s="3" t="s">
        <v>12</v>
      </c>
      <c r="E83" s="7">
        <v>45929</v>
      </c>
      <c r="F83" s="7">
        <v>45938</v>
      </c>
      <c r="G83" s="3">
        <f t="shared" si="3"/>
        <v>9</v>
      </c>
      <c r="H83" s="3" t="str">
        <f>IF(ISNUMBER(MATCH(A83,Closed!$A:$A,0)), "Closed", IF(G83&lt;=2,"Daily",IF(G83&lt;=5,"Weekly",IF(G83&lt;=31,"Monthly",IF(G83&lt;=90,"Quarterly",IF(G83&lt;=180,"Semi-annual",IF(G83&lt;=366,"Annual","Missing Data")))))))</f>
        <v>Monthly</v>
      </c>
      <c r="I83" s="3">
        <f>VLOOKUP($D83,LiquidityProfile!$A:$C,2,0)</f>
        <v>365</v>
      </c>
      <c r="J83" s="3">
        <f>VLOOKUP($D83,LiquidityProfile!$A:$C,3,0)</f>
        <v>1825</v>
      </c>
      <c r="K83" s="3" t="str">
        <f t="shared" si="4"/>
        <v>Liquidity Receiver</v>
      </c>
      <c r="L83" s="3" t="str">
        <f t="shared" si="5"/>
        <v>Liquidity Receiver</v>
      </c>
    </row>
    <row r="84" spans="1:12" ht="15.75" thickBot="1" x14ac:dyDescent="0.3">
      <c r="A84" s="3" t="s">
        <v>646</v>
      </c>
      <c r="B84" s="3" t="s">
        <v>647</v>
      </c>
      <c r="C84" s="3" t="s">
        <v>65</v>
      </c>
      <c r="D84" s="3" t="s">
        <v>12</v>
      </c>
      <c r="E84" s="7">
        <v>45937</v>
      </c>
      <c r="F84" s="7">
        <v>45938</v>
      </c>
      <c r="G84" s="3">
        <f t="shared" si="3"/>
        <v>1</v>
      </c>
      <c r="H84" s="3" t="str">
        <f>IF(ISNUMBER(MATCH(A84,Closed!$A:$A,0)), "Closed", IF(G84&lt;=2,"Daily",IF(G84&lt;=5,"Weekly",IF(G84&lt;=31,"Monthly",IF(G84&lt;=90,"Quarterly",IF(G84&lt;=180,"Semi-annual",IF(G84&lt;=366,"Annual","Missing Data")))))))</f>
        <v>Daily</v>
      </c>
      <c r="I84" s="3">
        <f>VLOOKUP($D84,LiquidityProfile!$A:$C,2,0)</f>
        <v>365</v>
      </c>
      <c r="J84" s="3">
        <f>VLOOKUP($D84,LiquidityProfile!$A:$C,3,0)</f>
        <v>1825</v>
      </c>
      <c r="K84" s="3" t="str">
        <f t="shared" si="4"/>
        <v>Liquidity Receiver</v>
      </c>
      <c r="L84" s="3" t="str">
        <f t="shared" si="5"/>
        <v>Liquidity Receiver</v>
      </c>
    </row>
    <row r="85" spans="1:12" ht="15.75" thickBot="1" x14ac:dyDescent="0.3">
      <c r="A85" s="3" t="s">
        <v>642</v>
      </c>
      <c r="B85" s="3" t="s">
        <v>643</v>
      </c>
      <c r="C85" s="3" t="s">
        <v>65</v>
      </c>
      <c r="D85" s="3" t="s">
        <v>12</v>
      </c>
      <c r="E85" s="7">
        <v>45860</v>
      </c>
      <c r="F85" s="7">
        <v>45938</v>
      </c>
      <c r="G85" s="3">
        <f t="shared" si="3"/>
        <v>78</v>
      </c>
      <c r="H85" s="3" t="str">
        <f>IF(ISNUMBER(MATCH(A85,Closed!$A:$A,0)), "Closed", IF(G85&lt;=2,"Daily",IF(G85&lt;=5,"Weekly",IF(G85&lt;=31,"Monthly",IF(G85&lt;=90,"Quarterly",IF(G85&lt;=180,"Semi-annual",IF(G85&lt;=366,"Annual","Missing Data")))))))</f>
        <v>Quarterly</v>
      </c>
      <c r="I85" s="3">
        <f>VLOOKUP($D85,LiquidityProfile!$A:$C,2,0)</f>
        <v>365</v>
      </c>
      <c r="J85" s="3">
        <f>VLOOKUP($D85,LiquidityProfile!$A:$C,3,0)</f>
        <v>1825</v>
      </c>
      <c r="K85" s="3" t="str">
        <f t="shared" si="4"/>
        <v>Liquidity Receiver</v>
      </c>
      <c r="L85" s="3" t="str">
        <f t="shared" si="5"/>
        <v>Liquidity Receiver</v>
      </c>
    </row>
    <row r="86" spans="1:12" ht="15.75" thickBot="1" x14ac:dyDescent="0.3">
      <c r="A86" s="3" t="s">
        <v>1448</v>
      </c>
      <c r="B86" s="3" t="s">
        <v>1449</v>
      </c>
      <c r="C86" s="3" t="s">
        <v>65</v>
      </c>
      <c r="D86" s="3" t="s">
        <v>12</v>
      </c>
      <c r="E86" s="7">
        <v>45929</v>
      </c>
      <c r="F86" s="7">
        <v>45938</v>
      </c>
      <c r="G86" s="3">
        <f t="shared" si="3"/>
        <v>9</v>
      </c>
      <c r="H86" s="3" t="str">
        <f>IF(ISNUMBER(MATCH(A86,Closed!$A:$A,0)), "Closed", IF(G86&lt;=2,"Daily",IF(G86&lt;=5,"Weekly",IF(G86&lt;=31,"Monthly",IF(G86&lt;=90,"Quarterly",IF(G86&lt;=180,"Semi-annual",IF(G86&lt;=366,"Annual","Missing Data")))))))</f>
        <v>Monthly</v>
      </c>
      <c r="I86" s="3">
        <f>VLOOKUP($D86,LiquidityProfile!$A:$C,2,0)</f>
        <v>365</v>
      </c>
      <c r="J86" s="3">
        <f>VLOOKUP($D86,LiquidityProfile!$A:$C,3,0)</f>
        <v>1825</v>
      </c>
      <c r="K86" s="3" t="str">
        <f t="shared" si="4"/>
        <v>Liquidity Receiver</v>
      </c>
      <c r="L86" s="3" t="str">
        <f t="shared" si="5"/>
        <v>Liquidity Receiver</v>
      </c>
    </row>
    <row r="87" spans="1:12" ht="15.75" thickBot="1" x14ac:dyDescent="0.3">
      <c r="A87" s="3" t="s">
        <v>640</v>
      </c>
      <c r="B87" s="3" t="s">
        <v>641</v>
      </c>
      <c r="C87" s="3" t="s">
        <v>65</v>
      </c>
      <c r="D87" s="3" t="s">
        <v>12</v>
      </c>
      <c r="E87" s="7">
        <v>45930</v>
      </c>
      <c r="F87" s="7">
        <v>45938</v>
      </c>
      <c r="G87" s="3">
        <f t="shared" si="3"/>
        <v>8</v>
      </c>
      <c r="H87" s="3" t="str">
        <f>IF(ISNUMBER(MATCH(A87,Closed!$A:$A,0)), "Closed", IF(G87&lt;=2,"Daily",IF(G87&lt;=5,"Weekly",IF(G87&lt;=31,"Monthly",IF(G87&lt;=90,"Quarterly",IF(G87&lt;=180,"Semi-annual",IF(G87&lt;=366,"Annual","Missing Data")))))))</f>
        <v>Monthly</v>
      </c>
      <c r="I87" s="3">
        <f>VLOOKUP($D87,LiquidityProfile!$A:$C,2,0)</f>
        <v>365</v>
      </c>
      <c r="J87" s="3">
        <f>VLOOKUP($D87,LiquidityProfile!$A:$C,3,0)</f>
        <v>1825</v>
      </c>
      <c r="K87" s="3" t="str">
        <f t="shared" si="4"/>
        <v>Liquidity Receiver</v>
      </c>
      <c r="L87" s="3" t="str">
        <f t="shared" si="5"/>
        <v>Liquidity Receiver</v>
      </c>
    </row>
    <row r="88" spans="1:12" ht="15.75" thickBot="1" x14ac:dyDescent="0.3">
      <c r="A88" s="3" t="s">
        <v>1450</v>
      </c>
      <c r="B88" s="3" t="s">
        <v>1451</v>
      </c>
      <c r="C88" s="3" t="s">
        <v>65</v>
      </c>
      <c r="D88" s="3" t="s">
        <v>12</v>
      </c>
      <c r="E88" s="7">
        <v>45926</v>
      </c>
      <c r="F88" s="7">
        <v>45938</v>
      </c>
      <c r="G88" s="3">
        <f t="shared" si="3"/>
        <v>12</v>
      </c>
      <c r="H88" s="3" t="str">
        <f>IF(ISNUMBER(MATCH(A88,Closed!$A:$A,0)), "Closed", IF(G88&lt;=2,"Daily",IF(G88&lt;=5,"Weekly",IF(G88&lt;=31,"Monthly",IF(G88&lt;=90,"Quarterly",IF(G88&lt;=180,"Semi-annual",IF(G88&lt;=366,"Annual","Missing Data")))))))</f>
        <v>Monthly</v>
      </c>
      <c r="I88" s="3">
        <f>VLOOKUP($D88,LiquidityProfile!$A:$C,2,0)</f>
        <v>365</v>
      </c>
      <c r="J88" s="3">
        <f>VLOOKUP($D88,LiquidityProfile!$A:$C,3,0)</f>
        <v>1825</v>
      </c>
      <c r="K88" s="3" t="str">
        <f t="shared" si="4"/>
        <v>Liquidity Receiver</v>
      </c>
      <c r="L88" s="3" t="str">
        <f t="shared" si="5"/>
        <v>Liquidity Receiver</v>
      </c>
    </row>
    <row r="89" spans="1:12" ht="15.75" thickBot="1" x14ac:dyDescent="0.3">
      <c r="A89" s="3" t="s">
        <v>1452</v>
      </c>
      <c r="B89" s="3" t="s">
        <v>1453</v>
      </c>
      <c r="C89" s="3" t="s">
        <v>65</v>
      </c>
      <c r="D89" s="3" t="s">
        <v>12</v>
      </c>
      <c r="E89" s="7">
        <v>45929</v>
      </c>
      <c r="F89" s="7">
        <v>45938</v>
      </c>
      <c r="G89" s="3">
        <f t="shared" si="3"/>
        <v>9</v>
      </c>
      <c r="H89" s="3" t="str">
        <f>IF(ISNUMBER(MATCH(A89,Closed!$A:$A,0)), "Closed", IF(G89&lt;=2,"Daily",IF(G89&lt;=5,"Weekly",IF(G89&lt;=31,"Monthly",IF(G89&lt;=90,"Quarterly",IF(G89&lt;=180,"Semi-annual",IF(G89&lt;=366,"Annual","Missing Data")))))))</f>
        <v>Monthly</v>
      </c>
      <c r="I89" s="3">
        <f>VLOOKUP($D89,LiquidityProfile!$A:$C,2,0)</f>
        <v>365</v>
      </c>
      <c r="J89" s="3">
        <f>VLOOKUP($D89,LiquidityProfile!$A:$C,3,0)</f>
        <v>1825</v>
      </c>
      <c r="K89" s="3" t="str">
        <f t="shared" si="4"/>
        <v>Liquidity Receiver</v>
      </c>
      <c r="L89" s="3" t="str">
        <f t="shared" si="5"/>
        <v>Liquidity Receiver</v>
      </c>
    </row>
    <row r="90" spans="1:12" ht="15.75" thickBot="1" x14ac:dyDescent="0.3">
      <c r="A90" s="3" t="s">
        <v>496</v>
      </c>
      <c r="B90" s="3" t="s">
        <v>497</v>
      </c>
      <c r="C90" s="3" t="s">
        <v>40</v>
      </c>
      <c r="D90" s="3" t="s">
        <v>3</v>
      </c>
      <c r="E90" s="7">
        <v>45937</v>
      </c>
      <c r="F90" s="7">
        <v>45938</v>
      </c>
      <c r="G90" s="3">
        <f t="shared" si="3"/>
        <v>1</v>
      </c>
      <c r="H90" s="3" t="str">
        <f>IF(ISNUMBER(MATCH(A90,Closed!$A:$A,0)), "Closed", IF(G90&lt;=2,"Daily",IF(G90&lt;=5,"Weekly",IF(G90&lt;=31,"Monthly",IF(G90&lt;=90,"Quarterly",IF(G90&lt;=180,"Semi-annual",IF(G90&lt;=366,"Annual","Missing Data")))))))</f>
        <v>Daily</v>
      </c>
      <c r="I90" s="3">
        <f>VLOOKUP($D90,LiquidityProfile!$A:$C,2,0)</f>
        <v>2</v>
      </c>
      <c r="J90" s="3">
        <f>VLOOKUP($D90,LiquidityProfile!$A:$C,3,0)</f>
        <v>10</v>
      </c>
      <c r="K90" s="3" t="str">
        <f t="shared" si="4"/>
        <v>Liquidity Provider</v>
      </c>
      <c r="L90" s="3" t="str">
        <f t="shared" si="5"/>
        <v>Liquidity Provider</v>
      </c>
    </row>
    <row r="91" spans="1:12" ht="15.75" thickBot="1" x14ac:dyDescent="0.3">
      <c r="A91" s="3" t="s">
        <v>326</v>
      </c>
      <c r="B91" s="3" t="s">
        <v>327</v>
      </c>
      <c r="C91" s="3" t="s">
        <v>40</v>
      </c>
      <c r="D91" s="3" t="s">
        <v>3</v>
      </c>
      <c r="E91" s="7">
        <v>45937</v>
      </c>
      <c r="F91" s="7">
        <v>45938</v>
      </c>
      <c r="G91" s="3">
        <f t="shared" si="3"/>
        <v>1</v>
      </c>
      <c r="H91" s="3" t="str">
        <f>IF(ISNUMBER(MATCH(A91,Closed!$A:$A,0)), "Closed", IF(G91&lt;=2,"Daily",IF(G91&lt;=5,"Weekly",IF(G91&lt;=31,"Monthly",IF(G91&lt;=90,"Quarterly",IF(G91&lt;=180,"Semi-annual",IF(G91&lt;=366,"Annual","Missing Data")))))))</f>
        <v>Daily</v>
      </c>
      <c r="I91" s="3">
        <f>VLOOKUP($D91,LiquidityProfile!$A:$C,2,0)</f>
        <v>2</v>
      </c>
      <c r="J91" s="3">
        <f>VLOOKUP($D91,LiquidityProfile!$A:$C,3,0)</f>
        <v>10</v>
      </c>
      <c r="K91" s="3" t="str">
        <f t="shared" si="4"/>
        <v>Liquidity Provider</v>
      </c>
      <c r="L91" s="3" t="str">
        <f t="shared" si="5"/>
        <v>Liquidity Provider</v>
      </c>
    </row>
    <row r="92" spans="1:12" ht="15.75" thickBot="1" x14ac:dyDescent="0.3">
      <c r="A92" s="3" t="s">
        <v>1454</v>
      </c>
      <c r="B92" s="3" t="s">
        <v>1455</v>
      </c>
      <c r="C92" s="3" t="s">
        <v>40</v>
      </c>
      <c r="D92" s="3" t="s">
        <v>3</v>
      </c>
      <c r="E92" s="7">
        <v>45937</v>
      </c>
      <c r="F92" s="7">
        <v>45938</v>
      </c>
      <c r="G92" s="3">
        <f t="shared" si="3"/>
        <v>1</v>
      </c>
      <c r="H92" s="3" t="str">
        <f>IF(ISNUMBER(MATCH(A92,Closed!$A:$A,0)), "Closed", IF(G92&lt;=2,"Daily",IF(G92&lt;=5,"Weekly",IF(G92&lt;=31,"Monthly",IF(G92&lt;=90,"Quarterly",IF(G92&lt;=180,"Semi-annual",IF(G92&lt;=366,"Annual","Missing Data")))))))</f>
        <v>Daily</v>
      </c>
      <c r="I92" s="3">
        <f>VLOOKUP($D92,LiquidityProfile!$A:$C,2,0)</f>
        <v>2</v>
      </c>
      <c r="J92" s="3">
        <f>VLOOKUP($D92,LiquidityProfile!$A:$C,3,0)</f>
        <v>10</v>
      </c>
      <c r="K92" s="3" t="str">
        <f t="shared" si="4"/>
        <v>Liquidity Provider</v>
      </c>
      <c r="L92" s="3" t="str">
        <f t="shared" si="5"/>
        <v>Liquidity Provider</v>
      </c>
    </row>
    <row r="93" spans="1:12" ht="15.75" thickBot="1" x14ac:dyDescent="0.3">
      <c r="A93" s="3" t="s">
        <v>202</v>
      </c>
      <c r="B93" s="3" t="s">
        <v>203</v>
      </c>
      <c r="C93" s="3" t="s">
        <v>40</v>
      </c>
      <c r="D93" s="3" t="s">
        <v>3</v>
      </c>
      <c r="E93" s="7">
        <v>45937</v>
      </c>
      <c r="F93" s="7">
        <v>45938</v>
      </c>
      <c r="G93" s="3">
        <f t="shared" si="3"/>
        <v>1</v>
      </c>
      <c r="H93" s="3" t="str">
        <f>IF(ISNUMBER(MATCH(A93,Closed!$A:$A,0)), "Closed", IF(G93&lt;=2,"Daily",IF(G93&lt;=5,"Weekly",IF(G93&lt;=31,"Monthly",IF(G93&lt;=90,"Quarterly",IF(G93&lt;=180,"Semi-annual",IF(G93&lt;=366,"Annual","Missing Data")))))))</f>
        <v>Daily</v>
      </c>
      <c r="I93" s="3">
        <f>VLOOKUP($D93,LiquidityProfile!$A:$C,2,0)</f>
        <v>2</v>
      </c>
      <c r="J93" s="3">
        <f>VLOOKUP($D93,LiquidityProfile!$A:$C,3,0)</f>
        <v>10</v>
      </c>
      <c r="K93" s="3" t="str">
        <f t="shared" si="4"/>
        <v>Liquidity Provider</v>
      </c>
      <c r="L93" s="3" t="str">
        <f t="shared" si="5"/>
        <v>Liquidity Provider</v>
      </c>
    </row>
    <row r="94" spans="1:12" ht="15.75" thickBot="1" x14ac:dyDescent="0.3">
      <c r="A94" s="3" t="s">
        <v>192</v>
      </c>
      <c r="B94" s="3" t="s">
        <v>193</v>
      </c>
      <c r="C94" s="3" t="s">
        <v>40</v>
      </c>
      <c r="D94" s="3" t="s">
        <v>3</v>
      </c>
      <c r="E94" s="7">
        <v>45937</v>
      </c>
      <c r="F94" s="7">
        <v>45938</v>
      </c>
      <c r="G94" s="3">
        <f t="shared" si="3"/>
        <v>1</v>
      </c>
      <c r="H94" s="3" t="str">
        <f>IF(ISNUMBER(MATCH(A94,Closed!$A:$A,0)), "Closed", IF(G94&lt;=2,"Daily",IF(G94&lt;=5,"Weekly",IF(G94&lt;=31,"Monthly",IF(G94&lt;=90,"Quarterly",IF(G94&lt;=180,"Semi-annual",IF(G94&lt;=366,"Annual","Missing Data")))))))</f>
        <v>Daily</v>
      </c>
      <c r="I94" s="3">
        <f>VLOOKUP($D94,LiquidityProfile!$A:$C,2,0)</f>
        <v>2</v>
      </c>
      <c r="J94" s="3">
        <f>VLOOKUP($D94,LiquidityProfile!$A:$C,3,0)</f>
        <v>10</v>
      </c>
      <c r="K94" s="3" t="str">
        <f t="shared" si="4"/>
        <v>Liquidity Provider</v>
      </c>
      <c r="L94" s="3" t="str">
        <f t="shared" si="5"/>
        <v>Liquidity Provider</v>
      </c>
    </row>
    <row r="95" spans="1:12" ht="15.75" thickBot="1" x14ac:dyDescent="0.3">
      <c r="A95" s="3" t="s">
        <v>194</v>
      </c>
      <c r="B95" s="3" t="s">
        <v>195</v>
      </c>
      <c r="C95" s="3" t="s">
        <v>40</v>
      </c>
      <c r="D95" s="3" t="s">
        <v>3</v>
      </c>
      <c r="E95" s="7">
        <v>45937</v>
      </c>
      <c r="F95" s="7">
        <v>45938</v>
      </c>
      <c r="G95" s="3">
        <f t="shared" si="3"/>
        <v>1</v>
      </c>
      <c r="H95" s="3" t="str">
        <f>IF(ISNUMBER(MATCH(A95,Closed!$A:$A,0)), "Closed", IF(G95&lt;=2,"Daily",IF(G95&lt;=5,"Weekly",IF(G95&lt;=31,"Monthly",IF(G95&lt;=90,"Quarterly",IF(G95&lt;=180,"Semi-annual",IF(G95&lt;=366,"Annual","Missing Data")))))))</f>
        <v>Daily</v>
      </c>
      <c r="I95" s="3">
        <f>VLOOKUP($D95,LiquidityProfile!$A:$C,2,0)</f>
        <v>2</v>
      </c>
      <c r="J95" s="3">
        <f>VLOOKUP($D95,LiquidityProfile!$A:$C,3,0)</f>
        <v>10</v>
      </c>
      <c r="K95" s="3" t="str">
        <f t="shared" si="4"/>
        <v>Liquidity Provider</v>
      </c>
      <c r="L95" s="3" t="str">
        <f t="shared" si="5"/>
        <v>Liquidity Provider</v>
      </c>
    </row>
    <row r="96" spans="1:12" ht="15.75" thickBot="1" x14ac:dyDescent="0.3">
      <c r="A96" s="3" t="s">
        <v>492</v>
      </c>
      <c r="B96" s="3" t="s">
        <v>493</v>
      </c>
      <c r="C96" s="3" t="s">
        <v>40</v>
      </c>
      <c r="D96" s="3" t="s">
        <v>3</v>
      </c>
      <c r="E96" s="7">
        <v>45937</v>
      </c>
      <c r="F96" s="7">
        <v>45938</v>
      </c>
      <c r="G96" s="3">
        <f t="shared" si="3"/>
        <v>1</v>
      </c>
      <c r="H96" s="3" t="str">
        <f>IF(ISNUMBER(MATCH(A96,Closed!$A:$A,0)), "Closed", IF(G96&lt;=2,"Daily",IF(G96&lt;=5,"Weekly",IF(G96&lt;=31,"Monthly",IF(G96&lt;=90,"Quarterly",IF(G96&lt;=180,"Semi-annual",IF(G96&lt;=366,"Annual","Missing Data")))))))</f>
        <v>Daily</v>
      </c>
      <c r="I96" s="3">
        <f>VLOOKUP($D96,LiquidityProfile!$A:$C,2,0)</f>
        <v>2</v>
      </c>
      <c r="J96" s="3">
        <f>VLOOKUP($D96,LiquidityProfile!$A:$C,3,0)</f>
        <v>10</v>
      </c>
      <c r="K96" s="3" t="str">
        <f t="shared" si="4"/>
        <v>Liquidity Provider</v>
      </c>
      <c r="L96" s="3" t="str">
        <f t="shared" si="5"/>
        <v>Liquidity Provider</v>
      </c>
    </row>
    <row r="97" spans="1:12" ht="15.75" thickBot="1" x14ac:dyDescent="0.3">
      <c r="A97" s="3" t="s">
        <v>494</v>
      </c>
      <c r="B97" s="3" t="s">
        <v>495</v>
      </c>
      <c r="C97" s="3" t="s">
        <v>40</v>
      </c>
      <c r="D97" s="3" t="s">
        <v>3</v>
      </c>
      <c r="E97" s="7">
        <v>45937</v>
      </c>
      <c r="F97" s="7">
        <v>45938</v>
      </c>
      <c r="G97" s="3">
        <f t="shared" si="3"/>
        <v>1</v>
      </c>
      <c r="H97" s="3" t="str">
        <f>IF(ISNUMBER(MATCH(A97,Closed!$A:$A,0)), "Closed", IF(G97&lt;=2,"Daily",IF(G97&lt;=5,"Weekly",IF(G97&lt;=31,"Monthly",IF(G97&lt;=90,"Quarterly",IF(G97&lt;=180,"Semi-annual",IF(G97&lt;=366,"Annual","Missing Data")))))))</f>
        <v>Daily</v>
      </c>
      <c r="I97" s="3">
        <f>VLOOKUP($D97,LiquidityProfile!$A:$C,2,0)</f>
        <v>2</v>
      </c>
      <c r="J97" s="3">
        <f>VLOOKUP($D97,LiquidityProfile!$A:$C,3,0)</f>
        <v>10</v>
      </c>
      <c r="K97" s="3" t="str">
        <f t="shared" si="4"/>
        <v>Liquidity Provider</v>
      </c>
      <c r="L97" s="3" t="str">
        <f t="shared" si="5"/>
        <v>Liquidity Provider</v>
      </c>
    </row>
    <row r="98" spans="1:12" ht="15.75" thickBot="1" x14ac:dyDescent="0.3">
      <c r="A98" s="3" t="s">
        <v>200</v>
      </c>
      <c r="B98" s="3" t="s">
        <v>201</v>
      </c>
      <c r="C98" s="3" t="s">
        <v>40</v>
      </c>
      <c r="D98" s="3" t="s">
        <v>3</v>
      </c>
      <c r="E98" s="7">
        <v>45937</v>
      </c>
      <c r="F98" s="7">
        <v>45938</v>
      </c>
      <c r="G98" s="3">
        <f t="shared" si="3"/>
        <v>1</v>
      </c>
      <c r="H98" s="3" t="str">
        <f>IF(ISNUMBER(MATCH(A98,Closed!$A:$A,0)), "Closed", IF(G98&lt;=2,"Daily",IF(G98&lt;=5,"Weekly",IF(G98&lt;=31,"Monthly",IF(G98&lt;=90,"Quarterly",IF(G98&lt;=180,"Semi-annual",IF(G98&lt;=366,"Annual","Missing Data")))))))</f>
        <v>Daily</v>
      </c>
      <c r="I98" s="3">
        <f>VLOOKUP($D98,LiquidityProfile!$A:$C,2,0)</f>
        <v>2</v>
      </c>
      <c r="J98" s="3">
        <f>VLOOKUP($D98,LiquidityProfile!$A:$C,3,0)</f>
        <v>10</v>
      </c>
      <c r="K98" s="3" t="str">
        <f t="shared" si="4"/>
        <v>Liquidity Provider</v>
      </c>
      <c r="L98" s="3" t="str">
        <f t="shared" si="5"/>
        <v>Liquidity Provider</v>
      </c>
    </row>
    <row r="99" spans="1:12" ht="15.75" thickBot="1" x14ac:dyDescent="0.3">
      <c r="A99" s="3" t="s">
        <v>500</v>
      </c>
      <c r="B99" s="3" t="s">
        <v>501</v>
      </c>
      <c r="C99" s="3" t="s">
        <v>40</v>
      </c>
      <c r="D99" s="3" t="s">
        <v>3</v>
      </c>
      <c r="E99" s="7">
        <v>45937</v>
      </c>
      <c r="F99" s="7">
        <v>45938</v>
      </c>
      <c r="G99" s="3">
        <f t="shared" si="3"/>
        <v>1</v>
      </c>
      <c r="H99" s="3" t="str">
        <f>IF(ISNUMBER(MATCH(A99,Closed!$A:$A,0)), "Closed", IF(G99&lt;=2,"Daily",IF(G99&lt;=5,"Weekly",IF(G99&lt;=31,"Monthly",IF(G99&lt;=90,"Quarterly",IF(G99&lt;=180,"Semi-annual",IF(G99&lt;=366,"Annual","Missing Data")))))))</f>
        <v>Daily</v>
      </c>
      <c r="I99" s="3">
        <f>VLOOKUP($D99,LiquidityProfile!$A:$C,2,0)</f>
        <v>2</v>
      </c>
      <c r="J99" s="3">
        <f>VLOOKUP($D99,LiquidityProfile!$A:$C,3,0)</f>
        <v>10</v>
      </c>
      <c r="K99" s="3" t="str">
        <f t="shared" si="4"/>
        <v>Liquidity Provider</v>
      </c>
      <c r="L99" s="3" t="str">
        <f t="shared" si="5"/>
        <v>Liquidity Provider</v>
      </c>
    </row>
    <row r="100" spans="1:12" ht="15.75" thickBot="1" x14ac:dyDescent="0.3">
      <c r="A100" s="3" t="s">
        <v>502</v>
      </c>
      <c r="B100" s="3" t="s">
        <v>503</v>
      </c>
      <c r="C100" s="3" t="s">
        <v>40</v>
      </c>
      <c r="D100" s="3" t="s">
        <v>3</v>
      </c>
      <c r="E100" s="7">
        <v>45937</v>
      </c>
      <c r="F100" s="7">
        <v>45938</v>
      </c>
      <c r="G100" s="3">
        <f t="shared" si="3"/>
        <v>1</v>
      </c>
      <c r="H100" s="3" t="str">
        <f>IF(ISNUMBER(MATCH(A100,Closed!$A:$A,0)), "Closed", IF(G100&lt;=2,"Daily",IF(G100&lt;=5,"Weekly",IF(G100&lt;=31,"Monthly",IF(G100&lt;=90,"Quarterly",IF(G100&lt;=180,"Semi-annual",IF(G100&lt;=366,"Annual","Missing Data")))))))</f>
        <v>Daily</v>
      </c>
      <c r="I100" s="3">
        <f>VLOOKUP($D100,LiquidityProfile!$A:$C,2,0)</f>
        <v>2</v>
      </c>
      <c r="J100" s="3">
        <f>VLOOKUP($D100,LiquidityProfile!$A:$C,3,0)</f>
        <v>10</v>
      </c>
      <c r="K100" s="3" t="str">
        <f t="shared" si="4"/>
        <v>Liquidity Provider</v>
      </c>
      <c r="L100" s="3" t="str">
        <f t="shared" si="5"/>
        <v>Liquidity Provider</v>
      </c>
    </row>
    <row r="101" spans="1:12" ht="15.75" thickBot="1" x14ac:dyDescent="0.3">
      <c r="A101" s="3" t="s">
        <v>332</v>
      </c>
      <c r="B101" s="3" t="s">
        <v>333</v>
      </c>
      <c r="C101" s="3" t="s">
        <v>40</v>
      </c>
      <c r="D101" s="3" t="s">
        <v>3</v>
      </c>
      <c r="E101" s="7">
        <v>45937</v>
      </c>
      <c r="F101" s="7">
        <v>45938</v>
      </c>
      <c r="G101" s="3">
        <f t="shared" si="3"/>
        <v>1</v>
      </c>
      <c r="H101" s="3" t="str">
        <f>IF(ISNUMBER(MATCH(A101,Closed!$A:$A,0)), "Closed", IF(G101&lt;=2,"Daily",IF(G101&lt;=5,"Weekly",IF(G101&lt;=31,"Monthly",IF(G101&lt;=90,"Quarterly",IF(G101&lt;=180,"Semi-annual",IF(G101&lt;=366,"Annual","Missing Data")))))))</f>
        <v>Daily</v>
      </c>
      <c r="I101" s="3">
        <f>VLOOKUP($D101,LiquidityProfile!$A:$C,2,0)</f>
        <v>2</v>
      </c>
      <c r="J101" s="3">
        <f>VLOOKUP($D101,LiquidityProfile!$A:$C,3,0)</f>
        <v>10</v>
      </c>
      <c r="K101" s="3" t="str">
        <f t="shared" si="4"/>
        <v>Liquidity Provider</v>
      </c>
      <c r="L101" s="3" t="str">
        <f t="shared" si="5"/>
        <v>Liquidity Provider</v>
      </c>
    </row>
    <row r="102" spans="1:12" ht="15.75" thickBot="1" x14ac:dyDescent="0.3">
      <c r="A102" s="3" t="s">
        <v>204</v>
      </c>
      <c r="B102" s="3" t="s">
        <v>205</v>
      </c>
      <c r="C102" s="3" t="s">
        <v>40</v>
      </c>
      <c r="D102" s="3" t="s">
        <v>3</v>
      </c>
      <c r="E102" s="7">
        <v>45937</v>
      </c>
      <c r="F102" s="7">
        <v>45938</v>
      </c>
      <c r="G102" s="3">
        <f t="shared" si="3"/>
        <v>1</v>
      </c>
      <c r="H102" s="3" t="str">
        <f>IF(ISNUMBER(MATCH(A102,Closed!$A:$A,0)), "Closed", IF(G102&lt;=2,"Daily",IF(G102&lt;=5,"Weekly",IF(G102&lt;=31,"Monthly",IF(G102&lt;=90,"Quarterly",IF(G102&lt;=180,"Semi-annual",IF(G102&lt;=366,"Annual","Missing Data")))))))</f>
        <v>Daily</v>
      </c>
      <c r="I102" s="3">
        <f>VLOOKUP($D102,LiquidityProfile!$A:$C,2,0)</f>
        <v>2</v>
      </c>
      <c r="J102" s="3">
        <f>VLOOKUP($D102,LiquidityProfile!$A:$C,3,0)</f>
        <v>10</v>
      </c>
      <c r="K102" s="3" t="str">
        <f t="shared" si="4"/>
        <v>Liquidity Provider</v>
      </c>
      <c r="L102" s="3" t="str">
        <f t="shared" si="5"/>
        <v>Liquidity Provider</v>
      </c>
    </row>
    <row r="103" spans="1:12" ht="15.75" thickBot="1" x14ac:dyDescent="0.3">
      <c r="A103" s="3" t="s">
        <v>206</v>
      </c>
      <c r="B103" s="3" t="s">
        <v>207</v>
      </c>
      <c r="C103" s="3" t="s">
        <v>40</v>
      </c>
      <c r="D103" s="3" t="s">
        <v>3</v>
      </c>
      <c r="E103" s="7">
        <v>45937</v>
      </c>
      <c r="F103" s="7">
        <v>45938</v>
      </c>
      <c r="G103" s="3">
        <f t="shared" si="3"/>
        <v>1</v>
      </c>
      <c r="H103" s="3" t="str">
        <f>IF(ISNUMBER(MATCH(A103,Closed!$A:$A,0)), "Closed", IF(G103&lt;=2,"Daily",IF(G103&lt;=5,"Weekly",IF(G103&lt;=31,"Monthly",IF(G103&lt;=90,"Quarterly",IF(G103&lt;=180,"Semi-annual",IF(G103&lt;=366,"Annual","Missing Data")))))))</f>
        <v>Daily</v>
      </c>
      <c r="I103" s="3">
        <f>VLOOKUP($D103,LiquidityProfile!$A:$C,2,0)</f>
        <v>2</v>
      </c>
      <c r="J103" s="3">
        <f>VLOOKUP($D103,LiquidityProfile!$A:$C,3,0)</f>
        <v>10</v>
      </c>
      <c r="K103" s="3" t="str">
        <f t="shared" si="4"/>
        <v>Liquidity Provider</v>
      </c>
      <c r="L103" s="3" t="str">
        <f t="shared" si="5"/>
        <v>Liquidity Provider</v>
      </c>
    </row>
    <row r="104" spans="1:12" ht="15.75" thickBot="1" x14ac:dyDescent="0.3">
      <c r="A104" s="3" t="s">
        <v>334</v>
      </c>
      <c r="B104" s="3" t="s">
        <v>335</v>
      </c>
      <c r="C104" s="3" t="s">
        <v>40</v>
      </c>
      <c r="D104" s="3" t="s">
        <v>3</v>
      </c>
      <c r="E104" s="7">
        <v>45937</v>
      </c>
      <c r="F104" s="7">
        <v>45938</v>
      </c>
      <c r="G104" s="3">
        <f t="shared" si="3"/>
        <v>1</v>
      </c>
      <c r="H104" s="3" t="str">
        <f>IF(ISNUMBER(MATCH(A104,Closed!$A:$A,0)), "Closed", IF(G104&lt;=2,"Daily",IF(G104&lt;=5,"Weekly",IF(G104&lt;=31,"Monthly",IF(G104&lt;=90,"Quarterly",IF(G104&lt;=180,"Semi-annual",IF(G104&lt;=366,"Annual","Missing Data")))))))</f>
        <v>Daily</v>
      </c>
      <c r="I104" s="3">
        <f>VLOOKUP($D104,LiquidityProfile!$A:$C,2,0)</f>
        <v>2</v>
      </c>
      <c r="J104" s="3">
        <f>VLOOKUP($D104,LiquidityProfile!$A:$C,3,0)</f>
        <v>10</v>
      </c>
      <c r="K104" s="3" t="str">
        <f t="shared" si="4"/>
        <v>Liquidity Provider</v>
      </c>
      <c r="L104" s="3" t="str">
        <f t="shared" si="5"/>
        <v>Liquidity Provider</v>
      </c>
    </row>
    <row r="105" spans="1:12" ht="15.75" thickBot="1" x14ac:dyDescent="0.3">
      <c r="A105" s="3" t="s">
        <v>208</v>
      </c>
      <c r="B105" s="3" t="s">
        <v>209</v>
      </c>
      <c r="C105" s="3" t="s">
        <v>40</v>
      </c>
      <c r="D105" s="3" t="s">
        <v>3</v>
      </c>
      <c r="E105" s="7">
        <v>45936</v>
      </c>
      <c r="F105" s="7">
        <v>45938</v>
      </c>
      <c r="G105" s="3">
        <f t="shared" si="3"/>
        <v>2</v>
      </c>
      <c r="H105" s="3" t="str">
        <f>IF(ISNUMBER(MATCH(A105,Closed!$A:$A,0)), "Closed", IF(G105&lt;=2,"Daily",IF(G105&lt;=5,"Weekly",IF(G105&lt;=31,"Monthly",IF(G105&lt;=90,"Quarterly",IF(G105&lt;=180,"Semi-annual",IF(G105&lt;=366,"Annual","Missing Data")))))))</f>
        <v>Daily</v>
      </c>
      <c r="I105" s="3">
        <f>VLOOKUP($D105,LiquidityProfile!$A:$C,2,0)</f>
        <v>2</v>
      </c>
      <c r="J105" s="3">
        <f>VLOOKUP($D105,LiquidityProfile!$A:$C,3,0)</f>
        <v>10</v>
      </c>
      <c r="K105" s="3" t="str">
        <f t="shared" si="4"/>
        <v>Liquidity Provider</v>
      </c>
      <c r="L105" s="3" t="str">
        <f t="shared" si="5"/>
        <v>Liquidity Provider</v>
      </c>
    </row>
    <row r="106" spans="1:12" ht="15.75" thickBot="1" x14ac:dyDescent="0.3">
      <c r="A106" s="3" t="s">
        <v>210</v>
      </c>
      <c r="B106" s="3" t="s">
        <v>211</v>
      </c>
      <c r="C106" s="3" t="s">
        <v>40</v>
      </c>
      <c r="D106" s="3" t="s">
        <v>3</v>
      </c>
      <c r="E106" s="7">
        <v>45936</v>
      </c>
      <c r="F106" s="7">
        <v>45938</v>
      </c>
      <c r="G106" s="3">
        <f t="shared" si="3"/>
        <v>2</v>
      </c>
      <c r="H106" s="3" t="str">
        <f>IF(ISNUMBER(MATCH(A106,Closed!$A:$A,0)), "Closed", IF(G106&lt;=2,"Daily",IF(G106&lt;=5,"Weekly",IF(G106&lt;=31,"Monthly",IF(G106&lt;=90,"Quarterly",IF(G106&lt;=180,"Semi-annual",IF(G106&lt;=366,"Annual","Missing Data")))))))</f>
        <v>Daily</v>
      </c>
      <c r="I106" s="3">
        <f>VLOOKUP($D106,LiquidityProfile!$A:$C,2,0)</f>
        <v>2</v>
      </c>
      <c r="J106" s="3">
        <f>VLOOKUP($D106,LiquidityProfile!$A:$C,3,0)</f>
        <v>10</v>
      </c>
      <c r="K106" s="3" t="str">
        <f t="shared" si="4"/>
        <v>Liquidity Provider</v>
      </c>
      <c r="L106" s="3" t="str">
        <f t="shared" si="5"/>
        <v>Liquidity Provider</v>
      </c>
    </row>
    <row r="107" spans="1:12" ht="15.75" thickBot="1" x14ac:dyDescent="0.3">
      <c r="A107" s="3" t="s">
        <v>212</v>
      </c>
      <c r="B107" s="3" t="s">
        <v>213</v>
      </c>
      <c r="C107" s="3" t="s">
        <v>40</v>
      </c>
      <c r="D107" s="3" t="s">
        <v>3</v>
      </c>
      <c r="E107" s="7">
        <v>45936</v>
      </c>
      <c r="F107" s="7">
        <v>45938</v>
      </c>
      <c r="G107" s="3">
        <f t="shared" si="3"/>
        <v>2</v>
      </c>
      <c r="H107" s="3" t="str">
        <f>IF(ISNUMBER(MATCH(A107,Closed!$A:$A,0)), "Closed", IF(G107&lt;=2,"Daily",IF(G107&lt;=5,"Weekly",IF(G107&lt;=31,"Monthly",IF(G107&lt;=90,"Quarterly",IF(G107&lt;=180,"Semi-annual",IF(G107&lt;=366,"Annual","Missing Data")))))))</f>
        <v>Daily</v>
      </c>
      <c r="I107" s="3">
        <f>VLOOKUP($D107,LiquidityProfile!$A:$C,2,0)</f>
        <v>2</v>
      </c>
      <c r="J107" s="3">
        <f>VLOOKUP($D107,LiquidityProfile!$A:$C,3,0)</f>
        <v>10</v>
      </c>
      <c r="K107" s="3" t="str">
        <f t="shared" si="4"/>
        <v>Liquidity Provider</v>
      </c>
      <c r="L107" s="3" t="str">
        <f t="shared" si="5"/>
        <v>Liquidity Provider</v>
      </c>
    </row>
    <row r="108" spans="1:12" ht="15.75" thickBot="1" x14ac:dyDescent="0.3">
      <c r="A108" s="3" t="s">
        <v>186</v>
      </c>
      <c r="B108" s="3" t="s">
        <v>187</v>
      </c>
      <c r="C108" s="3" t="s">
        <v>40</v>
      </c>
      <c r="D108" s="3" t="s">
        <v>3</v>
      </c>
      <c r="E108" s="7">
        <v>45937</v>
      </c>
      <c r="F108" s="7">
        <v>45938</v>
      </c>
      <c r="G108" s="3">
        <f t="shared" si="3"/>
        <v>1</v>
      </c>
      <c r="H108" s="3" t="str">
        <f>IF(ISNUMBER(MATCH(A108,Closed!$A:$A,0)), "Closed", IF(G108&lt;=2,"Daily",IF(G108&lt;=5,"Weekly",IF(G108&lt;=31,"Monthly",IF(G108&lt;=90,"Quarterly",IF(G108&lt;=180,"Semi-annual",IF(G108&lt;=366,"Annual","Missing Data")))))))</f>
        <v>Daily</v>
      </c>
      <c r="I108" s="3">
        <f>VLOOKUP($D108,LiquidityProfile!$A:$C,2,0)</f>
        <v>2</v>
      </c>
      <c r="J108" s="3">
        <f>VLOOKUP($D108,LiquidityProfile!$A:$C,3,0)</f>
        <v>10</v>
      </c>
      <c r="K108" s="3" t="str">
        <f t="shared" si="4"/>
        <v>Liquidity Provider</v>
      </c>
      <c r="L108" s="3" t="str">
        <f t="shared" si="5"/>
        <v>Liquidity Provider</v>
      </c>
    </row>
    <row r="109" spans="1:12" ht="15.75" thickBot="1" x14ac:dyDescent="0.3">
      <c r="A109" s="3" t="s">
        <v>164</v>
      </c>
      <c r="B109" s="3" t="s">
        <v>165</v>
      </c>
      <c r="C109" s="3" t="s">
        <v>40</v>
      </c>
      <c r="D109" s="3" t="s">
        <v>3</v>
      </c>
      <c r="E109" s="7">
        <v>45937</v>
      </c>
      <c r="F109" s="7">
        <v>45938</v>
      </c>
      <c r="G109" s="3">
        <f t="shared" si="3"/>
        <v>1</v>
      </c>
      <c r="H109" s="3" t="str">
        <f>IF(ISNUMBER(MATCH(A109,Closed!$A:$A,0)), "Closed", IF(G109&lt;=2,"Daily",IF(G109&lt;=5,"Weekly",IF(G109&lt;=31,"Monthly",IF(G109&lt;=90,"Quarterly",IF(G109&lt;=180,"Semi-annual",IF(G109&lt;=366,"Annual","Missing Data")))))))</f>
        <v>Daily</v>
      </c>
      <c r="I109" s="3">
        <f>VLOOKUP($D109,LiquidityProfile!$A:$C,2,0)</f>
        <v>2</v>
      </c>
      <c r="J109" s="3">
        <f>VLOOKUP($D109,LiquidityProfile!$A:$C,3,0)</f>
        <v>10</v>
      </c>
      <c r="K109" s="3" t="str">
        <f t="shared" si="4"/>
        <v>Liquidity Provider</v>
      </c>
      <c r="L109" s="3" t="str">
        <f t="shared" si="5"/>
        <v>Liquidity Provider</v>
      </c>
    </row>
    <row r="110" spans="1:12" ht="15.75" thickBot="1" x14ac:dyDescent="0.3">
      <c r="A110" s="3" t="s">
        <v>196</v>
      </c>
      <c r="B110" s="3" t="s">
        <v>197</v>
      </c>
      <c r="C110" s="3" t="s">
        <v>40</v>
      </c>
      <c r="D110" s="3" t="s">
        <v>3</v>
      </c>
      <c r="E110" s="7">
        <v>45933</v>
      </c>
      <c r="F110" s="7">
        <v>45938</v>
      </c>
      <c r="G110" s="3">
        <f t="shared" si="3"/>
        <v>5</v>
      </c>
      <c r="H110" s="3" t="str">
        <f>IF(ISNUMBER(MATCH(A110,Closed!$A:$A,0)), "Closed", IF(G110&lt;=2,"Daily",IF(G110&lt;=5,"Weekly",IF(G110&lt;=31,"Monthly",IF(G110&lt;=90,"Quarterly",IF(G110&lt;=180,"Semi-annual",IF(G110&lt;=366,"Annual","Missing Data")))))))</f>
        <v>Weekly</v>
      </c>
      <c r="I110" s="3">
        <f>VLOOKUP($D110,LiquidityProfile!$A:$C,2,0)</f>
        <v>2</v>
      </c>
      <c r="J110" s="3">
        <f>VLOOKUP($D110,LiquidityProfile!$A:$C,3,0)</f>
        <v>10</v>
      </c>
      <c r="K110" s="3" t="str">
        <f t="shared" si="4"/>
        <v>Liquidity Provider</v>
      </c>
      <c r="L110" s="3" t="str">
        <f t="shared" si="5"/>
        <v>Liquidity Provider</v>
      </c>
    </row>
    <row r="111" spans="1:12" ht="15.75" thickBot="1" x14ac:dyDescent="0.3">
      <c r="A111" s="3" t="s">
        <v>1456</v>
      </c>
      <c r="B111" s="3" t="s">
        <v>1457</v>
      </c>
      <c r="C111" s="3" t="s">
        <v>40</v>
      </c>
      <c r="D111" s="3" t="s">
        <v>3</v>
      </c>
      <c r="E111" s="7">
        <v>45937</v>
      </c>
      <c r="F111" s="7">
        <v>45938</v>
      </c>
      <c r="G111" s="3">
        <f t="shared" si="3"/>
        <v>1</v>
      </c>
      <c r="H111" s="3" t="str">
        <f>IF(ISNUMBER(MATCH(A111,Closed!$A:$A,0)), "Closed", IF(G111&lt;=2,"Daily",IF(G111&lt;=5,"Weekly",IF(G111&lt;=31,"Monthly",IF(G111&lt;=90,"Quarterly",IF(G111&lt;=180,"Semi-annual",IF(G111&lt;=366,"Annual","Missing Data")))))))</f>
        <v>Daily</v>
      </c>
      <c r="I111" s="3">
        <f>VLOOKUP($D111,LiquidityProfile!$A:$C,2,0)</f>
        <v>2</v>
      </c>
      <c r="J111" s="3">
        <f>VLOOKUP($D111,LiquidityProfile!$A:$C,3,0)</f>
        <v>10</v>
      </c>
      <c r="K111" s="3" t="str">
        <f t="shared" si="4"/>
        <v>Liquidity Provider</v>
      </c>
      <c r="L111" s="3" t="str">
        <f t="shared" si="5"/>
        <v>Liquidity Provider</v>
      </c>
    </row>
    <row r="112" spans="1:12" ht="15.75" thickBot="1" x14ac:dyDescent="0.3">
      <c r="A112" s="3" t="s">
        <v>188</v>
      </c>
      <c r="B112" s="3" t="s">
        <v>189</v>
      </c>
      <c r="C112" s="3" t="s">
        <v>40</v>
      </c>
      <c r="D112" s="3" t="s">
        <v>3</v>
      </c>
      <c r="E112" s="7">
        <v>45937</v>
      </c>
      <c r="F112" s="7">
        <v>45938</v>
      </c>
      <c r="G112" s="3">
        <f t="shared" si="3"/>
        <v>1</v>
      </c>
      <c r="H112" s="3" t="str">
        <f>IF(ISNUMBER(MATCH(A112,Closed!$A:$A,0)), "Closed", IF(G112&lt;=2,"Daily",IF(G112&lt;=5,"Weekly",IF(G112&lt;=31,"Monthly",IF(G112&lt;=90,"Quarterly",IF(G112&lt;=180,"Semi-annual",IF(G112&lt;=366,"Annual","Missing Data")))))))</f>
        <v>Daily</v>
      </c>
      <c r="I112" s="3">
        <f>VLOOKUP($D112,LiquidityProfile!$A:$C,2,0)</f>
        <v>2</v>
      </c>
      <c r="J112" s="3">
        <f>VLOOKUP($D112,LiquidityProfile!$A:$C,3,0)</f>
        <v>10</v>
      </c>
      <c r="K112" s="3" t="str">
        <f t="shared" si="4"/>
        <v>Liquidity Provider</v>
      </c>
      <c r="L112" s="3" t="str">
        <f t="shared" si="5"/>
        <v>Liquidity Provider</v>
      </c>
    </row>
    <row r="113" spans="1:12" ht="15.75" thickBot="1" x14ac:dyDescent="0.3">
      <c r="A113" s="3" t="s">
        <v>180</v>
      </c>
      <c r="B113" s="3" t="s">
        <v>181</v>
      </c>
      <c r="C113" s="3" t="s">
        <v>40</v>
      </c>
      <c r="D113" s="3" t="s">
        <v>3</v>
      </c>
      <c r="E113" s="7">
        <v>45937</v>
      </c>
      <c r="F113" s="7">
        <v>45938</v>
      </c>
      <c r="G113" s="3">
        <f t="shared" si="3"/>
        <v>1</v>
      </c>
      <c r="H113" s="3" t="str">
        <f>IF(ISNUMBER(MATCH(A113,Closed!$A:$A,0)), "Closed", IF(G113&lt;=2,"Daily",IF(G113&lt;=5,"Weekly",IF(G113&lt;=31,"Monthly",IF(G113&lt;=90,"Quarterly",IF(G113&lt;=180,"Semi-annual",IF(G113&lt;=366,"Annual","Missing Data")))))))</f>
        <v>Daily</v>
      </c>
      <c r="I113" s="3">
        <f>VLOOKUP($D113,LiquidityProfile!$A:$C,2,0)</f>
        <v>2</v>
      </c>
      <c r="J113" s="3">
        <f>VLOOKUP($D113,LiquidityProfile!$A:$C,3,0)</f>
        <v>10</v>
      </c>
      <c r="K113" s="3" t="str">
        <f t="shared" si="4"/>
        <v>Liquidity Provider</v>
      </c>
      <c r="L113" s="3" t="str">
        <f t="shared" si="5"/>
        <v>Liquidity Provider</v>
      </c>
    </row>
    <row r="114" spans="1:12" ht="15.75" thickBot="1" x14ac:dyDescent="0.3">
      <c r="A114" s="3" t="s">
        <v>1458</v>
      </c>
      <c r="B114" s="3" t="s">
        <v>1459</v>
      </c>
      <c r="C114" s="3" t="s">
        <v>40</v>
      </c>
      <c r="D114" s="3" t="s">
        <v>3</v>
      </c>
      <c r="E114" s="7">
        <v>45936</v>
      </c>
      <c r="F114" s="7">
        <v>45938</v>
      </c>
      <c r="G114" s="3">
        <f t="shared" si="3"/>
        <v>2</v>
      </c>
      <c r="H114" s="3" t="str">
        <f>IF(ISNUMBER(MATCH(A114,Closed!$A:$A,0)), "Closed", IF(G114&lt;=2,"Daily",IF(G114&lt;=5,"Weekly",IF(G114&lt;=31,"Monthly",IF(G114&lt;=90,"Quarterly",IF(G114&lt;=180,"Semi-annual",IF(G114&lt;=366,"Annual","Missing Data")))))))</f>
        <v>Daily</v>
      </c>
      <c r="I114" s="3">
        <f>VLOOKUP($D114,LiquidityProfile!$A:$C,2,0)</f>
        <v>2</v>
      </c>
      <c r="J114" s="3">
        <f>VLOOKUP($D114,LiquidityProfile!$A:$C,3,0)</f>
        <v>10</v>
      </c>
      <c r="K114" s="3" t="str">
        <f t="shared" si="4"/>
        <v>Liquidity Provider</v>
      </c>
      <c r="L114" s="3" t="str">
        <f t="shared" si="5"/>
        <v>Liquidity Provider</v>
      </c>
    </row>
    <row r="115" spans="1:12" ht="15.75" thickBot="1" x14ac:dyDescent="0.3">
      <c r="A115" s="3" t="s">
        <v>318</v>
      </c>
      <c r="B115" s="3" t="s">
        <v>319</v>
      </c>
      <c r="C115" s="3" t="s">
        <v>40</v>
      </c>
      <c r="D115" s="3" t="s">
        <v>3</v>
      </c>
      <c r="E115" s="7">
        <v>45937</v>
      </c>
      <c r="F115" s="7">
        <v>45938</v>
      </c>
      <c r="G115" s="3">
        <f t="shared" si="3"/>
        <v>1</v>
      </c>
      <c r="H115" s="3" t="str">
        <f>IF(ISNUMBER(MATCH(A115,Closed!$A:$A,0)), "Closed", IF(G115&lt;=2,"Daily",IF(G115&lt;=5,"Weekly",IF(G115&lt;=31,"Monthly",IF(G115&lt;=90,"Quarterly",IF(G115&lt;=180,"Semi-annual",IF(G115&lt;=366,"Annual","Missing Data")))))))</f>
        <v>Daily</v>
      </c>
      <c r="I115" s="3">
        <f>VLOOKUP($D115,LiquidityProfile!$A:$C,2,0)</f>
        <v>2</v>
      </c>
      <c r="J115" s="3">
        <f>VLOOKUP($D115,LiquidityProfile!$A:$C,3,0)</f>
        <v>10</v>
      </c>
      <c r="K115" s="3" t="str">
        <f t="shared" si="4"/>
        <v>Liquidity Provider</v>
      </c>
      <c r="L115" s="3" t="str">
        <f t="shared" si="5"/>
        <v>Liquidity Provider</v>
      </c>
    </row>
    <row r="116" spans="1:12" ht="15.75" thickBot="1" x14ac:dyDescent="0.3">
      <c r="A116" s="3" t="s">
        <v>480</v>
      </c>
      <c r="B116" s="3" t="s">
        <v>481</v>
      </c>
      <c r="C116" s="3" t="s">
        <v>40</v>
      </c>
      <c r="D116" s="3" t="s">
        <v>3</v>
      </c>
      <c r="E116" s="7">
        <v>45937</v>
      </c>
      <c r="F116" s="7">
        <v>45938</v>
      </c>
      <c r="G116" s="3">
        <f t="shared" si="3"/>
        <v>1</v>
      </c>
      <c r="H116" s="3" t="str">
        <f>IF(ISNUMBER(MATCH(A116,Closed!$A:$A,0)), "Closed", IF(G116&lt;=2,"Daily",IF(G116&lt;=5,"Weekly",IF(G116&lt;=31,"Monthly",IF(G116&lt;=90,"Quarterly",IF(G116&lt;=180,"Semi-annual",IF(G116&lt;=366,"Annual","Missing Data")))))))</f>
        <v>Daily</v>
      </c>
      <c r="I116" s="3">
        <f>VLOOKUP($D116,LiquidityProfile!$A:$C,2,0)</f>
        <v>2</v>
      </c>
      <c r="J116" s="3">
        <f>VLOOKUP($D116,LiquidityProfile!$A:$C,3,0)</f>
        <v>10</v>
      </c>
      <c r="K116" s="3" t="str">
        <f t="shared" si="4"/>
        <v>Liquidity Provider</v>
      </c>
      <c r="L116" s="3" t="str">
        <f t="shared" si="5"/>
        <v>Liquidity Provider</v>
      </c>
    </row>
    <row r="117" spans="1:12" ht="15.75" thickBot="1" x14ac:dyDescent="0.3">
      <c r="A117" s="3" t="s">
        <v>190</v>
      </c>
      <c r="B117" s="3" t="s">
        <v>191</v>
      </c>
      <c r="C117" s="3" t="s">
        <v>40</v>
      </c>
      <c r="D117" s="3" t="s">
        <v>3</v>
      </c>
      <c r="E117" s="7">
        <v>45937</v>
      </c>
      <c r="F117" s="7">
        <v>45938</v>
      </c>
      <c r="G117" s="3">
        <f t="shared" si="3"/>
        <v>1</v>
      </c>
      <c r="H117" s="3" t="str">
        <f>IF(ISNUMBER(MATCH(A117,Closed!$A:$A,0)), "Closed", IF(G117&lt;=2,"Daily",IF(G117&lt;=5,"Weekly",IF(G117&lt;=31,"Monthly",IF(G117&lt;=90,"Quarterly",IF(G117&lt;=180,"Semi-annual",IF(G117&lt;=366,"Annual","Missing Data")))))))</f>
        <v>Daily</v>
      </c>
      <c r="I117" s="3">
        <f>VLOOKUP($D117,LiquidityProfile!$A:$C,2,0)</f>
        <v>2</v>
      </c>
      <c r="J117" s="3">
        <f>VLOOKUP($D117,LiquidityProfile!$A:$C,3,0)</f>
        <v>10</v>
      </c>
      <c r="K117" s="3" t="str">
        <f t="shared" si="4"/>
        <v>Liquidity Provider</v>
      </c>
      <c r="L117" s="3" t="str">
        <f t="shared" si="5"/>
        <v>Liquidity Provider</v>
      </c>
    </row>
    <row r="118" spans="1:12" ht="15.75" thickBot="1" x14ac:dyDescent="0.3">
      <c r="A118" s="3" t="s">
        <v>184</v>
      </c>
      <c r="B118" s="3" t="s">
        <v>185</v>
      </c>
      <c r="C118" s="3" t="s">
        <v>40</v>
      </c>
      <c r="D118" s="3" t="s">
        <v>3</v>
      </c>
      <c r="E118" s="7">
        <v>45937</v>
      </c>
      <c r="F118" s="7">
        <v>45938</v>
      </c>
      <c r="G118" s="3">
        <f t="shared" si="3"/>
        <v>1</v>
      </c>
      <c r="H118" s="3" t="str">
        <f>IF(ISNUMBER(MATCH(A118,Closed!$A:$A,0)), "Closed", IF(G118&lt;=2,"Daily",IF(G118&lt;=5,"Weekly",IF(G118&lt;=31,"Monthly",IF(G118&lt;=90,"Quarterly",IF(G118&lt;=180,"Semi-annual",IF(G118&lt;=366,"Annual","Missing Data")))))))</f>
        <v>Daily</v>
      </c>
      <c r="I118" s="3">
        <f>VLOOKUP($D118,LiquidityProfile!$A:$C,2,0)</f>
        <v>2</v>
      </c>
      <c r="J118" s="3">
        <f>VLOOKUP($D118,LiquidityProfile!$A:$C,3,0)</f>
        <v>10</v>
      </c>
      <c r="K118" s="3" t="str">
        <f t="shared" si="4"/>
        <v>Liquidity Provider</v>
      </c>
      <c r="L118" s="3" t="str">
        <f t="shared" si="5"/>
        <v>Liquidity Provider</v>
      </c>
    </row>
    <row r="119" spans="1:12" ht="15.75" thickBot="1" x14ac:dyDescent="0.3">
      <c r="A119" s="3" t="s">
        <v>504</v>
      </c>
      <c r="B119" s="3" t="s">
        <v>505</v>
      </c>
      <c r="C119" s="3" t="s">
        <v>40</v>
      </c>
      <c r="D119" s="3" t="s">
        <v>3</v>
      </c>
      <c r="E119" s="7">
        <v>45691</v>
      </c>
      <c r="F119" s="7">
        <v>45938</v>
      </c>
      <c r="G119" s="3">
        <f t="shared" si="3"/>
        <v>247</v>
      </c>
      <c r="H119" s="3" t="str">
        <f>IF(ISNUMBER(MATCH(A119,Closed!$A:$A,0)), "Closed", IF(G119&lt;=2,"Daily",IF(G119&lt;=5,"Weekly",IF(G119&lt;=31,"Monthly",IF(G119&lt;=90,"Quarterly",IF(G119&lt;=180,"Semi-annual",IF(G119&lt;=366,"Annual","Missing Data")))))))</f>
        <v>Closed</v>
      </c>
      <c r="I119" s="3">
        <f>VLOOKUP($D119,LiquidityProfile!$A:$C,2,0)</f>
        <v>2</v>
      </c>
      <c r="J119" s="3">
        <f>VLOOKUP($D119,LiquidityProfile!$A:$C,3,0)</f>
        <v>10</v>
      </c>
      <c r="K119" s="3" t="str">
        <f t="shared" si="4"/>
        <v>Not Applicable</v>
      </c>
      <c r="L119" s="3" t="str">
        <f t="shared" si="5"/>
        <v>Not Applicable</v>
      </c>
    </row>
    <row r="120" spans="1:12" ht="15.75" thickBot="1" x14ac:dyDescent="0.3">
      <c r="A120" s="3" t="s">
        <v>156</v>
      </c>
      <c r="B120" s="3" t="s">
        <v>157</v>
      </c>
      <c r="C120" s="3" t="s">
        <v>40</v>
      </c>
      <c r="D120" s="3" t="s">
        <v>3</v>
      </c>
      <c r="E120" s="7">
        <v>45937</v>
      </c>
      <c r="F120" s="7">
        <v>45938</v>
      </c>
      <c r="G120" s="3">
        <f t="shared" si="3"/>
        <v>1</v>
      </c>
      <c r="H120" s="3" t="str">
        <f>IF(ISNUMBER(MATCH(A120,Closed!$A:$A,0)), "Closed", IF(G120&lt;=2,"Daily",IF(G120&lt;=5,"Weekly",IF(G120&lt;=31,"Monthly",IF(G120&lt;=90,"Quarterly",IF(G120&lt;=180,"Semi-annual",IF(G120&lt;=366,"Annual","Missing Data")))))))</f>
        <v>Daily</v>
      </c>
      <c r="I120" s="3">
        <f>VLOOKUP($D120,LiquidityProfile!$A:$C,2,0)</f>
        <v>2</v>
      </c>
      <c r="J120" s="3">
        <f>VLOOKUP($D120,LiquidityProfile!$A:$C,3,0)</f>
        <v>10</v>
      </c>
      <c r="K120" s="3" t="str">
        <f t="shared" si="4"/>
        <v>Liquidity Provider</v>
      </c>
      <c r="L120" s="3" t="str">
        <f t="shared" si="5"/>
        <v>Liquidity Provider</v>
      </c>
    </row>
    <row r="121" spans="1:12" ht="15.75" thickBot="1" x14ac:dyDescent="0.3">
      <c r="A121" s="3" t="s">
        <v>324</v>
      </c>
      <c r="B121" s="3" t="s">
        <v>325</v>
      </c>
      <c r="C121" s="3" t="s">
        <v>40</v>
      </c>
      <c r="D121" s="3" t="s">
        <v>3</v>
      </c>
      <c r="E121" s="7">
        <v>45937</v>
      </c>
      <c r="F121" s="7">
        <v>45938</v>
      </c>
      <c r="G121" s="3">
        <f t="shared" si="3"/>
        <v>1</v>
      </c>
      <c r="H121" s="3" t="str">
        <f>IF(ISNUMBER(MATCH(A121,Closed!$A:$A,0)), "Closed", IF(G121&lt;=2,"Daily",IF(G121&lt;=5,"Weekly",IF(G121&lt;=31,"Monthly",IF(G121&lt;=90,"Quarterly",IF(G121&lt;=180,"Semi-annual",IF(G121&lt;=366,"Annual","Missing Data")))))))</f>
        <v>Daily</v>
      </c>
      <c r="I121" s="3">
        <f>VLOOKUP($D121,LiquidityProfile!$A:$C,2,0)</f>
        <v>2</v>
      </c>
      <c r="J121" s="3">
        <f>VLOOKUP($D121,LiquidityProfile!$A:$C,3,0)</f>
        <v>10</v>
      </c>
      <c r="K121" s="3" t="str">
        <f t="shared" si="4"/>
        <v>Liquidity Provider</v>
      </c>
      <c r="L121" s="3" t="str">
        <f t="shared" si="5"/>
        <v>Liquidity Provider</v>
      </c>
    </row>
    <row r="122" spans="1:12" ht="15.75" thickBot="1" x14ac:dyDescent="0.3">
      <c r="A122" s="3" t="s">
        <v>330</v>
      </c>
      <c r="B122" s="3" t="s">
        <v>331</v>
      </c>
      <c r="C122" s="3" t="s">
        <v>40</v>
      </c>
      <c r="D122" s="3" t="s">
        <v>3</v>
      </c>
      <c r="E122" s="7">
        <v>45937</v>
      </c>
      <c r="F122" s="7">
        <v>45938</v>
      </c>
      <c r="G122" s="3">
        <f t="shared" si="3"/>
        <v>1</v>
      </c>
      <c r="H122" s="3" t="str">
        <f>IF(ISNUMBER(MATCH(A122,Closed!$A:$A,0)), "Closed", IF(G122&lt;=2,"Daily",IF(G122&lt;=5,"Weekly",IF(G122&lt;=31,"Monthly",IF(G122&lt;=90,"Quarterly",IF(G122&lt;=180,"Semi-annual",IF(G122&lt;=366,"Annual","Missing Data")))))))</f>
        <v>Daily</v>
      </c>
      <c r="I122" s="3">
        <f>VLOOKUP($D122,LiquidityProfile!$A:$C,2,0)</f>
        <v>2</v>
      </c>
      <c r="J122" s="3">
        <f>VLOOKUP($D122,LiquidityProfile!$A:$C,3,0)</f>
        <v>10</v>
      </c>
      <c r="K122" s="3" t="str">
        <f t="shared" si="4"/>
        <v>Liquidity Provider</v>
      </c>
      <c r="L122" s="3" t="str">
        <f t="shared" si="5"/>
        <v>Liquidity Provider</v>
      </c>
    </row>
    <row r="123" spans="1:12" ht="15.75" thickBot="1" x14ac:dyDescent="0.3">
      <c r="A123" s="3" t="s">
        <v>222</v>
      </c>
      <c r="B123" s="3" t="s">
        <v>223</v>
      </c>
      <c r="C123" s="3" t="s">
        <v>40</v>
      </c>
      <c r="D123" s="3" t="s">
        <v>3</v>
      </c>
      <c r="E123" s="7">
        <v>45936</v>
      </c>
      <c r="F123" s="7">
        <v>45938</v>
      </c>
      <c r="G123" s="3">
        <f t="shared" si="3"/>
        <v>2</v>
      </c>
      <c r="H123" s="3" t="str">
        <f>IF(ISNUMBER(MATCH(A123,Closed!$A:$A,0)), "Closed", IF(G123&lt;=2,"Daily",IF(G123&lt;=5,"Weekly",IF(G123&lt;=31,"Monthly",IF(G123&lt;=90,"Quarterly",IF(G123&lt;=180,"Semi-annual",IF(G123&lt;=366,"Annual","Missing Data")))))))</f>
        <v>Daily</v>
      </c>
      <c r="I123" s="3">
        <f>VLOOKUP($D123,LiquidityProfile!$A:$C,2,0)</f>
        <v>2</v>
      </c>
      <c r="J123" s="3">
        <f>VLOOKUP($D123,LiquidityProfile!$A:$C,3,0)</f>
        <v>10</v>
      </c>
      <c r="K123" s="3" t="str">
        <f t="shared" si="4"/>
        <v>Liquidity Provider</v>
      </c>
      <c r="L123" s="3" t="str">
        <f t="shared" si="5"/>
        <v>Liquidity Provider</v>
      </c>
    </row>
    <row r="124" spans="1:12" ht="15.75" thickBot="1" x14ac:dyDescent="0.3">
      <c r="A124" s="3" t="s">
        <v>220</v>
      </c>
      <c r="B124" s="3" t="s">
        <v>221</v>
      </c>
      <c r="C124" s="3" t="s">
        <v>40</v>
      </c>
      <c r="D124" s="3" t="s">
        <v>3</v>
      </c>
      <c r="E124" s="7">
        <v>45937</v>
      </c>
      <c r="F124" s="7">
        <v>45938</v>
      </c>
      <c r="G124" s="3">
        <f t="shared" si="3"/>
        <v>1</v>
      </c>
      <c r="H124" s="3" t="str">
        <f>IF(ISNUMBER(MATCH(A124,Closed!$A:$A,0)), "Closed", IF(G124&lt;=2,"Daily",IF(G124&lt;=5,"Weekly",IF(G124&lt;=31,"Monthly",IF(G124&lt;=90,"Quarterly",IF(G124&lt;=180,"Semi-annual",IF(G124&lt;=366,"Annual","Missing Data")))))))</f>
        <v>Daily</v>
      </c>
      <c r="I124" s="3">
        <f>VLOOKUP($D124,LiquidityProfile!$A:$C,2,0)</f>
        <v>2</v>
      </c>
      <c r="J124" s="3">
        <f>VLOOKUP($D124,LiquidityProfile!$A:$C,3,0)</f>
        <v>10</v>
      </c>
      <c r="K124" s="3" t="str">
        <f t="shared" si="4"/>
        <v>Liquidity Provider</v>
      </c>
      <c r="L124" s="3" t="str">
        <f t="shared" si="5"/>
        <v>Liquidity Provider</v>
      </c>
    </row>
    <row r="125" spans="1:12" ht="15.75" thickBot="1" x14ac:dyDescent="0.3">
      <c r="A125" s="3" t="s">
        <v>170</v>
      </c>
      <c r="B125" s="3" t="s">
        <v>171</v>
      </c>
      <c r="C125" s="3" t="s">
        <v>40</v>
      </c>
      <c r="D125" s="3" t="s">
        <v>3</v>
      </c>
      <c r="E125" s="7">
        <v>45937</v>
      </c>
      <c r="F125" s="7">
        <v>45938</v>
      </c>
      <c r="G125" s="3">
        <f t="shared" si="3"/>
        <v>1</v>
      </c>
      <c r="H125" s="3" t="str">
        <f>IF(ISNUMBER(MATCH(A125,Closed!$A:$A,0)), "Closed", IF(G125&lt;=2,"Daily",IF(G125&lt;=5,"Weekly",IF(G125&lt;=31,"Monthly",IF(G125&lt;=90,"Quarterly",IF(G125&lt;=180,"Semi-annual",IF(G125&lt;=366,"Annual","Missing Data")))))))</f>
        <v>Daily</v>
      </c>
      <c r="I125" s="3">
        <f>VLOOKUP($D125,LiquidityProfile!$A:$C,2,0)</f>
        <v>2</v>
      </c>
      <c r="J125" s="3">
        <f>VLOOKUP($D125,LiquidityProfile!$A:$C,3,0)</f>
        <v>10</v>
      </c>
      <c r="K125" s="3" t="str">
        <f t="shared" si="4"/>
        <v>Liquidity Provider</v>
      </c>
      <c r="L125" s="3" t="str">
        <f t="shared" si="5"/>
        <v>Liquidity Provider</v>
      </c>
    </row>
    <row r="126" spans="1:12" ht="15.75" thickBot="1" x14ac:dyDescent="0.3">
      <c r="A126" s="3" t="s">
        <v>182</v>
      </c>
      <c r="B126" s="3" t="s">
        <v>183</v>
      </c>
      <c r="C126" s="3" t="s">
        <v>40</v>
      </c>
      <c r="D126" s="3" t="s">
        <v>3</v>
      </c>
      <c r="E126" s="7">
        <v>45937</v>
      </c>
      <c r="F126" s="7">
        <v>45938</v>
      </c>
      <c r="G126" s="3">
        <f t="shared" si="3"/>
        <v>1</v>
      </c>
      <c r="H126" s="3" t="str">
        <f>IF(ISNUMBER(MATCH(A126,Closed!$A:$A,0)), "Closed", IF(G126&lt;=2,"Daily",IF(G126&lt;=5,"Weekly",IF(G126&lt;=31,"Monthly",IF(G126&lt;=90,"Quarterly",IF(G126&lt;=180,"Semi-annual",IF(G126&lt;=366,"Annual","Missing Data")))))))</f>
        <v>Daily</v>
      </c>
      <c r="I126" s="3">
        <f>VLOOKUP($D126,LiquidityProfile!$A:$C,2,0)</f>
        <v>2</v>
      </c>
      <c r="J126" s="3">
        <f>VLOOKUP($D126,LiquidityProfile!$A:$C,3,0)</f>
        <v>10</v>
      </c>
      <c r="K126" s="3" t="str">
        <f t="shared" si="4"/>
        <v>Liquidity Provider</v>
      </c>
      <c r="L126" s="3" t="str">
        <f t="shared" si="5"/>
        <v>Liquidity Provider</v>
      </c>
    </row>
    <row r="127" spans="1:12" ht="15.75" thickBot="1" x14ac:dyDescent="0.3">
      <c r="A127" s="3" t="s">
        <v>198</v>
      </c>
      <c r="B127" s="3" t="s">
        <v>199</v>
      </c>
      <c r="C127" s="3" t="s">
        <v>40</v>
      </c>
      <c r="D127" s="3" t="s">
        <v>3</v>
      </c>
      <c r="E127" s="7">
        <v>45937</v>
      </c>
      <c r="F127" s="7">
        <v>45938</v>
      </c>
      <c r="G127" s="3">
        <f t="shared" si="3"/>
        <v>1</v>
      </c>
      <c r="H127" s="3" t="str">
        <f>IF(ISNUMBER(MATCH(A127,Closed!$A:$A,0)), "Closed", IF(G127&lt;=2,"Daily",IF(G127&lt;=5,"Weekly",IF(G127&lt;=31,"Monthly",IF(G127&lt;=90,"Quarterly",IF(G127&lt;=180,"Semi-annual",IF(G127&lt;=366,"Annual","Missing Data")))))))</f>
        <v>Daily</v>
      </c>
      <c r="I127" s="3">
        <f>VLOOKUP($D127,LiquidityProfile!$A:$C,2,0)</f>
        <v>2</v>
      </c>
      <c r="J127" s="3">
        <f>VLOOKUP($D127,LiquidityProfile!$A:$C,3,0)</f>
        <v>10</v>
      </c>
      <c r="K127" s="3" t="str">
        <f t="shared" si="4"/>
        <v>Liquidity Provider</v>
      </c>
      <c r="L127" s="3" t="str">
        <f t="shared" si="5"/>
        <v>Liquidity Provider</v>
      </c>
    </row>
    <row r="128" spans="1:12" ht="15.75" thickBot="1" x14ac:dyDescent="0.3">
      <c r="A128" s="3" t="s">
        <v>1460</v>
      </c>
      <c r="B128" s="3" t="s">
        <v>1461</v>
      </c>
      <c r="C128" s="3" t="s">
        <v>40</v>
      </c>
      <c r="D128" s="3" t="s">
        <v>3</v>
      </c>
      <c r="E128" s="7">
        <v>45937</v>
      </c>
      <c r="F128" s="7">
        <v>45938</v>
      </c>
      <c r="G128" s="3">
        <f t="shared" si="3"/>
        <v>1</v>
      </c>
      <c r="H128" s="3" t="str">
        <f>IF(ISNUMBER(MATCH(A128,Closed!$A:$A,0)), "Closed", IF(G128&lt;=2,"Daily",IF(G128&lt;=5,"Weekly",IF(G128&lt;=31,"Monthly",IF(G128&lt;=90,"Quarterly",IF(G128&lt;=180,"Semi-annual",IF(G128&lt;=366,"Annual","Missing Data")))))))</f>
        <v>Daily</v>
      </c>
      <c r="I128" s="3">
        <f>VLOOKUP($D128,LiquidityProfile!$A:$C,2,0)</f>
        <v>2</v>
      </c>
      <c r="J128" s="3">
        <f>VLOOKUP($D128,LiquidityProfile!$A:$C,3,0)</f>
        <v>10</v>
      </c>
      <c r="K128" s="3" t="str">
        <f t="shared" si="4"/>
        <v>Liquidity Provider</v>
      </c>
      <c r="L128" s="3" t="str">
        <f t="shared" si="5"/>
        <v>Liquidity Provider</v>
      </c>
    </row>
    <row r="129" spans="1:12" ht="15.75" thickBot="1" x14ac:dyDescent="0.3">
      <c r="A129" s="3" t="s">
        <v>1462</v>
      </c>
      <c r="B129" s="3" t="s">
        <v>1463</v>
      </c>
      <c r="C129" s="3" t="s">
        <v>40</v>
      </c>
      <c r="D129" s="3" t="s">
        <v>3</v>
      </c>
      <c r="E129" s="7">
        <v>45937</v>
      </c>
      <c r="F129" s="7">
        <v>45938</v>
      </c>
      <c r="G129" s="3">
        <f t="shared" si="3"/>
        <v>1</v>
      </c>
      <c r="H129" s="3" t="str">
        <f>IF(ISNUMBER(MATCH(A129,Closed!$A:$A,0)), "Closed", IF(G129&lt;=2,"Daily",IF(G129&lt;=5,"Weekly",IF(G129&lt;=31,"Monthly",IF(G129&lt;=90,"Quarterly",IF(G129&lt;=180,"Semi-annual",IF(G129&lt;=366,"Annual","Missing Data")))))))</f>
        <v>Daily</v>
      </c>
      <c r="I129" s="3">
        <f>VLOOKUP($D129,LiquidityProfile!$A:$C,2,0)</f>
        <v>2</v>
      </c>
      <c r="J129" s="3">
        <f>VLOOKUP($D129,LiquidityProfile!$A:$C,3,0)</f>
        <v>10</v>
      </c>
      <c r="K129" s="3" t="str">
        <f t="shared" si="4"/>
        <v>Liquidity Provider</v>
      </c>
      <c r="L129" s="3" t="str">
        <f t="shared" si="5"/>
        <v>Liquidity Provider</v>
      </c>
    </row>
    <row r="130" spans="1:12" ht="15.75" thickBot="1" x14ac:dyDescent="0.3">
      <c r="A130" s="3" t="s">
        <v>322</v>
      </c>
      <c r="B130" s="3" t="s">
        <v>323</v>
      </c>
      <c r="C130" s="3" t="s">
        <v>40</v>
      </c>
      <c r="D130" s="3" t="s">
        <v>3</v>
      </c>
      <c r="E130" s="7"/>
      <c r="F130" s="7">
        <v>45938</v>
      </c>
      <c r="G130" s="3" t="str">
        <f t="shared" ref="G130:G193" si="6">IF(ISBLANK(E130), "", F130-E130)</f>
        <v/>
      </c>
      <c r="H130" s="3" t="str">
        <f>IF(ISNUMBER(MATCH(A130,Closed!$A:$A,0)), "Closed", IF(G130&lt;=2,"Daily",IF(G130&lt;=5,"Weekly",IF(G130&lt;=31,"Monthly",IF(G130&lt;=90,"Quarterly",IF(G130&lt;=180,"Semi-annual",IF(G130&lt;=366,"Annual","Missing Data")))))))</f>
        <v>Missing Data</v>
      </c>
      <c r="I130" s="3">
        <f>VLOOKUP($D130,LiquidityProfile!$A:$C,2,0)</f>
        <v>2</v>
      </c>
      <c r="J130" s="3">
        <f>VLOOKUP($D130,LiquidityProfile!$A:$C,3,0)</f>
        <v>10</v>
      </c>
      <c r="K130" s="3" t="str">
        <f t="shared" si="4"/>
        <v>Liquidity Provider</v>
      </c>
      <c r="L130" s="3" t="str">
        <f t="shared" si="5"/>
        <v>Liquidity Provider</v>
      </c>
    </row>
    <row r="131" spans="1:12" ht="15.75" thickBot="1" x14ac:dyDescent="0.3">
      <c r="A131" s="3" t="s">
        <v>488</v>
      </c>
      <c r="B131" s="3" t="s">
        <v>489</v>
      </c>
      <c r="C131" s="3" t="s">
        <v>40</v>
      </c>
      <c r="D131" s="3" t="s">
        <v>3</v>
      </c>
      <c r="E131" s="7">
        <v>45937</v>
      </c>
      <c r="F131" s="7">
        <v>45938</v>
      </c>
      <c r="G131" s="3">
        <f t="shared" si="6"/>
        <v>1</v>
      </c>
      <c r="H131" s="3" t="str">
        <f>IF(ISNUMBER(MATCH(A131,Closed!$A:$A,0)), "Closed", IF(G131&lt;=2,"Daily",IF(G131&lt;=5,"Weekly",IF(G131&lt;=31,"Monthly",IF(G131&lt;=90,"Quarterly",IF(G131&lt;=180,"Semi-annual",IF(G131&lt;=366,"Annual","Missing Data")))))))</f>
        <v>Daily</v>
      </c>
      <c r="I131" s="3">
        <f>VLOOKUP($D131,LiquidityProfile!$A:$C,2,0)</f>
        <v>2</v>
      </c>
      <c r="J131" s="3">
        <f>VLOOKUP($D131,LiquidityProfile!$A:$C,3,0)</f>
        <v>10</v>
      </c>
      <c r="K131" s="3" t="str">
        <f t="shared" ref="K131:K194" si="7">IF(H131="Closed","Not Applicable",IF(I131&lt;=30,"Liquidity Provider","Liquidity Receiver"))</f>
        <v>Liquidity Provider</v>
      </c>
      <c r="L131" s="3" t="str">
        <f t="shared" ref="L131:L194" si="8">IF(H131="Closed","Not Applicable",IF(J131&lt;=30,"Liquidity Provider","Liquidity Receiver"))</f>
        <v>Liquidity Provider</v>
      </c>
    </row>
    <row r="132" spans="1:12" ht="15.75" thickBot="1" x14ac:dyDescent="0.3">
      <c r="A132" s="3" t="s">
        <v>290</v>
      </c>
      <c r="B132" s="3" t="s">
        <v>291</v>
      </c>
      <c r="C132" s="3" t="s">
        <v>40</v>
      </c>
      <c r="D132" s="3" t="s">
        <v>3</v>
      </c>
      <c r="E132" s="7">
        <v>45919</v>
      </c>
      <c r="F132" s="7">
        <v>45938</v>
      </c>
      <c r="G132" s="3">
        <f t="shared" si="6"/>
        <v>19</v>
      </c>
      <c r="H132" s="3" t="str">
        <f>IF(ISNUMBER(MATCH(A132,Closed!$A:$A,0)), "Closed", IF(G132&lt;=2,"Daily",IF(G132&lt;=5,"Weekly",IF(G132&lt;=31,"Monthly",IF(G132&lt;=90,"Quarterly",IF(G132&lt;=180,"Semi-annual",IF(G132&lt;=366,"Annual","Missing Data")))))))</f>
        <v>Monthly</v>
      </c>
      <c r="I132" s="3">
        <f>VLOOKUP($D132,LiquidityProfile!$A:$C,2,0)</f>
        <v>2</v>
      </c>
      <c r="J132" s="3">
        <f>VLOOKUP($D132,LiquidityProfile!$A:$C,3,0)</f>
        <v>10</v>
      </c>
      <c r="K132" s="3" t="str">
        <f t="shared" si="7"/>
        <v>Liquidity Provider</v>
      </c>
      <c r="L132" s="3" t="str">
        <f t="shared" si="8"/>
        <v>Liquidity Provider</v>
      </c>
    </row>
    <row r="133" spans="1:12" ht="15.75" thickBot="1" x14ac:dyDescent="0.3">
      <c r="A133" s="3" t="s">
        <v>1464</v>
      </c>
      <c r="B133" s="3" t="s">
        <v>1465</v>
      </c>
      <c r="C133" s="3" t="s">
        <v>40</v>
      </c>
      <c r="D133" s="3" t="s">
        <v>3</v>
      </c>
      <c r="E133" s="7">
        <v>45715</v>
      </c>
      <c r="F133" s="7">
        <v>45938</v>
      </c>
      <c r="G133" s="3">
        <f t="shared" si="6"/>
        <v>223</v>
      </c>
      <c r="H133" s="3" t="str">
        <f>IF(ISNUMBER(MATCH(A133,Closed!$A:$A,0)), "Closed", IF(G133&lt;=2,"Daily",IF(G133&lt;=5,"Weekly",IF(G133&lt;=31,"Monthly",IF(G133&lt;=90,"Quarterly",IF(G133&lt;=180,"Semi-annual",IF(G133&lt;=366,"Annual","Missing Data")))))))</f>
        <v>Closed</v>
      </c>
      <c r="I133" s="3">
        <f>VLOOKUP($D133,LiquidityProfile!$A:$C,2,0)</f>
        <v>2</v>
      </c>
      <c r="J133" s="3">
        <f>VLOOKUP($D133,LiquidityProfile!$A:$C,3,0)</f>
        <v>10</v>
      </c>
      <c r="K133" s="3" t="str">
        <f t="shared" si="7"/>
        <v>Not Applicable</v>
      </c>
      <c r="L133" s="3" t="str">
        <f t="shared" si="8"/>
        <v>Not Applicable</v>
      </c>
    </row>
    <row r="134" spans="1:12" ht="15.75" thickBot="1" x14ac:dyDescent="0.3">
      <c r="A134" s="3" t="s">
        <v>506</v>
      </c>
      <c r="B134" s="3" t="s">
        <v>507</v>
      </c>
      <c r="C134" s="3" t="s">
        <v>40</v>
      </c>
      <c r="D134" s="3" t="s">
        <v>3</v>
      </c>
      <c r="E134" s="7">
        <v>45937</v>
      </c>
      <c r="F134" s="7">
        <v>45938</v>
      </c>
      <c r="G134" s="3">
        <f t="shared" si="6"/>
        <v>1</v>
      </c>
      <c r="H134" s="3" t="str">
        <f>IF(ISNUMBER(MATCH(A134,Closed!$A:$A,0)), "Closed", IF(G134&lt;=2,"Daily",IF(G134&lt;=5,"Weekly",IF(G134&lt;=31,"Monthly",IF(G134&lt;=90,"Quarterly",IF(G134&lt;=180,"Semi-annual",IF(G134&lt;=366,"Annual","Missing Data")))))))</f>
        <v>Daily</v>
      </c>
      <c r="I134" s="3">
        <f>VLOOKUP($D134,LiquidityProfile!$A:$C,2,0)</f>
        <v>2</v>
      </c>
      <c r="J134" s="3">
        <f>VLOOKUP($D134,LiquidityProfile!$A:$C,3,0)</f>
        <v>10</v>
      </c>
      <c r="K134" s="3" t="str">
        <f t="shared" si="7"/>
        <v>Liquidity Provider</v>
      </c>
      <c r="L134" s="3" t="str">
        <f t="shared" si="8"/>
        <v>Liquidity Provider</v>
      </c>
    </row>
    <row r="135" spans="1:12" ht="15.75" thickBot="1" x14ac:dyDescent="0.3">
      <c r="A135" s="3" t="s">
        <v>230</v>
      </c>
      <c r="B135" s="3" t="s">
        <v>231</v>
      </c>
      <c r="C135" s="3" t="s">
        <v>65</v>
      </c>
      <c r="D135" s="3" t="s">
        <v>3</v>
      </c>
      <c r="E135" s="7">
        <v>45933</v>
      </c>
      <c r="F135" s="7">
        <v>45938</v>
      </c>
      <c r="G135" s="3">
        <f t="shared" si="6"/>
        <v>5</v>
      </c>
      <c r="H135" s="3" t="str">
        <f>IF(ISNUMBER(MATCH(A135,Closed!$A:$A,0)), "Closed", IF(G135&lt;=2,"Daily",IF(G135&lt;=5,"Weekly",IF(G135&lt;=31,"Monthly",IF(G135&lt;=90,"Quarterly",IF(G135&lt;=180,"Semi-annual",IF(G135&lt;=366,"Annual","Missing Data")))))))</f>
        <v>Weekly</v>
      </c>
      <c r="I135" s="3">
        <f>VLOOKUP($D135,LiquidityProfile!$A:$C,2,0)</f>
        <v>2</v>
      </c>
      <c r="J135" s="3">
        <f>VLOOKUP($D135,LiquidityProfile!$A:$C,3,0)</f>
        <v>10</v>
      </c>
      <c r="K135" s="3" t="str">
        <f t="shared" si="7"/>
        <v>Liquidity Provider</v>
      </c>
      <c r="L135" s="3" t="str">
        <f t="shared" si="8"/>
        <v>Liquidity Provider</v>
      </c>
    </row>
    <row r="136" spans="1:12" ht="15.75" thickBot="1" x14ac:dyDescent="0.3">
      <c r="A136" s="3" t="s">
        <v>1466</v>
      </c>
      <c r="B136" s="3" t="s">
        <v>1467</v>
      </c>
      <c r="C136" s="3" t="s">
        <v>65</v>
      </c>
      <c r="D136" s="3" t="s">
        <v>3</v>
      </c>
      <c r="E136" s="7">
        <v>45932</v>
      </c>
      <c r="F136" s="7">
        <v>45938</v>
      </c>
      <c r="G136" s="3">
        <f t="shared" si="6"/>
        <v>6</v>
      </c>
      <c r="H136" s="3" t="str">
        <f>IF(ISNUMBER(MATCH(A136,Closed!$A:$A,0)), "Closed", IF(G136&lt;=2,"Daily",IF(G136&lt;=5,"Weekly",IF(G136&lt;=31,"Monthly",IF(G136&lt;=90,"Quarterly",IF(G136&lt;=180,"Semi-annual",IF(G136&lt;=366,"Annual","Missing Data")))))))</f>
        <v>Monthly</v>
      </c>
      <c r="I136" s="3">
        <f>VLOOKUP($D136,LiquidityProfile!$A:$C,2,0)</f>
        <v>2</v>
      </c>
      <c r="J136" s="3">
        <f>VLOOKUP($D136,LiquidityProfile!$A:$C,3,0)</f>
        <v>10</v>
      </c>
      <c r="K136" s="3" t="str">
        <f t="shared" si="7"/>
        <v>Liquidity Provider</v>
      </c>
      <c r="L136" s="3" t="str">
        <f t="shared" si="8"/>
        <v>Liquidity Provider</v>
      </c>
    </row>
    <row r="137" spans="1:12" ht="15.75" thickBot="1" x14ac:dyDescent="0.3">
      <c r="A137" s="3" t="s">
        <v>1468</v>
      </c>
      <c r="B137" s="3" t="s">
        <v>1469</v>
      </c>
      <c r="C137" s="3" t="s">
        <v>65</v>
      </c>
      <c r="D137" s="3" t="s">
        <v>3</v>
      </c>
      <c r="E137" s="7">
        <v>45933</v>
      </c>
      <c r="F137" s="7">
        <v>45938</v>
      </c>
      <c r="G137" s="3">
        <f t="shared" si="6"/>
        <v>5</v>
      </c>
      <c r="H137" s="3" t="str">
        <f>IF(ISNUMBER(MATCH(A137,Closed!$A:$A,0)), "Closed", IF(G137&lt;=2,"Daily",IF(G137&lt;=5,"Weekly",IF(G137&lt;=31,"Monthly",IF(G137&lt;=90,"Quarterly",IF(G137&lt;=180,"Semi-annual",IF(G137&lt;=366,"Annual","Missing Data")))))))</f>
        <v>Weekly</v>
      </c>
      <c r="I137" s="3">
        <f>VLOOKUP($D137,LiquidityProfile!$A:$C,2,0)</f>
        <v>2</v>
      </c>
      <c r="J137" s="3">
        <f>VLOOKUP($D137,LiquidityProfile!$A:$C,3,0)</f>
        <v>10</v>
      </c>
      <c r="K137" s="3" t="str">
        <f t="shared" si="7"/>
        <v>Liquidity Provider</v>
      </c>
      <c r="L137" s="3" t="str">
        <f t="shared" si="8"/>
        <v>Liquidity Provider</v>
      </c>
    </row>
    <row r="138" spans="1:12" ht="15.75" thickBot="1" x14ac:dyDescent="0.3">
      <c r="A138" s="3" t="s">
        <v>1470</v>
      </c>
      <c r="B138" s="3" t="s">
        <v>1471</v>
      </c>
      <c r="C138" s="3" t="s">
        <v>65</v>
      </c>
      <c r="D138" s="3" t="s">
        <v>3</v>
      </c>
      <c r="E138" s="7">
        <v>45937</v>
      </c>
      <c r="F138" s="7">
        <v>45938</v>
      </c>
      <c r="G138" s="3">
        <f t="shared" si="6"/>
        <v>1</v>
      </c>
      <c r="H138" s="3" t="str">
        <f>IF(ISNUMBER(MATCH(A138,Closed!$A:$A,0)), "Closed", IF(G138&lt;=2,"Daily",IF(G138&lt;=5,"Weekly",IF(G138&lt;=31,"Monthly",IF(G138&lt;=90,"Quarterly",IF(G138&lt;=180,"Semi-annual",IF(G138&lt;=366,"Annual","Missing Data")))))))</f>
        <v>Daily</v>
      </c>
      <c r="I138" s="3">
        <f>VLOOKUP($D138,LiquidityProfile!$A:$C,2,0)</f>
        <v>2</v>
      </c>
      <c r="J138" s="3">
        <f>VLOOKUP($D138,LiquidityProfile!$A:$C,3,0)</f>
        <v>10</v>
      </c>
      <c r="K138" s="3" t="str">
        <f t="shared" si="7"/>
        <v>Liquidity Provider</v>
      </c>
      <c r="L138" s="3" t="str">
        <f t="shared" si="8"/>
        <v>Liquidity Provider</v>
      </c>
    </row>
    <row r="139" spans="1:12" ht="15.75" thickBot="1" x14ac:dyDescent="0.3">
      <c r="A139" s="3" t="s">
        <v>280</v>
      </c>
      <c r="B139" s="3" t="s">
        <v>281</v>
      </c>
      <c r="C139" s="3" t="s">
        <v>65</v>
      </c>
      <c r="D139" s="3" t="s">
        <v>3</v>
      </c>
      <c r="E139" s="7">
        <v>45933</v>
      </c>
      <c r="F139" s="7">
        <v>45938</v>
      </c>
      <c r="G139" s="3">
        <f t="shared" si="6"/>
        <v>5</v>
      </c>
      <c r="H139" s="3" t="str">
        <f>IF(ISNUMBER(MATCH(A139,Closed!$A:$A,0)), "Closed", IF(G139&lt;=2,"Daily",IF(G139&lt;=5,"Weekly",IF(G139&lt;=31,"Monthly",IF(G139&lt;=90,"Quarterly",IF(G139&lt;=180,"Semi-annual",IF(G139&lt;=366,"Annual","Missing Data")))))))</f>
        <v>Weekly</v>
      </c>
      <c r="I139" s="3">
        <f>VLOOKUP($D139,LiquidityProfile!$A:$C,2,0)</f>
        <v>2</v>
      </c>
      <c r="J139" s="3">
        <f>VLOOKUP($D139,LiquidityProfile!$A:$C,3,0)</f>
        <v>10</v>
      </c>
      <c r="K139" s="3" t="str">
        <f t="shared" si="7"/>
        <v>Liquidity Provider</v>
      </c>
      <c r="L139" s="3" t="str">
        <f t="shared" si="8"/>
        <v>Liquidity Provider</v>
      </c>
    </row>
    <row r="140" spans="1:12" ht="15.75" thickBot="1" x14ac:dyDescent="0.3">
      <c r="A140" s="3" t="s">
        <v>1472</v>
      </c>
      <c r="B140" s="3" t="s">
        <v>1473</v>
      </c>
      <c r="C140" s="3" t="s">
        <v>65</v>
      </c>
      <c r="D140" s="3" t="s">
        <v>3</v>
      </c>
      <c r="E140" s="7">
        <v>45933</v>
      </c>
      <c r="F140" s="7">
        <v>45938</v>
      </c>
      <c r="G140" s="3">
        <f t="shared" si="6"/>
        <v>5</v>
      </c>
      <c r="H140" s="3" t="str">
        <f>IF(ISNUMBER(MATCH(A140,Closed!$A:$A,0)), "Closed", IF(G140&lt;=2,"Daily",IF(G140&lt;=5,"Weekly",IF(G140&lt;=31,"Monthly",IF(G140&lt;=90,"Quarterly",IF(G140&lt;=180,"Semi-annual",IF(G140&lt;=366,"Annual","Missing Data")))))))</f>
        <v>Weekly</v>
      </c>
      <c r="I140" s="3">
        <f>VLOOKUP($D140,LiquidityProfile!$A:$C,2,0)</f>
        <v>2</v>
      </c>
      <c r="J140" s="3">
        <f>VLOOKUP($D140,LiquidityProfile!$A:$C,3,0)</f>
        <v>10</v>
      </c>
      <c r="K140" s="3" t="str">
        <f t="shared" si="7"/>
        <v>Liquidity Provider</v>
      </c>
      <c r="L140" s="3" t="str">
        <f t="shared" si="8"/>
        <v>Liquidity Provider</v>
      </c>
    </row>
    <row r="141" spans="1:12" ht="15.75" thickBot="1" x14ac:dyDescent="0.3">
      <c r="A141" s="3" t="s">
        <v>1474</v>
      </c>
      <c r="B141" s="3" t="s">
        <v>1475</v>
      </c>
      <c r="C141" s="3" t="s">
        <v>65</v>
      </c>
      <c r="D141" s="3" t="s">
        <v>3</v>
      </c>
      <c r="E141" s="7">
        <v>45931</v>
      </c>
      <c r="F141" s="7">
        <v>45938</v>
      </c>
      <c r="G141" s="3">
        <f t="shared" si="6"/>
        <v>7</v>
      </c>
      <c r="H141" s="3" t="str">
        <f>IF(ISNUMBER(MATCH(A141,Closed!$A:$A,0)), "Closed", IF(G141&lt;=2,"Daily",IF(G141&lt;=5,"Weekly",IF(G141&lt;=31,"Monthly",IF(G141&lt;=90,"Quarterly",IF(G141&lt;=180,"Semi-annual",IF(G141&lt;=366,"Annual","Missing Data")))))))</f>
        <v>Monthly</v>
      </c>
      <c r="I141" s="3">
        <f>VLOOKUP($D141,LiquidityProfile!$A:$C,2,0)</f>
        <v>2</v>
      </c>
      <c r="J141" s="3">
        <f>VLOOKUP($D141,LiquidityProfile!$A:$C,3,0)</f>
        <v>10</v>
      </c>
      <c r="K141" s="3" t="str">
        <f t="shared" si="7"/>
        <v>Liquidity Provider</v>
      </c>
      <c r="L141" s="3" t="str">
        <f t="shared" si="8"/>
        <v>Liquidity Provider</v>
      </c>
    </row>
    <row r="142" spans="1:12" ht="15.75" thickBot="1" x14ac:dyDescent="0.3">
      <c r="A142" s="3" t="s">
        <v>1476</v>
      </c>
      <c r="B142" s="3" t="s">
        <v>1477</v>
      </c>
      <c r="C142" s="3" t="s">
        <v>65</v>
      </c>
      <c r="D142" s="3" t="s">
        <v>3</v>
      </c>
      <c r="E142" s="7">
        <v>45933</v>
      </c>
      <c r="F142" s="7">
        <v>45938</v>
      </c>
      <c r="G142" s="3">
        <f t="shared" si="6"/>
        <v>5</v>
      </c>
      <c r="H142" s="3" t="str">
        <f>IF(ISNUMBER(MATCH(A142,Closed!$A:$A,0)), "Closed", IF(G142&lt;=2,"Daily",IF(G142&lt;=5,"Weekly",IF(G142&lt;=31,"Monthly",IF(G142&lt;=90,"Quarterly",IF(G142&lt;=180,"Semi-annual",IF(G142&lt;=366,"Annual","Missing Data")))))))</f>
        <v>Weekly</v>
      </c>
      <c r="I142" s="3">
        <f>VLOOKUP($D142,LiquidityProfile!$A:$C,2,0)</f>
        <v>2</v>
      </c>
      <c r="J142" s="3">
        <f>VLOOKUP($D142,LiquidityProfile!$A:$C,3,0)</f>
        <v>10</v>
      </c>
      <c r="K142" s="3" t="str">
        <f t="shared" si="7"/>
        <v>Liquidity Provider</v>
      </c>
      <c r="L142" s="3" t="str">
        <f t="shared" si="8"/>
        <v>Liquidity Provider</v>
      </c>
    </row>
    <row r="143" spans="1:12" ht="15.75" thickBot="1" x14ac:dyDescent="0.3">
      <c r="A143" s="3" t="s">
        <v>1478</v>
      </c>
      <c r="B143" s="3" t="s">
        <v>1479</v>
      </c>
      <c r="C143" s="3" t="s">
        <v>65</v>
      </c>
      <c r="D143" s="3" t="s">
        <v>3</v>
      </c>
      <c r="E143" s="7">
        <v>45933</v>
      </c>
      <c r="F143" s="7">
        <v>45938</v>
      </c>
      <c r="G143" s="3">
        <f t="shared" si="6"/>
        <v>5</v>
      </c>
      <c r="H143" s="3" t="str">
        <f>IF(ISNUMBER(MATCH(A143,Closed!$A:$A,0)), "Closed", IF(G143&lt;=2,"Daily",IF(G143&lt;=5,"Weekly",IF(G143&lt;=31,"Monthly",IF(G143&lt;=90,"Quarterly",IF(G143&lt;=180,"Semi-annual",IF(G143&lt;=366,"Annual","Missing Data")))))))</f>
        <v>Weekly</v>
      </c>
      <c r="I143" s="3">
        <f>VLOOKUP($D143,LiquidityProfile!$A:$C,2,0)</f>
        <v>2</v>
      </c>
      <c r="J143" s="3">
        <f>VLOOKUP($D143,LiquidityProfile!$A:$C,3,0)</f>
        <v>10</v>
      </c>
      <c r="K143" s="3" t="str">
        <f t="shared" si="7"/>
        <v>Liquidity Provider</v>
      </c>
      <c r="L143" s="3" t="str">
        <f t="shared" si="8"/>
        <v>Liquidity Provider</v>
      </c>
    </row>
    <row r="144" spans="1:12" ht="15.75" thickBot="1" x14ac:dyDescent="0.3">
      <c r="A144" s="3" t="s">
        <v>1480</v>
      </c>
      <c r="B144" s="3" t="s">
        <v>1481</v>
      </c>
      <c r="C144" s="3" t="s">
        <v>65</v>
      </c>
      <c r="D144" s="3" t="s">
        <v>3</v>
      </c>
      <c r="E144" s="7">
        <v>45933</v>
      </c>
      <c r="F144" s="7">
        <v>45938</v>
      </c>
      <c r="G144" s="3">
        <f t="shared" si="6"/>
        <v>5</v>
      </c>
      <c r="H144" s="3" t="str">
        <f>IF(ISNUMBER(MATCH(A144,Closed!$A:$A,0)), "Closed", IF(G144&lt;=2,"Daily",IF(G144&lt;=5,"Weekly",IF(G144&lt;=31,"Monthly",IF(G144&lt;=90,"Quarterly",IF(G144&lt;=180,"Semi-annual",IF(G144&lt;=366,"Annual","Missing Data")))))))</f>
        <v>Weekly</v>
      </c>
      <c r="I144" s="3">
        <f>VLOOKUP($D144,LiquidityProfile!$A:$C,2,0)</f>
        <v>2</v>
      </c>
      <c r="J144" s="3">
        <f>VLOOKUP($D144,LiquidityProfile!$A:$C,3,0)</f>
        <v>10</v>
      </c>
      <c r="K144" s="3" t="str">
        <f t="shared" si="7"/>
        <v>Liquidity Provider</v>
      </c>
      <c r="L144" s="3" t="str">
        <f t="shared" si="8"/>
        <v>Liquidity Provider</v>
      </c>
    </row>
    <row r="145" spans="1:12" ht="15.75" thickBot="1" x14ac:dyDescent="0.3">
      <c r="A145" s="3" t="s">
        <v>1482</v>
      </c>
      <c r="B145" s="3" t="s">
        <v>1483</v>
      </c>
      <c r="C145" s="3" t="s">
        <v>65</v>
      </c>
      <c r="D145" s="3" t="s">
        <v>3</v>
      </c>
      <c r="E145" s="7">
        <v>45930</v>
      </c>
      <c r="F145" s="7">
        <v>45938</v>
      </c>
      <c r="G145" s="3">
        <f t="shared" si="6"/>
        <v>8</v>
      </c>
      <c r="H145" s="3" t="str">
        <f>IF(ISNUMBER(MATCH(A145,Closed!$A:$A,0)), "Closed", IF(G145&lt;=2,"Daily",IF(G145&lt;=5,"Weekly",IF(G145&lt;=31,"Monthly",IF(G145&lt;=90,"Quarterly",IF(G145&lt;=180,"Semi-annual",IF(G145&lt;=366,"Annual","Missing Data")))))))</f>
        <v>Monthly</v>
      </c>
      <c r="I145" s="3">
        <f>VLOOKUP($D145,LiquidityProfile!$A:$C,2,0)</f>
        <v>2</v>
      </c>
      <c r="J145" s="3">
        <f>VLOOKUP($D145,LiquidityProfile!$A:$C,3,0)</f>
        <v>10</v>
      </c>
      <c r="K145" s="3" t="str">
        <f t="shared" si="7"/>
        <v>Liquidity Provider</v>
      </c>
      <c r="L145" s="3" t="str">
        <f t="shared" si="8"/>
        <v>Liquidity Provider</v>
      </c>
    </row>
    <row r="146" spans="1:12" ht="15.75" thickBot="1" x14ac:dyDescent="0.3">
      <c r="A146" s="3" t="s">
        <v>1484</v>
      </c>
      <c r="B146" s="3" t="s">
        <v>1485</v>
      </c>
      <c r="C146" s="3" t="s">
        <v>65</v>
      </c>
      <c r="D146" s="3" t="s">
        <v>3</v>
      </c>
      <c r="E146" s="7">
        <v>45933</v>
      </c>
      <c r="F146" s="7">
        <v>45938</v>
      </c>
      <c r="G146" s="3">
        <f t="shared" si="6"/>
        <v>5</v>
      </c>
      <c r="H146" s="3" t="str">
        <f>IF(ISNUMBER(MATCH(A146,Closed!$A:$A,0)), "Closed", IF(G146&lt;=2,"Daily",IF(G146&lt;=5,"Weekly",IF(G146&lt;=31,"Monthly",IF(G146&lt;=90,"Quarterly",IF(G146&lt;=180,"Semi-annual",IF(G146&lt;=366,"Annual","Missing Data")))))))</f>
        <v>Weekly</v>
      </c>
      <c r="I146" s="3">
        <f>VLOOKUP($D146,LiquidityProfile!$A:$C,2,0)</f>
        <v>2</v>
      </c>
      <c r="J146" s="3">
        <f>VLOOKUP($D146,LiquidityProfile!$A:$C,3,0)</f>
        <v>10</v>
      </c>
      <c r="K146" s="3" t="str">
        <f t="shared" si="7"/>
        <v>Liquidity Provider</v>
      </c>
      <c r="L146" s="3" t="str">
        <f t="shared" si="8"/>
        <v>Liquidity Provider</v>
      </c>
    </row>
    <row r="147" spans="1:12" ht="15.75" thickBot="1" x14ac:dyDescent="0.3">
      <c r="A147" s="3" t="s">
        <v>1486</v>
      </c>
      <c r="B147" s="3" t="s">
        <v>1487</v>
      </c>
      <c r="C147" s="3" t="s">
        <v>65</v>
      </c>
      <c r="D147" s="3" t="s">
        <v>3</v>
      </c>
      <c r="E147" s="7">
        <v>45936</v>
      </c>
      <c r="F147" s="7">
        <v>45938</v>
      </c>
      <c r="G147" s="3">
        <f t="shared" si="6"/>
        <v>2</v>
      </c>
      <c r="H147" s="3" t="str">
        <f>IF(ISNUMBER(MATCH(A147,Closed!$A:$A,0)), "Closed", IF(G147&lt;=2,"Daily",IF(G147&lt;=5,"Weekly",IF(G147&lt;=31,"Monthly",IF(G147&lt;=90,"Quarterly",IF(G147&lt;=180,"Semi-annual",IF(G147&lt;=366,"Annual","Missing Data")))))))</f>
        <v>Daily</v>
      </c>
      <c r="I147" s="3">
        <f>VLOOKUP($D147,LiquidityProfile!$A:$C,2,0)</f>
        <v>2</v>
      </c>
      <c r="J147" s="3">
        <f>VLOOKUP($D147,LiquidityProfile!$A:$C,3,0)</f>
        <v>10</v>
      </c>
      <c r="K147" s="3" t="str">
        <f t="shared" si="7"/>
        <v>Liquidity Provider</v>
      </c>
      <c r="L147" s="3" t="str">
        <f t="shared" si="8"/>
        <v>Liquidity Provider</v>
      </c>
    </row>
    <row r="148" spans="1:12" ht="15.75" thickBot="1" x14ac:dyDescent="0.3">
      <c r="A148" s="3" t="s">
        <v>1488</v>
      </c>
      <c r="B148" s="3" t="s">
        <v>1489</v>
      </c>
      <c r="C148" s="3" t="s">
        <v>65</v>
      </c>
      <c r="D148" s="3" t="s">
        <v>3</v>
      </c>
      <c r="E148" s="7">
        <v>45937</v>
      </c>
      <c r="F148" s="7">
        <v>45938</v>
      </c>
      <c r="G148" s="3">
        <f t="shared" si="6"/>
        <v>1</v>
      </c>
      <c r="H148" s="3" t="str">
        <f>IF(ISNUMBER(MATCH(A148,Closed!$A:$A,0)), "Closed", IF(G148&lt;=2,"Daily",IF(G148&lt;=5,"Weekly",IF(G148&lt;=31,"Monthly",IF(G148&lt;=90,"Quarterly",IF(G148&lt;=180,"Semi-annual",IF(G148&lt;=366,"Annual","Missing Data")))))))</f>
        <v>Daily</v>
      </c>
      <c r="I148" s="3">
        <f>VLOOKUP($D148,LiquidityProfile!$A:$C,2,0)</f>
        <v>2</v>
      </c>
      <c r="J148" s="3">
        <f>VLOOKUP($D148,LiquidityProfile!$A:$C,3,0)</f>
        <v>10</v>
      </c>
      <c r="K148" s="3" t="str">
        <f t="shared" si="7"/>
        <v>Liquidity Provider</v>
      </c>
      <c r="L148" s="3" t="str">
        <f t="shared" si="8"/>
        <v>Liquidity Provider</v>
      </c>
    </row>
    <row r="149" spans="1:12" ht="15.75" thickBot="1" x14ac:dyDescent="0.3">
      <c r="A149" s="3" t="s">
        <v>1490</v>
      </c>
      <c r="B149" s="3" t="s">
        <v>1491</v>
      </c>
      <c r="C149" s="3" t="s">
        <v>65</v>
      </c>
      <c r="D149" s="3" t="s">
        <v>3</v>
      </c>
      <c r="E149" s="7">
        <v>45931</v>
      </c>
      <c r="F149" s="7">
        <v>45938</v>
      </c>
      <c r="G149" s="3">
        <f t="shared" si="6"/>
        <v>7</v>
      </c>
      <c r="H149" s="3" t="str">
        <f>IF(ISNUMBER(MATCH(A149,Closed!$A:$A,0)), "Closed", IF(G149&lt;=2,"Daily",IF(G149&lt;=5,"Weekly",IF(G149&lt;=31,"Monthly",IF(G149&lt;=90,"Quarterly",IF(G149&lt;=180,"Semi-annual",IF(G149&lt;=366,"Annual","Missing Data")))))))</f>
        <v>Monthly</v>
      </c>
      <c r="I149" s="3">
        <f>VLOOKUP($D149,LiquidityProfile!$A:$C,2,0)</f>
        <v>2</v>
      </c>
      <c r="J149" s="3">
        <f>VLOOKUP($D149,LiquidityProfile!$A:$C,3,0)</f>
        <v>10</v>
      </c>
      <c r="K149" s="3" t="str">
        <f t="shared" si="7"/>
        <v>Liquidity Provider</v>
      </c>
      <c r="L149" s="3" t="str">
        <f t="shared" si="8"/>
        <v>Liquidity Provider</v>
      </c>
    </row>
    <row r="150" spans="1:12" ht="15.75" thickBot="1" x14ac:dyDescent="0.3">
      <c r="A150" s="3" t="s">
        <v>374</v>
      </c>
      <c r="B150" s="3" t="s">
        <v>375</v>
      </c>
      <c r="C150" s="3" t="s">
        <v>65</v>
      </c>
      <c r="D150" s="3" t="s">
        <v>3</v>
      </c>
      <c r="E150" s="7">
        <v>45933</v>
      </c>
      <c r="F150" s="7">
        <v>45938</v>
      </c>
      <c r="G150" s="3">
        <f t="shared" si="6"/>
        <v>5</v>
      </c>
      <c r="H150" s="3" t="str">
        <f>IF(ISNUMBER(MATCH(A150,Closed!$A:$A,0)), "Closed", IF(G150&lt;=2,"Daily",IF(G150&lt;=5,"Weekly",IF(G150&lt;=31,"Monthly",IF(G150&lt;=90,"Quarterly",IF(G150&lt;=180,"Semi-annual",IF(G150&lt;=366,"Annual","Missing Data")))))))</f>
        <v>Weekly</v>
      </c>
      <c r="I150" s="3">
        <f>VLOOKUP($D150,LiquidityProfile!$A:$C,2,0)</f>
        <v>2</v>
      </c>
      <c r="J150" s="3">
        <f>VLOOKUP($D150,LiquidityProfile!$A:$C,3,0)</f>
        <v>10</v>
      </c>
      <c r="K150" s="3" t="str">
        <f t="shared" si="7"/>
        <v>Liquidity Provider</v>
      </c>
      <c r="L150" s="3" t="str">
        <f t="shared" si="8"/>
        <v>Liquidity Provider</v>
      </c>
    </row>
    <row r="151" spans="1:12" ht="15.75" thickBot="1" x14ac:dyDescent="0.3">
      <c r="A151" s="3" t="s">
        <v>342</v>
      </c>
      <c r="B151" s="3" t="s">
        <v>343</v>
      </c>
      <c r="C151" s="3" t="s">
        <v>65</v>
      </c>
      <c r="D151" s="3" t="s">
        <v>3</v>
      </c>
      <c r="E151" s="7">
        <v>45933</v>
      </c>
      <c r="F151" s="7">
        <v>45938</v>
      </c>
      <c r="G151" s="3">
        <f t="shared" si="6"/>
        <v>5</v>
      </c>
      <c r="H151" s="3" t="str">
        <f>IF(ISNUMBER(MATCH(A151,Closed!$A:$A,0)), "Closed", IF(G151&lt;=2,"Daily",IF(G151&lt;=5,"Weekly",IF(G151&lt;=31,"Monthly",IF(G151&lt;=90,"Quarterly",IF(G151&lt;=180,"Semi-annual",IF(G151&lt;=366,"Annual","Missing Data")))))))</f>
        <v>Weekly</v>
      </c>
      <c r="I151" s="3">
        <f>VLOOKUP($D151,LiquidityProfile!$A:$C,2,0)</f>
        <v>2</v>
      </c>
      <c r="J151" s="3">
        <f>VLOOKUP($D151,LiquidityProfile!$A:$C,3,0)</f>
        <v>10</v>
      </c>
      <c r="K151" s="3" t="str">
        <f t="shared" si="7"/>
        <v>Liquidity Provider</v>
      </c>
      <c r="L151" s="3" t="str">
        <f t="shared" si="8"/>
        <v>Liquidity Provider</v>
      </c>
    </row>
    <row r="152" spans="1:12" ht="15.75" thickBot="1" x14ac:dyDescent="0.3">
      <c r="A152" s="3" t="s">
        <v>372</v>
      </c>
      <c r="B152" s="3" t="s">
        <v>373</v>
      </c>
      <c r="C152" s="3" t="s">
        <v>65</v>
      </c>
      <c r="D152" s="3" t="s">
        <v>3</v>
      </c>
      <c r="E152" s="7">
        <v>45933</v>
      </c>
      <c r="F152" s="7">
        <v>45938</v>
      </c>
      <c r="G152" s="3">
        <f t="shared" si="6"/>
        <v>5</v>
      </c>
      <c r="H152" s="3" t="str">
        <f>IF(ISNUMBER(MATCH(A152,Closed!$A:$A,0)), "Closed", IF(G152&lt;=2,"Daily",IF(G152&lt;=5,"Weekly",IF(G152&lt;=31,"Monthly",IF(G152&lt;=90,"Quarterly",IF(G152&lt;=180,"Semi-annual",IF(G152&lt;=366,"Annual","Missing Data")))))))</f>
        <v>Weekly</v>
      </c>
      <c r="I152" s="3">
        <f>VLOOKUP($D152,LiquidityProfile!$A:$C,2,0)</f>
        <v>2</v>
      </c>
      <c r="J152" s="3">
        <f>VLOOKUP($D152,LiquidityProfile!$A:$C,3,0)</f>
        <v>10</v>
      </c>
      <c r="K152" s="3" t="str">
        <f t="shared" si="7"/>
        <v>Liquidity Provider</v>
      </c>
      <c r="L152" s="3" t="str">
        <f t="shared" si="8"/>
        <v>Liquidity Provider</v>
      </c>
    </row>
    <row r="153" spans="1:12" ht="15.75" thickBot="1" x14ac:dyDescent="0.3">
      <c r="A153" s="3" t="s">
        <v>1492</v>
      </c>
      <c r="B153" s="3" t="s">
        <v>1493</v>
      </c>
      <c r="C153" s="3" t="s">
        <v>65</v>
      </c>
      <c r="D153" s="3" t="s">
        <v>3</v>
      </c>
      <c r="E153" s="7">
        <v>45933</v>
      </c>
      <c r="F153" s="7">
        <v>45938</v>
      </c>
      <c r="G153" s="3">
        <f t="shared" si="6"/>
        <v>5</v>
      </c>
      <c r="H153" s="3" t="str">
        <f>IF(ISNUMBER(MATCH(A153,Closed!$A:$A,0)), "Closed", IF(G153&lt;=2,"Daily",IF(G153&lt;=5,"Weekly",IF(G153&lt;=31,"Monthly",IF(G153&lt;=90,"Quarterly",IF(G153&lt;=180,"Semi-annual",IF(G153&lt;=366,"Annual","Missing Data")))))))</f>
        <v>Weekly</v>
      </c>
      <c r="I153" s="3">
        <f>VLOOKUP($D153,LiquidityProfile!$A:$C,2,0)</f>
        <v>2</v>
      </c>
      <c r="J153" s="3">
        <f>VLOOKUP($D153,LiquidityProfile!$A:$C,3,0)</f>
        <v>10</v>
      </c>
      <c r="K153" s="3" t="str">
        <f t="shared" si="7"/>
        <v>Liquidity Provider</v>
      </c>
      <c r="L153" s="3" t="str">
        <f t="shared" si="8"/>
        <v>Liquidity Provider</v>
      </c>
    </row>
    <row r="154" spans="1:12" ht="15.75" thickBot="1" x14ac:dyDescent="0.3">
      <c r="A154" s="3" t="s">
        <v>1494</v>
      </c>
      <c r="B154" s="3" t="s">
        <v>1495</v>
      </c>
      <c r="C154" s="3" t="s">
        <v>65</v>
      </c>
      <c r="D154" s="3" t="s">
        <v>3</v>
      </c>
      <c r="E154" s="7">
        <v>45936</v>
      </c>
      <c r="F154" s="7">
        <v>45938</v>
      </c>
      <c r="G154" s="3">
        <f t="shared" si="6"/>
        <v>2</v>
      </c>
      <c r="H154" s="3" t="str">
        <f>IF(ISNUMBER(MATCH(A154,Closed!$A:$A,0)), "Closed", IF(G154&lt;=2,"Daily",IF(G154&lt;=5,"Weekly",IF(G154&lt;=31,"Monthly",IF(G154&lt;=90,"Quarterly",IF(G154&lt;=180,"Semi-annual",IF(G154&lt;=366,"Annual","Missing Data")))))))</f>
        <v>Daily</v>
      </c>
      <c r="I154" s="3">
        <f>VLOOKUP($D154,LiquidityProfile!$A:$C,2,0)</f>
        <v>2</v>
      </c>
      <c r="J154" s="3">
        <f>VLOOKUP($D154,LiquidityProfile!$A:$C,3,0)</f>
        <v>10</v>
      </c>
      <c r="K154" s="3" t="str">
        <f t="shared" si="7"/>
        <v>Liquidity Provider</v>
      </c>
      <c r="L154" s="3" t="str">
        <f t="shared" si="8"/>
        <v>Liquidity Provider</v>
      </c>
    </row>
    <row r="155" spans="1:12" ht="15.75" thickBot="1" x14ac:dyDescent="0.3">
      <c r="A155" s="3" t="s">
        <v>1496</v>
      </c>
      <c r="B155" s="3" t="s">
        <v>1497</v>
      </c>
      <c r="C155" s="3" t="s">
        <v>65</v>
      </c>
      <c r="D155" s="3" t="s">
        <v>3</v>
      </c>
      <c r="E155" s="7">
        <v>45933</v>
      </c>
      <c r="F155" s="7">
        <v>45938</v>
      </c>
      <c r="G155" s="3">
        <f t="shared" si="6"/>
        <v>5</v>
      </c>
      <c r="H155" s="3" t="str">
        <f>IF(ISNUMBER(MATCH(A155,Closed!$A:$A,0)), "Closed", IF(G155&lt;=2,"Daily",IF(G155&lt;=5,"Weekly",IF(G155&lt;=31,"Monthly",IF(G155&lt;=90,"Quarterly",IF(G155&lt;=180,"Semi-annual",IF(G155&lt;=366,"Annual","Missing Data")))))))</f>
        <v>Weekly</v>
      </c>
      <c r="I155" s="3">
        <f>VLOOKUP($D155,LiquidityProfile!$A:$C,2,0)</f>
        <v>2</v>
      </c>
      <c r="J155" s="3">
        <f>VLOOKUP($D155,LiquidityProfile!$A:$C,3,0)</f>
        <v>10</v>
      </c>
      <c r="K155" s="3" t="str">
        <f t="shared" si="7"/>
        <v>Liquidity Provider</v>
      </c>
      <c r="L155" s="3" t="str">
        <f t="shared" si="8"/>
        <v>Liquidity Provider</v>
      </c>
    </row>
    <row r="156" spans="1:12" ht="15.75" thickBot="1" x14ac:dyDescent="0.3">
      <c r="A156" s="3" t="s">
        <v>1498</v>
      </c>
      <c r="B156" s="3" t="s">
        <v>1499</v>
      </c>
      <c r="C156" s="3" t="s">
        <v>65</v>
      </c>
      <c r="D156" s="3" t="s">
        <v>3</v>
      </c>
      <c r="E156" s="7">
        <v>45936</v>
      </c>
      <c r="F156" s="7">
        <v>45938</v>
      </c>
      <c r="G156" s="3">
        <f t="shared" si="6"/>
        <v>2</v>
      </c>
      <c r="H156" s="3" t="str">
        <f>IF(ISNUMBER(MATCH(A156,Closed!$A:$A,0)), "Closed", IF(G156&lt;=2,"Daily",IF(G156&lt;=5,"Weekly",IF(G156&lt;=31,"Monthly",IF(G156&lt;=90,"Quarterly",IF(G156&lt;=180,"Semi-annual",IF(G156&lt;=366,"Annual","Missing Data")))))))</f>
        <v>Daily</v>
      </c>
      <c r="I156" s="3">
        <f>VLOOKUP($D156,LiquidityProfile!$A:$C,2,0)</f>
        <v>2</v>
      </c>
      <c r="J156" s="3">
        <f>VLOOKUP($D156,LiquidityProfile!$A:$C,3,0)</f>
        <v>10</v>
      </c>
      <c r="K156" s="3" t="str">
        <f t="shared" si="7"/>
        <v>Liquidity Provider</v>
      </c>
      <c r="L156" s="3" t="str">
        <f t="shared" si="8"/>
        <v>Liquidity Provider</v>
      </c>
    </row>
    <row r="157" spans="1:12" ht="15.75" thickBot="1" x14ac:dyDescent="0.3">
      <c r="A157" s="3" t="s">
        <v>1500</v>
      </c>
      <c r="B157" s="3" t="s">
        <v>1501</v>
      </c>
      <c r="C157" s="3" t="s">
        <v>65</v>
      </c>
      <c r="D157" s="3" t="s">
        <v>3</v>
      </c>
      <c r="E157" s="7">
        <v>45933</v>
      </c>
      <c r="F157" s="7">
        <v>45938</v>
      </c>
      <c r="G157" s="3">
        <f t="shared" si="6"/>
        <v>5</v>
      </c>
      <c r="H157" s="3" t="str">
        <f>IF(ISNUMBER(MATCH(A157,Closed!$A:$A,0)), "Closed", IF(G157&lt;=2,"Daily",IF(G157&lt;=5,"Weekly",IF(G157&lt;=31,"Monthly",IF(G157&lt;=90,"Quarterly",IF(G157&lt;=180,"Semi-annual",IF(G157&lt;=366,"Annual","Missing Data")))))))</f>
        <v>Weekly</v>
      </c>
      <c r="I157" s="3">
        <f>VLOOKUP($D157,LiquidityProfile!$A:$C,2,0)</f>
        <v>2</v>
      </c>
      <c r="J157" s="3">
        <f>VLOOKUP($D157,LiquidityProfile!$A:$C,3,0)</f>
        <v>10</v>
      </c>
      <c r="K157" s="3" t="str">
        <f t="shared" si="7"/>
        <v>Liquidity Provider</v>
      </c>
      <c r="L157" s="3" t="str">
        <f t="shared" si="8"/>
        <v>Liquidity Provider</v>
      </c>
    </row>
    <row r="158" spans="1:12" ht="15.75" thickBot="1" x14ac:dyDescent="0.3">
      <c r="A158" s="3" t="s">
        <v>1502</v>
      </c>
      <c r="B158" s="3" t="s">
        <v>1503</v>
      </c>
      <c r="C158" s="3" t="s">
        <v>65</v>
      </c>
      <c r="D158" s="3" t="s">
        <v>3</v>
      </c>
      <c r="E158" s="7">
        <v>45937</v>
      </c>
      <c r="F158" s="7">
        <v>45938</v>
      </c>
      <c r="G158" s="3">
        <f t="shared" si="6"/>
        <v>1</v>
      </c>
      <c r="H158" s="3" t="str">
        <f>IF(ISNUMBER(MATCH(A158,Closed!$A:$A,0)), "Closed", IF(G158&lt;=2,"Daily",IF(G158&lt;=5,"Weekly",IF(G158&lt;=31,"Monthly",IF(G158&lt;=90,"Quarterly",IF(G158&lt;=180,"Semi-annual",IF(G158&lt;=366,"Annual","Missing Data")))))))</f>
        <v>Daily</v>
      </c>
      <c r="I158" s="3">
        <f>VLOOKUP($D158,LiquidityProfile!$A:$C,2,0)</f>
        <v>2</v>
      </c>
      <c r="J158" s="3">
        <f>VLOOKUP($D158,LiquidityProfile!$A:$C,3,0)</f>
        <v>10</v>
      </c>
      <c r="K158" s="3" t="str">
        <f t="shared" si="7"/>
        <v>Liquidity Provider</v>
      </c>
      <c r="L158" s="3" t="str">
        <f t="shared" si="8"/>
        <v>Liquidity Provider</v>
      </c>
    </row>
    <row r="159" spans="1:12" ht="15.75" thickBot="1" x14ac:dyDescent="0.3">
      <c r="A159" s="3" t="s">
        <v>1504</v>
      </c>
      <c r="B159" s="3" t="s">
        <v>1505</v>
      </c>
      <c r="C159" s="3" t="s">
        <v>65</v>
      </c>
      <c r="D159" s="3" t="s">
        <v>3</v>
      </c>
      <c r="E159" s="7">
        <v>45937</v>
      </c>
      <c r="F159" s="7">
        <v>45938</v>
      </c>
      <c r="G159" s="3">
        <f t="shared" si="6"/>
        <v>1</v>
      </c>
      <c r="H159" s="3" t="str">
        <f>IF(ISNUMBER(MATCH(A159,Closed!$A:$A,0)), "Closed", IF(G159&lt;=2,"Daily",IF(G159&lt;=5,"Weekly",IF(G159&lt;=31,"Monthly",IF(G159&lt;=90,"Quarterly",IF(G159&lt;=180,"Semi-annual",IF(G159&lt;=366,"Annual","Missing Data")))))))</f>
        <v>Daily</v>
      </c>
      <c r="I159" s="3">
        <f>VLOOKUP($D159,LiquidityProfile!$A:$C,2,0)</f>
        <v>2</v>
      </c>
      <c r="J159" s="3">
        <f>VLOOKUP($D159,LiquidityProfile!$A:$C,3,0)</f>
        <v>10</v>
      </c>
      <c r="K159" s="3" t="str">
        <f t="shared" si="7"/>
        <v>Liquidity Provider</v>
      </c>
      <c r="L159" s="3" t="str">
        <f t="shared" si="8"/>
        <v>Liquidity Provider</v>
      </c>
    </row>
    <row r="160" spans="1:12" ht="15.75" thickBot="1" x14ac:dyDescent="0.3">
      <c r="A160" s="3" t="s">
        <v>282</v>
      </c>
      <c r="B160" s="3" t="s">
        <v>283</v>
      </c>
      <c r="C160" s="3" t="s">
        <v>65</v>
      </c>
      <c r="D160" s="3" t="s">
        <v>3</v>
      </c>
      <c r="E160" s="7">
        <v>45933</v>
      </c>
      <c r="F160" s="7">
        <v>45938</v>
      </c>
      <c r="G160" s="3">
        <f t="shared" si="6"/>
        <v>5</v>
      </c>
      <c r="H160" s="3" t="str">
        <f>IF(ISNUMBER(MATCH(A160,Closed!$A:$A,0)), "Closed", IF(G160&lt;=2,"Daily",IF(G160&lt;=5,"Weekly",IF(G160&lt;=31,"Monthly",IF(G160&lt;=90,"Quarterly",IF(G160&lt;=180,"Semi-annual",IF(G160&lt;=366,"Annual","Missing Data")))))))</f>
        <v>Weekly</v>
      </c>
      <c r="I160" s="3">
        <f>VLOOKUP($D160,LiquidityProfile!$A:$C,2,0)</f>
        <v>2</v>
      </c>
      <c r="J160" s="3">
        <f>VLOOKUP($D160,LiquidityProfile!$A:$C,3,0)</f>
        <v>10</v>
      </c>
      <c r="K160" s="3" t="str">
        <f t="shared" si="7"/>
        <v>Liquidity Provider</v>
      </c>
      <c r="L160" s="3" t="str">
        <f t="shared" si="8"/>
        <v>Liquidity Provider</v>
      </c>
    </row>
    <row r="161" spans="1:12" ht="15.75" thickBot="1" x14ac:dyDescent="0.3">
      <c r="A161" s="3" t="s">
        <v>1506</v>
      </c>
      <c r="B161" s="3" t="s">
        <v>1507</v>
      </c>
      <c r="C161" s="3" t="s">
        <v>65</v>
      </c>
      <c r="D161" s="3" t="s">
        <v>3</v>
      </c>
      <c r="E161" s="7">
        <v>45937</v>
      </c>
      <c r="F161" s="7">
        <v>45938</v>
      </c>
      <c r="G161" s="3">
        <f t="shared" si="6"/>
        <v>1</v>
      </c>
      <c r="H161" s="3" t="str">
        <f>IF(ISNUMBER(MATCH(A161,Closed!$A:$A,0)), "Closed", IF(G161&lt;=2,"Daily",IF(G161&lt;=5,"Weekly",IF(G161&lt;=31,"Monthly",IF(G161&lt;=90,"Quarterly",IF(G161&lt;=180,"Semi-annual",IF(G161&lt;=366,"Annual","Missing Data")))))))</f>
        <v>Daily</v>
      </c>
      <c r="I161" s="3">
        <f>VLOOKUP($D161,LiquidityProfile!$A:$C,2,0)</f>
        <v>2</v>
      </c>
      <c r="J161" s="3">
        <f>VLOOKUP($D161,LiquidityProfile!$A:$C,3,0)</f>
        <v>10</v>
      </c>
      <c r="K161" s="3" t="str">
        <f t="shared" si="7"/>
        <v>Liquidity Provider</v>
      </c>
      <c r="L161" s="3" t="str">
        <f t="shared" si="8"/>
        <v>Liquidity Provider</v>
      </c>
    </row>
    <row r="162" spans="1:12" ht="15.75" thickBot="1" x14ac:dyDescent="0.3">
      <c r="A162" s="3" t="s">
        <v>1508</v>
      </c>
      <c r="B162" s="3" t="s">
        <v>1509</v>
      </c>
      <c r="C162" s="3" t="s">
        <v>65</v>
      </c>
      <c r="D162" s="3" t="s">
        <v>3</v>
      </c>
      <c r="E162" s="7">
        <v>45937</v>
      </c>
      <c r="F162" s="7">
        <v>45938</v>
      </c>
      <c r="G162" s="3">
        <f t="shared" si="6"/>
        <v>1</v>
      </c>
      <c r="H162" s="3" t="str">
        <f>IF(ISNUMBER(MATCH(A162,Closed!$A:$A,0)), "Closed", IF(G162&lt;=2,"Daily",IF(G162&lt;=5,"Weekly",IF(G162&lt;=31,"Monthly",IF(G162&lt;=90,"Quarterly",IF(G162&lt;=180,"Semi-annual",IF(G162&lt;=366,"Annual","Missing Data")))))))</f>
        <v>Daily</v>
      </c>
      <c r="I162" s="3">
        <f>VLOOKUP($D162,LiquidityProfile!$A:$C,2,0)</f>
        <v>2</v>
      </c>
      <c r="J162" s="3">
        <f>VLOOKUP($D162,LiquidityProfile!$A:$C,3,0)</f>
        <v>10</v>
      </c>
      <c r="K162" s="3" t="str">
        <f t="shared" si="7"/>
        <v>Liquidity Provider</v>
      </c>
      <c r="L162" s="3" t="str">
        <f t="shared" si="8"/>
        <v>Liquidity Provider</v>
      </c>
    </row>
    <row r="163" spans="1:12" ht="15.75" thickBot="1" x14ac:dyDescent="0.3">
      <c r="A163" s="3" t="s">
        <v>308</v>
      </c>
      <c r="B163" s="3" t="s">
        <v>309</v>
      </c>
      <c r="C163" s="3" t="s">
        <v>65</v>
      </c>
      <c r="D163" s="3" t="s">
        <v>3</v>
      </c>
      <c r="E163" s="7">
        <v>45937</v>
      </c>
      <c r="F163" s="7">
        <v>45938</v>
      </c>
      <c r="G163" s="3">
        <f t="shared" si="6"/>
        <v>1</v>
      </c>
      <c r="H163" s="3" t="str">
        <f>IF(ISNUMBER(MATCH(A163,Closed!$A:$A,0)), "Closed", IF(G163&lt;=2,"Daily",IF(G163&lt;=5,"Weekly",IF(G163&lt;=31,"Monthly",IF(G163&lt;=90,"Quarterly",IF(G163&lt;=180,"Semi-annual",IF(G163&lt;=366,"Annual","Missing Data")))))))</f>
        <v>Daily</v>
      </c>
      <c r="I163" s="3">
        <f>VLOOKUP($D163,LiquidityProfile!$A:$C,2,0)</f>
        <v>2</v>
      </c>
      <c r="J163" s="3">
        <f>VLOOKUP($D163,LiquidityProfile!$A:$C,3,0)</f>
        <v>10</v>
      </c>
      <c r="K163" s="3" t="str">
        <f t="shared" si="7"/>
        <v>Liquidity Provider</v>
      </c>
      <c r="L163" s="3" t="str">
        <f t="shared" si="8"/>
        <v>Liquidity Provider</v>
      </c>
    </row>
    <row r="164" spans="1:12" ht="15.75" thickBot="1" x14ac:dyDescent="0.3">
      <c r="A164" s="3" t="s">
        <v>1510</v>
      </c>
      <c r="B164" s="3" t="s">
        <v>1511</v>
      </c>
      <c r="C164" s="3" t="s">
        <v>65</v>
      </c>
      <c r="D164" s="3" t="s">
        <v>3</v>
      </c>
      <c r="E164" s="7">
        <v>45937</v>
      </c>
      <c r="F164" s="7">
        <v>45938</v>
      </c>
      <c r="G164" s="3">
        <f t="shared" si="6"/>
        <v>1</v>
      </c>
      <c r="H164" s="3" t="str">
        <f>IF(ISNUMBER(MATCH(A164,Closed!$A:$A,0)), "Closed", IF(G164&lt;=2,"Daily",IF(G164&lt;=5,"Weekly",IF(G164&lt;=31,"Monthly",IF(G164&lt;=90,"Quarterly",IF(G164&lt;=180,"Semi-annual",IF(G164&lt;=366,"Annual","Missing Data")))))))</f>
        <v>Daily</v>
      </c>
      <c r="I164" s="3">
        <f>VLOOKUP($D164,LiquidityProfile!$A:$C,2,0)</f>
        <v>2</v>
      </c>
      <c r="J164" s="3">
        <f>VLOOKUP($D164,LiquidityProfile!$A:$C,3,0)</f>
        <v>10</v>
      </c>
      <c r="K164" s="3" t="str">
        <f t="shared" si="7"/>
        <v>Liquidity Provider</v>
      </c>
      <c r="L164" s="3" t="str">
        <f t="shared" si="8"/>
        <v>Liquidity Provider</v>
      </c>
    </row>
    <row r="165" spans="1:12" ht="15.75" thickBot="1" x14ac:dyDescent="0.3">
      <c r="A165" s="3" t="s">
        <v>298</v>
      </c>
      <c r="B165" s="3" t="s">
        <v>299</v>
      </c>
      <c r="C165" s="3" t="s">
        <v>65</v>
      </c>
      <c r="D165" s="3" t="s">
        <v>3</v>
      </c>
      <c r="E165" s="7">
        <v>45933</v>
      </c>
      <c r="F165" s="7">
        <v>45938</v>
      </c>
      <c r="G165" s="3">
        <f t="shared" si="6"/>
        <v>5</v>
      </c>
      <c r="H165" s="3" t="str">
        <f>IF(ISNUMBER(MATCH(A165,Closed!$A:$A,0)), "Closed", IF(G165&lt;=2,"Daily",IF(G165&lt;=5,"Weekly",IF(G165&lt;=31,"Monthly",IF(G165&lt;=90,"Quarterly",IF(G165&lt;=180,"Semi-annual",IF(G165&lt;=366,"Annual","Missing Data")))))))</f>
        <v>Weekly</v>
      </c>
      <c r="I165" s="3">
        <f>VLOOKUP($D165,LiquidityProfile!$A:$C,2,0)</f>
        <v>2</v>
      </c>
      <c r="J165" s="3">
        <f>VLOOKUP($D165,LiquidityProfile!$A:$C,3,0)</f>
        <v>10</v>
      </c>
      <c r="K165" s="3" t="str">
        <f t="shared" si="7"/>
        <v>Liquidity Provider</v>
      </c>
      <c r="L165" s="3" t="str">
        <f t="shared" si="8"/>
        <v>Liquidity Provider</v>
      </c>
    </row>
    <row r="166" spans="1:12" ht="15.75" thickBot="1" x14ac:dyDescent="0.3">
      <c r="A166" s="3" t="s">
        <v>356</v>
      </c>
      <c r="B166" s="3" t="s">
        <v>357</v>
      </c>
      <c r="C166" s="3" t="s">
        <v>65</v>
      </c>
      <c r="D166" s="3" t="s">
        <v>3</v>
      </c>
      <c r="E166" s="7">
        <v>45933</v>
      </c>
      <c r="F166" s="7">
        <v>45938</v>
      </c>
      <c r="G166" s="3">
        <f t="shared" si="6"/>
        <v>5</v>
      </c>
      <c r="H166" s="3" t="str">
        <f>IF(ISNUMBER(MATCH(A166,Closed!$A:$A,0)), "Closed", IF(G166&lt;=2,"Daily",IF(G166&lt;=5,"Weekly",IF(G166&lt;=31,"Monthly",IF(G166&lt;=90,"Quarterly",IF(G166&lt;=180,"Semi-annual",IF(G166&lt;=366,"Annual","Missing Data")))))))</f>
        <v>Weekly</v>
      </c>
      <c r="I166" s="3">
        <f>VLOOKUP($D166,LiquidityProfile!$A:$C,2,0)</f>
        <v>2</v>
      </c>
      <c r="J166" s="3">
        <f>VLOOKUP($D166,LiquidityProfile!$A:$C,3,0)</f>
        <v>10</v>
      </c>
      <c r="K166" s="3" t="str">
        <f t="shared" si="7"/>
        <v>Liquidity Provider</v>
      </c>
      <c r="L166" s="3" t="str">
        <f t="shared" si="8"/>
        <v>Liquidity Provider</v>
      </c>
    </row>
    <row r="167" spans="1:12" ht="15.75" thickBot="1" x14ac:dyDescent="0.3">
      <c r="A167" s="3" t="s">
        <v>232</v>
      </c>
      <c r="B167" s="3" t="s">
        <v>233</v>
      </c>
      <c r="C167" s="3" t="s">
        <v>65</v>
      </c>
      <c r="D167" s="3" t="s">
        <v>3</v>
      </c>
      <c r="E167" s="7">
        <v>45933</v>
      </c>
      <c r="F167" s="7">
        <v>45938</v>
      </c>
      <c r="G167" s="3">
        <f t="shared" si="6"/>
        <v>5</v>
      </c>
      <c r="H167" s="3" t="str">
        <f>IF(ISNUMBER(MATCH(A167,Closed!$A:$A,0)), "Closed", IF(G167&lt;=2,"Daily",IF(G167&lt;=5,"Weekly",IF(G167&lt;=31,"Monthly",IF(G167&lt;=90,"Quarterly",IF(G167&lt;=180,"Semi-annual",IF(G167&lt;=366,"Annual","Missing Data")))))))</f>
        <v>Weekly</v>
      </c>
      <c r="I167" s="3">
        <f>VLOOKUP($D167,LiquidityProfile!$A:$C,2,0)</f>
        <v>2</v>
      </c>
      <c r="J167" s="3">
        <f>VLOOKUP($D167,LiquidityProfile!$A:$C,3,0)</f>
        <v>10</v>
      </c>
      <c r="K167" s="3" t="str">
        <f t="shared" si="7"/>
        <v>Liquidity Provider</v>
      </c>
      <c r="L167" s="3" t="str">
        <f t="shared" si="8"/>
        <v>Liquidity Provider</v>
      </c>
    </row>
    <row r="168" spans="1:12" ht="15.75" thickBot="1" x14ac:dyDescent="0.3">
      <c r="A168" s="3" t="s">
        <v>1512</v>
      </c>
      <c r="B168" s="3" t="s">
        <v>1513</v>
      </c>
      <c r="C168" s="3" t="s">
        <v>65</v>
      </c>
      <c r="D168" s="3" t="s">
        <v>3</v>
      </c>
      <c r="E168" s="7">
        <v>45930</v>
      </c>
      <c r="F168" s="7">
        <v>45938</v>
      </c>
      <c r="G168" s="3">
        <f t="shared" si="6"/>
        <v>8</v>
      </c>
      <c r="H168" s="3" t="str">
        <f>IF(ISNUMBER(MATCH(A168,Closed!$A:$A,0)), "Closed", IF(G168&lt;=2,"Daily",IF(G168&lt;=5,"Weekly",IF(G168&lt;=31,"Monthly",IF(G168&lt;=90,"Quarterly",IF(G168&lt;=180,"Semi-annual",IF(G168&lt;=366,"Annual","Missing Data")))))))</f>
        <v>Monthly</v>
      </c>
      <c r="I168" s="3">
        <f>VLOOKUP($D168,LiquidityProfile!$A:$C,2,0)</f>
        <v>2</v>
      </c>
      <c r="J168" s="3">
        <f>VLOOKUP($D168,LiquidityProfile!$A:$C,3,0)</f>
        <v>10</v>
      </c>
      <c r="K168" s="3" t="str">
        <f t="shared" si="7"/>
        <v>Liquidity Provider</v>
      </c>
      <c r="L168" s="3" t="str">
        <f t="shared" si="8"/>
        <v>Liquidity Provider</v>
      </c>
    </row>
    <row r="169" spans="1:12" ht="15.75" thickBot="1" x14ac:dyDescent="0.3">
      <c r="A169" s="3" t="s">
        <v>262</v>
      </c>
      <c r="B169" s="3" t="s">
        <v>263</v>
      </c>
      <c r="C169" s="3" t="s">
        <v>65</v>
      </c>
      <c r="D169" s="3" t="s">
        <v>3</v>
      </c>
      <c r="E169" s="7">
        <v>45937</v>
      </c>
      <c r="F169" s="7">
        <v>45938</v>
      </c>
      <c r="G169" s="3">
        <f t="shared" si="6"/>
        <v>1</v>
      </c>
      <c r="H169" s="3" t="str">
        <f>IF(ISNUMBER(MATCH(A169,Closed!$A:$A,0)), "Closed", IF(G169&lt;=2,"Daily",IF(G169&lt;=5,"Weekly",IF(G169&lt;=31,"Monthly",IF(G169&lt;=90,"Quarterly",IF(G169&lt;=180,"Semi-annual",IF(G169&lt;=366,"Annual","Missing Data")))))))</f>
        <v>Daily</v>
      </c>
      <c r="I169" s="3">
        <f>VLOOKUP($D169,LiquidityProfile!$A:$C,2,0)</f>
        <v>2</v>
      </c>
      <c r="J169" s="3">
        <f>VLOOKUP($D169,LiquidityProfile!$A:$C,3,0)</f>
        <v>10</v>
      </c>
      <c r="K169" s="3" t="str">
        <f t="shared" si="7"/>
        <v>Liquidity Provider</v>
      </c>
      <c r="L169" s="3" t="str">
        <f t="shared" si="8"/>
        <v>Liquidity Provider</v>
      </c>
    </row>
    <row r="170" spans="1:12" ht="15.75" thickBot="1" x14ac:dyDescent="0.3">
      <c r="A170" s="3" t="s">
        <v>1514</v>
      </c>
      <c r="B170" s="3" t="s">
        <v>1515</v>
      </c>
      <c r="C170" s="3" t="s">
        <v>65</v>
      </c>
      <c r="D170" s="3" t="s">
        <v>3</v>
      </c>
      <c r="E170" s="7">
        <v>45933</v>
      </c>
      <c r="F170" s="7">
        <v>45938</v>
      </c>
      <c r="G170" s="3">
        <f t="shared" si="6"/>
        <v>5</v>
      </c>
      <c r="H170" s="3" t="str">
        <f>IF(ISNUMBER(MATCH(A170,Closed!$A:$A,0)), "Closed", IF(G170&lt;=2,"Daily",IF(G170&lt;=5,"Weekly",IF(G170&lt;=31,"Monthly",IF(G170&lt;=90,"Quarterly",IF(G170&lt;=180,"Semi-annual",IF(G170&lt;=366,"Annual","Missing Data")))))))</f>
        <v>Weekly</v>
      </c>
      <c r="I170" s="3">
        <f>VLOOKUP($D170,LiquidityProfile!$A:$C,2,0)</f>
        <v>2</v>
      </c>
      <c r="J170" s="3">
        <f>VLOOKUP($D170,LiquidityProfile!$A:$C,3,0)</f>
        <v>10</v>
      </c>
      <c r="K170" s="3" t="str">
        <f t="shared" si="7"/>
        <v>Liquidity Provider</v>
      </c>
      <c r="L170" s="3" t="str">
        <f t="shared" si="8"/>
        <v>Liquidity Provider</v>
      </c>
    </row>
    <row r="171" spans="1:12" ht="15.75" thickBot="1" x14ac:dyDescent="0.3">
      <c r="A171" s="3" t="s">
        <v>1516</v>
      </c>
      <c r="B171" s="3" t="s">
        <v>1517</v>
      </c>
      <c r="C171" s="3" t="s">
        <v>65</v>
      </c>
      <c r="D171" s="3" t="s">
        <v>3</v>
      </c>
      <c r="E171" s="7">
        <v>45933</v>
      </c>
      <c r="F171" s="7">
        <v>45938</v>
      </c>
      <c r="G171" s="3">
        <f t="shared" si="6"/>
        <v>5</v>
      </c>
      <c r="H171" s="3" t="str">
        <f>IF(ISNUMBER(MATCH(A171,Closed!$A:$A,0)), "Closed", IF(G171&lt;=2,"Daily",IF(G171&lt;=5,"Weekly",IF(G171&lt;=31,"Monthly",IF(G171&lt;=90,"Quarterly",IF(G171&lt;=180,"Semi-annual",IF(G171&lt;=366,"Annual","Missing Data")))))))</f>
        <v>Weekly</v>
      </c>
      <c r="I171" s="3">
        <f>VLOOKUP($D171,LiquidityProfile!$A:$C,2,0)</f>
        <v>2</v>
      </c>
      <c r="J171" s="3">
        <f>VLOOKUP($D171,LiquidityProfile!$A:$C,3,0)</f>
        <v>10</v>
      </c>
      <c r="K171" s="3" t="str">
        <f t="shared" si="7"/>
        <v>Liquidity Provider</v>
      </c>
      <c r="L171" s="3" t="str">
        <f t="shared" si="8"/>
        <v>Liquidity Provider</v>
      </c>
    </row>
    <row r="172" spans="1:12" ht="15.75" thickBot="1" x14ac:dyDescent="0.3">
      <c r="A172" s="3" t="s">
        <v>1518</v>
      </c>
      <c r="B172" s="3" t="s">
        <v>1519</v>
      </c>
      <c r="C172" s="3" t="s">
        <v>65</v>
      </c>
      <c r="D172" s="3" t="s">
        <v>3</v>
      </c>
      <c r="E172" s="7">
        <v>45936</v>
      </c>
      <c r="F172" s="7">
        <v>45938</v>
      </c>
      <c r="G172" s="3">
        <f t="shared" si="6"/>
        <v>2</v>
      </c>
      <c r="H172" s="3" t="str">
        <f>IF(ISNUMBER(MATCH(A172,Closed!$A:$A,0)), "Closed", IF(G172&lt;=2,"Daily",IF(G172&lt;=5,"Weekly",IF(G172&lt;=31,"Monthly",IF(G172&lt;=90,"Quarterly",IF(G172&lt;=180,"Semi-annual",IF(G172&lt;=366,"Annual","Missing Data")))))))</f>
        <v>Daily</v>
      </c>
      <c r="I172" s="3">
        <f>VLOOKUP($D172,LiquidityProfile!$A:$C,2,0)</f>
        <v>2</v>
      </c>
      <c r="J172" s="3">
        <f>VLOOKUP($D172,LiquidityProfile!$A:$C,3,0)</f>
        <v>10</v>
      </c>
      <c r="K172" s="3" t="str">
        <f t="shared" si="7"/>
        <v>Liquidity Provider</v>
      </c>
      <c r="L172" s="3" t="str">
        <f t="shared" si="8"/>
        <v>Liquidity Provider</v>
      </c>
    </row>
    <row r="173" spans="1:12" ht="15.75" thickBot="1" x14ac:dyDescent="0.3">
      <c r="A173" s="3" t="s">
        <v>378</v>
      </c>
      <c r="B173" s="3" t="s">
        <v>379</v>
      </c>
      <c r="C173" s="3" t="s">
        <v>65</v>
      </c>
      <c r="D173" s="3" t="s">
        <v>3</v>
      </c>
      <c r="E173" s="7">
        <v>45933</v>
      </c>
      <c r="F173" s="7">
        <v>45938</v>
      </c>
      <c r="G173" s="3">
        <f t="shared" si="6"/>
        <v>5</v>
      </c>
      <c r="H173" s="3" t="str">
        <f>IF(ISNUMBER(MATCH(A173,Closed!$A:$A,0)), "Closed", IF(G173&lt;=2,"Daily",IF(G173&lt;=5,"Weekly",IF(G173&lt;=31,"Monthly",IF(G173&lt;=90,"Quarterly",IF(G173&lt;=180,"Semi-annual",IF(G173&lt;=366,"Annual","Missing Data")))))))</f>
        <v>Weekly</v>
      </c>
      <c r="I173" s="3">
        <f>VLOOKUP($D173,LiquidityProfile!$A:$C,2,0)</f>
        <v>2</v>
      </c>
      <c r="J173" s="3">
        <f>VLOOKUP($D173,LiquidityProfile!$A:$C,3,0)</f>
        <v>10</v>
      </c>
      <c r="K173" s="3" t="str">
        <f t="shared" si="7"/>
        <v>Liquidity Provider</v>
      </c>
      <c r="L173" s="3" t="str">
        <f t="shared" si="8"/>
        <v>Liquidity Provider</v>
      </c>
    </row>
    <row r="174" spans="1:12" ht="15.75" thickBot="1" x14ac:dyDescent="0.3">
      <c r="A174" s="3" t="s">
        <v>358</v>
      </c>
      <c r="B174" s="3" t="s">
        <v>359</v>
      </c>
      <c r="C174" s="3" t="s">
        <v>65</v>
      </c>
      <c r="D174" s="3" t="s">
        <v>3</v>
      </c>
      <c r="E174" s="7">
        <v>45933</v>
      </c>
      <c r="F174" s="7">
        <v>45938</v>
      </c>
      <c r="G174" s="3">
        <f t="shared" si="6"/>
        <v>5</v>
      </c>
      <c r="H174" s="3" t="str">
        <f>IF(ISNUMBER(MATCH(A174,Closed!$A:$A,0)), "Closed", IF(G174&lt;=2,"Daily",IF(G174&lt;=5,"Weekly",IF(G174&lt;=31,"Monthly",IF(G174&lt;=90,"Quarterly",IF(G174&lt;=180,"Semi-annual",IF(G174&lt;=366,"Annual","Missing Data")))))))</f>
        <v>Weekly</v>
      </c>
      <c r="I174" s="3">
        <f>VLOOKUP($D174,LiquidityProfile!$A:$C,2,0)</f>
        <v>2</v>
      </c>
      <c r="J174" s="3">
        <f>VLOOKUP($D174,LiquidityProfile!$A:$C,3,0)</f>
        <v>10</v>
      </c>
      <c r="K174" s="3" t="str">
        <f t="shared" si="7"/>
        <v>Liquidity Provider</v>
      </c>
      <c r="L174" s="3" t="str">
        <f t="shared" si="8"/>
        <v>Liquidity Provider</v>
      </c>
    </row>
    <row r="175" spans="1:12" ht="15.75" thickBot="1" x14ac:dyDescent="0.3">
      <c r="A175" s="3" t="s">
        <v>264</v>
      </c>
      <c r="B175" s="3" t="s">
        <v>265</v>
      </c>
      <c r="C175" s="3" t="s">
        <v>65</v>
      </c>
      <c r="D175" s="3" t="s">
        <v>3</v>
      </c>
      <c r="E175" s="7">
        <v>45937</v>
      </c>
      <c r="F175" s="7">
        <v>45938</v>
      </c>
      <c r="G175" s="3">
        <f t="shared" si="6"/>
        <v>1</v>
      </c>
      <c r="H175" s="3" t="str">
        <f>IF(ISNUMBER(MATCH(A175,Closed!$A:$A,0)), "Closed", IF(G175&lt;=2,"Daily",IF(G175&lt;=5,"Weekly",IF(G175&lt;=31,"Monthly",IF(G175&lt;=90,"Quarterly",IF(G175&lt;=180,"Semi-annual",IF(G175&lt;=366,"Annual","Missing Data")))))))</f>
        <v>Daily</v>
      </c>
      <c r="I175" s="3">
        <f>VLOOKUP($D175,LiquidityProfile!$A:$C,2,0)</f>
        <v>2</v>
      </c>
      <c r="J175" s="3">
        <f>VLOOKUP($D175,LiquidityProfile!$A:$C,3,0)</f>
        <v>10</v>
      </c>
      <c r="K175" s="3" t="str">
        <f t="shared" si="7"/>
        <v>Liquidity Provider</v>
      </c>
      <c r="L175" s="3" t="str">
        <f t="shared" si="8"/>
        <v>Liquidity Provider</v>
      </c>
    </row>
    <row r="176" spans="1:12" ht="15.75" thickBot="1" x14ac:dyDescent="0.3">
      <c r="A176" s="3" t="s">
        <v>1520</v>
      </c>
      <c r="B176" s="3" t="s">
        <v>1521</v>
      </c>
      <c r="C176" s="3" t="s">
        <v>65</v>
      </c>
      <c r="D176" s="3" t="s">
        <v>3</v>
      </c>
      <c r="E176" s="7">
        <v>45937</v>
      </c>
      <c r="F176" s="7">
        <v>45938</v>
      </c>
      <c r="G176" s="3">
        <f t="shared" si="6"/>
        <v>1</v>
      </c>
      <c r="H176" s="3" t="str">
        <f>IF(ISNUMBER(MATCH(A176,Closed!$A:$A,0)), "Closed", IF(G176&lt;=2,"Daily",IF(G176&lt;=5,"Weekly",IF(G176&lt;=31,"Monthly",IF(G176&lt;=90,"Quarterly",IF(G176&lt;=180,"Semi-annual",IF(G176&lt;=366,"Annual","Missing Data")))))))</f>
        <v>Daily</v>
      </c>
      <c r="I176" s="3">
        <f>VLOOKUP($D176,LiquidityProfile!$A:$C,2,0)</f>
        <v>2</v>
      </c>
      <c r="J176" s="3">
        <f>VLOOKUP($D176,LiquidityProfile!$A:$C,3,0)</f>
        <v>10</v>
      </c>
      <c r="K176" s="3" t="str">
        <f t="shared" si="7"/>
        <v>Liquidity Provider</v>
      </c>
      <c r="L176" s="3" t="str">
        <f t="shared" si="8"/>
        <v>Liquidity Provider</v>
      </c>
    </row>
    <row r="177" spans="1:12" ht="15.75" thickBot="1" x14ac:dyDescent="0.3">
      <c r="A177" s="3" t="s">
        <v>1522</v>
      </c>
      <c r="B177" s="3" t="s">
        <v>1523</v>
      </c>
      <c r="C177" s="3" t="s">
        <v>65</v>
      </c>
      <c r="D177" s="3" t="s">
        <v>3</v>
      </c>
      <c r="E177" s="7">
        <v>45937</v>
      </c>
      <c r="F177" s="7">
        <v>45938</v>
      </c>
      <c r="G177" s="3">
        <f t="shared" si="6"/>
        <v>1</v>
      </c>
      <c r="H177" s="3" t="str">
        <f>IF(ISNUMBER(MATCH(A177,Closed!$A:$A,0)), "Closed", IF(G177&lt;=2,"Daily",IF(G177&lt;=5,"Weekly",IF(G177&lt;=31,"Monthly",IF(G177&lt;=90,"Quarterly",IF(G177&lt;=180,"Semi-annual",IF(G177&lt;=366,"Annual","Missing Data")))))))</f>
        <v>Daily</v>
      </c>
      <c r="I177" s="3">
        <f>VLOOKUP($D177,LiquidityProfile!$A:$C,2,0)</f>
        <v>2</v>
      </c>
      <c r="J177" s="3">
        <f>VLOOKUP($D177,LiquidityProfile!$A:$C,3,0)</f>
        <v>10</v>
      </c>
      <c r="K177" s="3" t="str">
        <f t="shared" si="7"/>
        <v>Liquidity Provider</v>
      </c>
      <c r="L177" s="3" t="str">
        <f t="shared" si="8"/>
        <v>Liquidity Provider</v>
      </c>
    </row>
    <row r="178" spans="1:12" ht="15.75" thickBot="1" x14ac:dyDescent="0.3">
      <c r="A178" s="3" t="s">
        <v>296</v>
      </c>
      <c r="B178" s="3" t="s">
        <v>297</v>
      </c>
      <c r="C178" s="3" t="s">
        <v>65</v>
      </c>
      <c r="D178" s="3" t="s">
        <v>3</v>
      </c>
      <c r="E178" s="7">
        <v>45936</v>
      </c>
      <c r="F178" s="7">
        <v>45938</v>
      </c>
      <c r="G178" s="3">
        <f t="shared" si="6"/>
        <v>2</v>
      </c>
      <c r="H178" s="3" t="str">
        <f>IF(ISNUMBER(MATCH(A178,Closed!$A:$A,0)), "Closed", IF(G178&lt;=2,"Daily",IF(G178&lt;=5,"Weekly",IF(G178&lt;=31,"Monthly",IF(G178&lt;=90,"Quarterly",IF(G178&lt;=180,"Semi-annual",IF(G178&lt;=366,"Annual","Missing Data")))))))</f>
        <v>Daily</v>
      </c>
      <c r="I178" s="3">
        <f>VLOOKUP($D178,LiquidityProfile!$A:$C,2,0)</f>
        <v>2</v>
      </c>
      <c r="J178" s="3">
        <f>VLOOKUP($D178,LiquidityProfile!$A:$C,3,0)</f>
        <v>10</v>
      </c>
      <c r="K178" s="3" t="str">
        <f t="shared" si="7"/>
        <v>Liquidity Provider</v>
      </c>
      <c r="L178" s="3" t="str">
        <f t="shared" si="8"/>
        <v>Liquidity Provider</v>
      </c>
    </row>
    <row r="179" spans="1:12" ht="15.75" thickBot="1" x14ac:dyDescent="0.3">
      <c r="A179" s="3" t="s">
        <v>236</v>
      </c>
      <c r="B179" s="3" t="s">
        <v>237</v>
      </c>
      <c r="C179" s="3" t="s">
        <v>65</v>
      </c>
      <c r="D179" s="3" t="s">
        <v>3</v>
      </c>
      <c r="E179" s="7">
        <v>45931</v>
      </c>
      <c r="F179" s="7">
        <v>45938</v>
      </c>
      <c r="G179" s="3">
        <f t="shared" si="6"/>
        <v>7</v>
      </c>
      <c r="H179" s="3" t="str">
        <f>IF(ISNUMBER(MATCH(A179,Closed!$A:$A,0)), "Closed", IF(G179&lt;=2,"Daily",IF(G179&lt;=5,"Weekly",IF(G179&lt;=31,"Monthly",IF(G179&lt;=90,"Quarterly",IF(G179&lt;=180,"Semi-annual",IF(G179&lt;=366,"Annual","Missing Data")))))))</f>
        <v>Monthly</v>
      </c>
      <c r="I179" s="3">
        <f>VLOOKUP($D179,LiquidityProfile!$A:$C,2,0)</f>
        <v>2</v>
      </c>
      <c r="J179" s="3">
        <f>VLOOKUP($D179,LiquidityProfile!$A:$C,3,0)</f>
        <v>10</v>
      </c>
      <c r="K179" s="3" t="str">
        <f t="shared" si="7"/>
        <v>Liquidity Provider</v>
      </c>
      <c r="L179" s="3" t="str">
        <f t="shared" si="8"/>
        <v>Liquidity Provider</v>
      </c>
    </row>
    <row r="180" spans="1:12" ht="15.75" thickBot="1" x14ac:dyDescent="0.3">
      <c r="A180" s="3" t="s">
        <v>1524</v>
      </c>
      <c r="B180" s="3" t="s">
        <v>1525</v>
      </c>
      <c r="C180" s="3" t="s">
        <v>65</v>
      </c>
      <c r="D180" s="3" t="s">
        <v>3</v>
      </c>
      <c r="E180" s="7">
        <v>45937</v>
      </c>
      <c r="F180" s="7">
        <v>45938</v>
      </c>
      <c r="G180" s="3">
        <f t="shared" si="6"/>
        <v>1</v>
      </c>
      <c r="H180" s="3" t="str">
        <f>IF(ISNUMBER(MATCH(A180,Closed!$A:$A,0)), "Closed", IF(G180&lt;=2,"Daily",IF(G180&lt;=5,"Weekly",IF(G180&lt;=31,"Monthly",IF(G180&lt;=90,"Quarterly",IF(G180&lt;=180,"Semi-annual",IF(G180&lt;=366,"Annual","Missing Data")))))))</f>
        <v>Daily</v>
      </c>
      <c r="I180" s="3">
        <f>VLOOKUP($D180,LiquidityProfile!$A:$C,2,0)</f>
        <v>2</v>
      </c>
      <c r="J180" s="3">
        <f>VLOOKUP($D180,LiquidityProfile!$A:$C,3,0)</f>
        <v>10</v>
      </c>
      <c r="K180" s="3" t="str">
        <f t="shared" si="7"/>
        <v>Liquidity Provider</v>
      </c>
      <c r="L180" s="3" t="str">
        <f t="shared" si="8"/>
        <v>Liquidity Provider</v>
      </c>
    </row>
    <row r="181" spans="1:12" ht="15.75" thickBot="1" x14ac:dyDescent="0.3">
      <c r="A181" s="3" t="s">
        <v>274</v>
      </c>
      <c r="B181" s="3" t="s">
        <v>275</v>
      </c>
      <c r="C181" s="3" t="s">
        <v>65</v>
      </c>
      <c r="D181" s="3" t="s">
        <v>3</v>
      </c>
      <c r="E181" s="7">
        <v>45933</v>
      </c>
      <c r="F181" s="7">
        <v>45938</v>
      </c>
      <c r="G181" s="3">
        <f t="shared" si="6"/>
        <v>5</v>
      </c>
      <c r="H181" s="3" t="str">
        <f>IF(ISNUMBER(MATCH(A181,Closed!$A:$A,0)), "Closed", IF(G181&lt;=2,"Daily",IF(G181&lt;=5,"Weekly",IF(G181&lt;=31,"Monthly",IF(G181&lt;=90,"Quarterly",IF(G181&lt;=180,"Semi-annual",IF(G181&lt;=366,"Annual","Missing Data")))))))</f>
        <v>Weekly</v>
      </c>
      <c r="I181" s="3">
        <f>VLOOKUP($D181,LiquidityProfile!$A:$C,2,0)</f>
        <v>2</v>
      </c>
      <c r="J181" s="3">
        <f>VLOOKUP($D181,LiquidityProfile!$A:$C,3,0)</f>
        <v>10</v>
      </c>
      <c r="K181" s="3" t="str">
        <f t="shared" si="7"/>
        <v>Liquidity Provider</v>
      </c>
      <c r="L181" s="3" t="str">
        <f t="shared" si="8"/>
        <v>Liquidity Provider</v>
      </c>
    </row>
    <row r="182" spans="1:12" ht="15.75" thickBot="1" x14ac:dyDescent="0.3">
      <c r="A182" s="3" t="s">
        <v>1526</v>
      </c>
      <c r="B182" s="3" t="s">
        <v>1527</v>
      </c>
      <c r="C182" s="3" t="s">
        <v>65</v>
      </c>
      <c r="D182" s="3" t="s">
        <v>3</v>
      </c>
      <c r="E182" s="7">
        <v>45933</v>
      </c>
      <c r="F182" s="7">
        <v>45938</v>
      </c>
      <c r="G182" s="3">
        <f t="shared" si="6"/>
        <v>5</v>
      </c>
      <c r="H182" s="3" t="str">
        <f>IF(ISNUMBER(MATCH(A182,Closed!$A:$A,0)), "Closed", IF(G182&lt;=2,"Daily",IF(G182&lt;=5,"Weekly",IF(G182&lt;=31,"Monthly",IF(G182&lt;=90,"Quarterly",IF(G182&lt;=180,"Semi-annual",IF(G182&lt;=366,"Annual","Missing Data")))))))</f>
        <v>Weekly</v>
      </c>
      <c r="I182" s="3">
        <f>VLOOKUP($D182,LiquidityProfile!$A:$C,2,0)</f>
        <v>2</v>
      </c>
      <c r="J182" s="3">
        <f>VLOOKUP($D182,LiquidityProfile!$A:$C,3,0)</f>
        <v>10</v>
      </c>
      <c r="K182" s="3" t="str">
        <f t="shared" si="7"/>
        <v>Liquidity Provider</v>
      </c>
      <c r="L182" s="3" t="str">
        <f t="shared" si="8"/>
        <v>Liquidity Provider</v>
      </c>
    </row>
    <row r="183" spans="1:12" ht="15.75" thickBot="1" x14ac:dyDescent="0.3">
      <c r="A183" s="3" t="s">
        <v>310</v>
      </c>
      <c r="B183" s="3" t="s">
        <v>311</v>
      </c>
      <c r="C183" s="3" t="s">
        <v>65</v>
      </c>
      <c r="D183" s="3" t="s">
        <v>3</v>
      </c>
      <c r="E183" s="7">
        <v>45931</v>
      </c>
      <c r="F183" s="7">
        <v>45938</v>
      </c>
      <c r="G183" s="3">
        <f t="shared" si="6"/>
        <v>7</v>
      </c>
      <c r="H183" s="3" t="str">
        <f>IF(ISNUMBER(MATCH(A183,Closed!$A:$A,0)), "Closed", IF(G183&lt;=2,"Daily",IF(G183&lt;=5,"Weekly",IF(G183&lt;=31,"Monthly",IF(G183&lt;=90,"Quarterly",IF(G183&lt;=180,"Semi-annual",IF(G183&lt;=366,"Annual","Missing Data")))))))</f>
        <v>Monthly</v>
      </c>
      <c r="I183" s="3">
        <f>VLOOKUP($D183,LiquidityProfile!$A:$C,2,0)</f>
        <v>2</v>
      </c>
      <c r="J183" s="3">
        <f>VLOOKUP($D183,LiquidityProfile!$A:$C,3,0)</f>
        <v>10</v>
      </c>
      <c r="K183" s="3" t="str">
        <f t="shared" si="7"/>
        <v>Liquidity Provider</v>
      </c>
      <c r="L183" s="3" t="str">
        <f t="shared" si="8"/>
        <v>Liquidity Provider</v>
      </c>
    </row>
    <row r="184" spans="1:12" ht="15.75" thickBot="1" x14ac:dyDescent="0.3">
      <c r="A184" s="3" t="s">
        <v>1528</v>
      </c>
      <c r="B184" s="3" t="s">
        <v>1529</v>
      </c>
      <c r="C184" s="3" t="s">
        <v>65</v>
      </c>
      <c r="D184" s="3" t="s">
        <v>3</v>
      </c>
      <c r="E184" s="7">
        <v>45933</v>
      </c>
      <c r="F184" s="7">
        <v>45938</v>
      </c>
      <c r="G184" s="3">
        <f t="shared" si="6"/>
        <v>5</v>
      </c>
      <c r="H184" s="3" t="str">
        <f>IF(ISNUMBER(MATCH(A184,Closed!$A:$A,0)), "Closed", IF(G184&lt;=2,"Daily",IF(G184&lt;=5,"Weekly",IF(G184&lt;=31,"Monthly",IF(G184&lt;=90,"Quarterly",IF(G184&lt;=180,"Semi-annual",IF(G184&lt;=366,"Annual","Missing Data")))))))</f>
        <v>Weekly</v>
      </c>
      <c r="I184" s="3">
        <f>VLOOKUP($D184,LiquidityProfile!$A:$C,2,0)</f>
        <v>2</v>
      </c>
      <c r="J184" s="3">
        <f>VLOOKUP($D184,LiquidityProfile!$A:$C,3,0)</f>
        <v>10</v>
      </c>
      <c r="K184" s="3" t="str">
        <f t="shared" si="7"/>
        <v>Liquidity Provider</v>
      </c>
      <c r="L184" s="3" t="str">
        <f t="shared" si="8"/>
        <v>Liquidity Provider</v>
      </c>
    </row>
    <row r="185" spans="1:12" ht="15.75" thickBot="1" x14ac:dyDescent="0.3">
      <c r="A185" s="3" t="s">
        <v>1530</v>
      </c>
      <c r="B185" s="3" t="s">
        <v>1531</v>
      </c>
      <c r="C185" s="3" t="s">
        <v>65</v>
      </c>
      <c r="D185" s="3" t="s">
        <v>3</v>
      </c>
      <c r="E185" s="7">
        <v>45937</v>
      </c>
      <c r="F185" s="7">
        <v>45938</v>
      </c>
      <c r="G185" s="3">
        <f t="shared" si="6"/>
        <v>1</v>
      </c>
      <c r="H185" s="3" t="str">
        <f>IF(ISNUMBER(MATCH(A185,Closed!$A:$A,0)), "Closed", IF(G185&lt;=2,"Daily",IF(G185&lt;=5,"Weekly",IF(G185&lt;=31,"Monthly",IF(G185&lt;=90,"Quarterly",IF(G185&lt;=180,"Semi-annual",IF(G185&lt;=366,"Annual","Missing Data")))))))</f>
        <v>Daily</v>
      </c>
      <c r="I185" s="3">
        <f>VLOOKUP($D185,LiquidityProfile!$A:$C,2,0)</f>
        <v>2</v>
      </c>
      <c r="J185" s="3">
        <f>VLOOKUP($D185,LiquidityProfile!$A:$C,3,0)</f>
        <v>10</v>
      </c>
      <c r="K185" s="3" t="str">
        <f t="shared" si="7"/>
        <v>Liquidity Provider</v>
      </c>
      <c r="L185" s="3" t="str">
        <f t="shared" si="8"/>
        <v>Liquidity Provider</v>
      </c>
    </row>
    <row r="186" spans="1:12" ht="15.75" thickBot="1" x14ac:dyDescent="0.3">
      <c r="A186" s="3" t="s">
        <v>350</v>
      </c>
      <c r="B186" s="3" t="s">
        <v>351</v>
      </c>
      <c r="C186" s="3" t="s">
        <v>65</v>
      </c>
      <c r="D186" s="3" t="s">
        <v>3</v>
      </c>
      <c r="E186" s="7">
        <v>45937</v>
      </c>
      <c r="F186" s="7">
        <v>45938</v>
      </c>
      <c r="G186" s="3">
        <f t="shared" si="6"/>
        <v>1</v>
      </c>
      <c r="H186" s="3" t="str">
        <f>IF(ISNUMBER(MATCH(A186,Closed!$A:$A,0)), "Closed", IF(G186&lt;=2,"Daily",IF(G186&lt;=5,"Weekly",IF(G186&lt;=31,"Monthly",IF(G186&lt;=90,"Quarterly",IF(G186&lt;=180,"Semi-annual",IF(G186&lt;=366,"Annual","Missing Data")))))))</f>
        <v>Daily</v>
      </c>
      <c r="I186" s="3">
        <f>VLOOKUP($D186,LiquidityProfile!$A:$C,2,0)</f>
        <v>2</v>
      </c>
      <c r="J186" s="3">
        <f>VLOOKUP($D186,LiquidityProfile!$A:$C,3,0)</f>
        <v>10</v>
      </c>
      <c r="K186" s="3" t="str">
        <f t="shared" si="7"/>
        <v>Liquidity Provider</v>
      </c>
      <c r="L186" s="3" t="str">
        <f t="shared" si="8"/>
        <v>Liquidity Provider</v>
      </c>
    </row>
    <row r="187" spans="1:12" ht="15.75" thickBot="1" x14ac:dyDescent="0.3">
      <c r="A187" s="3" t="s">
        <v>1532</v>
      </c>
      <c r="B187" s="3" t="s">
        <v>1533</v>
      </c>
      <c r="C187" s="3" t="s">
        <v>65</v>
      </c>
      <c r="D187" s="3" t="s">
        <v>3</v>
      </c>
      <c r="E187" s="7">
        <v>45933</v>
      </c>
      <c r="F187" s="7">
        <v>45938</v>
      </c>
      <c r="G187" s="3">
        <f t="shared" si="6"/>
        <v>5</v>
      </c>
      <c r="H187" s="3" t="str">
        <f>IF(ISNUMBER(MATCH(A187,Closed!$A:$A,0)), "Closed", IF(G187&lt;=2,"Daily",IF(G187&lt;=5,"Weekly",IF(G187&lt;=31,"Monthly",IF(G187&lt;=90,"Quarterly",IF(G187&lt;=180,"Semi-annual",IF(G187&lt;=366,"Annual","Missing Data")))))))</f>
        <v>Weekly</v>
      </c>
      <c r="I187" s="3">
        <f>VLOOKUP($D187,LiquidityProfile!$A:$C,2,0)</f>
        <v>2</v>
      </c>
      <c r="J187" s="3">
        <f>VLOOKUP($D187,LiquidityProfile!$A:$C,3,0)</f>
        <v>10</v>
      </c>
      <c r="K187" s="3" t="str">
        <f t="shared" si="7"/>
        <v>Liquidity Provider</v>
      </c>
      <c r="L187" s="3" t="str">
        <f t="shared" si="8"/>
        <v>Liquidity Provider</v>
      </c>
    </row>
    <row r="188" spans="1:12" ht="15.75" thickBot="1" x14ac:dyDescent="0.3">
      <c r="A188" s="3" t="s">
        <v>1534</v>
      </c>
      <c r="B188" s="3" t="s">
        <v>1535</v>
      </c>
      <c r="C188" s="3" t="s">
        <v>65</v>
      </c>
      <c r="D188" s="3" t="s">
        <v>3</v>
      </c>
      <c r="E188" s="7">
        <v>45936</v>
      </c>
      <c r="F188" s="7">
        <v>45938</v>
      </c>
      <c r="G188" s="3">
        <f t="shared" si="6"/>
        <v>2</v>
      </c>
      <c r="H188" s="3" t="str">
        <f>IF(ISNUMBER(MATCH(A188,Closed!$A:$A,0)), "Closed", IF(G188&lt;=2,"Daily",IF(G188&lt;=5,"Weekly",IF(G188&lt;=31,"Monthly",IF(G188&lt;=90,"Quarterly",IF(G188&lt;=180,"Semi-annual",IF(G188&lt;=366,"Annual","Missing Data")))))))</f>
        <v>Daily</v>
      </c>
      <c r="I188" s="3">
        <f>VLOOKUP($D188,LiquidityProfile!$A:$C,2,0)</f>
        <v>2</v>
      </c>
      <c r="J188" s="3">
        <f>VLOOKUP($D188,LiquidityProfile!$A:$C,3,0)</f>
        <v>10</v>
      </c>
      <c r="K188" s="3" t="str">
        <f t="shared" si="7"/>
        <v>Liquidity Provider</v>
      </c>
      <c r="L188" s="3" t="str">
        <f t="shared" si="8"/>
        <v>Liquidity Provider</v>
      </c>
    </row>
    <row r="189" spans="1:12" ht="15.75" thickBot="1" x14ac:dyDescent="0.3">
      <c r="A189" s="3" t="s">
        <v>1536</v>
      </c>
      <c r="B189" s="3" t="s">
        <v>1537</v>
      </c>
      <c r="C189" s="3" t="s">
        <v>65</v>
      </c>
      <c r="D189" s="3" t="s">
        <v>3</v>
      </c>
      <c r="E189" s="7">
        <v>45937</v>
      </c>
      <c r="F189" s="7">
        <v>45938</v>
      </c>
      <c r="G189" s="3">
        <f t="shared" si="6"/>
        <v>1</v>
      </c>
      <c r="H189" s="3" t="str">
        <f>IF(ISNUMBER(MATCH(A189,Closed!$A:$A,0)), "Closed", IF(G189&lt;=2,"Daily",IF(G189&lt;=5,"Weekly",IF(G189&lt;=31,"Monthly",IF(G189&lt;=90,"Quarterly",IF(G189&lt;=180,"Semi-annual",IF(G189&lt;=366,"Annual","Missing Data")))))))</f>
        <v>Daily</v>
      </c>
      <c r="I189" s="3">
        <f>VLOOKUP($D189,LiquidityProfile!$A:$C,2,0)</f>
        <v>2</v>
      </c>
      <c r="J189" s="3">
        <f>VLOOKUP($D189,LiquidityProfile!$A:$C,3,0)</f>
        <v>10</v>
      </c>
      <c r="K189" s="3" t="str">
        <f t="shared" si="7"/>
        <v>Liquidity Provider</v>
      </c>
      <c r="L189" s="3" t="str">
        <f t="shared" si="8"/>
        <v>Liquidity Provider</v>
      </c>
    </row>
    <row r="190" spans="1:12" ht="15.75" thickBot="1" x14ac:dyDescent="0.3">
      <c r="A190" s="3" t="s">
        <v>346</v>
      </c>
      <c r="B190" s="3" t="s">
        <v>347</v>
      </c>
      <c r="C190" s="3" t="s">
        <v>65</v>
      </c>
      <c r="D190" s="3" t="s">
        <v>3</v>
      </c>
      <c r="E190" s="7">
        <v>45933</v>
      </c>
      <c r="F190" s="7">
        <v>45938</v>
      </c>
      <c r="G190" s="3">
        <f t="shared" si="6"/>
        <v>5</v>
      </c>
      <c r="H190" s="3" t="str">
        <f>IF(ISNUMBER(MATCH(A190,Closed!$A:$A,0)), "Closed", IF(G190&lt;=2,"Daily",IF(G190&lt;=5,"Weekly",IF(G190&lt;=31,"Monthly",IF(G190&lt;=90,"Quarterly",IF(G190&lt;=180,"Semi-annual",IF(G190&lt;=366,"Annual","Missing Data")))))))</f>
        <v>Weekly</v>
      </c>
      <c r="I190" s="3">
        <f>VLOOKUP($D190,LiquidityProfile!$A:$C,2,0)</f>
        <v>2</v>
      </c>
      <c r="J190" s="3">
        <f>VLOOKUP($D190,LiquidityProfile!$A:$C,3,0)</f>
        <v>10</v>
      </c>
      <c r="K190" s="3" t="str">
        <f t="shared" si="7"/>
        <v>Liquidity Provider</v>
      </c>
      <c r="L190" s="3" t="str">
        <f t="shared" si="8"/>
        <v>Liquidity Provider</v>
      </c>
    </row>
    <row r="191" spans="1:12" ht="15.75" thickBot="1" x14ac:dyDescent="0.3">
      <c r="A191" s="3" t="s">
        <v>250</v>
      </c>
      <c r="B191" s="3" t="s">
        <v>251</v>
      </c>
      <c r="C191" s="3" t="s">
        <v>65</v>
      </c>
      <c r="D191" s="3" t="s">
        <v>3</v>
      </c>
      <c r="E191" s="7">
        <v>45936</v>
      </c>
      <c r="F191" s="7">
        <v>45938</v>
      </c>
      <c r="G191" s="3">
        <f t="shared" si="6"/>
        <v>2</v>
      </c>
      <c r="H191" s="3" t="str">
        <f>IF(ISNUMBER(MATCH(A191,Closed!$A:$A,0)), "Closed", IF(G191&lt;=2,"Daily",IF(G191&lt;=5,"Weekly",IF(G191&lt;=31,"Monthly",IF(G191&lt;=90,"Quarterly",IF(G191&lt;=180,"Semi-annual",IF(G191&lt;=366,"Annual","Missing Data")))))))</f>
        <v>Daily</v>
      </c>
      <c r="I191" s="3">
        <f>VLOOKUP($D191,LiquidityProfile!$A:$C,2,0)</f>
        <v>2</v>
      </c>
      <c r="J191" s="3">
        <f>VLOOKUP($D191,LiquidityProfile!$A:$C,3,0)</f>
        <v>10</v>
      </c>
      <c r="K191" s="3" t="str">
        <f t="shared" si="7"/>
        <v>Liquidity Provider</v>
      </c>
      <c r="L191" s="3" t="str">
        <f t="shared" si="8"/>
        <v>Liquidity Provider</v>
      </c>
    </row>
    <row r="192" spans="1:12" ht="15.75" thickBot="1" x14ac:dyDescent="0.3">
      <c r="A192" s="3" t="s">
        <v>1538</v>
      </c>
      <c r="B192" s="3" t="s">
        <v>1539</v>
      </c>
      <c r="C192" s="3" t="s">
        <v>65</v>
      </c>
      <c r="D192" s="3" t="s">
        <v>3</v>
      </c>
      <c r="E192" s="7">
        <v>45937</v>
      </c>
      <c r="F192" s="7">
        <v>45938</v>
      </c>
      <c r="G192" s="3">
        <f t="shared" si="6"/>
        <v>1</v>
      </c>
      <c r="H192" s="3" t="str">
        <f>IF(ISNUMBER(MATCH(A192,Closed!$A:$A,0)), "Closed", IF(G192&lt;=2,"Daily",IF(G192&lt;=5,"Weekly",IF(G192&lt;=31,"Monthly",IF(G192&lt;=90,"Quarterly",IF(G192&lt;=180,"Semi-annual",IF(G192&lt;=366,"Annual","Missing Data")))))))</f>
        <v>Daily</v>
      </c>
      <c r="I192" s="3">
        <f>VLOOKUP($D192,LiquidityProfile!$A:$C,2,0)</f>
        <v>2</v>
      </c>
      <c r="J192" s="3">
        <f>VLOOKUP($D192,LiquidityProfile!$A:$C,3,0)</f>
        <v>10</v>
      </c>
      <c r="K192" s="3" t="str">
        <f t="shared" si="7"/>
        <v>Liquidity Provider</v>
      </c>
      <c r="L192" s="3" t="str">
        <f t="shared" si="8"/>
        <v>Liquidity Provider</v>
      </c>
    </row>
    <row r="193" spans="1:12" ht="15.75" thickBot="1" x14ac:dyDescent="0.3">
      <c r="A193" s="3" t="s">
        <v>278</v>
      </c>
      <c r="B193" s="3" t="s">
        <v>279</v>
      </c>
      <c r="C193" s="3" t="s">
        <v>65</v>
      </c>
      <c r="D193" s="3" t="s">
        <v>3</v>
      </c>
      <c r="E193" s="7">
        <v>45933</v>
      </c>
      <c r="F193" s="7">
        <v>45938</v>
      </c>
      <c r="G193" s="3">
        <f t="shared" si="6"/>
        <v>5</v>
      </c>
      <c r="H193" s="3" t="str">
        <f>IF(ISNUMBER(MATCH(A193,Closed!$A:$A,0)), "Closed", IF(G193&lt;=2,"Daily",IF(G193&lt;=5,"Weekly",IF(G193&lt;=31,"Monthly",IF(G193&lt;=90,"Quarterly",IF(G193&lt;=180,"Semi-annual",IF(G193&lt;=366,"Annual","Missing Data")))))))</f>
        <v>Weekly</v>
      </c>
      <c r="I193" s="3">
        <f>VLOOKUP($D193,LiquidityProfile!$A:$C,2,0)</f>
        <v>2</v>
      </c>
      <c r="J193" s="3">
        <f>VLOOKUP($D193,LiquidityProfile!$A:$C,3,0)</f>
        <v>10</v>
      </c>
      <c r="K193" s="3" t="str">
        <f t="shared" si="7"/>
        <v>Liquidity Provider</v>
      </c>
      <c r="L193" s="3" t="str">
        <f t="shared" si="8"/>
        <v>Liquidity Provider</v>
      </c>
    </row>
    <row r="194" spans="1:12" ht="15.75" thickBot="1" x14ac:dyDescent="0.3">
      <c r="A194" s="3" t="s">
        <v>344</v>
      </c>
      <c r="B194" s="3" t="s">
        <v>345</v>
      </c>
      <c r="C194" s="3" t="s">
        <v>65</v>
      </c>
      <c r="D194" s="3" t="s">
        <v>3</v>
      </c>
      <c r="E194" s="7">
        <v>45930</v>
      </c>
      <c r="F194" s="7">
        <v>45938</v>
      </c>
      <c r="G194" s="3">
        <f t="shared" ref="G194:G257" si="9">IF(ISBLANK(E194), "", F194-E194)</f>
        <v>8</v>
      </c>
      <c r="H194" s="3" t="str">
        <f>IF(ISNUMBER(MATCH(A194,Closed!$A:$A,0)), "Closed", IF(G194&lt;=2,"Daily",IF(G194&lt;=5,"Weekly",IF(G194&lt;=31,"Monthly",IF(G194&lt;=90,"Quarterly",IF(G194&lt;=180,"Semi-annual",IF(G194&lt;=366,"Annual","Missing Data")))))))</f>
        <v>Monthly</v>
      </c>
      <c r="I194" s="3">
        <f>VLOOKUP($D194,LiquidityProfile!$A:$C,2,0)</f>
        <v>2</v>
      </c>
      <c r="J194" s="3">
        <f>VLOOKUP($D194,LiquidityProfile!$A:$C,3,0)</f>
        <v>10</v>
      </c>
      <c r="K194" s="3" t="str">
        <f t="shared" si="7"/>
        <v>Liquidity Provider</v>
      </c>
      <c r="L194" s="3" t="str">
        <f t="shared" si="8"/>
        <v>Liquidity Provider</v>
      </c>
    </row>
    <row r="195" spans="1:12" ht="15.75" thickBot="1" x14ac:dyDescent="0.3">
      <c r="A195" s="3" t="s">
        <v>304</v>
      </c>
      <c r="B195" s="3" t="s">
        <v>305</v>
      </c>
      <c r="C195" s="3" t="s">
        <v>65</v>
      </c>
      <c r="D195" s="3" t="s">
        <v>3</v>
      </c>
      <c r="E195" s="7">
        <v>45936</v>
      </c>
      <c r="F195" s="7">
        <v>45938</v>
      </c>
      <c r="G195" s="3">
        <f t="shared" si="9"/>
        <v>2</v>
      </c>
      <c r="H195" s="3" t="str">
        <f>IF(ISNUMBER(MATCH(A195,Closed!$A:$A,0)), "Closed", IF(G195&lt;=2,"Daily",IF(G195&lt;=5,"Weekly",IF(G195&lt;=31,"Monthly",IF(G195&lt;=90,"Quarterly",IF(G195&lt;=180,"Semi-annual",IF(G195&lt;=366,"Annual","Missing Data")))))))</f>
        <v>Daily</v>
      </c>
      <c r="I195" s="3">
        <f>VLOOKUP($D195,LiquidityProfile!$A:$C,2,0)</f>
        <v>2</v>
      </c>
      <c r="J195" s="3">
        <f>VLOOKUP($D195,LiquidityProfile!$A:$C,3,0)</f>
        <v>10</v>
      </c>
      <c r="K195" s="3" t="str">
        <f t="shared" ref="K195:K258" si="10">IF(H195="Closed","Not Applicable",IF(I195&lt;=30,"Liquidity Provider","Liquidity Receiver"))</f>
        <v>Liquidity Provider</v>
      </c>
      <c r="L195" s="3" t="str">
        <f t="shared" ref="L195:L258" si="11">IF(H195="Closed","Not Applicable",IF(J195&lt;=30,"Liquidity Provider","Liquidity Receiver"))</f>
        <v>Liquidity Provider</v>
      </c>
    </row>
    <row r="196" spans="1:12" ht="15.75" thickBot="1" x14ac:dyDescent="0.3">
      <c r="A196" s="3" t="s">
        <v>1540</v>
      </c>
      <c r="B196" s="3" t="s">
        <v>1541</v>
      </c>
      <c r="C196" s="3" t="s">
        <v>65</v>
      </c>
      <c r="D196" s="3" t="s">
        <v>3</v>
      </c>
      <c r="E196" s="7">
        <v>45937</v>
      </c>
      <c r="F196" s="7">
        <v>45938</v>
      </c>
      <c r="G196" s="3">
        <f t="shared" si="9"/>
        <v>1</v>
      </c>
      <c r="H196" s="3" t="str">
        <f>IF(ISNUMBER(MATCH(A196,Closed!$A:$A,0)), "Closed", IF(G196&lt;=2,"Daily",IF(G196&lt;=5,"Weekly",IF(G196&lt;=31,"Monthly",IF(G196&lt;=90,"Quarterly",IF(G196&lt;=180,"Semi-annual",IF(G196&lt;=366,"Annual","Missing Data")))))))</f>
        <v>Daily</v>
      </c>
      <c r="I196" s="3">
        <f>VLOOKUP($D196,LiquidityProfile!$A:$C,2,0)</f>
        <v>2</v>
      </c>
      <c r="J196" s="3">
        <f>VLOOKUP($D196,LiquidityProfile!$A:$C,3,0)</f>
        <v>10</v>
      </c>
      <c r="K196" s="3" t="str">
        <f t="shared" si="10"/>
        <v>Liquidity Provider</v>
      </c>
      <c r="L196" s="3" t="str">
        <f t="shared" si="11"/>
        <v>Liquidity Provider</v>
      </c>
    </row>
    <row r="197" spans="1:12" ht="15.75" thickBot="1" x14ac:dyDescent="0.3">
      <c r="A197" s="3" t="s">
        <v>366</v>
      </c>
      <c r="B197" s="3" t="s">
        <v>367</v>
      </c>
      <c r="C197" s="3" t="s">
        <v>65</v>
      </c>
      <c r="D197" s="3" t="s">
        <v>3</v>
      </c>
      <c r="E197" s="7">
        <v>45937</v>
      </c>
      <c r="F197" s="7">
        <v>45938</v>
      </c>
      <c r="G197" s="3">
        <f t="shared" si="9"/>
        <v>1</v>
      </c>
      <c r="H197" s="3" t="str">
        <f>IF(ISNUMBER(MATCH(A197,Closed!$A:$A,0)), "Closed", IF(G197&lt;=2,"Daily",IF(G197&lt;=5,"Weekly",IF(G197&lt;=31,"Monthly",IF(G197&lt;=90,"Quarterly",IF(G197&lt;=180,"Semi-annual",IF(G197&lt;=366,"Annual","Missing Data")))))))</f>
        <v>Daily</v>
      </c>
      <c r="I197" s="3">
        <f>VLOOKUP($D197,LiquidityProfile!$A:$C,2,0)</f>
        <v>2</v>
      </c>
      <c r="J197" s="3">
        <f>VLOOKUP($D197,LiquidityProfile!$A:$C,3,0)</f>
        <v>10</v>
      </c>
      <c r="K197" s="3" t="str">
        <f t="shared" si="10"/>
        <v>Liquidity Provider</v>
      </c>
      <c r="L197" s="3" t="str">
        <f t="shared" si="11"/>
        <v>Liquidity Provider</v>
      </c>
    </row>
    <row r="198" spans="1:12" ht="15.75" thickBot="1" x14ac:dyDescent="0.3">
      <c r="A198" s="3" t="s">
        <v>352</v>
      </c>
      <c r="B198" s="3" t="s">
        <v>353</v>
      </c>
      <c r="C198" s="3" t="s">
        <v>65</v>
      </c>
      <c r="D198" s="3" t="s">
        <v>3</v>
      </c>
      <c r="E198" s="7">
        <v>45933</v>
      </c>
      <c r="F198" s="7">
        <v>45938</v>
      </c>
      <c r="G198" s="3">
        <f t="shared" si="9"/>
        <v>5</v>
      </c>
      <c r="H198" s="3" t="str">
        <f>IF(ISNUMBER(MATCH(A198,Closed!$A:$A,0)), "Closed", IF(G198&lt;=2,"Daily",IF(G198&lt;=5,"Weekly",IF(G198&lt;=31,"Monthly",IF(G198&lt;=90,"Quarterly",IF(G198&lt;=180,"Semi-annual",IF(G198&lt;=366,"Annual","Missing Data")))))))</f>
        <v>Weekly</v>
      </c>
      <c r="I198" s="3">
        <f>VLOOKUP($D198,LiquidityProfile!$A:$C,2,0)</f>
        <v>2</v>
      </c>
      <c r="J198" s="3">
        <f>VLOOKUP($D198,LiquidityProfile!$A:$C,3,0)</f>
        <v>10</v>
      </c>
      <c r="K198" s="3" t="str">
        <f t="shared" si="10"/>
        <v>Liquidity Provider</v>
      </c>
      <c r="L198" s="3" t="str">
        <f t="shared" si="11"/>
        <v>Liquidity Provider</v>
      </c>
    </row>
    <row r="199" spans="1:12" ht="15.75" thickBot="1" x14ac:dyDescent="0.3">
      <c r="A199" s="3" t="s">
        <v>1542</v>
      </c>
      <c r="B199" s="3" t="s">
        <v>1543</v>
      </c>
      <c r="C199" s="3" t="s">
        <v>65</v>
      </c>
      <c r="D199" s="3" t="s">
        <v>3</v>
      </c>
      <c r="E199" s="7">
        <v>45937</v>
      </c>
      <c r="F199" s="7">
        <v>45938</v>
      </c>
      <c r="G199" s="3">
        <f t="shared" si="9"/>
        <v>1</v>
      </c>
      <c r="H199" s="3" t="str">
        <f>IF(ISNUMBER(MATCH(A199,Closed!$A:$A,0)), "Closed", IF(G199&lt;=2,"Daily",IF(G199&lt;=5,"Weekly",IF(G199&lt;=31,"Monthly",IF(G199&lt;=90,"Quarterly",IF(G199&lt;=180,"Semi-annual",IF(G199&lt;=366,"Annual","Missing Data")))))))</f>
        <v>Daily</v>
      </c>
      <c r="I199" s="3">
        <f>VLOOKUP($D199,LiquidityProfile!$A:$C,2,0)</f>
        <v>2</v>
      </c>
      <c r="J199" s="3">
        <f>VLOOKUP($D199,LiquidityProfile!$A:$C,3,0)</f>
        <v>10</v>
      </c>
      <c r="K199" s="3" t="str">
        <f t="shared" si="10"/>
        <v>Liquidity Provider</v>
      </c>
      <c r="L199" s="3" t="str">
        <f t="shared" si="11"/>
        <v>Liquidity Provider</v>
      </c>
    </row>
    <row r="200" spans="1:12" ht="15.75" thickBot="1" x14ac:dyDescent="0.3">
      <c r="A200" s="3" t="s">
        <v>348</v>
      </c>
      <c r="B200" s="3" t="s">
        <v>349</v>
      </c>
      <c r="C200" s="3" t="s">
        <v>65</v>
      </c>
      <c r="D200" s="3" t="s">
        <v>3</v>
      </c>
      <c r="E200" s="7">
        <v>45933</v>
      </c>
      <c r="F200" s="7">
        <v>45938</v>
      </c>
      <c r="G200" s="3">
        <f t="shared" si="9"/>
        <v>5</v>
      </c>
      <c r="H200" s="3" t="str">
        <f>IF(ISNUMBER(MATCH(A200,Closed!$A:$A,0)), "Closed", IF(G200&lt;=2,"Daily",IF(G200&lt;=5,"Weekly",IF(G200&lt;=31,"Monthly",IF(G200&lt;=90,"Quarterly",IF(G200&lt;=180,"Semi-annual",IF(G200&lt;=366,"Annual","Missing Data")))))))</f>
        <v>Weekly</v>
      </c>
      <c r="I200" s="3">
        <f>VLOOKUP($D200,LiquidityProfile!$A:$C,2,0)</f>
        <v>2</v>
      </c>
      <c r="J200" s="3">
        <f>VLOOKUP($D200,LiquidityProfile!$A:$C,3,0)</f>
        <v>10</v>
      </c>
      <c r="K200" s="3" t="str">
        <f t="shared" si="10"/>
        <v>Liquidity Provider</v>
      </c>
      <c r="L200" s="3" t="str">
        <f t="shared" si="11"/>
        <v>Liquidity Provider</v>
      </c>
    </row>
    <row r="201" spans="1:12" ht="15.75" thickBot="1" x14ac:dyDescent="0.3">
      <c r="A201" s="3" t="s">
        <v>252</v>
      </c>
      <c r="B201" s="3" t="s">
        <v>253</v>
      </c>
      <c r="C201" s="3" t="s">
        <v>65</v>
      </c>
      <c r="D201" s="3" t="s">
        <v>3</v>
      </c>
      <c r="E201" s="7">
        <v>45936</v>
      </c>
      <c r="F201" s="7">
        <v>45938</v>
      </c>
      <c r="G201" s="3">
        <f t="shared" si="9"/>
        <v>2</v>
      </c>
      <c r="H201" s="3" t="str">
        <f>IF(ISNUMBER(MATCH(A201,Closed!$A:$A,0)), "Closed", IF(G201&lt;=2,"Daily",IF(G201&lt;=5,"Weekly",IF(G201&lt;=31,"Monthly",IF(G201&lt;=90,"Quarterly",IF(G201&lt;=180,"Semi-annual",IF(G201&lt;=366,"Annual","Missing Data")))))))</f>
        <v>Daily</v>
      </c>
      <c r="I201" s="3">
        <f>VLOOKUP($D201,LiquidityProfile!$A:$C,2,0)</f>
        <v>2</v>
      </c>
      <c r="J201" s="3">
        <f>VLOOKUP($D201,LiquidityProfile!$A:$C,3,0)</f>
        <v>10</v>
      </c>
      <c r="K201" s="3" t="str">
        <f t="shared" si="10"/>
        <v>Liquidity Provider</v>
      </c>
      <c r="L201" s="3" t="str">
        <f t="shared" si="11"/>
        <v>Liquidity Provider</v>
      </c>
    </row>
    <row r="202" spans="1:12" ht="15.75" thickBot="1" x14ac:dyDescent="0.3">
      <c r="A202" s="3" t="s">
        <v>240</v>
      </c>
      <c r="B202" s="3" t="s">
        <v>241</v>
      </c>
      <c r="C202" s="3" t="s">
        <v>65</v>
      </c>
      <c r="D202" s="3" t="s">
        <v>3</v>
      </c>
      <c r="E202" s="7">
        <v>45933</v>
      </c>
      <c r="F202" s="7">
        <v>45938</v>
      </c>
      <c r="G202" s="3">
        <f t="shared" si="9"/>
        <v>5</v>
      </c>
      <c r="H202" s="3" t="str">
        <f>IF(ISNUMBER(MATCH(A202,Closed!$A:$A,0)), "Closed", IF(G202&lt;=2,"Daily",IF(G202&lt;=5,"Weekly",IF(G202&lt;=31,"Monthly",IF(G202&lt;=90,"Quarterly",IF(G202&lt;=180,"Semi-annual",IF(G202&lt;=366,"Annual","Missing Data")))))))</f>
        <v>Weekly</v>
      </c>
      <c r="I202" s="3">
        <f>VLOOKUP($D202,LiquidityProfile!$A:$C,2,0)</f>
        <v>2</v>
      </c>
      <c r="J202" s="3">
        <f>VLOOKUP($D202,LiquidityProfile!$A:$C,3,0)</f>
        <v>10</v>
      </c>
      <c r="K202" s="3" t="str">
        <f t="shared" si="10"/>
        <v>Liquidity Provider</v>
      </c>
      <c r="L202" s="3" t="str">
        <f t="shared" si="11"/>
        <v>Liquidity Provider</v>
      </c>
    </row>
    <row r="203" spans="1:12" ht="15.75" thickBot="1" x14ac:dyDescent="0.3">
      <c r="A203" s="3" t="s">
        <v>244</v>
      </c>
      <c r="B203" s="3" t="s">
        <v>245</v>
      </c>
      <c r="C203" s="3" t="s">
        <v>65</v>
      </c>
      <c r="D203" s="3" t="s">
        <v>3</v>
      </c>
      <c r="E203" s="7">
        <v>45933</v>
      </c>
      <c r="F203" s="7">
        <v>45938</v>
      </c>
      <c r="G203" s="3">
        <f t="shared" si="9"/>
        <v>5</v>
      </c>
      <c r="H203" s="3" t="str">
        <f>IF(ISNUMBER(MATCH(A203,Closed!$A:$A,0)), "Closed", IF(G203&lt;=2,"Daily",IF(G203&lt;=5,"Weekly",IF(G203&lt;=31,"Monthly",IF(G203&lt;=90,"Quarterly",IF(G203&lt;=180,"Semi-annual",IF(G203&lt;=366,"Annual","Missing Data")))))))</f>
        <v>Weekly</v>
      </c>
      <c r="I203" s="3">
        <f>VLOOKUP($D203,LiquidityProfile!$A:$C,2,0)</f>
        <v>2</v>
      </c>
      <c r="J203" s="3">
        <f>VLOOKUP($D203,LiquidityProfile!$A:$C,3,0)</f>
        <v>10</v>
      </c>
      <c r="K203" s="3" t="str">
        <f t="shared" si="10"/>
        <v>Liquidity Provider</v>
      </c>
      <c r="L203" s="3" t="str">
        <f t="shared" si="11"/>
        <v>Liquidity Provider</v>
      </c>
    </row>
    <row r="204" spans="1:12" ht="15.75" thickBot="1" x14ac:dyDescent="0.3">
      <c r="A204" s="3" t="s">
        <v>1544</v>
      </c>
      <c r="B204" s="3" t="s">
        <v>1545</v>
      </c>
      <c r="C204" s="3" t="s">
        <v>65</v>
      </c>
      <c r="D204" s="3" t="s">
        <v>3</v>
      </c>
      <c r="E204" s="7">
        <v>45937</v>
      </c>
      <c r="F204" s="7">
        <v>45938</v>
      </c>
      <c r="G204" s="3">
        <f t="shared" si="9"/>
        <v>1</v>
      </c>
      <c r="H204" s="3" t="str">
        <f>IF(ISNUMBER(MATCH(A204,Closed!$A:$A,0)), "Closed", IF(G204&lt;=2,"Daily",IF(G204&lt;=5,"Weekly",IF(G204&lt;=31,"Monthly",IF(G204&lt;=90,"Quarterly",IF(G204&lt;=180,"Semi-annual",IF(G204&lt;=366,"Annual","Missing Data")))))))</f>
        <v>Daily</v>
      </c>
      <c r="I204" s="3">
        <f>VLOOKUP($D204,LiquidityProfile!$A:$C,2,0)</f>
        <v>2</v>
      </c>
      <c r="J204" s="3">
        <f>VLOOKUP($D204,LiquidityProfile!$A:$C,3,0)</f>
        <v>10</v>
      </c>
      <c r="K204" s="3" t="str">
        <f t="shared" si="10"/>
        <v>Liquidity Provider</v>
      </c>
      <c r="L204" s="3" t="str">
        <f t="shared" si="11"/>
        <v>Liquidity Provider</v>
      </c>
    </row>
    <row r="205" spans="1:12" ht="15.75" thickBot="1" x14ac:dyDescent="0.3">
      <c r="A205" s="3" t="s">
        <v>376</v>
      </c>
      <c r="B205" s="3" t="s">
        <v>377</v>
      </c>
      <c r="C205" s="3" t="s">
        <v>65</v>
      </c>
      <c r="D205" s="3" t="s">
        <v>3</v>
      </c>
      <c r="E205" s="7">
        <v>45930</v>
      </c>
      <c r="F205" s="7">
        <v>45938</v>
      </c>
      <c r="G205" s="3">
        <f t="shared" si="9"/>
        <v>8</v>
      </c>
      <c r="H205" s="3" t="str">
        <f>IF(ISNUMBER(MATCH(A205,Closed!$A:$A,0)), "Closed", IF(G205&lt;=2,"Daily",IF(G205&lt;=5,"Weekly",IF(G205&lt;=31,"Monthly",IF(G205&lt;=90,"Quarterly",IF(G205&lt;=180,"Semi-annual",IF(G205&lt;=366,"Annual","Missing Data")))))))</f>
        <v>Monthly</v>
      </c>
      <c r="I205" s="3">
        <f>VLOOKUP($D205,LiquidityProfile!$A:$C,2,0)</f>
        <v>2</v>
      </c>
      <c r="J205" s="3">
        <f>VLOOKUP($D205,LiquidityProfile!$A:$C,3,0)</f>
        <v>10</v>
      </c>
      <c r="K205" s="3" t="str">
        <f t="shared" si="10"/>
        <v>Liquidity Provider</v>
      </c>
      <c r="L205" s="3" t="str">
        <f t="shared" si="11"/>
        <v>Liquidity Provider</v>
      </c>
    </row>
    <row r="206" spans="1:12" ht="15.75" thickBot="1" x14ac:dyDescent="0.3">
      <c r="A206" s="3" t="s">
        <v>270</v>
      </c>
      <c r="B206" s="3" t="s">
        <v>271</v>
      </c>
      <c r="C206" s="3" t="s">
        <v>65</v>
      </c>
      <c r="D206" s="3" t="s">
        <v>3</v>
      </c>
      <c r="E206" s="7">
        <v>45937</v>
      </c>
      <c r="F206" s="7">
        <v>45938</v>
      </c>
      <c r="G206" s="3">
        <f t="shared" si="9"/>
        <v>1</v>
      </c>
      <c r="H206" s="3" t="str">
        <f>IF(ISNUMBER(MATCH(A206,Closed!$A:$A,0)), "Closed", IF(G206&lt;=2,"Daily",IF(G206&lt;=5,"Weekly",IF(G206&lt;=31,"Monthly",IF(G206&lt;=90,"Quarterly",IF(G206&lt;=180,"Semi-annual",IF(G206&lt;=366,"Annual","Missing Data")))))))</f>
        <v>Daily</v>
      </c>
      <c r="I206" s="3">
        <f>VLOOKUP($D206,LiquidityProfile!$A:$C,2,0)</f>
        <v>2</v>
      </c>
      <c r="J206" s="3">
        <f>VLOOKUP($D206,LiquidityProfile!$A:$C,3,0)</f>
        <v>10</v>
      </c>
      <c r="K206" s="3" t="str">
        <f t="shared" si="10"/>
        <v>Liquidity Provider</v>
      </c>
      <c r="L206" s="3" t="str">
        <f t="shared" si="11"/>
        <v>Liquidity Provider</v>
      </c>
    </row>
    <row r="207" spans="1:12" ht="15.75" thickBot="1" x14ac:dyDescent="0.3">
      <c r="A207" s="3" t="s">
        <v>228</v>
      </c>
      <c r="B207" s="3" t="s">
        <v>229</v>
      </c>
      <c r="C207" s="3" t="s">
        <v>65</v>
      </c>
      <c r="D207" s="3" t="s">
        <v>3</v>
      </c>
      <c r="E207" s="7">
        <v>45933</v>
      </c>
      <c r="F207" s="7">
        <v>45938</v>
      </c>
      <c r="G207" s="3">
        <f t="shared" si="9"/>
        <v>5</v>
      </c>
      <c r="H207" s="3" t="str">
        <f>IF(ISNUMBER(MATCH(A207,Closed!$A:$A,0)), "Closed", IF(G207&lt;=2,"Daily",IF(G207&lt;=5,"Weekly",IF(G207&lt;=31,"Monthly",IF(G207&lt;=90,"Quarterly",IF(G207&lt;=180,"Semi-annual",IF(G207&lt;=366,"Annual","Missing Data")))))))</f>
        <v>Weekly</v>
      </c>
      <c r="I207" s="3">
        <f>VLOOKUP($D207,LiquidityProfile!$A:$C,2,0)</f>
        <v>2</v>
      </c>
      <c r="J207" s="3">
        <f>VLOOKUP($D207,LiquidityProfile!$A:$C,3,0)</f>
        <v>10</v>
      </c>
      <c r="K207" s="3" t="str">
        <f t="shared" si="10"/>
        <v>Liquidity Provider</v>
      </c>
      <c r="L207" s="3" t="str">
        <f t="shared" si="11"/>
        <v>Liquidity Provider</v>
      </c>
    </row>
    <row r="208" spans="1:12" ht="15.75" thickBot="1" x14ac:dyDescent="0.3">
      <c r="A208" s="3" t="s">
        <v>1546</v>
      </c>
      <c r="B208" s="3" t="s">
        <v>1547</v>
      </c>
      <c r="C208" s="3" t="s">
        <v>65</v>
      </c>
      <c r="D208" s="3" t="s">
        <v>3</v>
      </c>
      <c r="E208" s="7">
        <v>45931</v>
      </c>
      <c r="F208" s="7">
        <v>45938</v>
      </c>
      <c r="G208" s="3">
        <f t="shared" si="9"/>
        <v>7</v>
      </c>
      <c r="H208" s="3" t="str">
        <f>IF(ISNUMBER(MATCH(A208,Closed!$A:$A,0)), "Closed", IF(G208&lt;=2,"Daily",IF(G208&lt;=5,"Weekly",IF(G208&lt;=31,"Monthly",IF(G208&lt;=90,"Quarterly",IF(G208&lt;=180,"Semi-annual",IF(G208&lt;=366,"Annual","Missing Data")))))))</f>
        <v>Monthly</v>
      </c>
      <c r="I208" s="3">
        <f>VLOOKUP($D208,LiquidityProfile!$A:$C,2,0)</f>
        <v>2</v>
      </c>
      <c r="J208" s="3">
        <f>VLOOKUP($D208,LiquidityProfile!$A:$C,3,0)</f>
        <v>10</v>
      </c>
      <c r="K208" s="3" t="str">
        <f t="shared" si="10"/>
        <v>Liquidity Provider</v>
      </c>
      <c r="L208" s="3" t="str">
        <f t="shared" si="11"/>
        <v>Liquidity Provider</v>
      </c>
    </row>
    <row r="209" spans="1:12" ht="15.75" thickBot="1" x14ac:dyDescent="0.3">
      <c r="A209" s="3" t="s">
        <v>154</v>
      </c>
      <c r="B209" s="3" t="s">
        <v>155</v>
      </c>
      <c r="C209" s="3" t="s">
        <v>65</v>
      </c>
      <c r="D209" s="3" t="s">
        <v>3</v>
      </c>
      <c r="E209" s="7">
        <v>45933</v>
      </c>
      <c r="F209" s="7">
        <v>45938</v>
      </c>
      <c r="G209" s="3">
        <f t="shared" si="9"/>
        <v>5</v>
      </c>
      <c r="H209" s="3" t="str">
        <f>IF(ISNUMBER(MATCH(A209,Closed!$A:$A,0)), "Closed", IF(G209&lt;=2,"Daily",IF(G209&lt;=5,"Weekly",IF(G209&lt;=31,"Monthly",IF(G209&lt;=90,"Quarterly",IF(G209&lt;=180,"Semi-annual",IF(G209&lt;=366,"Annual","Missing Data")))))))</f>
        <v>Weekly</v>
      </c>
      <c r="I209" s="3">
        <f>VLOOKUP($D209,LiquidityProfile!$A:$C,2,0)</f>
        <v>2</v>
      </c>
      <c r="J209" s="3">
        <f>VLOOKUP($D209,LiquidityProfile!$A:$C,3,0)</f>
        <v>10</v>
      </c>
      <c r="K209" s="3" t="str">
        <f t="shared" si="10"/>
        <v>Liquidity Provider</v>
      </c>
      <c r="L209" s="3" t="str">
        <f t="shared" si="11"/>
        <v>Liquidity Provider</v>
      </c>
    </row>
    <row r="210" spans="1:12" ht="15.75" thickBot="1" x14ac:dyDescent="0.3">
      <c r="A210" s="3" t="s">
        <v>1548</v>
      </c>
      <c r="B210" s="3" t="s">
        <v>1549</v>
      </c>
      <c r="C210" s="3" t="s">
        <v>65</v>
      </c>
      <c r="D210" s="3" t="s">
        <v>3</v>
      </c>
      <c r="E210" s="7">
        <v>45933</v>
      </c>
      <c r="F210" s="7">
        <v>45938</v>
      </c>
      <c r="G210" s="3">
        <f t="shared" si="9"/>
        <v>5</v>
      </c>
      <c r="H210" s="3" t="str">
        <f>IF(ISNUMBER(MATCH(A210,Closed!$A:$A,0)), "Closed", IF(G210&lt;=2,"Daily",IF(G210&lt;=5,"Weekly",IF(G210&lt;=31,"Monthly",IF(G210&lt;=90,"Quarterly",IF(G210&lt;=180,"Semi-annual",IF(G210&lt;=366,"Annual","Missing Data")))))))</f>
        <v>Weekly</v>
      </c>
      <c r="I210" s="3">
        <f>VLOOKUP($D210,LiquidityProfile!$A:$C,2,0)</f>
        <v>2</v>
      </c>
      <c r="J210" s="3">
        <f>VLOOKUP($D210,LiquidityProfile!$A:$C,3,0)</f>
        <v>10</v>
      </c>
      <c r="K210" s="3" t="str">
        <f t="shared" si="10"/>
        <v>Liquidity Provider</v>
      </c>
      <c r="L210" s="3" t="str">
        <f t="shared" si="11"/>
        <v>Liquidity Provider</v>
      </c>
    </row>
    <row r="211" spans="1:12" ht="15.75" thickBot="1" x14ac:dyDescent="0.3">
      <c r="A211" s="3" t="s">
        <v>364</v>
      </c>
      <c r="B211" s="3" t="s">
        <v>365</v>
      </c>
      <c r="C211" s="3" t="s">
        <v>65</v>
      </c>
      <c r="D211" s="3" t="s">
        <v>3</v>
      </c>
      <c r="E211" s="7">
        <v>45933</v>
      </c>
      <c r="F211" s="7">
        <v>45938</v>
      </c>
      <c r="G211" s="3">
        <f t="shared" si="9"/>
        <v>5</v>
      </c>
      <c r="H211" s="3" t="str">
        <f>IF(ISNUMBER(MATCH(A211,Closed!$A:$A,0)), "Closed", IF(G211&lt;=2,"Daily",IF(G211&lt;=5,"Weekly",IF(G211&lt;=31,"Monthly",IF(G211&lt;=90,"Quarterly",IF(G211&lt;=180,"Semi-annual",IF(G211&lt;=366,"Annual","Missing Data")))))))</f>
        <v>Weekly</v>
      </c>
      <c r="I211" s="3">
        <f>VLOOKUP($D211,LiquidityProfile!$A:$C,2,0)</f>
        <v>2</v>
      </c>
      <c r="J211" s="3">
        <f>VLOOKUP($D211,LiquidityProfile!$A:$C,3,0)</f>
        <v>10</v>
      </c>
      <c r="K211" s="3" t="str">
        <f t="shared" si="10"/>
        <v>Liquidity Provider</v>
      </c>
      <c r="L211" s="3" t="str">
        <f t="shared" si="11"/>
        <v>Liquidity Provider</v>
      </c>
    </row>
    <row r="212" spans="1:12" ht="15.75" thickBot="1" x14ac:dyDescent="0.3">
      <c r="A212" s="3" t="s">
        <v>292</v>
      </c>
      <c r="B212" s="3" t="s">
        <v>293</v>
      </c>
      <c r="C212" s="3" t="s">
        <v>65</v>
      </c>
      <c r="D212" s="3" t="s">
        <v>3</v>
      </c>
      <c r="E212" s="7">
        <v>45937</v>
      </c>
      <c r="F212" s="7">
        <v>45938</v>
      </c>
      <c r="G212" s="3">
        <f t="shared" si="9"/>
        <v>1</v>
      </c>
      <c r="H212" s="3" t="str">
        <f>IF(ISNUMBER(MATCH(A212,Closed!$A:$A,0)), "Closed", IF(G212&lt;=2,"Daily",IF(G212&lt;=5,"Weekly",IF(G212&lt;=31,"Monthly",IF(G212&lt;=90,"Quarterly",IF(G212&lt;=180,"Semi-annual",IF(G212&lt;=366,"Annual","Missing Data")))))))</f>
        <v>Daily</v>
      </c>
      <c r="I212" s="3">
        <f>VLOOKUP($D212,LiquidityProfile!$A:$C,2,0)</f>
        <v>2</v>
      </c>
      <c r="J212" s="3">
        <f>VLOOKUP($D212,LiquidityProfile!$A:$C,3,0)</f>
        <v>10</v>
      </c>
      <c r="K212" s="3" t="str">
        <f t="shared" si="10"/>
        <v>Liquidity Provider</v>
      </c>
      <c r="L212" s="3" t="str">
        <f t="shared" si="11"/>
        <v>Liquidity Provider</v>
      </c>
    </row>
    <row r="213" spans="1:12" ht="15.75" thickBot="1" x14ac:dyDescent="0.3">
      <c r="A213" s="3" t="s">
        <v>1550</v>
      </c>
      <c r="B213" s="3" t="s">
        <v>1551</v>
      </c>
      <c r="C213" s="3" t="s">
        <v>65</v>
      </c>
      <c r="D213" s="3" t="s">
        <v>3</v>
      </c>
      <c r="E213" s="7">
        <v>45933</v>
      </c>
      <c r="F213" s="7">
        <v>45938</v>
      </c>
      <c r="G213" s="3">
        <f t="shared" si="9"/>
        <v>5</v>
      </c>
      <c r="H213" s="3" t="str">
        <f>IF(ISNUMBER(MATCH(A213,Closed!$A:$A,0)), "Closed", IF(G213&lt;=2,"Daily",IF(G213&lt;=5,"Weekly",IF(G213&lt;=31,"Monthly",IF(G213&lt;=90,"Quarterly",IF(G213&lt;=180,"Semi-annual",IF(G213&lt;=366,"Annual","Missing Data")))))))</f>
        <v>Weekly</v>
      </c>
      <c r="I213" s="3">
        <f>VLOOKUP($D213,LiquidityProfile!$A:$C,2,0)</f>
        <v>2</v>
      </c>
      <c r="J213" s="3">
        <f>VLOOKUP($D213,LiquidityProfile!$A:$C,3,0)</f>
        <v>10</v>
      </c>
      <c r="K213" s="3" t="str">
        <f t="shared" si="10"/>
        <v>Liquidity Provider</v>
      </c>
      <c r="L213" s="3" t="str">
        <f t="shared" si="11"/>
        <v>Liquidity Provider</v>
      </c>
    </row>
    <row r="214" spans="1:12" ht="15.75" thickBot="1" x14ac:dyDescent="0.3">
      <c r="A214" s="3" t="s">
        <v>246</v>
      </c>
      <c r="B214" s="3" t="s">
        <v>247</v>
      </c>
      <c r="C214" s="3" t="s">
        <v>65</v>
      </c>
      <c r="D214" s="3" t="s">
        <v>3</v>
      </c>
      <c r="E214" s="7">
        <v>45937</v>
      </c>
      <c r="F214" s="7">
        <v>45938</v>
      </c>
      <c r="G214" s="3">
        <f t="shared" si="9"/>
        <v>1</v>
      </c>
      <c r="H214" s="3" t="str">
        <f>IF(ISNUMBER(MATCH(A214,Closed!$A:$A,0)), "Closed", IF(G214&lt;=2,"Daily",IF(G214&lt;=5,"Weekly",IF(G214&lt;=31,"Monthly",IF(G214&lt;=90,"Quarterly",IF(G214&lt;=180,"Semi-annual",IF(G214&lt;=366,"Annual","Missing Data")))))))</f>
        <v>Daily</v>
      </c>
      <c r="I214" s="3">
        <f>VLOOKUP($D214,LiquidityProfile!$A:$C,2,0)</f>
        <v>2</v>
      </c>
      <c r="J214" s="3">
        <f>VLOOKUP($D214,LiquidityProfile!$A:$C,3,0)</f>
        <v>10</v>
      </c>
      <c r="K214" s="3" t="str">
        <f t="shared" si="10"/>
        <v>Liquidity Provider</v>
      </c>
      <c r="L214" s="3" t="str">
        <f t="shared" si="11"/>
        <v>Liquidity Provider</v>
      </c>
    </row>
    <row r="215" spans="1:12" ht="15.75" thickBot="1" x14ac:dyDescent="0.3">
      <c r="A215" s="3" t="s">
        <v>1552</v>
      </c>
      <c r="B215" s="3" t="s">
        <v>1553</v>
      </c>
      <c r="C215" s="3" t="s">
        <v>65</v>
      </c>
      <c r="D215" s="3" t="s">
        <v>3</v>
      </c>
      <c r="E215" s="7">
        <v>45936</v>
      </c>
      <c r="F215" s="7">
        <v>45938</v>
      </c>
      <c r="G215" s="3">
        <f t="shared" si="9"/>
        <v>2</v>
      </c>
      <c r="H215" s="3" t="str">
        <f>IF(ISNUMBER(MATCH(A215,Closed!$A:$A,0)), "Closed", IF(G215&lt;=2,"Daily",IF(G215&lt;=5,"Weekly",IF(G215&lt;=31,"Monthly",IF(G215&lt;=90,"Quarterly",IF(G215&lt;=180,"Semi-annual",IF(G215&lt;=366,"Annual","Missing Data")))))))</f>
        <v>Daily</v>
      </c>
      <c r="I215" s="3">
        <f>VLOOKUP($D215,LiquidityProfile!$A:$C,2,0)</f>
        <v>2</v>
      </c>
      <c r="J215" s="3">
        <f>VLOOKUP($D215,LiquidityProfile!$A:$C,3,0)</f>
        <v>10</v>
      </c>
      <c r="K215" s="3" t="str">
        <f t="shared" si="10"/>
        <v>Liquidity Provider</v>
      </c>
      <c r="L215" s="3" t="str">
        <f t="shared" si="11"/>
        <v>Liquidity Provider</v>
      </c>
    </row>
    <row r="216" spans="1:12" ht="15.75" thickBot="1" x14ac:dyDescent="0.3">
      <c r="A216" s="3" t="s">
        <v>226</v>
      </c>
      <c r="B216" s="3" t="s">
        <v>227</v>
      </c>
      <c r="C216" s="3" t="s">
        <v>65</v>
      </c>
      <c r="D216" s="3" t="s">
        <v>3</v>
      </c>
      <c r="E216" s="7">
        <v>45936</v>
      </c>
      <c r="F216" s="7">
        <v>45938</v>
      </c>
      <c r="G216" s="3">
        <f t="shared" si="9"/>
        <v>2</v>
      </c>
      <c r="H216" s="3" t="str">
        <f>IF(ISNUMBER(MATCH(A216,Closed!$A:$A,0)), "Closed", IF(G216&lt;=2,"Daily",IF(G216&lt;=5,"Weekly",IF(G216&lt;=31,"Monthly",IF(G216&lt;=90,"Quarterly",IF(G216&lt;=180,"Semi-annual",IF(G216&lt;=366,"Annual","Missing Data")))))))</f>
        <v>Daily</v>
      </c>
      <c r="I216" s="3">
        <f>VLOOKUP($D216,LiquidityProfile!$A:$C,2,0)</f>
        <v>2</v>
      </c>
      <c r="J216" s="3">
        <f>VLOOKUP($D216,LiquidityProfile!$A:$C,3,0)</f>
        <v>10</v>
      </c>
      <c r="K216" s="3" t="str">
        <f t="shared" si="10"/>
        <v>Liquidity Provider</v>
      </c>
      <c r="L216" s="3" t="str">
        <f t="shared" si="11"/>
        <v>Liquidity Provider</v>
      </c>
    </row>
    <row r="217" spans="1:12" ht="15.75" thickBot="1" x14ac:dyDescent="0.3">
      <c r="A217" s="3" t="s">
        <v>238</v>
      </c>
      <c r="B217" s="3" t="s">
        <v>239</v>
      </c>
      <c r="C217" s="3" t="s">
        <v>65</v>
      </c>
      <c r="D217" s="3" t="s">
        <v>3</v>
      </c>
      <c r="E217" s="7">
        <v>45933</v>
      </c>
      <c r="F217" s="7">
        <v>45938</v>
      </c>
      <c r="G217" s="3">
        <f t="shared" si="9"/>
        <v>5</v>
      </c>
      <c r="H217" s="3" t="str">
        <f>IF(ISNUMBER(MATCH(A217,Closed!$A:$A,0)), "Closed", IF(G217&lt;=2,"Daily",IF(G217&lt;=5,"Weekly",IF(G217&lt;=31,"Monthly",IF(G217&lt;=90,"Quarterly",IF(G217&lt;=180,"Semi-annual",IF(G217&lt;=366,"Annual","Missing Data")))))))</f>
        <v>Weekly</v>
      </c>
      <c r="I217" s="3">
        <f>VLOOKUP($D217,LiquidityProfile!$A:$C,2,0)</f>
        <v>2</v>
      </c>
      <c r="J217" s="3">
        <f>VLOOKUP($D217,LiquidityProfile!$A:$C,3,0)</f>
        <v>10</v>
      </c>
      <c r="K217" s="3" t="str">
        <f t="shared" si="10"/>
        <v>Liquidity Provider</v>
      </c>
      <c r="L217" s="3" t="str">
        <f t="shared" si="11"/>
        <v>Liquidity Provider</v>
      </c>
    </row>
    <row r="218" spans="1:12" ht="15.75" thickBot="1" x14ac:dyDescent="0.3">
      <c r="A218" s="3" t="s">
        <v>248</v>
      </c>
      <c r="B218" s="3" t="s">
        <v>249</v>
      </c>
      <c r="C218" s="3" t="s">
        <v>65</v>
      </c>
      <c r="D218" s="3" t="s">
        <v>3</v>
      </c>
      <c r="E218" s="7">
        <v>45937</v>
      </c>
      <c r="F218" s="7">
        <v>45938</v>
      </c>
      <c r="G218" s="3">
        <f t="shared" si="9"/>
        <v>1</v>
      </c>
      <c r="H218" s="3" t="str">
        <f>IF(ISNUMBER(MATCH(A218,Closed!$A:$A,0)), "Closed", IF(G218&lt;=2,"Daily",IF(G218&lt;=5,"Weekly",IF(G218&lt;=31,"Monthly",IF(G218&lt;=90,"Quarterly",IF(G218&lt;=180,"Semi-annual",IF(G218&lt;=366,"Annual","Missing Data")))))))</f>
        <v>Daily</v>
      </c>
      <c r="I218" s="3">
        <f>VLOOKUP($D218,LiquidityProfile!$A:$C,2,0)</f>
        <v>2</v>
      </c>
      <c r="J218" s="3">
        <f>VLOOKUP($D218,LiquidityProfile!$A:$C,3,0)</f>
        <v>10</v>
      </c>
      <c r="K218" s="3" t="str">
        <f t="shared" si="10"/>
        <v>Liquidity Provider</v>
      </c>
      <c r="L218" s="3" t="str">
        <f t="shared" si="11"/>
        <v>Liquidity Provider</v>
      </c>
    </row>
    <row r="219" spans="1:12" ht="15.75" thickBot="1" x14ac:dyDescent="0.3">
      <c r="A219" s="3" t="s">
        <v>258</v>
      </c>
      <c r="B219" s="3" t="s">
        <v>259</v>
      </c>
      <c r="C219" s="3" t="s">
        <v>65</v>
      </c>
      <c r="D219" s="3" t="s">
        <v>3</v>
      </c>
      <c r="E219" s="7">
        <v>45932</v>
      </c>
      <c r="F219" s="7">
        <v>45938</v>
      </c>
      <c r="G219" s="3">
        <f t="shared" si="9"/>
        <v>6</v>
      </c>
      <c r="H219" s="3" t="str">
        <f>IF(ISNUMBER(MATCH(A219,Closed!$A:$A,0)), "Closed", IF(G219&lt;=2,"Daily",IF(G219&lt;=5,"Weekly",IF(G219&lt;=31,"Monthly",IF(G219&lt;=90,"Quarterly",IF(G219&lt;=180,"Semi-annual",IF(G219&lt;=366,"Annual","Missing Data")))))))</f>
        <v>Monthly</v>
      </c>
      <c r="I219" s="3">
        <f>VLOOKUP($D219,LiquidityProfile!$A:$C,2,0)</f>
        <v>2</v>
      </c>
      <c r="J219" s="3">
        <f>VLOOKUP($D219,LiquidityProfile!$A:$C,3,0)</f>
        <v>10</v>
      </c>
      <c r="K219" s="3" t="str">
        <f t="shared" si="10"/>
        <v>Liquidity Provider</v>
      </c>
      <c r="L219" s="3" t="str">
        <f t="shared" si="11"/>
        <v>Liquidity Provider</v>
      </c>
    </row>
    <row r="220" spans="1:12" ht="15.75" thickBot="1" x14ac:dyDescent="0.3">
      <c r="A220" s="3" t="s">
        <v>338</v>
      </c>
      <c r="B220" s="3" t="s">
        <v>339</v>
      </c>
      <c r="C220" s="3" t="s">
        <v>65</v>
      </c>
      <c r="D220" s="3" t="s">
        <v>3</v>
      </c>
      <c r="E220" s="7">
        <v>45936</v>
      </c>
      <c r="F220" s="7">
        <v>45938</v>
      </c>
      <c r="G220" s="3">
        <f t="shared" si="9"/>
        <v>2</v>
      </c>
      <c r="H220" s="3" t="str">
        <f>IF(ISNUMBER(MATCH(A220,Closed!$A:$A,0)), "Closed", IF(G220&lt;=2,"Daily",IF(G220&lt;=5,"Weekly",IF(G220&lt;=31,"Monthly",IF(G220&lt;=90,"Quarterly",IF(G220&lt;=180,"Semi-annual",IF(G220&lt;=366,"Annual","Missing Data")))))))</f>
        <v>Daily</v>
      </c>
      <c r="I220" s="3">
        <f>VLOOKUP($D220,LiquidityProfile!$A:$C,2,0)</f>
        <v>2</v>
      </c>
      <c r="J220" s="3">
        <f>VLOOKUP($D220,LiquidityProfile!$A:$C,3,0)</f>
        <v>10</v>
      </c>
      <c r="K220" s="3" t="str">
        <f t="shared" si="10"/>
        <v>Liquidity Provider</v>
      </c>
      <c r="L220" s="3" t="str">
        <f t="shared" si="11"/>
        <v>Liquidity Provider</v>
      </c>
    </row>
    <row r="221" spans="1:12" ht="15.75" thickBot="1" x14ac:dyDescent="0.3">
      <c r="A221" s="3" t="s">
        <v>302</v>
      </c>
      <c r="B221" s="3" t="s">
        <v>303</v>
      </c>
      <c r="C221" s="3" t="s">
        <v>65</v>
      </c>
      <c r="D221" s="3" t="s">
        <v>3</v>
      </c>
      <c r="E221" s="7">
        <v>45931</v>
      </c>
      <c r="F221" s="7">
        <v>45938</v>
      </c>
      <c r="G221" s="3">
        <f t="shared" si="9"/>
        <v>7</v>
      </c>
      <c r="H221" s="3" t="str">
        <f>IF(ISNUMBER(MATCH(A221,Closed!$A:$A,0)), "Closed", IF(G221&lt;=2,"Daily",IF(G221&lt;=5,"Weekly",IF(G221&lt;=31,"Monthly",IF(G221&lt;=90,"Quarterly",IF(G221&lt;=180,"Semi-annual",IF(G221&lt;=366,"Annual","Missing Data")))))))</f>
        <v>Monthly</v>
      </c>
      <c r="I221" s="3">
        <f>VLOOKUP($D221,LiquidityProfile!$A:$C,2,0)</f>
        <v>2</v>
      </c>
      <c r="J221" s="3">
        <f>VLOOKUP($D221,LiquidityProfile!$A:$C,3,0)</f>
        <v>10</v>
      </c>
      <c r="K221" s="3" t="str">
        <f t="shared" si="10"/>
        <v>Liquidity Provider</v>
      </c>
      <c r="L221" s="3" t="str">
        <f t="shared" si="11"/>
        <v>Liquidity Provider</v>
      </c>
    </row>
    <row r="222" spans="1:12" ht="15.75" thickBot="1" x14ac:dyDescent="0.3">
      <c r="A222" s="3" t="s">
        <v>254</v>
      </c>
      <c r="B222" s="3" t="s">
        <v>255</v>
      </c>
      <c r="C222" s="3" t="s">
        <v>65</v>
      </c>
      <c r="D222" s="3" t="s">
        <v>3</v>
      </c>
      <c r="E222" s="7">
        <v>45936</v>
      </c>
      <c r="F222" s="7">
        <v>45938</v>
      </c>
      <c r="G222" s="3">
        <f t="shared" si="9"/>
        <v>2</v>
      </c>
      <c r="H222" s="3" t="str">
        <f>IF(ISNUMBER(MATCH(A222,Closed!$A:$A,0)), "Closed", IF(G222&lt;=2,"Daily",IF(G222&lt;=5,"Weekly",IF(G222&lt;=31,"Monthly",IF(G222&lt;=90,"Quarterly",IF(G222&lt;=180,"Semi-annual",IF(G222&lt;=366,"Annual","Missing Data")))))))</f>
        <v>Daily</v>
      </c>
      <c r="I222" s="3">
        <f>VLOOKUP($D222,LiquidityProfile!$A:$C,2,0)</f>
        <v>2</v>
      </c>
      <c r="J222" s="3">
        <f>VLOOKUP($D222,LiquidityProfile!$A:$C,3,0)</f>
        <v>10</v>
      </c>
      <c r="K222" s="3" t="str">
        <f t="shared" si="10"/>
        <v>Liquidity Provider</v>
      </c>
      <c r="L222" s="3" t="str">
        <f t="shared" si="11"/>
        <v>Liquidity Provider</v>
      </c>
    </row>
    <row r="223" spans="1:12" ht="15.75" thickBot="1" x14ac:dyDescent="0.3">
      <c r="A223" s="3" t="s">
        <v>256</v>
      </c>
      <c r="B223" s="3" t="s">
        <v>257</v>
      </c>
      <c r="C223" s="3" t="s">
        <v>65</v>
      </c>
      <c r="D223" s="3" t="s">
        <v>3</v>
      </c>
      <c r="E223" s="7">
        <v>45937</v>
      </c>
      <c r="F223" s="7">
        <v>45938</v>
      </c>
      <c r="G223" s="3">
        <f t="shared" si="9"/>
        <v>1</v>
      </c>
      <c r="H223" s="3" t="str">
        <f>IF(ISNUMBER(MATCH(A223,Closed!$A:$A,0)), "Closed", IF(G223&lt;=2,"Daily",IF(G223&lt;=5,"Weekly",IF(G223&lt;=31,"Monthly",IF(G223&lt;=90,"Quarterly",IF(G223&lt;=180,"Semi-annual",IF(G223&lt;=366,"Annual","Missing Data")))))))</f>
        <v>Daily</v>
      </c>
      <c r="I223" s="3">
        <f>VLOOKUP($D223,LiquidityProfile!$A:$C,2,0)</f>
        <v>2</v>
      </c>
      <c r="J223" s="3">
        <f>VLOOKUP($D223,LiquidityProfile!$A:$C,3,0)</f>
        <v>10</v>
      </c>
      <c r="K223" s="3" t="str">
        <f t="shared" si="10"/>
        <v>Liquidity Provider</v>
      </c>
      <c r="L223" s="3" t="str">
        <f t="shared" si="11"/>
        <v>Liquidity Provider</v>
      </c>
    </row>
    <row r="224" spans="1:12" ht="15.75" thickBot="1" x14ac:dyDescent="0.3">
      <c r="A224" s="3" t="s">
        <v>1554</v>
      </c>
      <c r="B224" s="3" t="s">
        <v>1555</v>
      </c>
      <c r="C224" s="3" t="s">
        <v>65</v>
      </c>
      <c r="D224" s="3" t="s">
        <v>3</v>
      </c>
      <c r="E224" s="7">
        <v>45937</v>
      </c>
      <c r="F224" s="7">
        <v>45938</v>
      </c>
      <c r="G224" s="3">
        <f t="shared" si="9"/>
        <v>1</v>
      </c>
      <c r="H224" s="3" t="str">
        <f>IF(ISNUMBER(MATCH(A224,Closed!$A:$A,0)), "Closed", IF(G224&lt;=2,"Daily",IF(G224&lt;=5,"Weekly",IF(G224&lt;=31,"Monthly",IF(G224&lt;=90,"Quarterly",IF(G224&lt;=180,"Semi-annual",IF(G224&lt;=366,"Annual","Missing Data")))))))</f>
        <v>Daily</v>
      </c>
      <c r="I224" s="3">
        <f>VLOOKUP($D224,LiquidityProfile!$A:$C,2,0)</f>
        <v>2</v>
      </c>
      <c r="J224" s="3">
        <f>VLOOKUP($D224,LiquidityProfile!$A:$C,3,0)</f>
        <v>10</v>
      </c>
      <c r="K224" s="3" t="str">
        <f t="shared" si="10"/>
        <v>Liquidity Provider</v>
      </c>
      <c r="L224" s="3" t="str">
        <f t="shared" si="11"/>
        <v>Liquidity Provider</v>
      </c>
    </row>
    <row r="225" spans="1:12" ht="15.75" thickBot="1" x14ac:dyDescent="0.3">
      <c r="A225" s="3" t="s">
        <v>340</v>
      </c>
      <c r="B225" s="3" t="s">
        <v>341</v>
      </c>
      <c r="C225" s="3" t="s">
        <v>65</v>
      </c>
      <c r="D225" s="3" t="s">
        <v>3</v>
      </c>
      <c r="E225" s="7">
        <v>45933</v>
      </c>
      <c r="F225" s="7">
        <v>45938</v>
      </c>
      <c r="G225" s="3">
        <f t="shared" si="9"/>
        <v>5</v>
      </c>
      <c r="H225" s="3" t="str">
        <f>IF(ISNUMBER(MATCH(A225,Closed!$A:$A,0)), "Closed", IF(G225&lt;=2,"Daily",IF(G225&lt;=5,"Weekly",IF(G225&lt;=31,"Monthly",IF(G225&lt;=90,"Quarterly",IF(G225&lt;=180,"Semi-annual",IF(G225&lt;=366,"Annual","Missing Data")))))))</f>
        <v>Weekly</v>
      </c>
      <c r="I225" s="3">
        <f>VLOOKUP($D225,LiquidityProfile!$A:$C,2,0)</f>
        <v>2</v>
      </c>
      <c r="J225" s="3">
        <f>VLOOKUP($D225,LiquidityProfile!$A:$C,3,0)</f>
        <v>10</v>
      </c>
      <c r="K225" s="3" t="str">
        <f t="shared" si="10"/>
        <v>Liquidity Provider</v>
      </c>
      <c r="L225" s="3" t="str">
        <f t="shared" si="11"/>
        <v>Liquidity Provider</v>
      </c>
    </row>
    <row r="226" spans="1:12" ht="15.75" thickBot="1" x14ac:dyDescent="0.3">
      <c r="A226" s="3" t="s">
        <v>1556</v>
      </c>
      <c r="B226" s="3" t="s">
        <v>1557</v>
      </c>
      <c r="C226" s="3" t="s">
        <v>65</v>
      </c>
      <c r="D226" s="3" t="s">
        <v>3</v>
      </c>
      <c r="E226" s="7">
        <v>45933</v>
      </c>
      <c r="F226" s="7">
        <v>45938</v>
      </c>
      <c r="G226" s="3">
        <f t="shared" si="9"/>
        <v>5</v>
      </c>
      <c r="H226" s="3" t="str">
        <f>IF(ISNUMBER(MATCH(A226,Closed!$A:$A,0)), "Closed", IF(G226&lt;=2,"Daily",IF(G226&lt;=5,"Weekly",IF(G226&lt;=31,"Monthly",IF(G226&lt;=90,"Quarterly",IF(G226&lt;=180,"Semi-annual",IF(G226&lt;=366,"Annual","Missing Data")))))))</f>
        <v>Weekly</v>
      </c>
      <c r="I226" s="3">
        <f>VLOOKUP($D226,LiquidityProfile!$A:$C,2,0)</f>
        <v>2</v>
      </c>
      <c r="J226" s="3">
        <f>VLOOKUP($D226,LiquidityProfile!$A:$C,3,0)</f>
        <v>10</v>
      </c>
      <c r="K226" s="3" t="str">
        <f t="shared" si="10"/>
        <v>Liquidity Provider</v>
      </c>
      <c r="L226" s="3" t="str">
        <f t="shared" si="11"/>
        <v>Liquidity Provider</v>
      </c>
    </row>
    <row r="227" spans="1:12" ht="15.75" thickBot="1" x14ac:dyDescent="0.3">
      <c r="A227" s="3" t="s">
        <v>306</v>
      </c>
      <c r="B227" s="3" t="s">
        <v>307</v>
      </c>
      <c r="C227" s="3" t="s">
        <v>65</v>
      </c>
      <c r="D227" s="3" t="s">
        <v>3</v>
      </c>
      <c r="E227" s="7">
        <v>45936</v>
      </c>
      <c r="F227" s="7">
        <v>45938</v>
      </c>
      <c r="G227" s="3">
        <f t="shared" si="9"/>
        <v>2</v>
      </c>
      <c r="H227" s="3" t="str">
        <f>IF(ISNUMBER(MATCH(A227,Closed!$A:$A,0)), "Closed", IF(G227&lt;=2,"Daily",IF(G227&lt;=5,"Weekly",IF(G227&lt;=31,"Monthly",IF(G227&lt;=90,"Quarterly",IF(G227&lt;=180,"Semi-annual",IF(G227&lt;=366,"Annual","Missing Data")))))))</f>
        <v>Daily</v>
      </c>
      <c r="I227" s="3">
        <f>VLOOKUP($D227,LiquidityProfile!$A:$C,2,0)</f>
        <v>2</v>
      </c>
      <c r="J227" s="3">
        <f>VLOOKUP($D227,LiquidityProfile!$A:$C,3,0)</f>
        <v>10</v>
      </c>
      <c r="K227" s="3" t="str">
        <f t="shared" si="10"/>
        <v>Liquidity Provider</v>
      </c>
      <c r="L227" s="3" t="str">
        <f t="shared" si="11"/>
        <v>Liquidity Provider</v>
      </c>
    </row>
    <row r="228" spans="1:12" ht="15.75" thickBot="1" x14ac:dyDescent="0.3">
      <c r="A228" s="3" t="s">
        <v>384</v>
      </c>
      <c r="B228" s="3" t="s">
        <v>385</v>
      </c>
      <c r="C228" s="3" t="s">
        <v>40</v>
      </c>
      <c r="D228" s="3" t="s">
        <v>4</v>
      </c>
      <c r="E228" s="7">
        <v>45937</v>
      </c>
      <c r="F228" s="7">
        <v>45938</v>
      </c>
      <c r="G228" s="3">
        <f t="shared" si="9"/>
        <v>1</v>
      </c>
      <c r="H228" s="3" t="str">
        <f>IF(ISNUMBER(MATCH(A228,Closed!$A:$A,0)), "Closed", IF(G228&lt;=2,"Daily",IF(G228&lt;=5,"Weekly",IF(G228&lt;=31,"Monthly",IF(G228&lt;=90,"Quarterly",IF(G228&lt;=180,"Semi-annual",IF(G228&lt;=366,"Annual","Missing Data")))))))</f>
        <v>Daily</v>
      </c>
      <c r="I228" s="3">
        <f>VLOOKUP($D228,LiquidityProfile!$A:$C,2,0)</f>
        <v>5</v>
      </c>
      <c r="J228" s="3">
        <f>VLOOKUP($D228,LiquidityProfile!$A:$C,3,0)</f>
        <v>180</v>
      </c>
      <c r="K228" s="3" t="str">
        <f t="shared" si="10"/>
        <v>Liquidity Provider</v>
      </c>
      <c r="L228" s="3" t="str">
        <f t="shared" si="11"/>
        <v>Liquidity Receiver</v>
      </c>
    </row>
    <row r="229" spans="1:12" ht="15.75" thickBot="1" x14ac:dyDescent="0.3">
      <c r="A229" s="3" t="s">
        <v>388</v>
      </c>
      <c r="B229" s="3" t="s">
        <v>389</v>
      </c>
      <c r="C229" s="3" t="s">
        <v>40</v>
      </c>
      <c r="D229" s="3" t="s">
        <v>4</v>
      </c>
      <c r="E229" s="7">
        <v>45937</v>
      </c>
      <c r="F229" s="7">
        <v>45938</v>
      </c>
      <c r="G229" s="3">
        <f t="shared" si="9"/>
        <v>1</v>
      </c>
      <c r="H229" s="3" t="str">
        <f>IF(ISNUMBER(MATCH(A229,Closed!$A:$A,0)), "Closed", IF(G229&lt;=2,"Daily",IF(G229&lt;=5,"Weekly",IF(G229&lt;=31,"Monthly",IF(G229&lt;=90,"Quarterly",IF(G229&lt;=180,"Semi-annual",IF(G229&lt;=366,"Annual","Missing Data")))))))</f>
        <v>Daily</v>
      </c>
      <c r="I229" s="3">
        <f>VLOOKUP($D229,LiquidityProfile!$A:$C,2,0)</f>
        <v>5</v>
      </c>
      <c r="J229" s="3">
        <f>VLOOKUP($D229,LiquidityProfile!$A:$C,3,0)</f>
        <v>180</v>
      </c>
      <c r="K229" s="3" t="str">
        <f t="shared" si="10"/>
        <v>Liquidity Provider</v>
      </c>
      <c r="L229" s="3" t="str">
        <f t="shared" si="11"/>
        <v>Liquidity Receiver</v>
      </c>
    </row>
    <row r="230" spans="1:12" ht="15.75" thickBot="1" x14ac:dyDescent="0.3">
      <c r="A230" s="3" t="s">
        <v>390</v>
      </c>
      <c r="B230" s="3" t="s">
        <v>391</v>
      </c>
      <c r="C230" s="3" t="s">
        <v>40</v>
      </c>
      <c r="D230" s="3" t="s">
        <v>4</v>
      </c>
      <c r="E230" s="7">
        <v>45937</v>
      </c>
      <c r="F230" s="7">
        <v>45938</v>
      </c>
      <c r="G230" s="3">
        <f t="shared" si="9"/>
        <v>1</v>
      </c>
      <c r="H230" s="3" t="str">
        <f>IF(ISNUMBER(MATCH(A230,Closed!$A:$A,0)), "Closed", IF(G230&lt;=2,"Daily",IF(G230&lt;=5,"Weekly",IF(G230&lt;=31,"Monthly",IF(G230&lt;=90,"Quarterly",IF(G230&lt;=180,"Semi-annual",IF(G230&lt;=366,"Annual","Missing Data")))))))</f>
        <v>Daily</v>
      </c>
      <c r="I230" s="3">
        <f>VLOOKUP($D230,LiquidityProfile!$A:$C,2,0)</f>
        <v>5</v>
      </c>
      <c r="J230" s="3">
        <f>VLOOKUP($D230,LiquidityProfile!$A:$C,3,0)</f>
        <v>180</v>
      </c>
      <c r="K230" s="3" t="str">
        <f t="shared" si="10"/>
        <v>Liquidity Provider</v>
      </c>
      <c r="L230" s="3" t="str">
        <f t="shared" si="11"/>
        <v>Liquidity Receiver</v>
      </c>
    </row>
    <row r="231" spans="1:12" ht="15.75" thickBot="1" x14ac:dyDescent="0.3">
      <c r="A231" s="3" t="s">
        <v>402</v>
      </c>
      <c r="B231" s="3" t="s">
        <v>403</v>
      </c>
      <c r="C231" s="3" t="s">
        <v>40</v>
      </c>
      <c r="D231" s="3" t="s">
        <v>4</v>
      </c>
      <c r="E231" s="7">
        <v>45937</v>
      </c>
      <c r="F231" s="7">
        <v>45938</v>
      </c>
      <c r="G231" s="3">
        <f t="shared" si="9"/>
        <v>1</v>
      </c>
      <c r="H231" s="3" t="str">
        <f>IF(ISNUMBER(MATCH(A231,Closed!$A:$A,0)), "Closed", IF(G231&lt;=2,"Daily",IF(G231&lt;=5,"Weekly",IF(G231&lt;=31,"Monthly",IF(G231&lt;=90,"Quarterly",IF(G231&lt;=180,"Semi-annual",IF(G231&lt;=366,"Annual","Missing Data")))))))</f>
        <v>Daily</v>
      </c>
      <c r="I231" s="3">
        <f>VLOOKUP($D231,LiquidityProfile!$A:$C,2,0)</f>
        <v>5</v>
      </c>
      <c r="J231" s="3">
        <f>VLOOKUP($D231,LiquidityProfile!$A:$C,3,0)</f>
        <v>180</v>
      </c>
      <c r="K231" s="3" t="str">
        <f t="shared" si="10"/>
        <v>Liquidity Provider</v>
      </c>
      <c r="L231" s="3" t="str">
        <f t="shared" si="11"/>
        <v>Liquidity Receiver</v>
      </c>
    </row>
    <row r="232" spans="1:12" ht="15.75" thickBot="1" x14ac:dyDescent="0.3">
      <c r="A232" s="3" t="s">
        <v>404</v>
      </c>
      <c r="B232" s="3" t="s">
        <v>405</v>
      </c>
      <c r="C232" s="3" t="s">
        <v>40</v>
      </c>
      <c r="D232" s="3" t="s">
        <v>4</v>
      </c>
      <c r="E232" s="7">
        <v>45936</v>
      </c>
      <c r="F232" s="7">
        <v>45938</v>
      </c>
      <c r="G232" s="3">
        <f t="shared" si="9"/>
        <v>2</v>
      </c>
      <c r="H232" s="3" t="str">
        <f>IF(ISNUMBER(MATCH(A232,Closed!$A:$A,0)), "Closed", IF(G232&lt;=2,"Daily",IF(G232&lt;=5,"Weekly",IF(G232&lt;=31,"Monthly",IF(G232&lt;=90,"Quarterly",IF(G232&lt;=180,"Semi-annual",IF(G232&lt;=366,"Annual","Missing Data")))))))</f>
        <v>Daily</v>
      </c>
      <c r="I232" s="3">
        <f>VLOOKUP($D232,LiquidityProfile!$A:$C,2,0)</f>
        <v>5</v>
      </c>
      <c r="J232" s="3">
        <f>VLOOKUP($D232,LiquidityProfile!$A:$C,3,0)</f>
        <v>180</v>
      </c>
      <c r="K232" s="3" t="str">
        <f t="shared" si="10"/>
        <v>Liquidity Provider</v>
      </c>
      <c r="L232" s="3" t="str">
        <f t="shared" si="11"/>
        <v>Liquidity Receiver</v>
      </c>
    </row>
    <row r="233" spans="1:12" ht="15.75" thickBot="1" x14ac:dyDescent="0.3">
      <c r="A233" s="3" t="s">
        <v>454</v>
      </c>
      <c r="B233" s="3" t="s">
        <v>455</v>
      </c>
      <c r="C233" s="3" t="s">
        <v>40</v>
      </c>
      <c r="D233" s="3" t="s">
        <v>4</v>
      </c>
      <c r="E233" s="7">
        <v>45937</v>
      </c>
      <c r="F233" s="7">
        <v>45938</v>
      </c>
      <c r="G233" s="3">
        <f t="shared" si="9"/>
        <v>1</v>
      </c>
      <c r="H233" s="3" t="str">
        <f>IF(ISNUMBER(MATCH(A233,Closed!$A:$A,0)), "Closed", IF(G233&lt;=2,"Daily",IF(G233&lt;=5,"Weekly",IF(G233&lt;=31,"Monthly",IF(G233&lt;=90,"Quarterly",IF(G233&lt;=180,"Semi-annual",IF(G233&lt;=366,"Annual","Missing Data")))))))</f>
        <v>Daily</v>
      </c>
      <c r="I233" s="3">
        <f>VLOOKUP($D233,LiquidityProfile!$A:$C,2,0)</f>
        <v>5</v>
      </c>
      <c r="J233" s="3">
        <f>VLOOKUP($D233,LiquidityProfile!$A:$C,3,0)</f>
        <v>180</v>
      </c>
      <c r="K233" s="3" t="str">
        <f t="shared" si="10"/>
        <v>Liquidity Provider</v>
      </c>
      <c r="L233" s="3" t="str">
        <f t="shared" si="11"/>
        <v>Liquidity Receiver</v>
      </c>
    </row>
    <row r="234" spans="1:12" ht="15.75" thickBot="1" x14ac:dyDescent="0.3">
      <c r="A234" s="3" t="s">
        <v>1558</v>
      </c>
      <c r="B234" s="3" t="s">
        <v>1559</v>
      </c>
      <c r="C234" s="3" t="s">
        <v>40</v>
      </c>
      <c r="D234" s="3" t="s">
        <v>4</v>
      </c>
      <c r="E234" s="7">
        <v>45936</v>
      </c>
      <c r="F234" s="7">
        <v>45938</v>
      </c>
      <c r="G234" s="3">
        <f t="shared" si="9"/>
        <v>2</v>
      </c>
      <c r="H234" s="3" t="str">
        <f>IF(ISNUMBER(MATCH(A234,Closed!$A:$A,0)), "Closed", IF(G234&lt;=2,"Daily",IF(G234&lt;=5,"Weekly",IF(G234&lt;=31,"Monthly",IF(G234&lt;=90,"Quarterly",IF(G234&lt;=180,"Semi-annual",IF(G234&lt;=366,"Annual","Missing Data")))))))</f>
        <v>Daily</v>
      </c>
      <c r="I234" s="3">
        <f>VLOOKUP($D234,LiquidityProfile!$A:$C,2,0)</f>
        <v>5</v>
      </c>
      <c r="J234" s="3">
        <f>VLOOKUP($D234,LiquidityProfile!$A:$C,3,0)</f>
        <v>180</v>
      </c>
      <c r="K234" s="3" t="str">
        <f t="shared" si="10"/>
        <v>Liquidity Provider</v>
      </c>
      <c r="L234" s="3" t="str">
        <f t="shared" si="11"/>
        <v>Liquidity Receiver</v>
      </c>
    </row>
    <row r="235" spans="1:12" ht="15.75" thickBot="1" x14ac:dyDescent="0.3">
      <c r="A235" s="3" t="s">
        <v>400</v>
      </c>
      <c r="B235" s="3" t="s">
        <v>401</v>
      </c>
      <c r="C235" s="3" t="s">
        <v>40</v>
      </c>
      <c r="D235" s="3" t="s">
        <v>4</v>
      </c>
      <c r="E235" s="7">
        <v>45937</v>
      </c>
      <c r="F235" s="7">
        <v>45938</v>
      </c>
      <c r="G235" s="3">
        <f t="shared" si="9"/>
        <v>1</v>
      </c>
      <c r="H235" s="3" t="str">
        <f>IF(ISNUMBER(MATCH(A235,Closed!$A:$A,0)), "Closed", IF(G235&lt;=2,"Daily",IF(G235&lt;=5,"Weekly",IF(G235&lt;=31,"Monthly",IF(G235&lt;=90,"Quarterly",IF(G235&lt;=180,"Semi-annual",IF(G235&lt;=366,"Annual","Missing Data")))))))</f>
        <v>Daily</v>
      </c>
      <c r="I235" s="3">
        <f>VLOOKUP($D235,LiquidityProfile!$A:$C,2,0)</f>
        <v>5</v>
      </c>
      <c r="J235" s="3">
        <f>VLOOKUP($D235,LiquidityProfile!$A:$C,3,0)</f>
        <v>180</v>
      </c>
      <c r="K235" s="3" t="str">
        <f t="shared" si="10"/>
        <v>Liquidity Provider</v>
      </c>
      <c r="L235" s="3" t="str">
        <f t="shared" si="11"/>
        <v>Liquidity Receiver</v>
      </c>
    </row>
    <row r="236" spans="1:12" ht="15.75" thickBot="1" x14ac:dyDescent="0.3">
      <c r="A236" s="3" t="s">
        <v>1560</v>
      </c>
      <c r="B236" s="3" t="s">
        <v>1561</v>
      </c>
      <c r="C236" s="3" t="s">
        <v>65</v>
      </c>
      <c r="D236" s="3" t="s">
        <v>4</v>
      </c>
      <c r="E236" s="7">
        <v>45933</v>
      </c>
      <c r="F236" s="7">
        <v>45938</v>
      </c>
      <c r="G236" s="3">
        <f t="shared" si="9"/>
        <v>5</v>
      </c>
      <c r="H236" s="3" t="str">
        <f>IF(ISNUMBER(MATCH(A236,Closed!$A:$A,0)), "Closed", IF(G236&lt;=2,"Daily",IF(G236&lt;=5,"Weekly",IF(G236&lt;=31,"Monthly",IF(G236&lt;=90,"Quarterly",IF(G236&lt;=180,"Semi-annual",IF(G236&lt;=366,"Annual","Missing Data")))))))</f>
        <v>Weekly</v>
      </c>
      <c r="I236" s="3">
        <f>VLOOKUP($D236,LiquidityProfile!$A:$C,2,0)</f>
        <v>5</v>
      </c>
      <c r="J236" s="3">
        <f>VLOOKUP($D236,LiquidityProfile!$A:$C,3,0)</f>
        <v>180</v>
      </c>
      <c r="K236" s="3" t="str">
        <f t="shared" si="10"/>
        <v>Liquidity Provider</v>
      </c>
      <c r="L236" s="3" t="str">
        <f t="shared" si="11"/>
        <v>Liquidity Receiver</v>
      </c>
    </row>
    <row r="237" spans="1:12" ht="15.75" thickBot="1" x14ac:dyDescent="0.3">
      <c r="A237" s="3" t="s">
        <v>418</v>
      </c>
      <c r="B237" s="3" t="s">
        <v>419</v>
      </c>
      <c r="C237" s="3" t="s">
        <v>65</v>
      </c>
      <c r="D237" s="3" t="s">
        <v>4</v>
      </c>
      <c r="E237" s="7">
        <v>45933</v>
      </c>
      <c r="F237" s="7">
        <v>45938</v>
      </c>
      <c r="G237" s="3">
        <f t="shared" si="9"/>
        <v>5</v>
      </c>
      <c r="H237" s="3" t="str">
        <f>IF(ISNUMBER(MATCH(A237,Closed!$A:$A,0)), "Closed", IF(G237&lt;=2,"Daily",IF(G237&lt;=5,"Weekly",IF(G237&lt;=31,"Monthly",IF(G237&lt;=90,"Quarterly",IF(G237&lt;=180,"Semi-annual",IF(G237&lt;=366,"Annual","Missing Data")))))))</f>
        <v>Weekly</v>
      </c>
      <c r="I237" s="3">
        <f>VLOOKUP($D237,LiquidityProfile!$A:$C,2,0)</f>
        <v>5</v>
      </c>
      <c r="J237" s="3">
        <f>VLOOKUP($D237,LiquidityProfile!$A:$C,3,0)</f>
        <v>180</v>
      </c>
      <c r="K237" s="3" t="str">
        <f t="shared" si="10"/>
        <v>Liquidity Provider</v>
      </c>
      <c r="L237" s="3" t="str">
        <f t="shared" si="11"/>
        <v>Liquidity Receiver</v>
      </c>
    </row>
    <row r="238" spans="1:12" ht="15.75" thickBot="1" x14ac:dyDescent="0.3">
      <c r="A238" s="3" t="s">
        <v>1562</v>
      </c>
      <c r="B238" s="3" t="s">
        <v>1563</v>
      </c>
      <c r="C238" s="3" t="s">
        <v>65</v>
      </c>
      <c r="D238" s="3" t="s">
        <v>4</v>
      </c>
      <c r="E238" s="7">
        <v>45933</v>
      </c>
      <c r="F238" s="7">
        <v>45938</v>
      </c>
      <c r="G238" s="3">
        <f t="shared" si="9"/>
        <v>5</v>
      </c>
      <c r="H238" s="3" t="str">
        <f>IF(ISNUMBER(MATCH(A238,Closed!$A:$A,0)), "Closed", IF(G238&lt;=2,"Daily",IF(G238&lt;=5,"Weekly",IF(G238&lt;=31,"Monthly",IF(G238&lt;=90,"Quarterly",IF(G238&lt;=180,"Semi-annual",IF(G238&lt;=366,"Annual","Missing Data")))))))</f>
        <v>Weekly</v>
      </c>
      <c r="I238" s="3">
        <f>VLOOKUP($D238,LiquidityProfile!$A:$C,2,0)</f>
        <v>5</v>
      </c>
      <c r="J238" s="3">
        <f>VLOOKUP($D238,LiquidityProfile!$A:$C,3,0)</f>
        <v>180</v>
      </c>
      <c r="K238" s="3" t="str">
        <f t="shared" si="10"/>
        <v>Liquidity Provider</v>
      </c>
      <c r="L238" s="3" t="str">
        <f t="shared" si="11"/>
        <v>Liquidity Receiver</v>
      </c>
    </row>
    <row r="239" spans="1:12" ht="15.75" thickBot="1" x14ac:dyDescent="0.3">
      <c r="A239" s="3" t="s">
        <v>1564</v>
      </c>
      <c r="B239" s="3" t="s">
        <v>1565</v>
      </c>
      <c r="C239" s="3" t="s">
        <v>65</v>
      </c>
      <c r="D239" s="3" t="s">
        <v>4</v>
      </c>
      <c r="E239" s="7">
        <v>45937</v>
      </c>
      <c r="F239" s="7">
        <v>45938</v>
      </c>
      <c r="G239" s="3">
        <f t="shared" si="9"/>
        <v>1</v>
      </c>
      <c r="H239" s="3" t="str">
        <f>IF(ISNUMBER(MATCH(A239,Closed!$A:$A,0)), "Closed", IF(G239&lt;=2,"Daily",IF(G239&lt;=5,"Weekly",IF(G239&lt;=31,"Monthly",IF(G239&lt;=90,"Quarterly",IF(G239&lt;=180,"Semi-annual",IF(G239&lt;=366,"Annual","Missing Data")))))))</f>
        <v>Daily</v>
      </c>
      <c r="I239" s="3">
        <f>VLOOKUP($D239,LiquidityProfile!$A:$C,2,0)</f>
        <v>5</v>
      </c>
      <c r="J239" s="3">
        <f>VLOOKUP($D239,LiquidityProfile!$A:$C,3,0)</f>
        <v>180</v>
      </c>
      <c r="K239" s="3" t="str">
        <f t="shared" si="10"/>
        <v>Liquidity Provider</v>
      </c>
      <c r="L239" s="3" t="str">
        <f t="shared" si="11"/>
        <v>Liquidity Receiver</v>
      </c>
    </row>
    <row r="240" spans="1:12" ht="15.75" thickBot="1" x14ac:dyDescent="0.3">
      <c r="A240" s="3" t="s">
        <v>1566</v>
      </c>
      <c r="B240" s="3" t="s">
        <v>1567</v>
      </c>
      <c r="C240" s="3" t="s">
        <v>65</v>
      </c>
      <c r="D240" s="3" t="s">
        <v>4</v>
      </c>
      <c r="E240" s="7">
        <v>45933</v>
      </c>
      <c r="F240" s="7">
        <v>45938</v>
      </c>
      <c r="G240" s="3">
        <f t="shared" si="9"/>
        <v>5</v>
      </c>
      <c r="H240" s="3" t="str">
        <f>IF(ISNUMBER(MATCH(A240,Closed!$A:$A,0)), "Closed", IF(G240&lt;=2,"Daily",IF(G240&lt;=5,"Weekly",IF(G240&lt;=31,"Monthly",IF(G240&lt;=90,"Quarterly",IF(G240&lt;=180,"Semi-annual",IF(G240&lt;=366,"Annual","Missing Data")))))))</f>
        <v>Weekly</v>
      </c>
      <c r="I240" s="3">
        <f>VLOOKUP($D240,LiquidityProfile!$A:$C,2,0)</f>
        <v>5</v>
      </c>
      <c r="J240" s="3">
        <f>VLOOKUP($D240,LiquidityProfile!$A:$C,3,0)</f>
        <v>180</v>
      </c>
      <c r="K240" s="3" t="str">
        <f t="shared" si="10"/>
        <v>Liquidity Provider</v>
      </c>
      <c r="L240" s="3" t="str">
        <f t="shared" si="11"/>
        <v>Liquidity Receiver</v>
      </c>
    </row>
    <row r="241" spans="1:12" ht="15.75" thickBot="1" x14ac:dyDescent="0.3">
      <c r="A241" s="3" t="s">
        <v>1568</v>
      </c>
      <c r="B241" s="3" t="s">
        <v>1569</v>
      </c>
      <c r="C241" s="3" t="s">
        <v>65</v>
      </c>
      <c r="D241" s="3" t="s">
        <v>4</v>
      </c>
      <c r="E241" s="7">
        <v>45933</v>
      </c>
      <c r="F241" s="7">
        <v>45938</v>
      </c>
      <c r="G241" s="3">
        <f t="shared" si="9"/>
        <v>5</v>
      </c>
      <c r="H241" s="3" t="str">
        <f>IF(ISNUMBER(MATCH(A241,Closed!$A:$A,0)), "Closed", IF(G241&lt;=2,"Daily",IF(G241&lt;=5,"Weekly",IF(G241&lt;=31,"Monthly",IF(G241&lt;=90,"Quarterly",IF(G241&lt;=180,"Semi-annual",IF(G241&lt;=366,"Annual","Missing Data")))))))</f>
        <v>Weekly</v>
      </c>
      <c r="I241" s="3">
        <f>VLOOKUP($D241,LiquidityProfile!$A:$C,2,0)</f>
        <v>5</v>
      </c>
      <c r="J241" s="3">
        <f>VLOOKUP($D241,LiquidityProfile!$A:$C,3,0)</f>
        <v>180</v>
      </c>
      <c r="K241" s="3" t="str">
        <f t="shared" si="10"/>
        <v>Liquidity Provider</v>
      </c>
      <c r="L241" s="3" t="str">
        <f t="shared" si="11"/>
        <v>Liquidity Receiver</v>
      </c>
    </row>
    <row r="242" spans="1:12" ht="15.75" thickBot="1" x14ac:dyDescent="0.3">
      <c r="A242" s="3" t="s">
        <v>1570</v>
      </c>
      <c r="B242" s="3" t="s">
        <v>1571</v>
      </c>
      <c r="C242" s="3" t="s">
        <v>65</v>
      </c>
      <c r="D242" s="3" t="s">
        <v>4</v>
      </c>
      <c r="E242" s="7">
        <v>45933</v>
      </c>
      <c r="F242" s="7">
        <v>45938</v>
      </c>
      <c r="G242" s="3">
        <f t="shared" si="9"/>
        <v>5</v>
      </c>
      <c r="H242" s="3" t="str">
        <f>IF(ISNUMBER(MATCH(A242,Closed!$A:$A,0)), "Closed", IF(G242&lt;=2,"Daily",IF(G242&lt;=5,"Weekly",IF(G242&lt;=31,"Monthly",IF(G242&lt;=90,"Quarterly",IF(G242&lt;=180,"Semi-annual",IF(G242&lt;=366,"Annual","Missing Data")))))))</f>
        <v>Weekly</v>
      </c>
      <c r="I242" s="3">
        <f>VLOOKUP($D242,LiquidityProfile!$A:$C,2,0)</f>
        <v>5</v>
      </c>
      <c r="J242" s="3">
        <f>VLOOKUP($D242,LiquidityProfile!$A:$C,3,0)</f>
        <v>180</v>
      </c>
      <c r="K242" s="3" t="str">
        <f t="shared" si="10"/>
        <v>Liquidity Provider</v>
      </c>
      <c r="L242" s="3" t="str">
        <f t="shared" si="11"/>
        <v>Liquidity Receiver</v>
      </c>
    </row>
    <row r="243" spans="1:12" ht="15.75" thickBot="1" x14ac:dyDescent="0.3">
      <c r="A243" s="3" t="s">
        <v>1572</v>
      </c>
      <c r="B243" s="3" t="s">
        <v>1573</v>
      </c>
      <c r="C243" s="3" t="s">
        <v>65</v>
      </c>
      <c r="D243" s="3" t="s">
        <v>4</v>
      </c>
      <c r="E243" s="7">
        <v>45933</v>
      </c>
      <c r="F243" s="7">
        <v>45938</v>
      </c>
      <c r="G243" s="3">
        <f t="shared" si="9"/>
        <v>5</v>
      </c>
      <c r="H243" s="3" t="str">
        <f>IF(ISNUMBER(MATCH(A243,Closed!$A:$A,0)), "Closed", IF(G243&lt;=2,"Daily",IF(G243&lt;=5,"Weekly",IF(G243&lt;=31,"Monthly",IF(G243&lt;=90,"Quarterly",IF(G243&lt;=180,"Semi-annual",IF(G243&lt;=366,"Annual","Missing Data")))))))</f>
        <v>Weekly</v>
      </c>
      <c r="I243" s="3">
        <f>VLOOKUP($D243,LiquidityProfile!$A:$C,2,0)</f>
        <v>5</v>
      </c>
      <c r="J243" s="3">
        <f>VLOOKUP($D243,LiquidityProfile!$A:$C,3,0)</f>
        <v>180</v>
      </c>
      <c r="K243" s="3" t="str">
        <f t="shared" si="10"/>
        <v>Liquidity Provider</v>
      </c>
      <c r="L243" s="3" t="str">
        <f t="shared" si="11"/>
        <v>Liquidity Receiver</v>
      </c>
    </row>
    <row r="244" spans="1:12" ht="15.75" thickBot="1" x14ac:dyDescent="0.3">
      <c r="A244" s="3" t="s">
        <v>1574</v>
      </c>
      <c r="B244" s="3" t="s">
        <v>1575</v>
      </c>
      <c r="C244" s="3" t="s">
        <v>65</v>
      </c>
      <c r="D244" s="3" t="s">
        <v>4</v>
      </c>
      <c r="E244" s="7">
        <v>45937</v>
      </c>
      <c r="F244" s="7">
        <v>45938</v>
      </c>
      <c r="G244" s="3">
        <f t="shared" si="9"/>
        <v>1</v>
      </c>
      <c r="H244" s="3" t="str">
        <f>IF(ISNUMBER(MATCH(A244,Closed!$A:$A,0)), "Closed", IF(G244&lt;=2,"Daily",IF(G244&lt;=5,"Weekly",IF(G244&lt;=31,"Monthly",IF(G244&lt;=90,"Quarterly",IF(G244&lt;=180,"Semi-annual",IF(G244&lt;=366,"Annual","Missing Data")))))))</f>
        <v>Daily</v>
      </c>
      <c r="I244" s="3">
        <f>VLOOKUP($D244,LiquidityProfile!$A:$C,2,0)</f>
        <v>5</v>
      </c>
      <c r="J244" s="3">
        <f>VLOOKUP($D244,LiquidityProfile!$A:$C,3,0)</f>
        <v>180</v>
      </c>
      <c r="K244" s="3" t="str">
        <f t="shared" si="10"/>
        <v>Liquidity Provider</v>
      </c>
      <c r="L244" s="3" t="str">
        <f t="shared" si="11"/>
        <v>Liquidity Receiver</v>
      </c>
    </row>
    <row r="245" spans="1:12" ht="15.75" thickBot="1" x14ac:dyDescent="0.3">
      <c r="A245" s="3" t="s">
        <v>1576</v>
      </c>
      <c r="B245" s="3" t="s">
        <v>1577</v>
      </c>
      <c r="C245" s="3" t="s">
        <v>65</v>
      </c>
      <c r="D245" s="3" t="s">
        <v>4</v>
      </c>
      <c r="E245" s="7">
        <v>45826</v>
      </c>
      <c r="F245" s="7">
        <v>45938</v>
      </c>
      <c r="G245" s="3">
        <f t="shared" si="9"/>
        <v>112</v>
      </c>
      <c r="H245" s="3" t="str">
        <f>IF(ISNUMBER(MATCH(A245,Closed!$A:$A,0)), "Closed", IF(G245&lt;=2,"Daily",IF(G245&lt;=5,"Weekly",IF(G245&lt;=31,"Monthly",IF(G245&lt;=90,"Quarterly",IF(G245&lt;=180,"Semi-annual",IF(G245&lt;=366,"Annual","Missing Data")))))))</f>
        <v>Semi-annual</v>
      </c>
      <c r="I245" s="3">
        <f>VLOOKUP($D245,LiquidityProfile!$A:$C,2,0)</f>
        <v>5</v>
      </c>
      <c r="J245" s="3">
        <f>VLOOKUP($D245,LiquidityProfile!$A:$C,3,0)</f>
        <v>180</v>
      </c>
      <c r="K245" s="3" t="str">
        <f t="shared" si="10"/>
        <v>Liquidity Provider</v>
      </c>
      <c r="L245" s="3" t="str">
        <f t="shared" si="11"/>
        <v>Liquidity Receiver</v>
      </c>
    </row>
    <row r="246" spans="1:12" ht="15.75" thickBot="1" x14ac:dyDescent="0.3">
      <c r="A246" s="3" t="s">
        <v>1578</v>
      </c>
      <c r="B246" s="3" t="s">
        <v>1579</v>
      </c>
      <c r="C246" s="3" t="s">
        <v>65</v>
      </c>
      <c r="D246" s="3" t="s">
        <v>4</v>
      </c>
      <c r="E246" s="7">
        <v>45937</v>
      </c>
      <c r="F246" s="7">
        <v>45938</v>
      </c>
      <c r="G246" s="3">
        <f t="shared" si="9"/>
        <v>1</v>
      </c>
      <c r="H246" s="3" t="str">
        <f>IF(ISNUMBER(MATCH(A246,Closed!$A:$A,0)), "Closed", IF(G246&lt;=2,"Daily",IF(G246&lt;=5,"Weekly",IF(G246&lt;=31,"Monthly",IF(G246&lt;=90,"Quarterly",IF(G246&lt;=180,"Semi-annual",IF(G246&lt;=366,"Annual","Missing Data")))))))</f>
        <v>Daily</v>
      </c>
      <c r="I246" s="3">
        <f>VLOOKUP($D246,LiquidityProfile!$A:$C,2,0)</f>
        <v>5</v>
      </c>
      <c r="J246" s="3">
        <f>VLOOKUP($D246,LiquidityProfile!$A:$C,3,0)</f>
        <v>180</v>
      </c>
      <c r="K246" s="3" t="str">
        <f t="shared" si="10"/>
        <v>Liquidity Provider</v>
      </c>
      <c r="L246" s="3" t="str">
        <f t="shared" si="11"/>
        <v>Liquidity Receiver</v>
      </c>
    </row>
    <row r="247" spans="1:12" ht="15.75" thickBot="1" x14ac:dyDescent="0.3">
      <c r="A247" s="3" t="s">
        <v>1580</v>
      </c>
      <c r="B247" s="3" t="s">
        <v>1581</v>
      </c>
      <c r="C247" s="3" t="s">
        <v>65</v>
      </c>
      <c r="D247" s="3" t="s">
        <v>4</v>
      </c>
      <c r="E247" s="7">
        <v>45933</v>
      </c>
      <c r="F247" s="7">
        <v>45938</v>
      </c>
      <c r="G247" s="3">
        <f t="shared" si="9"/>
        <v>5</v>
      </c>
      <c r="H247" s="3" t="str">
        <f>IF(ISNUMBER(MATCH(A247,Closed!$A:$A,0)), "Closed", IF(G247&lt;=2,"Daily",IF(G247&lt;=5,"Weekly",IF(G247&lt;=31,"Monthly",IF(G247&lt;=90,"Quarterly",IF(G247&lt;=180,"Semi-annual",IF(G247&lt;=366,"Annual","Missing Data")))))))</f>
        <v>Weekly</v>
      </c>
      <c r="I247" s="3">
        <f>VLOOKUP($D247,LiquidityProfile!$A:$C,2,0)</f>
        <v>5</v>
      </c>
      <c r="J247" s="3">
        <f>VLOOKUP($D247,LiquidityProfile!$A:$C,3,0)</f>
        <v>180</v>
      </c>
      <c r="K247" s="3" t="str">
        <f t="shared" si="10"/>
        <v>Liquidity Provider</v>
      </c>
      <c r="L247" s="3" t="str">
        <f t="shared" si="11"/>
        <v>Liquidity Receiver</v>
      </c>
    </row>
    <row r="248" spans="1:12" ht="15.75" thickBot="1" x14ac:dyDescent="0.3">
      <c r="A248" s="3" t="s">
        <v>420</v>
      </c>
      <c r="B248" s="3" t="s">
        <v>421</v>
      </c>
      <c r="C248" s="3" t="s">
        <v>65</v>
      </c>
      <c r="D248" s="3" t="s">
        <v>4</v>
      </c>
      <c r="E248" s="7">
        <v>45933</v>
      </c>
      <c r="F248" s="7">
        <v>45938</v>
      </c>
      <c r="G248" s="3">
        <f t="shared" si="9"/>
        <v>5</v>
      </c>
      <c r="H248" s="3" t="str">
        <f>IF(ISNUMBER(MATCH(A248,Closed!$A:$A,0)), "Closed", IF(G248&lt;=2,"Daily",IF(G248&lt;=5,"Weekly",IF(G248&lt;=31,"Monthly",IF(G248&lt;=90,"Quarterly",IF(G248&lt;=180,"Semi-annual",IF(G248&lt;=366,"Annual","Missing Data")))))))</f>
        <v>Weekly</v>
      </c>
      <c r="I248" s="3">
        <f>VLOOKUP($D248,LiquidityProfile!$A:$C,2,0)</f>
        <v>5</v>
      </c>
      <c r="J248" s="3">
        <f>VLOOKUP($D248,LiquidityProfile!$A:$C,3,0)</f>
        <v>180</v>
      </c>
      <c r="K248" s="3" t="str">
        <f t="shared" si="10"/>
        <v>Liquidity Provider</v>
      </c>
      <c r="L248" s="3" t="str">
        <f t="shared" si="11"/>
        <v>Liquidity Receiver</v>
      </c>
    </row>
    <row r="249" spans="1:12" ht="15.75" thickBot="1" x14ac:dyDescent="0.3">
      <c r="A249" s="3" t="s">
        <v>1582</v>
      </c>
      <c r="B249" s="3" t="s">
        <v>1583</v>
      </c>
      <c r="C249" s="3" t="s">
        <v>65</v>
      </c>
      <c r="D249" s="3" t="s">
        <v>4</v>
      </c>
      <c r="E249" s="7">
        <v>45933</v>
      </c>
      <c r="F249" s="7">
        <v>45938</v>
      </c>
      <c r="G249" s="3">
        <f t="shared" si="9"/>
        <v>5</v>
      </c>
      <c r="H249" s="3" t="str">
        <f>IF(ISNUMBER(MATCH(A249,Closed!$A:$A,0)), "Closed", IF(G249&lt;=2,"Daily",IF(G249&lt;=5,"Weekly",IF(G249&lt;=31,"Monthly",IF(G249&lt;=90,"Quarterly",IF(G249&lt;=180,"Semi-annual",IF(G249&lt;=366,"Annual","Missing Data")))))))</f>
        <v>Weekly</v>
      </c>
      <c r="I249" s="3">
        <f>VLOOKUP($D249,LiquidityProfile!$A:$C,2,0)</f>
        <v>5</v>
      </c>
      <c r="J249" s="3">
        <f>VLOOKUP($D249,LiquidityProfile!$A:$C,3,0)</f>
        <v>180</v>
      </c>
      <c r="K249" s="3" t="str">
        <f t="shared" si="10"/>
        <v>Liquidity Provider</v>
      </c>
      <c r="L249" s="3" t="str">
        <f t="shared" si="11"/>
        <v>Liquidity Receiver</v>
      </c>
    </row>
    <row r="250" spans="1:12" ht="15.75" thickBot="1" x14ac:dyDescent="0.3">
      <c r="A250" s="3" t="s">
        <v>464</v>
      </c>
      <c r="B250" s="3" t="s">
        <v>465</v>
      </c>
      <c r="C250" s="3" t="s">
        <v>65</v>
      </c>
      <c r="D250" s="3" t="s">
        <v>4</v>
      </c>
      <c r="E250" s="7">
        <v>45937</v>
      </c>
      <c r="F250" s="7">
        <v>45938</v>
      </c>
      <c r="G250" s="3">
        <f t="shared" si="9"/>
        <v>1</v>
      </c>
      <c r="H250" s="3" t="str">
        <f>IF(ISNUMBER(MATCH(A250,Closed!$A:$A,0)), "Closed", IF(G250&lt;=2,"Daily",IF(G250&lt;=5,"Weekly",IF(G250&lt;=31,"Monthly",IF(G250&lt;=90,"Quarterly",IF(G250&lt;=180,"Semi-annual",IF(G250&lt;=366,"Annual","Missing Data")))))))</f>
        <v>Daily</v>
      </c>
      <c r="I250" s="3">
        <f>VLOOKUP($D250,LiquidityProfile!$A:$C,2,0)</f>
        <v>5</v>
      </c>
      <c r="J250" s="3">
        <f>VLOOKUP($D250,LiquidityProfile!$A:$C,3,0)</f>
        <v>180</v>
      </c>
      <c r="K250" s="3" t="str">
        <f t="shared" si="10"/>
        <v>Liquidity Provider</v>
      </c>
      <c r="L250" s="3" t="str">
        <f t="shared" si="11"/>
        <v>Liquidity Receiver</v>
      </c>
    </row>
    <row r="251" spans="1:12" ht="15.75" thickBot="1" x14ac:dyDescent="0.3">
      <c r="A251" s="3" t="s">
        <v>1584</v>
      </c>
      <c r="B251" s="3" t="s">
        <v>1585</v>
      </c>
      <c r="C251" s="3" t="s">
        <v>65</v>
      </c>
      <c r="D251" s="3" t="s">
        <v>4</v>
      </c>
      <c r="E251" s="7">
        <v>45933</v>
      </c>
      <c r="F251" s="7">
        <v>45938</v>
      </c>
      <c r="G251" s="3">
        <f t="shared" si="9"/>
        <v>5</v>
      </c>
      <c r="H251" s="3" t="str">
        <f>IF(ISNUMBER(MATCH(A251,Closed!$A:$A,0)), "Closed", IF(G251&lt;=2,"Daily",IF(G251&lt;=5,"Weekly",IF(G251&lt;=31,"Monthly",IF(G251&lt;=90,"Quarterly",IF(G251&lt;=180,"Semi-annual",IF(G251&lt;=366,"Annual","Missing Data")))))))</f>
        <v>Weekly</v>
      </c>
      <c r="I251" s="3">
        <f>VLOOKUP($D251,LiquidityProfile!$A:$C,2,0)</f>
        <v>5</v>
      </c>
      <c r="J251" s="3">
        <f>VLOOKUP($D251,LiquidityProfile!$A:$C,3,0)</f>
        <v>180</v>
      </c>
      <c r="K251" s="3" t="str">
        <f t="shared" si="10"/>
        <v>Liquidity Provider</v>
      </c>
      <c r="L251" s="3" t="str">
        <f t="shared" si="11"/>
        <v>Liquidity Receiver</v>
      </c>
    </row>
    <row r="252" spans="1:12" ht="15.75" thickBot="1" x14ac:dyDescent="0.3">
      <c r="A252" s="3" t="s">
        <v>1586</v>
      </c>
      <c r="B252" s="3" t="s">
        <v>1587</v>
      </c>
      <c r="C252" s="3" t="s">
        <v>65</v>
      </c>
      <c r="D252" s="3" t="s">
        <v>4</v>
      </c>
      <c r="E252" s="7">
        <v>45933</v>
      </c>
      <c r="F252" s="7">
        <v>45938</v>
      </c>
      <c r="G252" s="3">
        <f t="shared" si="9"/>
        <v>5</v>
      </c>
      <c r="H252" s="3" t="str">
        <f>IF(ISNUMBER(MATCH(A252,Closed!$A:$A,0)), "Closed", IF(G252&lt;=2,"Daily",IF(G252&lt;=5,"Weekly",IF(G252&lt;=31,"Monthly",IF(G252&lt;=90,"Quarterly",IF(G252&lt;=180,"Semi-annual",IF(G252&lt;=366,"Annual","Missing Data")))))))</f>
        <v>Weekly</v>
      </c>
      <c r="I252" s="3">
        <f>VLOOKUP($D252,LiquidityProfile!$A:$C,2,0)</f>
        <v>5</v>
      </c>
      <c r="J252" s="3">
        <f>VLOOKUP($D252,LiquidityProfile!$A:$C,3,0)</f>
        <v>180</v>
      </c>
      <c r="K252" s="3" t="str">
        <f t="shared" si="10"/>
        <v>Liquidity Provider</v>
      </c>
      <c r="L252" s="3" t="str">
        <f t="shared" si="11"/>
        <v>Liquidity Receiver</v>
      </c>
    </row>
    <row r="253" spans="1:12" ht="15.75" thickBot="1" x14ac:dyDescent="0.3">
      <c r="A253" s="3" t="s">
        <v>1588</v>
      </c>
      <c r="B253" s="3" t="s">
        <v>1589</v>
      </c>
      <c r="C253" s="3" t="s">
        <v>65</v>
      </c>
      <c r="D253" s="3" t="s">
        <v>4</v>
      </c>
      <c r="E253" s="7">
        <v>45936</v>
      </c>
      <c r="F253" s="7">
        <v>45938</v>
      </c>
      <c r="G253" s="3">
        <f t="shared" si="9"/>
        <v>2</v>
      </c>
      <c r="H253" s="3" t="str">
        <f>IF(ISNUMBER(MATCH(A253,Closed!$A:$A,0)), "Closed", IF(G253&lt;=2,"Daily",IF(G253&lt;=5,"Weekly",IF(G253&lt;=31,"Monthly",IF(G253&lt;=90,"Quarterly",IF(G253&lt;=180,"Semi-annual",IF(G253&lt;=366,"Annual","Missing Data")))))))</f>
        <v>Daily</v>
      </c>
      <c r="I253" s="3">
        <f>VLOOKUP($D253,LiquidityProfile!$A:$C,2,0)</f>
        <v>5</v>
      </c>
      <c r="J253" s="3">
        <f>VLOOKUP($D253,LiquidityProfile!$A:$C,3,0)</f>
        <v>180</v>
      </c>
      <c r="K253" s="3" t="str">
        <f t="shared" si="10"/>
        <v>Liquidity Provider</v>
      </c>
      <c r="L253" s="3" t="str">
        <f t="shared" si="11"/>
        <v>Liquidity Receiver</v>
      </c>
    </row>
    <row r="254" spans="1:12" ht="15.75" thickBot="1" x14ac:dyDescent="0.3">
      <c r="A254" s="3" t="s">
        <v>1590</v>
      </c>
      <c r="B254" s="3" t="s">
        <v>1591</v>
      </c>
      <c r="C254" s="3" t="s">
        <v>65</v>
      </c>
      <c r="D254" s="3" t="s">
        <v>4</v>
      </c>
      <c r="E254" s="7">
        <v>45937</v>
      </c>
      <c r="F254" s="7">
        <v>45938</v>
      </c>
      <c r="G254" s="3">
        <f t="shared" si="9"/>
        <v>1</v>
      </c>
      <c r="H254" s="3" t="str">
        <f>IF(ISNUMBER(MATCH(A254,Closed!$A:$A,0)), "Closed", IF(G254&lt;=2,"Daily",IF(G254&lt;=5,"Weekly",IF(G254&lt;=31,"Monthly",IF(G254&lt;=90,"Quarterly",IF(G254&lt;=180,"Semi-annual",IF(G254&lt;=366,"Annual","Missing Data")))))))</f>
        <v>Daily</v>
      </c>
      <c r="I254" s="3">
        <f>VLOOKUP($D254,LiquidityProfile!$A:$C,2,0)</f>
        <v>5</v>
      </c>
      <c r="J254" s="3">
        <f>VLOOKUP($D254,LiquidityProfile!$A:$C,3,0)</f>
        <v>180</v>
      </c>
      <c r="K254" s="3" t="str">
        <f t="shared" si="10"/>
        <v>Liquidity Provider</v>
      </c>
      <c r="L254" s="3" t="str">
        <f t="shared" si="11"/>
        <v>Liquidity Receiver</v>
      </c>
    </row>
    <row r="255" spans="1:12" ht="15.75" thickBot="1" x14ac:dyDescent="0.3">
      <c r="A255" s="3" t="s">
        <v>426</v>
      </c>
      <c r="B255" s="3" t="s">
        <v>427</v>
      </c>
      <c r="C255" s="3" t="s">
        <v>65</v>
      </c>
      <c r="D255" s="3" t="s">
        <v>4</v>
      </c>
      <c r="E255" s="7">
        <v>45936</v>
      </c>
      <c r="F255" s="7">
        <v>45938</v>
      </c>
      <c r="G255" s="3">
        <f t="shared" si="9"/>
        <v>2</v>
      </c>
      <c r="H255" s="3" t="str">
        <f>IF(ISNUMBER(MATCH(A255,Closed!$A:$A,0)), "Closed", IF(G255&lt;=2,"Daily",IF(G255&lt;=5,"Weekly",IF(G255&lt;=31,"Monthly",IF(G255&lt;=90,"Quarterly",IF(G255&lt;=180,"Semi-annual",IF(G255&lt;=366,"Annual","Missing Data")))))))</f>
        <v>Daily</v>
      </c>
      <c r="I255" s="3">
        <f>VLOOKUP($D255,LiquidityProfile!$A:$C,2,0)</f>
        <v>5</v>
      </c>
      <c r="J255" s="3">
        <f>VLOOKUP($D255,LiquidityProfile!$A:$C,3,0)</f>
        <v>180</v>
      </c>
      <c r="K255" s="3" t="str">
        <f t="shared" si="10"/>
        <v>Liquidity Provider</v>
      </c>
      <c r="L255" s="3" t="str">
        <f t="shared" si="11"/>
        <v>Liquidity Receiver</v>
      </c>
    </row>
    <row r="256" spans="1:12" ht="15.75" thickBot="1" x14ac:dyDescent="0.3">
      <c r="A256" s="3" t="s">
        <v>416</v>
      </c>
      <c r="B256" s="3" t="s">
        <v>417</v>
      </c>
      <c r="C256" s="3" t="s">
        <v>65</v>
      </c>
      <c r="D256" s="3" t="s">
        <v>4</v>
      </c>
      <c r="E256" s="7">
        <v>45931</v>
      </c>
      <c r="F256" s="7">
        <v>45938</v>
      </c>
      <c r="G256" s="3">
        <f t="shared" si="9"/>
        <v>7</v>
      </c>
      <c r="H256" s="3" t="str">
        <f>IF(ISNUMBER(MATCH(A256,Closed!$A:$A,0)), "Closed", IF(G256&lt;=2,"Daily",IF(G256&lt;=5,"Weekly",IF(G256&lt;=31,"Monthly",IF(G256&lt;=90,"Quarterly",IF(G256&lt;=180,"Semi-annual",IF(G256&lt;=366,"Annual","Missing Data")))))))</f>
        <v>Monthly</v>
      </c>
      <c r="I256" s="3">
        <f>VLOOKUP($D256,LiquidityProfile!$A:$C,2,0)</f>
        <v>5</v>
      </c>
      <c r="J256" s="3">
        <f>VLOOKUP($D256,LiquidityProfile!$A:$C,3,0)</f>
        <v>180</v>
      </c>
      <c r="K256" s="3" t="str">
        <f t="shared" si="10"/>
        <v>Liquidity Provider</v>
      </c>
      <c r="L256" s="3" t="str">
        <f t="shared" si="11"/>
        <v>Liquidity Receiver</v>
      </c>
    </row>
    <row r="257" spans="1:12" ht="15.75" thickBot="1" x14ac:dyDescent="0.3">
      <c r="A257" s="3" t="s">
        <v>1592</v>
      </c>
      <c r="B257" s="3" t="s">
        <v>1593</v>
      </c>
      <c r="C257" s="3" t="s">
        <v>65</v>
      </c>
      <c r="D257" s="3" t="s">
        <v>4</v>
      </c>
      <c r="E257" s="7">
        <v>45937</v>
      </c>
      <c r="F257" s="7">
        <v>45938</v>
      </c>
      <c r="G257" s="3">
        <f t="shared" si="9"/>
        <v>1</v>
      </c>
      <c r="H257" s="3" t="str">
        <f>IF(ISNUMBER(MATCH(A257,Closed!$A:$A,0)), "Closed", IF(G257&lt;=2,"Daily",IF(G257&lt;=5,"Weekly",IF(G257&lt;=31,"Monthly",IF(G257&lt;=90,"Quarterly",IF(G257&lt;=180,"Semi-annual",IF(G257&lt;=366,"Annual","Missing Data")))))))</f>
        <v>Daily</v>
      </c>
      <c r="I257" s="3">
        <f>VLOOKUP($D257,LiquidityProfile!$A:$C,2,0)</f>
        <v>5</v>
      </c>
      <c r="J257" s="3">
        <f>VLOOKUP($D257,LiquidityProfile!$A:$C,3,0)</f>
        <v>180</v>
      </c>
      <c r="K257" s="3" t="str">
        <f t="shared" si="10"/>
        <v>Liquidity Provider</v>
      </c>
      <c r="L257" s="3" t="str">
        <f t="shared" si="11"/>
        <v>Liquidity Receiver</v>
      </c>
    </row>
    <row r="258" spans="1:12" ht="15.75" thickBot="1" x14ac:dyDescent="0.3">
      <c r="A258" s="3" t="s">
        <v>1594</v>
      </c>
      <c r="B258" s="3" t="s">
        <v>1595</v>
      </c>
      <c r="C258" s="3" t="s">
        <v>65</v>
      </c>
      <c r="D258" s="3" t="s">
        <v>4</v>
      </c>
      <c r="E258" s="7">
        <v>45936</v>
      </c>
      <c r="F258" s="7">
        <v>45938</v>
      </c>
      <c r="G258" s="3">
        <f t="shared" ref="G258:G321" si="12">IF(ISBLANK(E258), "", F258-E258)</f>
        <v>2</v>
      </c>
      <c r="H258" s="3" t="str">
        <f>IF(ISNUMBER(MATCH(A258,Closed!$A:$A,0)), "Closed", IF(G258&lt;=2,"Daily",IF(G258&lt;=5,"Weekly",IF(G258&lt;=31,"Monthly",IF(G258&lt;=90,"Quarterly",IF(G258&lt;=180,"Semi-annual",IF(G258&lt;=366,"Annual","Missing Data")))))))</f>
        <v>Daily</v>
      </c>
      <c r="I258" s="3">
        <f>VLOOKUP($D258,LiquidityProfile!$A:$C,2,0)</f>
        <v>5</v>
      </c>
      <c r="J258" s="3">
        <f>VLOOKUP($D258,LiquidityProfile!$A:$C,3,0)</f>
        <v>180</v>
      </c>
      <c r="K258" s="3" t="str">
        <f t="shared" si="10"/>
        <v>Liquidity Provider</v>
      </c>
      <c r="L258" s="3" t="str">
        <f t="shared" si="11"/>
        <v>Liquidity Receiver</v>
      </c>
    </row>
    <row r="259" spans="1:12" ht="15.75" thickBot="1" x14ac:dyDescent="0.3">
      <c r="A259" s="3" t="s">
        <v>1596</v>
      </c>
      <c r="B259" s="3" t="s">
        <v>1597</v>
      </c>
      <c r="C259" s="3" t="s">
        <v>65</v>
      </c>
      <c r="D259" s="3" t="s">
        <v>4</v>
      </c>
      <c r="E259" s="7">
        <v>45933</v>
      </c>
      <c r="F259" s="7">
        <v>45938</v>
      </c>
      <c r="G259" s="3">
        <f t="shared" si="12"/>
        <v>5</v>
      </c>
      <c r="H259" s="3" t="str">
        <f>IF(ISNUMBER(MATCH(A259,Closed!$A:$A,0)), "Closed", IF(G259&lt;=2,"Daily",IF(G259&lt;=5,"Weekly",IF(G259&lt;=31,"Monthly",IF(G259&lt;=90,"Quarterly",IF(G259&lt;=180,"Semi-annual",IF(G259&lt;=366,"Annual","Missing Data")))))))</f>
        <v>Weekly</v>
      </c>
      <c r="I259" s="3">
        <f>VLOOKUP($D259,LiquidityProfile!$A:$C,2,0)</f>
        <v>5</v>
      </c>
      <c r="J259" s="3">
        <f>VLOOKUP($D259,LiquidityProfile!$A:$C,3,0)</f>
        <v>180</v>
      </c>
      <c r="K259" s="3" t="str">
        <f t="shared" ref="K259:K322" si="13">IF(H259="Closed","Not Applicable",IF(I259&lt;=30,"Liquidity Provider","Liquidity Receiver"))</f>
        <v>Liquidity Provider</v>
      </c>
      <c r="L259" s="3" t="str">
        <f t="shared" ref="L259:L322" si="14">IF(H259="Closed","Not Applicable",IF(J259&lt;=30,"Liquidity Provider","Liquidity Receiver"))</f>
        <v>Liquidity Receiver</v>
      </c>
    </row>
    <row r="260" spans="1:12" ht="15.75" thickBot="1" x14ac:dyDescent="0.3">
      <c r="A260" s="3" t="s">
        <v>432</v>
      </c>
      <c r="B260" s="3" t="s">
        <v>433</v>
      </c>
      <c r="C260" s="3" t="s">
        <v>65</v>
      </c>
      <c r="D260" s="3" t="s">
        <v>4</v>
      </c>
      <c r="E260" s="7">
        <v>45937</v>
      </c>
      <c r="F260" s="7">
        <v>45938</v>
      </c>
      <c r="G260" s="3">
        <f t="shared" si="12"/>
        <v>1</v>
      </c>
      <c r="H260" s="3" t="str">
        <f>IF(ISNUMBER(MATCH(A260,Closed!$A:$A,0)), "Closed", IF(G260&lt;=2,"Daily",IF(G260&lt;=5,"Weekly",IF(G260&lt;=31,"Monthly",IF(G260&lt;=90,"Quarterly",IF(G260&lt;=180,"Semi-annual",IF(G260&lt;=366,"Annual","Missing Data")))))))</f>
        <v>Daily</v>
      </c>
      <c r="I260" s="3">
        <f>VLOOKUP($D260,LiquidityProfile!$A:$C,2,0)</f>
        <v>5</v>
      </c>
      <c r="J260" s="3">
        <f>VLOOKUP($D260,LiquidityProfile!$A:$C,3,0)</f>
        <v>180</v>
      </c>
      <c r="K260" s="3" t="str">
        <f t="shared" si="13"/>
        <v>Liquidity Provider</v>
      </c>
      <c r="L260" s="3" t="str">
        <f t="shared" si="14"/>
        <v>Liquidity Receiver</v>
      </c>
    </row>
    <row r="261" spans="1:12" ht="15.75" thickBot="1" x14ac:dyDescent="0.3">
      <c r="A261" s="3" t="s">
        <v>1598</v>
      </c>
      <c r="B261" s="3" t="s">
        <v>1599</v>
      </c>
      <c r="C261" s="3" t="s">
        <v>65</v>
      </c>
      <c r="D261" s="3" t="s">
        <v>4</v>
      </c>
      <c r="E261" s="7">
        <v>45937</v>
      </c>
      <c r="F261" s="7">
        <v>45938</v>
      </c>
      <c r="G261" s="3">
        <f t="shared" si="12"/>
        <v>1</v>
      </c>
      <c r="H261" s="3" t="str">
        <f>IF(ISNUMBER(MATCH(A261,Closed!$A:$A,0)), "Closed", IF(G261&lt;=2,"Daily",IF(G261&lt;=5,"Weekly",IF(G261&lt;=31,"Monthly",IF(G261&lt;=90,"Quarterly",IF(G261&lt;=180,"Semi-annual",IF(G261&lt;=366,"Annual","Missing Data")))))))</f>
        <v>Daily</v>
      </c>
      <c r="I261" s="3">
        <f>VLOOKUP($D261,LiquidityProfile!$A:$C,2,0)</f>
        <v>5</v>
      </c>
      <c r="J261" s="3">
        <f>VLOOKUP($D261,LiquidityProfile!$A:$C,3,0)</f>
        <v>180</v>
      </c>
      <c r="K261" s="3" t="str">
        <f t="shared" si="13"/>
        <v>Liquidity Provider</v>
      </c>
      <c r="L261" s="3" t="str">
        <f t="shared" si="14"/>
        <v>Liquidity Receiver</v>
      </c>
    </row>
    <row r="262" spans="1:12" ht="15.75" thickBot="1" x14ac:dyDescent="0.3">
      <c r="A262" s="3" t="s">
        <v>1600</v>
      </c>
      <c r="B262" s="3" t="s">
        <v>1601</v>
      </c>
      <c r="C262" s="3" t="s">
        <v>65</v>
      </c>
      <c r="D262" s="3" t="s">
        <v>4</v>
      </c>
      <c r="E262" s="7">
        <v>45936</v>
      </c>
      <c r="F262" s="7">
        <v>45938</v>
      </c>
      <c r="G262" s="3">
        <f t="shared" si="12"/>
        <v>2</v>
      </c>
      <c r="H262" s="3" t="str">
        <f>IF(ISNUMBER(MATCH(A262,Closed!$A:$A,0)), "Closed", IF(G262&lt;=2,"Daily",IF(G262&lt;=5,"Weekly",IF(G262&lt;=31,"Monthly",IF(G262&lt;=90,"Quarterly",IF(G262&lt;=180,"Semi-annual",IF(G262&lt;=366,"Annual","Missing Data")))))))</f>
        <v>Daily</v>
      </c>
      <c r="I262" s="3">
        <f>VLOOKUP($D262,LiquidityProfile!$A:$C,2,0)</f>
        <v>5</v>
      </c>
      <c r="J262" s="3">
        <f>VLOOKUP($D262,LiquidityProfile!$A:$C,3,0)</f>
        <v>180</v>
      </c>
      <c r="K262" s="3" t="str">
        <f t="shared" si="13"/>
        <v>Liquidity Provider</v>
      </c>
      <c r="L262" s="3" t="str">
        <f t="shared" si="14"/>
        <v>Liquidity Receiver</v>
      </c>
    </row>
    <row r="263" spans="1:12" ht="15.75" thickBot="1" x14ac:dyDescent="0.3">
      <c r="A263" s="3" t="s">
        <v>1602</v>
      </c>
      <c r="B263" s="3" t="s">
        <v>1603</v>
      </c>
      <c r="C263" s="3" t="s">
        <v>65</v>
      </c>
      <c r="D263" s="3" t="s">
        <v>4</v>
      </c>
      <c r="E263" s="7">
        <v>45936</v>
      </c>
      <c r="F263" s="7">
        <v>45938</v>
      </c>
      <c r="G263" s="3">
        <f t="shared" si="12"/>
        <v>2</v>
      </c>
      <c r="H263" s="3" t="str">
        <f>IF(ISNUMBER(MATCH(A263,Closed!$A:$A,0)), "Closed", IF(G263&lt;=2,"Daily",IF(G263&lt;=5,"Weekly",IF(G263&lt;=31,"Monthly",IF(G263&lt;=90,"Quarterly",IF(G263&lt;=180,"Semi-annual",IF(G263&lt;=366,"Annual","Missing Data")))))))</f>
        <v>Daily</v>
      </c>
      <c r="I263" s="3">
        <f>VLOOKUP($D263,LiquidityProfile!$A:$C,2,0)</f>
        <v>5</v>
      </c>
      <c r="J263" s="3">
        <f>VLOOKUP($D263,LiquidityProfile!$A:$C,3,0)</f>
        <v>180</v>
      </c>
      <c r="K263" s="3" t="str">
        <f t="shared" si="13"/>
        <v>Liquidity Provider</v>
      </c>
      <c r="L263" s="3" t="str">
        <f t="shared" si="14"/>
        <v>Liquidity Receiver</v>
      </c>
    </row>
    <row r="264" spans="1:12" ht="15.75" thickBot="1" x14ac:dyDescent="0.3">
      <c r="A264" s="3" t="s">
        <v>466</v>
      </c>
      <c r="B264" s="3" t="s">
        <v>467</v>
      </c>
      <c r="C264" s="3" t="s">
        <v>65</v>
      </c>
      <c r="D264" s="3" t="s">
        <v>4</v>
      </c>
      <c r="E264" s="7">
        <v>45936</v>
      </c>
      <c r="F264" s="7">
        <v>45938</v>
      </c>
      <c r="G264" s="3">
        <f t="shared" si="12"/>
        <v>2</v>
      </c>
      <c r="H264" s="3" t="str">
        <f>IF(ISNUMBER(MATCH(A264,Closed!$A:$A,0)), "Closed", IF(G264&lt;=2,"Daily",IF(G264&lt;=5,"Weekly",IF(G264&lt;=31,"Monthly",IF(G264&lt;=90,"Quarterly",IF(G264&lt;=180,"Semi-annual",IF(G264&lt;=366,"Annual","Missing Data")))))))</f>
        <v>Daily</v>
      </c>
      <c r="I264" s="3">
        <f>VLOOKUP($D264,LiquidityProfile!$A:$C,2,0)</f>
        <v>5</v>
      </c>
      <c r="J264" s="3">
        <f>VLOOKUP($D264,LiquidityProfile!$A:$C,3,0)</f>
        <v>180</v>
      </c>
      <c r="K264" s="3" t="str">
        <f t="shared" si="13"/>
        <v>Liquidity Provider</v>
      </c>
      <c r="L264" s="3" t="str">
        <f t="shared" si="14"/>
        <v>Liquidity Receiver</v>
      </c>
    </row>
    <row r="265" spans="1:12" ht="15.75" thickBot="1" x14ac:dyDescent="0.3">
      <c r="A265" s="3" t="s">
        <v>1604</v>
      </c>
      <c r="B265" s="3" t="s">
        <v>1605</v>
      </c>
      <c r="C265" s="3" t="s">
        <v>65</v>
      </c>
      <c r="D265" s="3" t="s">
        <v>4</v>
      </c>
      <c r="E265" s="7">
        <v>45936</v>
      </c>
      <c r="F265" s="7">
        <v>45938</v>
      </c>
      <c r="G265" s="3">
        <f t="shared" si="12"/>
        <v>2</v>
      </c>
      <c r="H265" s="3" t="str">
        <f>IF(ISNUMBER(MATCH(A265,Closed!$A:$A,0)), "Closed", IF(G265&lt;=2,"Daily",IF(G265&lt;=5,"Weekly",IF(G265&lt;=31,"Monthly",IF(G265&lt;=90,"Quarterly",IF(G265&lt;=180,"Semi-annual",IF(G265&lt;=366,"Annual","Missing Data")))))))</f>
        <v>Daily</v>
      </c>
      <c r="I265" s="3">
        <f>VLOOKUP($D265,LiquidityProfile!$A:$C,2,0)</f>
        <v>5</v>
      </c>
      <c r="J265" s="3">
        <f>VLOOKUP($D265,LiquidityProfile!$A:$C,3,0)</f>
        <v>180</v>
      </c>
      <c r="K265" s="3" t="str">
        <f t="shared" si="13"/>
        <v>Liquidity Provider</v>
      </c>
      <c r="L265" s="3" t="str">
        <f t="shared" si="14"/>
        <v>Liquidity Receiver</v>
      </c>
    </row>
    <row r="266" spans="1:12" ht="15.75" thickBot="1" x14ac:dyDescent="0.3">
      <c r="A266" s="3" t="s">
        <v>1606</v>
      </c>
      <c r="B266" s="3" t="s">
        <v>1607</v>
      </c>
      <c r="C266" s="3" t="s">
        <v>65</v>
      </c>
      <c r="D266" s="3" t="s">
        <v>4</v>
      </c>
      <c r="E266" s="7">
        <v>45723</v>
      </c>
      <c r="F266" s="7">
        <v>45938</v>
      </c>
      <c r="G266" s="3">
        <f t="shared" si="12"/>
        <v>215</v>
      </c>
      <c r="H266" s="3" t="str">
        <f>IF(ISNUMBER(MATCH(A266,Closed!$A:$A,0)), "Closed", IF(G266&lt;=2,"Daily",IF(G266&lt;=5,"Weekly",IF(G266&lt;=31,"Monthly",IF(G266&lt;=90,"Quarterly",IF(G266&lt;=180,"Semi-annual",IF(G266&lt;=366,"Annual","Missing Data")))))))</f>
        <v>Annual</v>
      </c>
      <c r="I266" s="3">
        <f>VLOOKUP($D266,LiquidityProfile!$A:$C,2,0)</f>
        <v>5</v>
      </c>
      <c r="J266" s="3">
        <f>VLOOKUP($D266,LiquidityProfile!$A:$C,3,0)</f>
        <v>180</v>
      </c>
      <c r="K266" s="3" t="str">
        <f t="shared" si="13"/>
        <v>Liquidity Provider</v>
      </c>
      <c r="L266" s="3" t="str">
        <f t="shared" si="14"/>
        <v>Liquidity Receiver</v>
      </c>
    </row>
    <row r="267" spans="1:12" ht="15.75" thickBot="1" x14ac:dyDescent="0.3">
      <c r="A267" s="3" t="s">
        <v>1608</v>
      </c>
      <c r="B267" s="3" t="s">
        <v>1609</v>
      </c>
      <c r="C267" s="3" t="s">
        <v>65</v>
      </c>
      <c r="D267" s="3" t="s">
        <v>4</v>
      </c>
      <c r="E267" s="7">
        <v>45933</v>
      </c>
      <c r="F267" s="7">
        <v>45938</v>
      </c>
      <c r="G267" s="3">
        <f t="shared" si="12"/>
        <v>5</v>
      </c>
      <c r="H267" s="3" t="str">
        <f>IF(ISNUMBER(MATCH(A267,Closed!$A:$A,0)), "Closed", IF(G267&lt;=2,"Daily",IF(G267&lt;=5,"Weekly",IF(G267&lt;=31,"Monthly",IF(G267&lt;=90,"Quarterly",IF(G267&lt;=180,"Semi-annual",IF(G267&lt;=366,"Annual","Missing Data")))))))</f>
        <v>Weekly</v>
      </c>
      <c r="I267" s="3">
        <f>VLOOKUP($D267,LiquidityProfile!$A:$C,2,0)</f>
        <v>5</v>
      </c>
      <c r="J267" s="3">
        <f>VLOOKUP($D267,LiquidityProfile!$A:$C,3,0)</f>
        <v>180</v>
      </c>
      <c r="K267" s="3" t="str">
        <f t="shared" si="13"/>
        <v>Liquidity Provider</v>
      </c>
      <c r="L267" s="3" t="str">
        <f t="shared" si="14"/>
        <v>Liquidity Receiver</v>
      </c>
    </row>
    <row r="268" spans="1:12" ht="15.75" thickBot="1" x14ac:dyDescent="0.3">
      <c r="A268" s="3" t="s">
        <v>414</v>
      </c>
      <c r="B268" s="3" t="s">
        <v>415</v>
      </c>
      <c r="C268" s="3" t="s">
        <v>65</v>
      </c>
      <c r="D268" s="3" t="s">
        <v>4</v>
      </c>
      <c r="E268" s="7">
        <v>45933</v>
      </c>
      <c r="F268" s="7">
        <v>45938</v>
      </c>
      <c r="G268" s="3">
        <f t="shared" si="12"/>
        <v>5</v>
      </c>
      <c r="H268" s="3" t="str">
        <f>IF(ISNUMBER(MATCH(A268,Closed!$A:$A,0)), "Closed", IF(G268&lt;=2,"Daily",IF(G268&lt;=5,"Weekly",IF(G268&lt;=31,"Monthly",IF(G268&lt;=90,"Quarterly",IF(G268&lt;=180,"Semi-annual",IF(G268&lt;=366,"Annual","Missing Data")))))))</f>
        <v>Weekly</v>
      </c>
      <c r="I268" s="3">
        <f>VLOOKUP($D268,LiquidityProfile!$A:$C,2,0)</f>
        <v>5</v>
      </c>
      <c r="J268" s="3">
        <f>VLOOKUP($D268,LiquidityProfile!$A:$C,3,0)</f>
        <v>180</v>
      </c>
      <c r="K268" s="3" t="str">
        <f t="shared" si="13"/>
        <v>Liquidity Provider</v>
      </c>
      <c r="L268" s="3" t="str">
        <f t="shared" si="14"/>
        <v>Liquidity Receiver</v>
      </c>
    </row>
    <row r="269" spans="1:12" ht="15.75" thickBot="1" x14ac:dyDescent="0.3">
      <c r="A269" s="3" t="s">
        <v>1610</v>
      </c>
      <c r="B269" s="3" t="s">
        <v>1611</v>
      </c>
      <c r="C269" s="3" t="s">
        <v>65</v>
      </c>
      <c r="D269" s="3" t="s">
        <v>4</v>
      </c>
      <c r="E269" s="7">
        <v>45937</v>
      </c>
      <c r="F269" s="7">
        <v>45938</v>
      </c>
      <c r="G269" s="3">
        <f t="shared" si="12"/>
        <v>1</v>
      </c>
      <c r="H269" s="3" t="str">
        <f>IF(ISNUMBER(MATCH(A269,Closed!$A:$A,0)), "Closed", IF(G269&lt;=2,"Daily",IF(G269&lt;=5,"Weekly",IF(G269&lt;=31,"Monthly",IF(G269&lt;=90,"Quarterly",IF(G269&lt;=180,"Semi-annual",IF(G269&lt;=366,"Annual","Missing Data")))))))</f>
        <v>Daily</v>
      </c>
      <c r="I269" s="3">
        <f>VLOOKUP($D269,LiquidityProfile!$A:$C,2,0)</f>
        <v>5</v>
      </c>
      <c r="J269" s="3">
        <f>VLOOKUP($D269,LiquidityProfile!$A:$C,3,0)</f>
        <v>180</v>
      </c>
      <c r="K269" s="3" t="str">
        <f t="shared" si="13"/>
        <v>Liquidity Provider</v>
      </c>
      <c r="L269" s="3" t="str">
        <f t="shared" si="14"/>
        <v>Liquidity Receiver</v>
      </c>
    </row>
    <row r="270" spans="1:12" ht="15.75" thickBot="1" x14ac:dyDescent="0.3">
      <c r="A270" s="3" t="s">
        <v>1612</v>
      </c>
      <c r="B270" s="3" t="s">
        <v>1613</v>
      </c>
      <c r="C270" s="3" t="s">
        <v>65</v>
      </c>
      <c r="D270" s="3" t="s">
        <v>4</v>
      </c>
      <c r="E270" s="7">
        <v>45933</v>
      </c>
      <c r="F270" s="7">
        <v>45938</v>
      </c>
      <c r="G270" s="3">
        <f t="shared" si="12"/>
        <v>5</v>
      </c>
      <c r="H270" s="3" t="str">
        <f>IF(ISNUMBER(MATCH(A270,Closed!$A:$A,0)), "Closed", IF(G270&lt;=2,"Daily",IF(G270&lt;=5,"Weekly",IF(G270&lt;=31,"Monthly",IF(G270&lt;=90,"Quarterly",IF(G270&lt;=180,"Semi-annual",IF(G270&lt;=366,"Annual","Missing Data")))))))</f>
        <v>Weekly</v>
      </c>
      <c r="I270" s="3">
        <f>VLOOKUP($D270,LiquidityProfile!$A:$C,2,0)</f>
        <v>5</v>
      </c>
      <c r="J270" s="3">
        <f>VLOOKUP($D270,LiquidityProfile!$A:$C,3,0)</f>
        <v>180</v>
      </c>
      <c r="K270" s="3" t="str">
        <f t="shared" si="13"/>
        <v>Liquidity Provider</v>
      </c>
      <c r="L270" s="3" t="str">
        <f t="shared" si="14"/>
        <v>Liquidity Receiver</v>
      </c>
    </row>
    <row r="271" spans="1:12" ht="15.75" thickBot="1" x14ac:dyDescent="0.3">
      <c r="A271" s="3" t="s">
        <v>1614</v>
      </c>
      <c r="B271" s="3" t="s">
        <v>1615</v>
      </c>
      <c r="C271" s="3" t="s">
        <v>65</v>
      </c>
      <c r="D271" s="3" t="s">
        <v>4</v>
      </c>
      <c r="E271" s="7">
        <v>45933</v>
      </c>
      <c r="F271" s="7">
        <v>45938</v>
      </c>
      <c r="G271" s="3">
        <f t="shared" si="12"/>
        <v>5</v>
      </c>
      <c r="H271" s="3" t="str">
        <f>IF(ISNUMBER(MATCH(A271,Closed!$A:$A,0)), "Closed", IF(G271&lt;=2,"Daily",IF(G271&lt;=5,"Weekly",IF(G271&lt;=31,"Monthly",IF(G271&lt;=90,"Quarterly",IF(G271&lt;=180,"Semi-annual",IF(G271&lt;=366,"Annual","Missing Data")))))))</f>
        <v>Weekly</v>
      </c>
      <c r="I271" s="3">
        <f>VLOOKUP($D271,LiquidityProfile!$A:$C,2,0)</f>
        <v>5</v>
      </c>
      <c r="J271" s="3">
        <f>VLOOKUP($D271,LiquidityProfile!$A:$C,3,0)</f>
        <v>180</v>
      </c>
      <c r="K271" s="3" t="str">
        <f t="shared" si="13"/>
        <v>Liquidity Provider</v>
      </c>
      <c r="L271" s="3" t="str">
        <f t="shared" si="14"/>
        <v>Liquidity Receiver</v>
      </c>
    </row>
    <row r="272" spans="1:12" ht="15.75" thickBot="1" x14ac:dyDescent="0.3">
      <c r="A272" s="3" t="s">
        <v>412</v>
      </c>
      <c r="B272" s="3" t="s">
        <v>413</v>
      </c>
      <c r="C272" s="3" t="s">
        <v>65</v>
      </c>
      <c r="D272" s="3" t="s">
        <v>4</v>
      </c>
      <c r="E272" s="7">
        <v>45933</v>
      </c>
      <c r="F272" s="7">
        <v>45938</v>
      </c>
      <c r="G272" s="3">
        <f t="shared" si="12"/>
        <v>5</v>
      </c>
      <c r="H272" s="3" t="str">
        <f>IF(ISNUMBER(MATCH(A272,Closed!$A:$A,0)), "Closed", IF(G272&lt;=2,"Daily",IF(G272&lt;=5,"Weekly",IF(G272&lt;=31,"Monthly",IF(G272&lt;=90,"Quarterly",IF(G272&lt;=180,"Semi-annual",IF(G272&lt;=366,"Annual","Missing Data")))))))</f>
        <v>Weekly</v>
      </c>
      <c r="I272" s="3">
        <f>VLOOKUP($D272,LiquidityProfile!$A:$C,2,0)</f>
        <v>5</v>
      </c>
      <c r="J272" s="3">
        <f>VLOOKUP($D272,LiquidityProfile!$A:$C,3,0)</f>
        <v>180</v>
      </c>
      <c r="K272" s="3" t="str">
        <f t="shared" si="13"/>
        <v>Liquidity Provider</v>
      </c>
      <c r="L272" s="3" t="str">
        <f t="shared" si="14"/>
        <v>Liquidity Receiver</v>
      </c>
    </row>
    <row r="273" spans="1:12" ht="15.75" thickBot="1" x14ac:dyDescent="0.3">
      <c r="A273" s="3" t="s">
        <v>1616</v>
      </c>
      <c r="B273" s="3" t="s">
        <v>1617</v>
      </c>
      <c r="C273" s="3" t="s">
        <v>65</v>
      </c>
      <c r="D273" s="3" t="s">
        <v>4</v>
      </c>
      <c r="E273" s="7">
        <v>45933</v>
      </c>
      <c r="F273" s="7">
        <v>45938</v>
      </c>
      <c r="G273" s="3">
        <f t="shared" si="12"/>
        <v>5</v>
      </c>
      <c r="H273" s="3" t="str">
        <f>IF(ISNUMBER(MATCH(A273,Closed!$A:$A,0)), "Closed", IF(G273&lt;=2,"Daily",IF(G273&lt;=5,"Weekly",IF(G273&lt;=31,"Monthly",IF(G273&lt;=90,"Quarterly",IF(G273&lt;=180,"Semi-annual",IF(G273&lt;=366,"Annual","Missing Data")))))))</f>
        <v>Weekly</v>
      </c>
      <c r="I273" s="3">
        <f>VLOOKUP($D273,LiquidityProfile!$A:$C,2,0)</f>
        <v>5</v>
      </c>
      <c r="J273" s="3">
        <f>VLOOKUP($D273,LiquidityProfile!$A:$C,3,0)</f>
        <v>180</v>
      </c>
      <c r="K273" s="3" t="str">
        <f t="shared" si="13"/>
        <v>Liquidity Provider</v>
      </c>
      <c r="L273" s="3" t="str">
        <f t="shared" si="14"/>
        <v>Liquidity Receiver</v>
      </c>
    </row>
    <row r="274" spans="1:12" ht="15.75" thickBot="1" x14ac:dyDescent="0.3">
      <c r="A274" s="3" t="s">
        <v>1618</v>
      </c>
      <c r="B274" s="3" t="s">
        <v>1619</v>
      </c>
      <c r="C274" s="3" t="s">
        <v>65</v>
      </c>
      <c r="D274" s="3" t="s">
        <v>4</v>
      </c>
      <c r="E274" s="7">
        <v>45937</v>
      </c>
      <c r="F274" s="7">
        <v>45938</v>
      </c>
      <c r="G274" s="3">
        <f t="shared" si="12"/>
        <v>1</v>
      </c>
      <c r="H274" s="3" t="str">
        <f>IF(ISNUMBER(MATCH(A274,Closed!$A:$A,0)), "Closed", IF(G274&lt;=2,"Daily",IF(G274&lt;=5,"Weekly",IF(G274&lt;=31,"Monthly",IF(G274&lt;=90,"Quarterly",IF(G274&lt;=180,"Semi-annual",IF(G274&lt;=366,"Annual","Missing Data")))))))</f>
        <v>Daily</v>
      </c>
      <c r="I274" s="3">
        <f>VLOOKUP($D274,LiquidityProfile!$A:$C,2,0)</f>
        <v>5</v>
      </c>
      <c r="J274" s="3">
        <f>VLOOKUP($D274,LiquidityProfile!$A:$C,3,0)</f>
        <v>180</v>
      </c>
      <c r="K274" s="3" t="str">
        <f t="shared" si="13"/>
        <v>Liquidity Provider</v>
      </c>
      <c r="L274" s="3" t="str">
        <f t="shared" si="14"/>
        <v>Liquidity Receiver</v>
      </c>
    </row>
    <row r="275" spans="1:12" ht="15.75" thickBot="1" x14ac:dyDescent="0.3">
      <c r="A275" s="3" t="s">
        <v>458</v>
      </c>
      <c r="B275" s="3" t="s">
        <v>459</v>
      </c>
      <c r="C275" s="3" t="s">
        <v>65</v>
      </c>
      <c r="D275" s="3" t="s">
        <v>4</v>
      </c>
      <c r="E275" s="7">
        <v>45936</v>
      </c>
      <c r="F275" s="7">
        <v>45938</v>
      </c>
      <c r="G275" s="3">
        <f t="shared" si="12"/>
        <v>2</v>
      </c>
      <c r="H275" s="3" t="str">
        <f>IF(ISNUMBER(MATCH(A275,Closed!$A:$A,0)), "Closed", IF(G275&lt;=2,"Daily",IF(G275&lt;=5,"Weekly",IF(G275&lt;=31,"Monthly",IF(G275&lt;=90,"Quarterly",IF(G275&lt;=180,"Semi-annual",IF(G275&lt;=366,"Annual","Missing Data")))))))</f>
        <v>Daily</v>
      </c>
      <c r="I275" s="3">
        <f>VLOOKUP($D275,LiquidityProfile!$A:$C,2,0)</f>
        <v>5</v>
      </c>
      <c r="J275" s="3">
        <f>VLOOKUP($D275,LiquidityProfile!$A:$C,3,0)</f>
        <v>180</v>
      </c>
      <c r="K275" s="3" t="str">
        <f t="shared" si="13"/>
        <v>Liquidity Provider</v>
      </c>
      <c r="L275" s="3" t="str">
        <f t="shared" si="14"/>
        <v>Liquidity Receiver</v>
      </c>
    </row>
    <row r="276" spans="1:12" ht="15.75" thickBot="1" x14ac:dyDescent="0.3">
      <c r="A276" s="3" t="s">
        <v>440</v>
      </c>
      <c r="B276" s="3" t="s">
        <v>441</v>
      </c>
      <c r="C276" s="3" t="s">
        <v>65</v>
      </c>
      <c r="D276" s="3" t="s">
        <v>4</v>
      </c>
      <c r="E276" s="7">
        <v>45933</v>
      </c>
      <c r="F276" s="7">
        <v>45938</v>
      </c>
      <c r="G276" s="3">
        <f t="shared" si="12"/>
        <v>5</v>
      </c>
      <c r="H276" s="3" t="str">
        <f>IF(ISNUMBER(MATCH(A276,Closed!$A:$A,0)), "Closed", IF(G276&lt;=2,"Daily",IF(G276&lt;=5,"Weekly",IF(G276&lt;=31,"Monthly",IF(G276&lt;=90,"Quarterly",IF(G276&lt;=180,"Semi-annual",IF(G276&lt;=366,"Annual","Missing Data")))))))</f>
        <v>Weekly</v>
      </c>
      <c r="I276" s="3">
        <f>VLOOKUP($D276,LiquidityProfile!$A:$C,2,0)</f>
        <v>5</v>
      </c>
      <c r="J276" s="3">
        <f>VLOOKUP($D276,LiquidityProfile!$A:$C,3,0)</f>
        <v>180</v>
      </c>
      <c r="K276" s="3" t="str">
        <f t="shared" si="13"/>
        <v>Liquidity Provider</v>
      </c>
      <c r="L276" s="3" t="str">
        <f t="shared" si="14"/>
        <v>Liquidity Receiver</v>
      </c>
    </row>
    <row r="277" spans="1:12" ht="15.75" thickBot="1" x14ac:dyDescent="0.3">
      <c r="A277" s="3" t="s">
        <v>1620</v>
      </c>
      <c r="B277" s="3" t="s">
        <v>1621</v>
      </c>
      <c r="C277" s="3" t="s">
        <v>65</v>
      </c>
      <c r="D277" s="3" t="s">
        <v>4</v>
      </c>
      <c r="E277" s="7">
        <v>45936</v>
      </c>
      <c r="F277" s="7">
        <v>45938</v>
      </c>
      <c r="G277" s="3">
        <f t="shared" si="12"/>
        <v>2</v>
      </c>
      <c r="H277" s="3" t="str">
        <f>IF(ISNUMBER(MATCH(A277,Closed!$A:$A,0)), "Closed", IF(G277&lt;=2,"Daily",IF(G277&lt;=5,"Weekly",IF(G277&lt;=31,"Monthly",IF(G277&lt;=90,"Quarterly",IF(G277&lt;=180,"Semi-annual",IF(G277&lt;=366,"Annual","Missing Data")))))))</f>
        <v>Daily</v>
      </c>
      <c r="I277" s="3">
        <f>VLOOKUP($D277,LiquidityProfile!$A:$C,2,0)</f>
        <v>5</v>
      </c>
      <c r="J277" s="3">
        <f>VLOOKUP($D277,LiquidityProfile!$A:$C,3,0)</f>
        <v>180</v>
      </c>
      <c r="K277" s="3" t="str">
        <f t="shared" si="13"/>
        <v>Liquidity Provider</v>
      </c>
      <c r="L277" s="3" t="str">
        <f t="shared" si="14"/>
        <v>Liquidity Receiver</v>
      </c>
    </row>
    <row r="278" spans="1:12" ht="15.75" thickBot="1" x14ac:dyDescent="0.3">
      <c r="A278" s="3" t="s">
        <v>470</v>
      </c>
      <c r="B278" s="3" t="s">
        <v>471</v>
      </c>
      <c r="C278" s="3" t="s">
        <v>65</v>
      </c>
      <c r="D278" s="3" t="s">
        <v>4</v>
      </c>
      <c r="E278" s="7">
        <v>45693</v>
      </c>
      <c r="F278" s="7">
        <v>45938</v>
      </c>
      <c r="G278" s="3">
        <f t="shared" si="12"/>
        <v>245</v>
      </c>
      <c r="H278" s="3" t="str">
        <f>IF(ISNUMBER(MATCH(A278,Closed!$A:$A,0)), "Closed", IF(G278&lt;=2,"Daily",IF(G278&lt;=5,"Weekly",IF(G278&lt;=31,"Monthly",IF(G278&lt;=90,"Quarterly",IF(G278&lt;=180,"Semi-annual",IF(G278&lt;=366,"Annual","Missing Data")))))))</f>
        <v>Annual</v>
      </c>
      <c r="I278" s="3">
        <f>VLOOKUP($D278,LiquidityProfile!$A:$C,2,0)</f>
        <v>5</v>
      </c>
      <c r="J278" s="3">
        <f>VLOOKUP($D278,LiquidityProfile!$A:$C,3,0)</f>
        <v>180</v>
      </c>
      <c r="K278" s="3" t="str">
        <f t="shared" si="13"/>
        <v>Liquidity Provider</v>
      </c>
      <c r="L278" s="3" t="str">
        <f t="shared" si="14"/>
        <v>Liquidity Receiver</v>
      </c>
    </row>
    <row r="279" spans="1:12" ht="15.75" thickBot="1" x14ac:dyDescent="0.3">
      <c r="A279" s="3" t="s">
        <v>444</v>
      </c>
      <c r="B279" s="3" t="s">
        <v>445</v>
      </c>
      <c r="C279" s="3" t="s">
        <v>65</v>
      </c>
      <c r="D279" s="3" t="s">
        <v>4</v>
      </c>
      <c r="E279" s="7">
        <v>45936</v>
      </c>
      <c r="F279" s="7">
        <v>45938</v>
      </c>
      <c r="G279" s="3">
        <f t="shared" si="12"/>
        <v>2</v>
      </c>
      <c r="H279" s="3" t="str">
        <f>IF(ISNUMBER(MATCH(A279,Closed!$A:$A,0)), "Closed", IF(G279&lt;=2,"Daily",IF(G279&lt;=5,"Weekly",IF(G279&lt;=31,"Monthly",IF(G279&lt;=90,"Quarterly",IF(G279&lt;=180,"Semi-annual",IF(G279&lt;=366,"Annual","Missing Data")))))))</f>
        <v>Daily</v>
      </c>
      <c r="I279" s="3">
        <f>VLOOKUP($D279,LiquidityProfile!$A:$C,2,0)</f>
        <v>5</v>
      </c>
      <c r="J279" s="3">
        <f>VLOOKUP($D279,LiquidityProfile!$A:$C,3,0)</f>
        <v>180</v>
      </c>
      <c r="K279" s="3" t="str">
        <f t="shared" si="13"/>
        <v>Liquidity Provider</v>
      </c>
      <c r="L279" s="3" t="str">
        <f t="shared" si="14"/>
        <v>Liquidity Receiver</v>
      </c>
    </row>
    <row r="280" spans="1:12" ht="15.75" thickBot="1" x14ac:dyDescent="0.3">
      <c r="A280" s="3" t="s">
        <v>436</v>
      </c>
      <c r="B280" s="3" t="s">
        <v>437</v>
      </c>
      <c r="C280" s="3" t="s">
        <v>65</v>
      </c>
      <c r="D280" s="3" t="s">
        <v>4</v>
      </c>
      <c r="E280" s="7">
        <v>45937</v>
      </c>
      <c r="F280" s="7">
        <v>45938</v>
      </c>
      <c r="G280" s="3">
        <f t="shared" si="12"/>
        <v>1</v>
      </c>
      <c r="H280" s="3" t="str">
        <f>IF(ISNUMBER(MATCH(A280,Closed!$A:$A,0)), "Closed", IF(G280&lt;=2,"Daily",IF(G280&lt;=5,"Weekly",IF(G280&lt;=31,"Monthly",IF(G280&lt;=90,"Quarterly",IF(G280&lt;=180,"Semi-annual",IF(G280&lt;=366,"Annual","Missing Data")))))))</f>
        <v>Daily</v>
      </c>
      <c r="I280" s="3">
        <f>VLOOKUP($D280,LiquidityProfile!$A:$C,2,0)</f>
        <v>5</v>
      </c>
      <c r="J280" s="3">
        <f>VLOOKUP($D280,LiquidityProfile!$A:$C,3,0)</f>
        <v>180</v>
      </c>
      <c r="K280" s="3" t="str">
        <f t="shared" si="13"/>
        <v>Liquidity Provider</v>
      </c>
      <c r="L280" s="3" t="str">
        <f t="shared" si="14"/>
        <v>Liquidity Receiver</v>
      </c>
    </row>
    <row r="281" spans="1:12" ht="15.75" thickBot="1" x14ac:dyDescent="0.3">
      <c r="A281" s="3" t="s">
        <v>1622</v>
      </c>
      <c r="B281" s="3" t="s">
        <v>1623</v>
      </c>
      <c r="C281" s="3" t="s">
        <v>65</v>
      </c>
      <c r="D281" s="3" t="s">
        <v>4</v>
      </c>
      <c r="E281" s="7">
        <v>45933</v>
      </c>
      <c r="F281" s="7">
        <v>45938</v>
      </c>
      <c r="G281" s="3">
        <f t="shared" si="12"/>
        <v>5</v>
      </c>
      <c r="H281" s="3" t="str">
        <f>IF(ISNUMBER(MATCH(A281,Closed!$A:$A,0)), "Closed", IF(G281&lt;=2,"Daily",IF(G281&lt;=5,"Weekly",IF(G281&lt;=31,"Monthly",IF(G281&lt;=90,"Quarterly",IF(G281&lt;=180,"Semi-annual",IF(G281&lt;=366,"Annual","Missing Data")))))))</f>
        <v>Weekly</v>
      </c>
      <c r="I281" s="3">
        <f>VLOOKUP($D281,LiquidityProfile!$A:$C,2,0)</f>
        <v>5</v>
      </c>
      <c r="J281" s="3">
        <f>VLOOKUP($D281,LiquidityProfile!$A:$C,3,0)</f>
        <v>180</v>
      </c>
      <c r="K281" s="3" t="str">
        <f t="shared" si="13"/>
        <v>Liquidity Provider</v>
      </c>
      <c r="L281" s="3" t="str">
        <f t="shared" si="14"/>
        <v>Liquidity Receiver</v>
      </c>
    </row>
    <row r="282" spans="1:12" ht="15.75" thickBot="1" x14ac:dyDescent="0.3">
      <c r="A282" s="3" t="s">
        <v>478</v>
      </c>
      <c r="B282" s="3" t="s">
        <v>479</v>
      </c>
      <c r="C282" s="3" t="s">
        <v>65</v>
      </c>
      <c r="D282" s="3" t="s">
        <v>4</v>
      </c>
      <c r="E282" s="7">
        <v>45933</v>
      </c>
      <c r="F282" s="7">
        <v>45938</v>
      </c>
      <c r="G282" s="3">
        <f t="shared" si="12"/>
        <v>5</v>
      </c>
      <c r="H282" s="3" t="str">
        <f>IF(ISNUMBER(MATCH(A282,Closed!$A:$A,0)), "Closed", IF(G282&lt;=2,"Daily",IF(G282&lt;=5,"Weekly",IF(G282&lt;=31,"Monthly",IF(G282&lt;=90,"Quarterly",IF(G282&lt;=180,"Semi-annual",IF(G282&lt;=366,"Annual","Missing Data")))))))</f>
        <v>Weekly</v>
      </c>
      <c r="I282" s="3">
        <f>VLOOKUP($D282,LiquidityProfile!$A:$C,2,0)</f>
        <v>5</v>
      </c>
      <c r="J282" s="3">
        <f>VLOOKUP($D282,LiquidityProfile!$A:$C,3,0)</f>
        <v>180</v>
      </c>
      <c r="K282" s="3" t="str">
        <f t="shared" si="13"/>
        <v>Liquidity Provider</v>
      </c>
      <c r="L282" s="3" t="str">
        <f t="shared" si="14"/>
        <v>Liquidity Receiver</v>
      </c>
    </row>
    <row r="283" spans="1:12" ht="15.75" thickBot="1" x14ac:dyDescent="0.3">
      <c r="A283" s="3" t="s">
        <v>422</v>
      </c>
      <c r="B283" s="3" t="s">
        <v>423</v>
      </c>
      <c r="C283" s="3" t="s">
        <v>65</v>
      </c>
      <c r="D283" s="3" t="s">
        <v>4</v>
      </c>
      <c r="E283" s="7">
        <v>45933</v>
      </c>
      <c r="F283" s="7">
        <v>45938</v>
      </c>
      <c r="G283" s="3">
        <f t="shared" si="12"/>
        <v>5</v>
      </c>
      <c r="H283" s="3" t="str">
        <f>IF(ISNUMBER(MATCH(A283,Closed!$A:$A,0)), "Closed", IF(G283&lt;=2,"Daily",IF(G283&lt;=5,"Weekly",IF(G283&lt;=31,"Monthly",IF(G283&lt;=90,"Quarterly",IF(G283&lt;=180,"Semi-annual",IF(G283&lt;=366,"Annual","Missing Data")))))))</f>
        <v>Weekly</v>
      </c>
      <c r="I283" s="3">
        <f>VLOOKUP($D283,LiquidityProfile!$A:$C,2,0)</f>
        <v>5</v>
      </c>
      <c r="J283" s="3">
        <f>VLOOKUP($D283,LiquidityProfile!$A:$C,3,0)</f>
        <v>180</v>
      </c>
      <c r="K283" s="3" t="str">
        <f t="shared" si="13"/>
        <v>Liquidity Provider</v>
      </c>
      <c r="L283" s="3" t="str">
        <f t="shared" si="14"/>
        <v>Liquidity Receiver</v>
      </c>
    </row>
    <row r="284" spans="1:12" ht="15.75" thickBot="1" x14ac:dyDescent="0.3">
      <c r="A284" s="3" t="s">
        <v>428</v>
      </c>
      <c r="B284" s="3" t="s">
        <v>429</v>
      </c>
      <c r="C284" s="3" t="s">
        <v>65</v>
      </c>
      <c r="D284" s="3" t="s">
        <v>4</v>
      </c>
      <c r="E284" s="7">
        <v>45936</v>
      </c>
      <c r="F284" s="7">
        <v>45938</v>
      </c>
      <c r="G284" s="3">
        <f t="shared" si="12"/>
        <v>2</v>
      </c>
      <c r="H284" s="3" t="str">
        <f>IF(ISNUMBER(MATCH(A284,Closed!$A:$A,0)), "Closed", IF(G284&lt;=2,"Daily",IF(G284&lt;=5,"Weekly",IF(G284&lt;=31,"Monthly",IF(G284&lt;=90,"Quarterly",IF(G284&lt;=180,"Semi-annual",IF(G284&lt;=366,"Annual","Missing Data")))))))</f>
        <v>Daily</v>
      </c>
      <c r="I284" s="3">
        <f>VLOOKUP($D284,LiquidityProfile!$A:$C,2,0)</f>
        <v>5</v>
      </c>
      <c r="J284" s="3">
        <f>VLOOKUP($D284,LiquidityProfile!$A:$C,3,0)</f>
        <v>180</v>
      </c>
      <c r="K284" s="3" t="str">
        <f t="shared" si="13"/>
        <v>Liquidity Provider</v>
      </c>
      <c r="L284" s="3" t="str">
        <f t="shared" si="14"/>
        <v>Liquidity Receiver</v>
      </c>
    </row>
    <row r="285" spans="1:12" ht="15.75" thickBot="1" x14ac:dyDescent="0.3">
      <c r="A285" s="3" t="s">
        <v>424</v>
      </c>
      <c r="B285" s="3" t="s">
        <v>425</v>
      </c>
      <c r="C285" s="3" t="s">
        <v>65</v>
      </c>
      <c r="D285" s="3" t="s">
        <v>4</v>
      </c>
      <c r="E285" s="7">
        <v>45933</v>
      </c>
      <c r="F285" s="7">
        <v>45938</v>
      </c>
      <c r="G285" s="3">
        <f t="shared" si="12"/>
        <v>5</v>
      </c>
      <c r="H285" s="3" t="str">
        <f>IF(ISNUMBER(MATCH(A285,Closed!$A:$A,0)), "Closed", IF(G285&lt;=2,"Daily",IF(G285&lt;=5,"Weekly",IF(G285&lt;=31,"Monthly",IF(G285&lt;=90,"Quarterly",IF(G285&lt;=180,"Semi-annual",IF(G285&lt;=366,"Annual","Missing Data")))))))</f>
        <v>Weekly</v>
      </c>
      <c r="I285" s="3">
        <f>VLOOKUP($D285,LiquidityProfile!$A:$C,2,0)</f>
        <v>5</v>
      </c>
      <c r="J285" s="3">
        <f>VLOOKUP($D285,LiquidityProfile!$A:$C,3,0)</f>
        <v>180</v>
      </c>
      <c r="K285" s="3" t="str">
        <f t="shared" si="13"/>
        <v>Liquidity Provider</v>
      </c>
      <c r="L285" s="3" t="str">
        <f t="shared" si="14"/>
        <v>Liquidity Receiver</v>
      </c>
    </row>
    <row r="286" spans="1:12" ht="15.75" thickBot="1" x14ac:dyDescent="0.3">
      <c r="A286" s="3" t="s">
        <v>434</v>
      </c>
      <c r="B286" s="3" t="s">
        <v>435</v>
      </c>
      <c r="C286" s="3" t="s">
        <v>65</v>
      </c>
      <c r="D286" s="3" t="s">
        <v>4</v>
      </c>
      <c r="E286" s="7">
        <v>45937</v>
      </c>
      <c r="F286" s="7">
        <v>45938</v>
      </c>
      <c r="G286" s="3">
        <f t="shared" si="12"/>
        <v>1</v>
      </c>
      <c r="H286" s="3" t="str">
        <f>IF(ISNUMBER(MATCH(A286,Closed!$A:$A,0)), "Closed", IF(G286&lt;=2,"Daily",IF(G286&lt;=5,"Weekly",IF(G286&lt;=31,"Monthly",IF(G286&lt;=90,"Quarterly",IF(G286&lt;=180,"Semi-annual",IF(G286&lt;=366,"Annual","Missing Data")))))))</f>
        <v>Daily</v>
      </c>
      <c r="I286" s="3">
        <f>VLOOKUP($D286,LiquidityProfile!$A:$C,2,0)</f>
        <v>5</v>
      </c>
      <c r="J286" s="3">
        <f>VLOOKUP($D286,LiquidityProfile!$A:$C,3,0)</f>
        <v>180</v>
      </c>
      <c r="K286" s="3" t="str">
        <f t="shared" si="13"/>
        <v>Liquidity Provider</v>
      </c>
      <c r="L286" s="3" t="str">
        <f t="shared" si="14"/>
        <v>Liquidity Receiver</v>
      </c>
    </row>
    <row r="287" spans="1:12" ht="15.75" thickBot="1" x14ac:dyDescent="0.3">
      <c r="A287" s="3" t="s">
        <v>1624</v>
      </c>
      <c r="B287" s="3" t="s">
        <v>1625</v>
      </c>
      <c r="C287" s="3" t="s">
        <v>65</v>
      </c>
      <c r="D287" s="3" t="s">
        <v>4</v>
      </c>
      <c r="E287" s="7">
        <v>45933</v>
      </c>
      <c r="F287" s="7">
        <v>45938</v>
      </c>
      <c r="G287" s="3">
        <f t="shared" si="12"/>
        <v>5</v>
      </c>
      <c r="H287" s="3" t="str">
        <f>IF(ISNUMBER(MATCH(A287,Closed!$A:$A,0)), "Closed", IF(G287&lt;=2,"Daily",IF(G287&lt;=5,"Weekly",IF(G287&lt;=31,"Monthly",IF(G287&lt;=90,"Quarterly",IF(G287&lt;=180,"Semi-annual",IF(G287&lt;=366,"Annual","Missing Data")))))))</f>
        <v>Closed</v>
      </c>
      <c r="I287" s="3">
        <f>VLOOKUP($D287,LiquidityProfile!$A:$C,2,0)</f>
        <v>5</v>
      </c>
      <c r="J287" s="3">
        <f>VLOOKUP($D287,LiquidityProfile!$A:$C,3,0)</f>
        <v>180</v>
      </c>
      <c r="K287" s="3" t="str">
        <f t="shared" si="13"/>
        <v>Not Applicable</v>
      </c>
      <c r="L287" s="3" t="str">
        <f t="shared" si="14"/>
        <v>Not Applicable</v>
      </c>
    </row>
    <row r="288" spans="1:12" ht="15.75" thickBot="1" x14ac:dyDescent="0.3">
      <c r="A288" s="3" t="s">
        <v>572</v>
      </c>
      <c r="B288" s="3" t="s">
        <v>573</v>
      </c>
      <c r="C288" s="3" t="s">
        <v>40</v>
      </c>
      <c r="D288" s="3" t="s">
        <v>17</v>
      </c>
      <c r="E288" s="7">
        <v>45936</v>
      </c>
      <c r="F288" s="7">
        <v>45938</v>
      </c>
      <c r="G288" s="3">
        <f t="shared" si="12"/>
        <v>2</v>
      </c>
      <c r="H288" s="3" t="str">
        <f>IF(ISNUMBER(MATCH(A288,Closed!$A:$A,0)), "Closed", IF(G288&lt;=2,"Daily",IF(G288&lt;=5,"Weekly",IF(G288&lt;=31,"Monthly",IF(G288&lt;=90,"Quarterly",IF(G288&lt;=180,"Semi-annual",IF(G288&lt;=366,"Annual","Missing Data")))))))</f>
        <v>Daily</v>
      </c>
      <c r="I288" s="3">
        <f>VLOOKUP($D288,LiquidityProfile!$A:$C,2,0)</f>
        <v>5</v>
      </c>
      <c r="J288" s="3">
        <f>VLOOKUP($D288,LiquidityProfile!$A:$C,3,0)</f>
        <v>15</v>
      </c>
      <c r="K288" s="3" t="str">
        <f t="shared" si="13"/>
        <v>Liquidity Provider</v>
      </c>
      <c r="L288" s="3" t="str">
        <f t="shared" si="14"/>
        <v>Liquidity Provider</v>
      </c>
    </row>
    <row r="289" spans="1:12" ht="15.75" thickBot="1" x14ac:dyDescent="0.3">
      <c r="A289" s="3" t="s">
        <v>562</v>
      </c>
      <c r="B289" s="3" t="s">
        <v>563</v>
      </c>
      <c r="C289" s="3" t="s">
        <v>40</v>
      </c>
      <c r="D289" s="3" t="s">
        <v>17</v>
      </c>
      <c r="E289" s="7">
        <v>45937</v>
      </c>
      <c r="F289" s="7">
        <v>45938</v>
      </c>
      <c r="G289" s="3">
        <f t="shared" si="12"/>
        <v>1</v>
      </c>
      <c r="H289" s="3" t="str">
        <f>IF(ISNUMBER(MATCH(A289,Closed!$A:$A,0)), "Closed", IF(G289&lt;=2,"Daily",IF(G289&lt;=5,"Weekly",IF(G289&lt;=31,"Monthly",IF(G289&lt;=90,"Quarterly",IF(G289&lt;=180,"Semi-annual",IF(G289&lt;=366,"Annual","Missing Data")))))))</f>
        <v>Daily</v>
      </c>
      <c r="I289" s="3">
        <f>VLOOKUP($D289,LiquidityProfile!$A:$C,2,0)</f>
        <v>5</v>
      </c>
      <c r="J289" s="3">
        <f>VLOOKUP($D289,LiquidityProfile!$A:$C,3,0)</f>
        <v>15</v>
      </c>
      <c r="K289" s="3" t="str">
        <f t="shared" si="13"/>
        <v>Liquidity Provider</v>
      </c>
      <c r="L289" s="3" t="str">
        <f t="shared" si="14"/>
        <v>Liquidity Provider</v>
      </c>
    </row>
    <row r="290" spans="1:12" ht="15.75" thickBot="1" x14ac:dyDescent="0.3">
      <c r="A290" s="3" t="s">
        <v>566</v>
      </c>
      <c r="B290" s="3" t="s">
        <v>567</v>
      </c>
      <c r="C290" s="3" t="s">
        <v>40</v>
      </c>
      <c r="D290" s="3" t="s">
        <v>17</v>
      </c>
      <c r="E290" s="7">
        <v>45937</v>
      </c>
      <c r="F290" s="7">
        <v>45938</v>
      </c>
      <c r="G290" s="3">
        <f t="shared" si="12"/>
        <v>1</v>
      </c>
      <c r="H290" s="3" t="str">
        <f>IF(ISNUMBER(MATCH(A290,Closed!$A:$A,0)), "Closed", IF(G290&lt;=2,"Daily",IF(G290&lt;=5,"Weekly",IF(G290&lt;=31,"Monthly",IF(G290&lt;=90,"Quarterly",IF(G290&lt;=180,"Semi-annual",IF(G290&lt;=366,"Annual","Missing Data")))))))</f>
        <v>Daily</v>
      </c>
      <c r="I290" s="3">
        <f>VLOOKUP($D290,LiquidityProfile!$A:$C,2,0)</f>
        <v>5</v>
      </c>
      <c r="J290" s="3">
        <f>VLOOKUP($D290,LiquidityProfile!$A:$C,3,0)</f>
        <v>15</v>
      </c>
      <c r="K290" s="3" t="str">
        <f t="shared" si="13"/>
        <v>Liquidity Provider</v>
      </c>
      <c r="L290" s="3" t="str">
        <f t="shared" si="14"/>
        <v>Liquidity Provider</v>
      </c>
    </row>
    <row r="291" spans="1:12" ht="15.75" thickBot="1" x14ac:dyDescent="0.3">
      <c r="A291" s="3" t="s">
        <v>1626</v>
      </c>
      <c r="B291" s="3" t="s">
        <v>1627</v>
      </c>
      <c r="C291" s="3" t="s">
        <v>40</v>
      </c>
      <c r="D291" s="3" t="s">
        <v>17</v>
      </c>
      <c r="E291" s="7">
        <v>45937</v>
      </c>
      <c r="F291" s="7">
        <v>45938</v>
      </c>
      <c r="G291" s="3">
        <f t="shared" si="12"/>
        <v>1</v>
      </c>
      <c r="H291" s="3" t="str">
        <f>IF(ISNUMBER(MATCH(A291,Closed!$A:$A,0)), "Closed", IF(G291&lt;=2,"Daily",IF(G291&lt;=5,"Weekly",IF(G291&lt;=31,"Monthly",IF(G291&lt;=90,"Quarterly",IF(G291&lt;=180,"Semi-annual",IF(G291&lt;=366,"Annual","Missing Data")))))))</f>
        <v>Daily</v>
      </c>
      <c r="I291" s="3">
        <f>VLOOKUP($D291,LiquidityProfile!$A:$C,2,0)</f>
        <v>5</v>
      </c>
      <c r="J291" s="3">
        <f>VLOOKUP($D291,LiquidityProfile!$A:$C,3,0)</f>
        <v>15</v>
      </c>
      <c r="K291" s="3" t="str">
        <f t="shared" si="13"/>
        <v>Liquidity Provider</v>
      </c>
      <c r="L291" s="3" t="str">
        <f t="shared" si="14"/>
        <v>Liquidity Provider</v>
      </c>
    </row>
    <row r="292" spans="1:12" ht="15.75" thickBot="1" x14ac:dyDescent="0.3">
      <c r="A292" s="3" t="s">
        <v>1628</v>
      </c>
      <c r="B292" s="3" t="s">
        <v>1629</v>
      </c>
      <c r="C292" s="3" t="s">
        <v>40</v>
      </c>
      <c r="D292" s="3" t="s">
        <v>17</v>
      </c>
      <c r="E292" s="7">
        <v>45937</v>
      </c>
      <c r="F292" s="7">
        <v>45938</v>
      </c>
      <c r="G292" s="3">
        <f t="shared" si="12"/>
        <v>1</v>
      </c>
      <c r="H292" s="3" t="str">
        <f>IF(ISNUMBER(MATCH(A292,Closed!$A:$A,0)), "Closed", IF(G292&lt;=2,"Daily",IF(G292&lt;=5,"Weekly",IF(G292&lt;=31,"Monthly",IF(G292&lt;=90,"Quarterly",IF(G292&lt;=180,"Semi-annual",IF(G292&lt;=366,"Annual","Missing Data")))))))</f>
        <v>Daily</v>
      </c>
      <c r="I292" s="3">
        <f>VLOOKUP($D292,LiquidityProfile!$A:$C,2,0)</f>
        <v>5</v>
      </c>
      <c r="J292" s="3">
        <f>VLOOKUP($D292,LiquidityProfile!$A:$C,3,0)</f>
        <v>15</v>
      </c>
      <c r="K292" s="3" t="str">
        <f t="shared" si="13"/>
        <v>Liquidity Provider</v>
      </c>
      <c r="L292" s="3" t="str">
        <f t="shared" si="14"/>
        <v>Liquidity Provider</v>
      </c>
    </row>
    <row r="293" spans="1:12" ht="15.75" thickBot="1" x14ac:dyDescent="0.3">
      <c r="A293" s="3" t="s">
        <v>574</v>
      </c>
      <c r="B293" s="3" t="s">
        <v>575</v>
      </c>
      <c r="C293" s="3" t="s">
        <v>40</v>
      </c>
      <c r="D293" s="3" t="s">
        <v>17</v>
      </c>
      <c r="E293" s="7">
        <v>45936</v>
      </c>
      <c r="F293" s="7">
        <v>45938</v>
      </c>
      <c r="G293" s="3">
        <f t="shared" si="12"/>
        <v>2</v>
      </c>
      <c r="H293" s="3" t="str">
        <f>IF(ISNUMBER(MATCH(A293,Closed!$A:$A,0)), "Closed", IF(G293&lt;=2,"Daily",IF(G293&lt;=5,"Weekly",IF(G293&lt;=31,"Monthly",IF(G293&lt;=90,"Quarterly",IF(G293&lt;=180,"Semi-annual",IF(G293&lt;=366,"Annual","Missing Data")))))))</f>
        <v>Daily</v>
      </c>
      <c r="I293" s="3">
        <f>VLOOKUP($D293,LiquidityProfile!$A:$C,2,0)</f>
        <v>5</v>
      </c>
      <c r="J293" s="3">
        <f>VLOOKUP($D293,LiquidityProfile!$A:$C,3,0)</f>
        <v>15</v>
      </c>
      <c r="K293" s="3" t="str">
        <f t="shared" si="13"/>
        <v>Liquidity Provider</v>
      </c>
      <c r="L293" s="3" t="str">
        <f t="shared" si="14"/>
        <v>Liquidity Provider</v>
      </c>
    </row>
    <row r="294" spans="1:12" ht="24.75" thickBot="1" x14ac:dyDescent="0.3">
      <c r="A294" s="3" t="s">
        <v>1630</v>
      </c>
      <c r="B294" s="3" t="s">
        <v>1631</v>
      </c>
      <c r="C294" s="3" t="s">
        <v>40</v>
      </c>
      <c r="D294" s="3" t="s">
        <v>17</v>
      </c>
      <c r="E294" s="7">
        <v>45937</v>
      </c>
      <c r="F294" s="7">
        <v>45938</v>
      </c>
      <c r="G294" s="3">
        <f t="shared" si="12"/>
        <v>1</v>
      </c>
      <c r="H294" s="3" t="str">
        <f>IF(ISNUMBER(MATCH(A294,Closed!$A:$A,0)), "Closed", IF(G294&lt;=2,"Daily",IF(G294&lt;=5,"Weekly",IF(G294&lt;=31,"Monthly",IF(G294&lt;=90,"Quarterly",IF(G294&lt;=180,"Semi-annual",IF(G294&lt;=366,"Annual","Missing Data")))))))</f>
        <v>Daily</v>
      </c>
      <c r="I294" s="3">
        <f>VLOOKUP($D294,LiquidityProfile!$A:$C,2,0)</f>
        <v>5</v>
      </c>
      <c r="J294" s="3">
        <f>VLOOKUP($D294,LiquidityProfile!$A:$C,3,0)</f>
        <v>15</v>
      </c>
      <c r="K294" s="3" t="str">
        <f t="shared" si="13"/>
        <v>Liquidity Provider</v>
      </c>
      <c r="L294" s="3" t="str">
        <f t="shared" si="14"/>
        <v>Liquidity Provider</v>
      </c>
    </row>
    <row r="295" spans="1:12" ht="15.75" thickBot="1" x14ac:dyDescent="0.3">
      <c r="A295" s="3" t="s">
        <v>576</v>
      </c>
      <c r="B295" s="3" t="s">
        <v>577</v>
      </c>
      <c r="C295" s="3" t="s">
        <v>40</v>
      </c>
      <c r="D295" s="3" t="s">
        <v>17</v>
      </c>
      <c r="E295" s="7">
        <v>45937</v>
      </c>
      <c r="F295" s="7">
        <v>45938</v>
      </c>
      <c r="G295" s="3">
        <f t="shared" si="12"/>
        <v>1</v>
      </c>
      <c r="H295" s="3" t="str">
        <f>IF(ISNUMBER(MATCH(A295,Closed!$A:$A,0)), "Closed", IF(G295&lt;=2,"Daily",IF(G295&lt;=5,"Weekly",IF(G295&lt;=31,"Monthly",IF(G295&lt;=90,"Quarterly",IF(G295&lt;=180,"Semi-annual",IF(G295&lt;=366,"Annual","Missing Data")))))))</f>
        <v>Daily</v>
      </c>
      <c r="I295" s="3">
        <f>VLOOKUP($D295,LiquidityProfile!$A:$C,2,0)</f>
        <v>5</v>
      </c>
      <c r="J295" s="3">
        <f>VLOOKUP($D295,LiquidityProfile!$A:$C,3,0)</f>
        <v>15</v>
      </c>
      <c r="K295" s="3" t="str">
        <f t="shared" si="13"/>
        <v>Liquidity Provider</v>
      </c>
      <c r="L295" s="3" t="str">
        <f t="shared" si="14"/>
        <v>Liquidity Provider</v>
      </c>
    </row>
    <row r="296" spans="1:12" ht="15.75" thickBot="1" x14ac:dyDescent="0.3">
      <c r="A296" s="3" t="s">
        <v>578</v>
      </c>
      <c r="B296" s="3" t="s">
        <v>579</v>
      </c>
      <c r="C296" s="3" t="s">
        <v>40</v>
      </c>
      <c r="D296" s="3" t="s">
        <v>17</v>
      </c>
      <c r="E296" s="7">
        <v>45933</v>
      </c>
      <c r="F296" s="7">
        <v>45938</v>
      </c>
      <c r="G296" s="3">
        <f t="shared" si="12"/>
        <v>5</v>
      </c>
      <c r="H296" s="3" t="str">
        <f>IF(ISNUMBER(MATCH(A296,Closed!$A:$A,0)), "Closed", IF(G296&lt;=2,"Daily",IF(G296&lt;=5,"Weekly",IF(G296&lt;=31,"Monthly",IF(G296&lt;=90,"Quarterly",IF(G296&lt;=180,"Semi-annual",IF(G296&lt;=366,"Annual","Missing Data")))))))</f>
        <v>Weekly</v>
      </c>
      <c r="I296" s="3">
        <f>VLOOKUP($D296,LiquidityProfile!$A:$C,2,0)</f>
        <v>5</v>
      </c>
      <c r="J296" s="3">
        <f>VLOOKUP($D296,LiquidityProfile!$A:$C,3,0)</f>
        <v>15</v>
      </c>
      <c r="K296" s="3" t="str">
        <f t="shared" si="13"/>
        <v>Liquidity Provider</v>
      </c>
      <c r="L296" s="3" t="str">
        <f t="shared" si="14"/>
        <v>Liquidity Provider</v>
      </c>
    </row>
    <row r="297" spans="1:12" ht="15.75" thickBot="1" x14ac:dyDescent="0.3">
      <c r="A297" s="3" t="s">
        <v>1632</v>
      </c>
      <c r="B297" s="3" t="s">
        <v>1633</v>
      </c>
      <c r="C297" s="3" t="s">
        <v>40</v>
      </c>
      <c r="D297" s="3" t="s">
        <v>17</v>
      </c>
      <c r="E297" s="7">
        <v>45937</v>
      </c>
      <c r="F297" s="7">
        <v>45938</v>
      </c>
      <c r="G297" s="3">
        <f t="shared" si="12"/>
        <v>1</v>
      </c>
      <c r="H297" s="3" t="str">
        <f>IF(ISNUMBER(MATCH(A297,Closed!$A:$A,0)), "Closed", IF(G297&lt;=2,"Daily",IF(G297&lt;=5,"Weekly",IF(G297&lt;=31,"Monthly",IF(G297&lt;=90,"Quarterly",IF(G297&lt;=180,"Semi-annual",IF(G297&lt;=366,"Annual","Missing Data")))))))</f>
        <v>Daily</v>
      </c>
      <c r="I297" s="3">
        <f>VLOOKUP($D297,LiquidityProfile!$A:$C,2,0)</f>
        <v>5</v>
      </c>
      <c r="J297" s="3">
        <f>VLOOKUP($D297,LiquidityProfile!$A:$C,3,0)</f>
        <v>15</v>
      </c>
      <c r="K297" s="3" t="str">
        <f t="shared" si="13"/>
        <v>Liquidity Provider</v>
      </c>
      <c r="L297" s="3" t="str">
        <f t="shared" si="14"/>
        <v>Liquidity Provider</v>
      </c>
    </row>
    <row r="298" spans="1:12" ht="15.75" thickBot="1" x14ac:dyDescent="0.3">
      <c r="A298" s="3" t="s">
        <v>568</v>
      </c>
      <c r="B298" s="3" t="s">
        <v>569</v>
      </c>
      <c r="C298" s="3" t="s">
        <v>40</v>
      </c>
      <c r="D298" s="3" t="s">
        <v>17</v>
      </c>
      <c r="E298" s="7">
        <v>45937</v>
      </c>
      <c r="F298" s="7">
        <v>45938</v>
      </c>
      <c r="G298" s="3">
        <f t="shared" si="12"/>
        <v>1</v>
      </c>
      <c r="H298" s="3" t="str">
        <f>IF(ISNUMBER(MATCH(A298,Closed!$A:$A,0)), "Closed", IF(G298&lt;=2,"Daily",IF(G298&lt;=5,"Weekly",IF(G298&lt;=31,"Monthly",IF(G298&lt;=90,"Quarterly",IF(G298&lt;=180,"Semi-annual",IF(G298&lt;=366,"Annual","Missing Data")))))))</f>
        <v>Daily</v>
      </c>
      <c r="I298" s="3">
        <f>VLOOKUP($D298,LiquidityProfile!$A:$C,2,0)</f>
        <v>5</v>
      </c>
      <c r="J298" s="3">
        <f>VLOOKUP($D298,LiquidityProfile!$A:$C,3,0)</f>
        <v>15</v>
      </c>
      <c r="K298" s="3" t="str">
        <f t="shared" si="13"/>
        <v>Liquidity Provider</v>
      </c>
      <c r="L298" s="3" t="str">
        <f t="shared" si="14"/>
        <v>Liquidity Provider</v>
      </c>
    </row>
    <row r="299" spans="1:12" ht="15.75" thickBot="1" x14ac:dyDescent="0.3">
      <c r="A299" s="3" t="s">
        <v>564</v>
      </c>
      <c r="B299" s="3" t="s">
        <v>565</v>
      </c>
      <c r="C299" s="3" t="s">
        <v>40</v>
      </c>
      <c r="D299" s="3" t="s">
        <v>17</v>
      </c>
      <c r="E299" s="7">
        <v>45937</v>
      </c>
      <c r="F299" s="7">
        <v>45938</v>
      </c>
      <c r="G299" s="3">
        <f t="shared" si="12"/>
        <v>1</v>
      </c>
      <c r="H299" s="3" t="str">
        <f>IF(ISNUMBER(MATCH(A299,Closed!$A:$A,0)), "Closed", IF(G299&lt;=2,"Daily",IF(G299&lt;=5,"Weekly",IF(G299&lt;=31,"Monthly",IF(G299&lt;=90,"Quarterly",IF(G299&lt;=180,"Semi-annual",IF(G299&lt;=366,"Annual","Missing Data")))))))</f>
        <v>Daily</v>
      </c>
      <c r="I299" s="3">
        <f>VLOOKUP($D299,LiquidityProfile!$A:$C,2,0)</f>
        <v>5</v>
      </c>
      <c r="J299" s="3">
        <f>VLOOKUP($D299,LiquidityProfile!$A:$C,3,0)</f>
        <v>15</v>
      </c>
      <c r="K299" s="3" t="str">
        <f t="shared" si="13"/>
        <v>Liquidity Provider</v>
      </c>
      <c r="L299" s="3" t="str">
        <f t="shared" si="14"/>
        <v>Liquidity Provider</v>
      </c>
    </row>
    <row r="300" spans="1:12" ht="15.75" thickBot="1" x14ac:dyDescent="0.3">
      <c r="A300" s="3" t="s">
        <v>556</v>
      </c>
      <c r="B300" s="3" t="s">
        <v>557</v>
      </c>
      <c r="C300" s="3" t="s">
        <v>40</v>
      </c>
      <c r="D300" s="3" t="s">
        <v>17</v>
      </c>
      <c r="E300" s="7">
        <v>45937</v>
      </c>
      <c r="F300" s="7">
        <v>45938</v>
      </c>
      <c r="G300" s="3">
        <f t="shared" si="12"/>
        <v>1</v>
      </c>
      <c r="H300" s="3" t="str">
        <f>IF(ISNUMBER(MATCH(A300,Closed!$A:$A,0)), "Closed", IF(G300&lt;=2,"Daily",IF(G300&lt;=5,"Weekly",IF(G300&lt;=31,"Monthly",IF(G300&lt;=90,"Quarterly",IF(G300&lt;=180,"Semi-annual",IF(G300&lt;=366,"Annual","Missing Data")))))))</f>
        <v>Daily</v>
      </c>
      <c r="I300" s="3">
        <f>VLOOKUP($D300,LiquidityProfile!$A:$C,2,0)</f>
        <v>5</v>
      </c>
      <c r="J300" s="3">
        <f>VLOOKUP($D300,LiquidityProfile!$A:$C,3,0)</f>
        <v>15</v>
      </c>
      <c r="K300" s="3" t="str">
        <f t="shared" si="13"/>
        <v>Liquidity Provider</v>
      </c>
      <c r="L300" s="3" t="str">
        <f t="shared" si="14"/>
        <v>Liquidity Provider</v>
      </c>
    </row>
    <row r="301" spans="1:12" ht="15.75" thickBot="1" x14ac:dyDescent="0.3">
      <c r="A301" s="3" t="s">
        <v>570</v>
      </c>
      <c r="B301" s="3" t="s">
        <v>571</v>
      </c>
      <c r="C301" s="3" t="s">
        <v>40</v>
      </c>
      <c r="D301" s="3" t="s">
        <v>17</v>
      </c>
      <c r="E301" s="7">
        <v>45937</v>
      </c>
      <c r="F301" s="7">
        <v>45938</v>
      </c>
      <c r="G301" s="3">
        <f t="shared" si="12"/>
        <v>1</v>
      </c>
      <c r="H301" s="3" t="str">
        <f>IF(ISNUMBER(MATCH(A301,Closed!$A:$A,0)), "Closed", IF(G301&lt;=2,"Daily",IF(G301&lt;=5,"Weekly",IF(G301&lt;=31,"Monthly",IF(G301&lt;=90,"Quarterly",IF(G301&lt;=180,"Semi-annual",IF(G301&lt;=366,"Annual","Missing Data")))))))</f>
        <v>Daily</v>
      </c>
      <c r="I301" s="3">
        <f>VLOOKUP($D301,LiquidityProfile!$A:$C,2,0)</f>
        <v>5</v>
      </c>
      <c r="J301" s="3">
        <f>VLOOKUP($D301,LiquidityProfile!$A:$C,3,0)</f>
        <v>15</v>
      </c>
      <c r="K301" s="3" t="str">
        <f t="shared" si="13"/>
        <v>Liquidity Provider</v>
      </c>
      <c r="L301" s="3" t="str">
        <f t="shared" si="14"/>
        <v>Liquidity Provider</v>
      </c>
    </row>
    <row r="302" spans="1:12" ht="15.75" thickBot="1" x14ac:dyDescent="0.3">
      <c r="A302" s="3" t="s">
        <v>558</v>
      </c>
      <c r="B302" s="3" t="s">
        <v>559</v>
      </c>
      <c r="C302" s="3" t="s">
        <v>40</v>
      </c>
      <c r="D302" s="3" t="s">
        <v>17</v>
      </c>
      <c r="E302" s="7">
        <v>45937</v>
      </c>
      <c r="F302" s="7">
        <v>45938</v>
      </c>
      <c r="G302" s="3">
        <f t="shared" si="12"/>
        <v>1</v>
      </c>
      <c r="H302" s="3" t="str">
        <f>IF(ISNUMBER(MATCH(A302,Closed!$A:$A,0)), "Closed", IF(G302&lt;=2,"Daily",IF(G302&lt;=5,"Weekly",IF(G302&lt;=31,"Monthly",IF(G302&lt;=90,"Quarterly",IF(G302&lt;=180,"Semi-annual",IF(G302&lt;=366,"Annual","Missing Data")))))))</f>
        <v>Daily</v>
      </c>
      <c r="I302" s="3">
        <f>VLOOKUP($D302,LiquidityProfile!$A:$C,2,0)</f>
        <v>5</v>
      </c>
      <c r="J302" s="3">
        <f>VLOOKUP($D302,LiquidityProfile!$A:$C,3,0)</f>
        <v>15</v>
      </c>
      <c r="K302" s="3" t="str">
        <f t="shared" si="13"/>
        <v>Liquidity Provider</v>
      </c>
      <c r="L302" s="3" t="str">
        <f t="shared" si="14"/>
        <v>Liquidity Provider</v>
      </c>
    </row>
    <row r="303" spans="1:12" ht="15.75" thickBot="1" x14ac:dyDescent="0.3">
      <c r="A303" s="3" t="s">
        <v>560</v>
      </c>
      <c r="B303" s="3" t="s">
        <v>561</v>
      </c>
      <c r="C303" s="3" t="s">
        <v>40</v>
      </c>
      <c r="D303" s="3" t="s">
        <v>17</v>
      </c>
      <c r="E303" s="7">
        <v>45937</v>
      </c>
      <c r="F303" s="7">
        <v>45938</v>
      </c>
      <c r="G303" s="3">
        <f t="shared" si="12"/>
        <v>1</v>
      </c>
      <c r="H303" s="3" t="str">
        <f>IF(ISNUMBER(MATCH(A303,Closed!$A:$A,0)), "Closed", IF(G303&lt;=2,"Daily",IF(G303&lt;=5,"Weekly",IF(G303&lt;=31,"Monthly",IF(G303&lt;=90,"Quarterly",IF(G303&lt;=180,"Semi-annual",IF(G303&lt;=366,"Annual","Missing Data")))))))</f>
        <v>Daily</v>
      </c>
      <c r="I303" s="3">
        <f>VLOOKUP($D303,LiquidityProfile!$A:$C,2,0)</f>
        <v>5</v>
      </c>
      <c r="J303" s="3">
        <f>VLOOKUP($D303,LiquidityProfile!$A:$C,3,0)</f>
        <v>15</v>
      </c>
      <c r="K303" s="3" t="str">
        <f t="shared" si="13"/>
        <v>Liquidity Provider</v>
      </c>
      <c r="L303" s="3" t="str">
        <f t="shared" si="14"/>
        <v>Liquidity Provider</v>
      </c>
    </row>
    <row r="304" spans="1:12" ht="15.75" thickBot="1" x14ac:dyDescent="0.3">
      <c r="A304" s="3" t="s">
        <v>1634</v>
      </c>
      <c r="B304" s="3" t="s">
        <v>1635</v>
      </c>
      <c r="C304" s="3" t="s">
        <v>40</v>
      </c>
      <c r="D304" s="3" t="s">
        <v>17</v>
      </c>
      <c r="E304" s="7">
        <v>45937</v>
      </c>
      <c r="F304" s="7">
        <v>45938</v>
      </c>
      <c r="G304" s="3">
        <f t="shared" si="12"/>
        <v>1</v>
      </c>
      <c r="H304" s="3" t="str">
        <f>IF(ISNUMBER(MATCH(A304,Closed!$A:$A,0)), "Closed", IF(G304&lt;=2,"Daily",IF(G304&lt;=5,"Weekly",IF(G304&lt;=31,"Monthly",IF(G304&lt;=90,"Quarterly",IF(G304&lt;=180,"Semi-annual",IF(G304&lt;=366,"Annual","Missing Data")))))))</f>
        <v>Daily</v>
      </c>
      <c r="I304" s="3">
        <f>VLOOKUP($D304,LiquidityProfile!$A:$C,2,0)</f>
        <v>5</v>
      </c>
      <c r="J304" s="3">
        <f>VLOOKUP($D304,LiquidityProfile!$A:$C,3,0)</f>
        <v>15</v>
      </c>
      <c r="K304" s="3" t="str">
        <f t="shared" si="13"/>
        <v>Liquidity Provider</v>
      </c>
      <c r="L304" s="3" t="str">
        <f t="shared" si="14"/>
        <v>Liquidity Provider</v>
      </c>
    </row>
    <row r="305" spans="1:12" ht="15.75" thickBot="1" x14ac:dyDescent="0.3">
      <c r="A305" s="3" t="s">
        <v>1636</v>
      </c>
      <c r="B305" s="3" t="s">
        <v>1637</v>
      </c>
      <c r="C305" s="3" t="s">
        <v>65</v>
      </c>
      <c r="D305" s="3" t="s">
        <v>17</v>
      </c>
      <c r="E305" s="7">
        <v>45937</v>
      </c>
      <c r="F305" s="7">
        <v>45938</v>
      </c>
      <c r="G305" s="3">
        <f t="shared" si="12"/>
        <v>1</v>
      </c>
      <c r="H305" s="3" t="str">
        <f>IF(ISNUMBER(MATCH(A305,Closed!$A:$A,0)), "Closed", IF(G305&lt;=2,"Daily",IF(G305&lt;=5,"Weekly",IF(G305&lt;=31,"Monthly",IF(G305&lt;=90,"Quarterly",IF(G305&lt;=180,"Semi-annual",IF(G305&lt;=366,"Annual","Missing Data")))))))</f>
        <v>Daily</v>
      </c>
      <c r="I305" s="3">
        <f>VLOOKUP($D305,LiquidityProfile!$A:$C,2,0)</f>
        <v>5</v>
      </c>
      <c r="J305" s="3">
        <f>VLOOKUP($D305,LiquidityProfile!$A:$C,3,0)</f>
        <v>15</v>
      </c>
      <c r="K305" s="3" t="str">
        <f t="shared" si="13"/>
        <v>Liquidity Provider</v>
      </c>
      <c r="L305" s="3" t="str">
        <f t="shared" si="14"/>
        <v>Liquidity Provider</v>
      </c>
    </row>
    <row r="306" spans="1:12" ht="15.75" thickBot="1" x14ac:dyDescent="0.3">
      <c r="A306" s="3" t="s">
        <v>1638</v>
      </c>
      <c r="B306" s="3" t="s">
        <v>1639</v>
      </c>
      <c r="C306" s="3" t="s">
        <v>65</v>
      </c>
      <c r="D306" s="3" t="s">
        <v>17</v>
      </c>
      <c r="E306" s="7">
        <v>45933</v>
      </c>
      <c r="F306" s="7">
        <v>45938</v>
      </c>
      <c r="G306" s="3">
        <f t="shared" si="12"/>
        <v>5</v>
      </c>
      <c r="H306" s="3" t="str">
        <f>IF(ISNUMBER(MATCH(A306,Closed!$A:$A,0)), "Closed", IF(G306&lt;=2,"Daily",IF(G306&lt;=5,"Weekly",IF(G306&lt;=31,"Monthly",IF(G306&lt;=90,"Quarterly",IF(G306&lt;=180,"Semi-annual",IF(G306&lt;=366,"Annual","Missing Data")))))))</f>
        <v>Weekly</v>
      </c>
      <c r="I306" s="3">
        <f>VLOOKUP($D306,LiquidityProfile!$A:$C,2,0)</f>
        <v>5</v>
      </c>
      <c r="J306" s="3">
        <f>VLOOKUP($D306,LiquidityProfile!$A:$C,3,0)</f>
        <v>15</v>
      </c>
      <c r="K306" s="3" t="str">
        <f t="shared" si="13"/>
        <v>Liquidity Provider</v>
      </c>
      <c r="L306" s="3" t="str">
        <f t="shared" si="14"/>
        <v>Liquidity Provider</v>
      </c>
    </row>
    <row r="307" spans="1:12" ht="15.75" thickBot="1" x14ac:dyDescent="0.3">
      <c r="A307" s="3" t="s">
        <v>612</v>
      </c>
      <c r="B307" s="3" t="s">
        <v>1640</v>
      </c>
      <c r="C307" s="3" t="s">
        <v>65</v>
      </c>
      <c r="D307" s="3" t="s">
        <v>17</v>
      </c>
      <c r="E307" s="7">
        <v>45936</v>
      </c>
      <c r="F307" s="7">
        <v>45938</v>
      </c>
      <c r="G307" s="3">
        <f t="shared" si="12"/>
        <v>2</v>
      </c>
      <c r="H307" s="3" t="str">
        <f>IF(ISNUMBER(MATCH(A307,Closed!$A:$A,0)), "Closed", IF(G307&lt;=2,"Daily",IF(G307&lt;=5,"Weekly",IF(G307&lt;=31,"Monthly",IF(G307&lt;=90,"Quarterly",IF(G307&lt;=180,"Semi-annual",IF(G307&lt;=366,"Annual","Missing Data")))))))</f>
        <v>Daily</v>
      </c>
      <c r="I307" s="3">
        <f>VLOOKUP($D307,LiquidityProfile!$A:$C,2,0)</f>
        <v>5</v>
      </c>
      <c r="J307" s="3">
        <f>VLOOKUP($D307,LiquidityProfile!$A:$C,3,0)</f>
        <v>15</v>
      </c>
      <c r="K307" s="3" t="str">
        <f t="shared" si="13"/>
        <v>Liquidity Provider</v>
      </c>
      <c r="L307" s="3" t="str">
        <f t="shared" si="14"/>
        <v>Liquidity Provider</v>
      </c>
    </row>
    <row r="308" spans="1:12" ht="15.75" thickBot="1" x14ac:dyDescent="0.3">
      <c r="A308" s="3" t="s">
        <v>1641</v>
      </c>
      <c r="B308" s="3" t="s">
        <v>1642</v>
      </c>
      <c r="C308" s="3" t="s">
        <v>65</v>
      </c>
      <c r="D308" s="3" t="s">
        <v>17</v>
      </c>
      <c r="E308" s="7">
        <v>45933</v>
      </c>
      <c r="F308" s="7">
        <v>45938</v>
      </c>
      <c r="G308" s="3">
        <f t="shared" si="12"/>
        <v>5</v>
      </c>
      <c r="H308" s="3" t="str">
        <f>IF(ISNUMBER(MATCH(A308,Closed!$A:$A,0)), "Closed", IF(G308&lt;=2,"Daily",IF(G308&lt;=5,"Weekly",IF(G308&lt;=31,"Monthly",IF(G308&lt;=90,"Quarterly",IF(G308&lt;=180,"Semi-annual",IF(G308&lt;=366,"Annual","Missing Data")))))))</f>
        <v>Weekly</v>
      </c>
      <c r="I308" s="3">
        <f>VLOOKUP($D308,LiquidityProfile!$A:$C,2,0)</f>
        <v>5</v>
      </c>
      <c r="J308" s="3">
        <f>VLOOKUP($D308,LiquidityProfile!$A:$C,3,0)</f>
        <v>15</v>
      </c>
      <c r="K308" s="3" t="str">
        <f t="shared" si="13"/>
        <v>Liquidity Provider</v>
      </c>
      <c r="L308" s="3" t="str">
        <f t="shared" si="14"/>
        <v>Liquidity Provider</v>
      </c>
    </row>
    <row r="309" spans="1:12" ht="15.75" thickBot="1" x14ac:dyDescent="0.3">
      <c r="A309" s="3" t="s">
        <v>1643</v>
      </c>
      <c r="B309" s="3" t="s">
        <v>1644</v>
      </c>
      <c r="C309" s="3" t="s">
        <v>65</v>
      </c>
      <c r="D309" s="3" t="s">
        <v>17</v>
      </c>
      <c r="E309" s="7">
        <v>45898</v>
      </c>
      <c r="F309" s="7">
        <v>45938</v>
      </c>
      <c r="G309" s="3">
        <f t="shared" si="12"/>
        <v>40</v>
      </c>
      <c r="H309" s="3" t="str">
        <f>IF(ISNUMBER(MATCH(A309,Closed!$A:$A,0)), "Closed", IF(G309&lt;=2,"Daily",IF(G309&lt;=5,"Weekly",IF(G309&lt;=31,"Monthly",IF(G309&lt;=90,"Quarterly",IF(G309&lt;=180,"Semi-annual",IF(G309&lt;=366,"Annual","Missing Data")))))))</f>
        <v>Quarterly</v>
      </c>
      <c r="I309" s="3">
        <f>VLOOKUP($D309,LiquidityProfile!$A:$C,2,0)</f>
        <v>5</v>
      </c>
      <c r="J309" s="3">
        <f>VLOOKUP($D309,LiquidityProfile!$A:$C,3,0)</f>
        <v>15</v>
      </c>
      <c r="K309" s="3" t="str">
        <f t="shared" si="13"/>
        <v>Liquidity Provider</v>
      </c>
      <c r="L309" s="3" t="str">
        <f t="shared" si="14"/>
        <v>Liquidity Provider</v>
      </c>
    </row>
    <row r="310" spans="1:12" ht="15.75" thickBot="1" x14ac:dyDescent="0.3">
      <c r="A310" s="3" t="s">
        <v>1645</v>
      </c>
      <c r="B310" s="3" t="s">
        <v>1646</v>
      </c>
      <c r="C310" s="3" t="s">
        <v>65</v>
      </c>
      <c r="D310" s="3" t="s">
        <v>17</v>
      </c>
      <c r="E310" s="7">
        <v>45937</v>
      </c>
      <c r="F310" s="7">
        <v>45938</v>
      </c>
      <c r="G310" s="3">
        <f t="shared" si="12"/>
        <v>1</v>
      </c>
      <c r="H310" s="3" t="str">
        <f>IF(ISNUMBER(MATCH(A310,Closed!$A:$A,0)), "Closed", IF(G310&lt;=2,"Daily",IF(G310&lt;=5,"Weekly",IF(G310&lt;=31,"Monthly",IF(G310&lt;=90,"Quarterly",IF(G310&lt;=180,"Semi-annual",IF(G310&lt;=366,"Annual","Missing Data")))))))</f>
        <v>Daily</v>
      </c>
      <c r="I310" s="3">
        <f>VLOOKUP($D310,LiquidityProfile!$A:$C,2,0)</f>
        <v>5</v>
      </c>
      <c r="J310" s="3">
        <f>VLOOKUP($D310,LiquidityProfile!$A:$C,3,0)</f>
        <v>15</v>
      </c>
      <c r="K310" s="3" t="str">
        <f t="shared" si="13"/>
        <v>Liquidity Provider</v>
      </c>
      <c r="L310" s="3" t="str">
        <f t="shared" si="14"/>
        <v>Liquidity Provider</v>
      </c>
    </row>
    <row r="311" spans="1:12" ht="15.75" thickBot="1" x14ac:dyDescent="0.3">
      <c r="A311" s="3" t="s">
        <v>580</v>
      </c>
      <c r="B311" s="3" t="s">
        <v>581</v>
      </c>
      <c r="C311" s="3" t="s">
        <v>65</v>
      </c>
      <c r="D311" s="3" t="s">
        <v>17</v>
      </c>
      <c r="E311" s="7">
        <v>45933</v>
      </c>
      <c r="F311" s="7">
        <v>45938</v>
      </c>
      <c r="G311" s="3">
        <f t="shared" si="12"/>
        <v>5</v>
      </c>
      <c r="H311" s="3" t="str">
        <f>IF(ISNUMBER(MATCH(A311,Closed!$A:$A,0)), "Closed", IF(G311&lt;=2,"Daily",IF(G311&lt;=5,"Weekly",IF(G311&lt;=31,"Monthly",IF(G311&lt;=90,"Quarterly",IF(G311&lt;=180,"Semi-annual",IF(G311&lt;=366,"Annual","Missing Data")))))))</f>
        <v>Weekly</v>
      </c>
      <c r="I311" s="3">
        <f>VLOOKUP($D311,LiquidityProfile!$A:$C,2,0)</f>
        <v>5</v>
      </c>
      <c r="J311" s="3">
        <f>VLOOKUP($D311,LiquidityProfile!$A:$C,3,0)</f>
        <v>15</v>
      </c>
      <c r="K311" s="3" t="str">
        <f t="shared" si="13"/>
        <v>Liquidity Provider</v>
      </c>
      <c r="L311" s="3" t="str">
        <f t="shared" si="14"/>
        <v>Liquidity Provider</v>
      </c>
    </row>
    <row r="312" spans="1:12" ht="15.75" thickBot="1" x14ac:dyDescent="0.3">
      <c r="A312" s="3" t="s">
        <v>1647</v>
      </c>
      <c r="B312" s="3" t="s">
        <v>1648</v>
      </c>
      <c r="C312" s="3" t="s">
        <v>65</v>
      </c>
      <c r="D312" s="3" t="s">
        <v>17</v>
      </c>
      <c r="E312" s="7">
        <v>45933</v>
      </c>
      <c r="F312" s="7">
        <v>45938</v>
      </c>
      <c r="G312" s="3">
        <f t="shared" si="12"/>
        <v>5</v>
      </c>
      <c r="H312" s="3" t="str">
        <f>IF(ISNUMBER(MATCH(A312,Closed!$A:$A,0)), "Closed", IF(G312&lt;=2,"Daily",IF(G312&lt;=5,"Weekly",IF(G312&lt;=31,"Monthly",IF(G312&lt;=90,"Quarterly",IF(G312&lt;=180,"Semi-annual",IF(G312&lt;=366,"Annual","Missing Data")))))))</f>
        <v>Weekly</v>
      </c>
      <c r="I312" s="3">
        <f>VLOOKUP($D312,LiquidityProfile!$A:$C,2,0)</f>
        <v>5</v>
      </c>
      <c r="J312" s="3">
        <f>VLOOKUP($D312,LiquidityProfile!$A:$C,3,0)</f>
        <v>15</v>
      </c>
      <c r="K312" s="3" t="str">
        <f t="shared" si="13"/>
        <v>Liquidity Provider</v>
      </c>
      <c r="L312" s="3" t="str">
        <f t="shared" si="14"/>
        <v>Liquidity Provider</v>
      </c>
    </row>
    <row r="313" spans="1:12" ht="15.75" thickBot="1" x14ac:dyDescent="0.3">
      <c r="A313" s="3" t="s">
        <v>1649</v>
      </c>
      <c r="B313" s="3" t="s">
        <v>1650</v>
      </c>
      <c r="C313" s="3" t="s">
        <v>65</v>
      </c>
      <c r="D313" s="3" t="s">
        <v>17</v>
      </c>
      <c r="E313" s="7">
        <v>45209</v>
      </c>
      <c r="F313" s="7">
        <v>45938</v>
      </c>
      <c r="G313" s="3">
        <f t="shared" si="12"/>
        <v>729</v>
      </c>
      <c r="H313" s="3" t="str">
        <f>IF(ISNUMBER(MATCH(A313,Closed!$A:$A,0)), "Closed", IF(G313&lt;=2,"Daily",IF(G313&lt;=5,"Weekly",IF(G313&lt;=31,"Monthly",IF(G313&lt;=90,"Quarterly",IF(G313&lt;=180,"Semi-annual",IF(G313&lt;=366,"Annual","Missing Data")))))))</f>
        <v>Closed</v>
      </c>
      <c r="I313" s="3">
        <f>VLOOKUP($D313,LiquidityProfile!$A:$C,2,0)</f>
        <v>5</v>
      </c>
      <c r="J313" s="3">
        <f>VLOOKUP($D313,LiquidityProfile!$A:$C,3,0)</f>
        <v>15</v>
      </c>
      <c r="K313" s="3" t="str">
        <f t="shared" si="13"/>
        <v>Not Applicable</v>
      </c>
      <c r="L313" s="3" t="str">
        <f t="shared" si="14"/>
        <v>Not Applicable</v>
      </c>
    </row>
    <row r="314" spans="1:12" ht="15.75" thickBot="1" x14ac:dyDescent="0.3">
      <c r="A314" s="3" t="s">
        <v>1651</v>
      </c>
      <c r="B314" s="3" t="s">
        <v>1652</v>
      </c>
      <c r="C314" s="3" t="s">
        <v>65</v>
      </c>
      <c r="D314" s="3" t="s">
        <v>17</v>
      </c>
      <c r="E314" s="7">
        <v>45933</v>
      </c>
      <c r="F314" s="7">
        <v>45938</v>
      </c>
      <c r="G314" s="3">
        <f t="shared" si="12"/>
        <v>5</v>
      </c>
      <c r="H314" s="3" t="str">
        <f>IF(ISNUMBER(MATCH(A314,Closed!$A:$A,0)), "Closed", IF(G314&lt;=2,"Daily",IF(G314&lt;=5,"Weekly",IF(G314&lt;=31,"Monthly",IF(G314&lt;=90,"Quarterly",IF(G314&lt;=180,"Semi-annual",IF(G314&lt;=366,"Annual","Missing Data")))))))</f>
        <v>Weekly</v>
      </c>
      <c r="I314" s="3">
        <f>VLOOKUP($D314,LiquidityProfile!$A:$C,2,0)</f>
        <v>5</v>
      </c>
      <c r="J314" s="3">
        <f>VLOOKUP($D314,LiquidityProfile!$A:$C,3,0)</f>
        <v>15</v>
      </c>
      <c r="K314" s="3" t="str">
        <f t="shared" si="13"/>
        <v>Liquidity Provider</v>
      </c>
      <c r="L314" s="3" t="str">
        <f t="shared" si="14"/>
        <v>Liquidity Provider</v>
      </c>
    </row>
    <row r="315" spans="1:12" ht="15.75" thickBot="1" x14ac:dyDescent="0.3">
      <c r="A315" s="3" t="s">
        <v>600</v>
      </c>
      <c r="B315" s="3" t="s">
        <v>601</v>
      </c>
      <c r="C315" s="3" t="s">
        <v>65</v>
      </c>
      <c r="D315" s="3" t="s">
        <v>17</v>
      </c>
      <c r="E315" s="7">
        <v>45937</v>
      </c>
      <c r="F315" s="7">
        <v>45938</v>
      </c>
      <c r="G315" s="3">
        <f t="shared" si="12"/>
        <v>1</v>
      </c>
      <c r="H315" s="3" t="str">
        <f>IF(ISNUMBER(MATCH(A315,Closed!$A:$A,0)), "Closed", IF(G315&lt;=2,"Daily",IF(G315&lt;=5,"Weekly",IF(G315&lt;=31,"Monthly",IF(G315&lt;=90,"Quarterly",IF(G315&lt;=180,"Semi-annual",IF(G315&lt;=366,"Annual","Missing Data")))))))</f>
        <v>Daily</v>
      </c>
      <c r="I315" s="3">
        <f>VLOOKUP($D315,LiquidityProfile!$A:$C,2,0)</f>
        <v>5</v>
      </c>
      <c r="J315" s="3">
        <f>VLOOKUP($D315,LiquidityProfile!$A:$C,3,0)</f>
        <v>15</v>
      </c>
      <c r="K315" s="3" t="str">
        <f t="shared" si="13"/>
        <v>Liquidity Provider</v>
      </c>
      <c r="L315" s="3" t="str">
        <f t="shared" si="14"/>
        <v>Liquidity Provider</v>
      </c>
    </row>
    <row r="316" spans="1:12" ht="15.75" thickBot="1" x14ac:dyDescent="0.3">
      <c r="A316" s="3" t="s">
        <v>1653</v>
      </c>
      <c r="B316" s="3" t="s">
        <v>1654</v>
      </c>
      <c r="C316" s="3" t="s">
        <v>65</v>
      </c>
      <c r="D316" s="3" t="s">
        <v>17</v>
      </c>
      <c r="E316" s="7">
        <v>45933</v>
      </c>
      <c r="F316" s="7">
        <v>45938</v>
      </c>
      <c r="G316" s="3">
        <f t="shared" si="12"/>
        <v>5</v>
      </c>
      <c r="H316" s="3" t="str">
        <f>IF(ISNUMBER(MATCH(A316,Closed!$A:$A,0)), "Closed", IF(G316&lt;=2,"Daily",IF(G316&lt;=5,"Weekly",IF(G316&lt;=31,"Monthly",IF(G316&lt;=90,"Quarterly",IF(G316&lt;=180,"Semi-annual",IF(G316&lt;=366,"Annual","Missing Data")))))))</f>
        <v>Weekly</v>
      </c>
      <c r="I316" s="3">
        <f>VLOOKUP($D316,LiquidityProfile!$A:$C,2,0)</f>
        <v>5</v>
      </c>
      <c r="J316" s="3">
        <f>VLOOKUP($D316,LiquidityProfile!$A:$C,3,0)</f>
        <v>15</v>
      </c>
      <c r="K316" s="3" t="str">
        <f t="shared" si="13"/>
        <v>Liquidity Provider</v>
      </c>
      <c r="L316" s="3" t="str">
        <f t="shared" si="14"/>
        <v>Liquidity Provider</v>
      </c>
    </row>
    <row r="317" spans="1:12" ht="15.75" thickBot="1" x14ac:dyDescent="0.3">
      <c r="A317" s="3" t="s">
        <v>592</v>
      </c>
      <c r="B317" s="3" t="s">
        <v>593</v>
      </c>
      <c r="C317" s="3" t="s">
        <v>65</v>
      </c>
      <c r="D317" s="3" t="s">
        <v>17</v>
      </c>
      <c r="E317" s="7">
        <v>45933</v>
      </c>
      <c r="F317" s="7">
        <v>45938</v>
      </c>
      <c r="G317" s="3">
        <f t="shared" si="12"/>
        <v>5</v>
      </c>
      <c r="H317" s="3" t="str">
        <f>IF(ISNUMBER(MATCH(A317,Closed!$A:$A,0)), "Closed", IF(G317&lt;=2,"Daily",IF(G317&lt;=5,"Weekly",IF(G317&lt;=31,"Monthly",IF(G317&lt;=90,"Quarterly",IF(G317&lt;=180,"Semi-annual",IF(G317&lt;=366,"Annual","Missing Data")))))))</f>
        <v>Weekly</v>
      </c>
      <c r="I317" s="3">
        <f>VLOOKUP($D317,LiquidityProfile!$A:$C,2,0)</f>
        <v>5</v>
      </c>
      <c r="J317" s="3">
        <f>VLOOKUP($D317,LiquidityProfile!$A:$C,3,0)</f>
        <v>15</v>
      </c>
      <c r="K317" s="3" t="str">
        <f t="shared" si="13"/>
        <v>Liquidity Provider</v>
      </c>
      <c r="L317" s="3" t="str">
        <f t="shared" si="14"/>
        <v>Liquidity Provider</v>
      </c>
    </row>
    <row r="318" spans="1:12" ht="15.75" thickBot="1" x14ac:dyDescent="0.3">
      <c r="A318" s="3" t="s">
        <v>1655</v>
      </c>
      <c r="B318" s="3" t="s">
        <v>1656</v>
      </c>
      <c r="C318" s="3" t="s">
        <v>65</v>
      </c>
      <c r="D318" s="3" t="s">
        <v>17</v>
      </c>
      <c r="E318" s="7">
        <v>45933</v>
      </c>
      <c r="F318" s="7">
        <v>45938</v>
      </c>
      <c r="G318" s="3">
        <f t="shared" si="12"/>
        <v>5</v>
      </c>
      <c r="H318" s="3" t="str">
        <f>IF(ISNUMBER(MATCH(A318,Closed!$A:$A,0)), "Closed", IF(G318&lt;=2,"Daily",IF(G318&lt;=5,"Weekly",IF(G318&lt;=31,"Monthly",IF(G318&lt;=90,"Quarterly",IF(G318&lt;=180,"Semi-annual",IF(G318&lt;=366,"Annual","Missing Data")))))))</f>
        <v>Weekly</v>
      </c>
      <c r="I318" s="3">
        <f>VLOOKUP($D318,LiquidityProfile!$A:$C,2,0)</f>
        <v>5</v>
      </c>
      <c r="J318" s="3">
        <f>VLOOKUP($D318,LiquidityProfile!$A:$C,3,0)</f>
        <v>15</v>
      </c>
      <c r="K318" s="3" t="str">
        <f t="shared" si="13"/>
        <v>Liquidity Provider</v>
      </c>
      <c r="L318" s="3" t="str">
        <f t="shared" si="14"/>
        <v>Liquidity Provider</v>
      </c>
    </row>
    <row r="319" spans="1:12" ht="15.75" thickBot="1" x14ac:dyDescent="0.3">
      <c r="A319" s="3" t="s">
        <v>590</v>
      </c>
      <c r="B319" s="3" t="s">
        <v>591</v>
      </c>
      <c r="C319" s="3" t="s">
        <v>65</v>
      </c>
      <c r="D319" s="3" t="s">
        <v>17</v>
      </c>
      <c r="E319" s="7">
        <v>45933</v>
      </c>
      <c r="F319" s="7">
        <v>45938</v>
      </c>
      <c r="G319" s="3">
        <f t="shared" si="12"/>
        <v>5</v>
      </c>
      <c r="H319" s="3" t="str">
        <f>IF(ISNUMBER(MATCH(A319,Closed!$A:$A,0)), "Closed", IF(G319&lt;=2,"Daily",IF(G319&lt;=5,"Weekly",IF(G319&lt;=31,"Monthly",IF(G319&lt;=90,"Quarterly",IF(G319&lt;=180,"Semi-annual",IF(G319&lt;=366,"Annual","Missing Data")))))))</f>
        <v>Weekly</v>
      </c>
      <c r="I319" s="3">
        <f>VLOOKUP($D319,LiquidityProfile!$A:$C,2,0)</f>
        <v>5</v>
      </c>
      <c r="J319" s="3">
        <f>VLOOKUP($D319,LiquidityProfile!$A:$C,3,0)</f>
        <v>15</v>
      </c>
      <c r="K319" s="3" t="str">
        <f t="shared" si="13"/>
        <v>Liquidity Provider</v>
      </c>
      <c r="L319" s="3" t="str">
        <f t="shared" si="14"/>
        <v>Liquidity Provider</v>
      </c>
    </row>
    <row r="320" spans="1:12" ht="15.75" thickBot="1" x14ac:dyDescent="0.3">
      <c r="A320" s="3" t="s">
        <v>598</v>
      </c>
      <c r="B320" s="3" t="s">
        <v>599</v>
      </c>
      <c r="C320" s="3" t="s">
        <v>65</v>
      </c>
      <c r="D320" s="3" t="s">
        <v>17</v>
      </c>
      <c r="E320" s="7">
        <v>45933</v>
      </c>
      <c r="F320" s="7">
        <v>45938</v>
      </c>
      <c r="G320" s="3">
        <f t="shared" si="12"/>
        <v>5</v>
      </c>
      <c r="H320" s="3" t="str">
        <f>IF(ISNUMBER(MATCH(A320,Closed!$A:$A,0)), "Closed", IF(G320&lt;=2,"Daily",IF(G320&lt;=5,"Weekly",IF(G320&lt;=31,"Monthly",IF(G320&lt;=90,"Quarterly",IF(G320&lt;=180,"Semi-annual",IF(G320&lt;=366,"Annual","Missing Data")))))))</f>
        <v>Weekly</v>
      </c>
      <c r="I320" s="3">
        <f>VLOOKUP($D320,LiquidityProfile!$A:$C,2,0)</f>
        <v>5</v>
      </c>
      <c r="J320" s="3">
        <f>VLOOKUP($D320,LiquidityProfile!$A:$C,3,0)</f>
        <v>15</v>
      </c>
      <c r="K320" s="3" t="str">
        <f t="shared" si="13"/>
        <v>Liquidity Provider</v>
      </c>
      <c r="L320" s="3" t="str">
        <f t="shared" si="14"/>
        <v>Liquidity Provider</v>
      </c>
    </row>
    <row r="321" spans="1:12" ht="15.75" thickBot="1" x14ac:dyDescent="0.3">
      <c r="A321" s="3" t="s">
        <v>588</v>
      </c>
      <c r="B321" s="3" t="s">
        <v>589</v>
      </c>
      <c r="C321" s="3" t="s">
        <v>65</v>
      </c>
      <c r="D321" s="3" t="s">
        <v>17</v>
      </c>
      <c r="E321" s="7">
        <v>45933</v>
      </c>
      <c r="F321" s="7">
        <v>45938</v>
      </c>
      <c r="G321" s="3">
        <f t="shared" si="12"/>
        <v>5</v>
      </c>
      <c r="H321" s="3" t="str">
        <f>IF(ISNUMBER(MATCH(A321,Closed!$A:$A,0)), "Closed", IF(G321&lt;=2,"Daily",IF(G321&lt;=5,"Weekly",IF(G321&lt;=31,"Monthly",IF(G321&lt;=90,"Quarterly",IF(G321&lt;=180,"Semi-annual",IF(G321&lt;=366,"Annual","Missing Data")))))))</f>
        <v>Weekly</v>
      </c>
      <c r="I321" s="3">
        <f>VLOOKUP($D321,LiquidityProfile!$A:$C,2,0)</f>
        <v>5</v>
      </c>
      <c r="J321" s="3">
        <f>VLOOKUP($D321,LiquidityProfile!$A:$C,3,0)</f>
        <v>15</v>
      </c>
      <c r="K321" s="3" t="str">
        <f t="shared" si="13"/>
        <v>Liquidity Provider</v>
      </c>
      <c r="L321" s="3" t="str">
        <f t="shared" si="14"/>
        <v>Liquidity Provider</v>
      </c>
    </row>
    <row r="322" spans="1:12" ht="15.75" thickBot="1" x14ac:dyDescent="0.3">
      <c r="A322" s="3" t="s">
        <v>614</v>
      </c>
      <c r="B322" s="3" t="s">
        <v>615</v>
      </c>
      <c r="C322" s="3" t="s">
        <v>65</v>
      </c>
      <c r="D322" s="3" t="s">
        <v>17</v>
      </c>
      <c r="E322" s="7">
        <v>45937</v>
      </c>
      <c r="F322" s="7">
        <v>45938</v>
      </c>
      <c r="G322" s="3">
        <f t="shared" ref="G322:G385" si="15">IF(ISBLANK(E322), "", F322-E322)</f>
        <v>1</v>
      </c>
      <c r="H322" s="3" t="str">
        <f>IF(ISNUMBER(MATCH(A322,Closed!$A:$A,0)), "Closed", IF(G322&lt;=2,"Daily",IF(G322&lt;=5,"Weekly",IF(G322&lt;=31,"Monthly",IF(G322&lt;=90,"Quarterly",IF(G322&lt;=180,"Semi-annual",IF(G322&lt;=366,"Annual","Missing Data")))))))</f>
        <v>Daily</v>
      </c>
      <c r="I322" s="3">
        <f>VLOOKUP($D322,LiquidityProfile!$A:$C,2,0)</f>
        <v>5</v>
      </c>
      <c r="J322" s="3">
        <f>VLOOKUP($D322,LiquidityProfile!$A:$C,3,0)</f>
        <v>15</v>
      </c>
      <c r="K322" s="3" t="str">
        <f t="shared" si="13"/>
        <v>Liquidity Provider</v>
      </c>
      <c r="L322" s="3" t="str">
        <f t="shared" si="14"/>
        <v>Liquidity Provider</v>
      </c>
    </row>
    <row r="323" spans="1:12" ht="15.75" thickBot="1" x14ac:dyDescent="0.3">
      <c r="A323" s="3" t="s">
        <v>1657</v>
      </c>
      <c r="B323" s="3" t="s">
        <v>1658</v>
      </c>
      <c r="C323" s="3" t="s">
        <v>65</v>
      </c>
      <c r="D323" s="3" t="s">
        <v>17</v>
      </c>
      <c r="E323" s="7">
        <v>45933</v>
      </c>
      <c r="F323" s="7">
        <v>45938</v>
      </c>
      <c r="G323" s="3">
        <f t="shared" si="15"/>
        <v>5</v>
      </c>
      <c r="H323" s="3" t="str">
        <f>IF(ISNUMBER(MATCH(A323,Closed!$A:$A,0)), "Closed", IF(G323&lt;=2,"Daily",IF(G323&lt;=5,"Weekly",IF(G323&lt;=31,"Monthly",IF(G323&lt;=90,"Quarterly",IF(G323&lt;=180,"Semi-annual",IF(G323&lt;=366,"Annual","Missing Data")))))))</f>
        <v>Weekly</v>
      </c>
      <c r="I323" s="3">
        <f>VLOOKUP($D323,LiquidityProfile!$A:$C,2,0)</f>
        <v>5</v>
      </c>
      <c r="J323" s="3">
        <f>VLOOKUP($D323,LiquidityProfile!$A:$C,3,0)</f>
        <v>15</v>
      </c>
      <c r="K323" s="3" t="str">
        <f t="shared" ref="K323:K386" si="16">IF(H323="Closed","Not Applicable",IF(I323&lt;=30,"Liquidity Provider","Liquidity Receiver"))</f>
        <v>Liquidity Provider</v>
      </c>
      <c r="L323" s="3" t="str">
        <f t="shared" ref="L323:L386" si="17">IF(H323="Closed","Not Applicable",IF(J323&lt;=30,"Liquidity Provider","Liquidity Receiver"))</f>
        <v>Liquidity Provider</v>
      </c>
    </row>
    <row r="324" spans="1:12" ht="15.75" thickBot="1" x14ac:dyDescent="0.3">
      <c r="A324" s="3" t="s">
        <v>610</v>
      </c>
      <c r="B324" s="3" t="s">
        <v>611</v>
      </c>
      <c r="C324" s="3" t="s">
        <v>65</v>
      </c>
      <c r="D324" s="3" t="s">
        <v>17</v>
      </c>
      <c r="E324" s="7">
        <v>45937</v>
      </c>
      <c r="F324" s="7">
        <v>45938</v>
      </c>
      <c r="G324" s="3">
        <f t="shared" si="15"/>
        <v>1</v>
      </c>
      <c r="H324" s="3" t="str">
        <f>IF(ISNUMBER(MATCH(A324,Closed!$A:$A,0)), "Closed", IF(G324&lt;=2,"Daily",IF(G324&lt;=5,"Weekly",IF(G324&lt;=31,"Monthly",IF(G324&lt;=90,"Quarterly",IF(G324&lt;=180,"Semi-annual",IF(G324&lt;=366,"Annual","Missing Data")))))))</f>
        <v>Daily</v>
      </c>
      <c r="I324" s="3">
        <f>VLOOKUP($D324,LiquidityProfile!$A:$C,2,0)</f>
        <v>5</v>
      </c>
      <c r="J324" s="3">
        <f>VLOOKUP($D324,LiquidityProfile!$A:$C,3,0)</f>
        <v>15</v>
      </c>
      <c r="K324" s="3" t="str">
        <f t="shared" si="16"/>
        <v>Liquidity Provider</v>
      </c>
      <c r="L324" s="3" t="str">
        <f t="shared" si="17"/>
        <v>Liquidity Provider</v>
      </c>
    </row>
    <row r="325" spans="1:12" ht="15.75" thickBot="1" x14ac:dyDescent="0.3">
      <c r="A325" s="3" t="s">
        <v>584</v>
      </c>
      <c r="B325" s="3" t="s">
        <v>1659</v>
      </c>
      <c r="C325" s="3" t="s">
        <v>65</v>
      </c>
      <c r="D325" s="3" t="s">
        <v>17</v>
      </c>
      <c r="E325" s="7">
        <v>45936</v>
      </c>
      <c r="F325" s="7">
        <v>45938</v>
      </c>
      <c r="G325" s="3">
        <f t="shared" si="15"/>
        <v>2</v>
      </c>
      <c r="H325" s="3" t="str">
        <f>IF(ISNUMBER(MATCH(A325,Closed!$A:$A,0)), "Closed", IF(G325&lt;=2,"Daily",IF(G325&lt;=5,"Weekly",IF(G325&lt;=31,"Monthly",IF(G325&lt;=90,"Quarterly",IF(G325&lt;=180,"Semi-annual",IF(G325&lt;=366,"Annual","Missing Data")))))))</f>
        <v>Daily</v>
      </c>
      <c r="I325" s="3">
        <f>VLOOKUP($D325,LiquidityProfile!$A:$C,2,0)</f>
        <v>5</v>
      </c>
      <c r="J325" s="3">
        <f>VLOOKUP($D325,LiquidityProfile!$A:$C,3,0)</f>
        <v>15</v>
      </c>
      <c r="K325" s="3" t="str">
        <f t="shared" si="16"/>
        <v>Liquidity Provider</v>
      </c>
      <c r="L325" s="3" t="str">
        <f t="shared" si="17"/>
        <v>Liquidity Provider</v>
      </c>
    </row>
    <row r="326" spans="1:12" ht="15.75" thickBot="1" x14ac:dyDescent="0.3">
      <c r="A326" s="3" t="s">
        <v>596</v>
      </c>
      <c r="B326" s="3" t="s">
        <v>597</v>
      </c>
      <c r="C326" s="3" t="s">
        <v>65</v>
      </c>
      <c r="D326" s="3" t="s">
        <v>17</v>
      </c>
      <c r="E326" s="7">
        <v>45937</v>
      </c>
      <c r="F326" s="7">
        <v>45938</v>
      </c>
      <c r="G326" s="3">
        <f t="shared" si="15"/>
        <v>1</v>
      </c>
      <c r="H326" s="3" t="str">
        <f>IF(ISNUMBER(MATCH(A326,Closed!$A:$A,0)), "Closed", IF(G326&lt;=2,"Daily",IF(G326&lt;=5,"Weekly",IF(G326&lt;=31,"Monthly",IF(G326&lt;=90,"Quarterly",IF(G326&lt;=180,"Semi-annual",IF(G326&lt;=366,"Annual","Missing Data")))))))</f>
        <v>Daily</v>
      </c>
      <c r="I326" s="3">
        <f>VLOOKUP($D326,LiquidityProfile!$A:$C,2,0)</f>
        <v>5</v>
      </c>
      <c r="J326" s="3">
        <f>VLOOKUP($D326,LiquidityProfile!$A:$C,3,0)</f>
        <v>15</v>
      </c>
      <c r="K326" s="3" t="str">
        <f t="shared" si="16"/>
        <v>Liquidity Provider</v>
      </c>
      <c r="L326" s="3" t="str">
        <f t="shared" si="17"/>
        <v>Liquidity Provider</v>
      </c>
    </row>
    <row r="327" spans="1:12" ht="15.75" thickBot="1" x14ac:dyDescent="0.3">
      <c r="A327" s="3" t="s">
        <v>586</v>
      </c>
      <c r="B327" s="3" t="s">
        <v>587</v>
      </c>
      <c r="C327" s="3" t="s">
        <v>65</v>
      </c>
      <c r="D327" s="3" t="s">
        <v>17</v>
      </c>
      <c r="E327" s="7">
        <v>45937</v>
      </c>
      <c r="F327" s="7">
        <v>45938</v>
      </c>
      <c r="G327" s="3">
        <f t="shared" si="15"/>
        <v>1</v>
      </c>
      <c r="H327" s="3" t="str">
        <f>IF(ISNUMBER(MATCH(A327,Closed!$A:$A,0)), "Closed", IF(G327&lt;=2,"Daily",IF(G327&lt;=5,"Weekly",IF(G327&lt;=31,"Monthly",IF(G327&lt;=90,"Quarterly",IF(G327&lt;=180,"Semi-annual",IF(G327&lt;=366,"Annual","Missing Data")))))))</f>
        <v>Daily</v>
      </c>
      <c r="I327" s="3">
        <f>VLOOKUP($D327,LiquidityProfile!$A:$C,2,0)</f>
        <v>5</v>
      </c>
      <c r="J327" s="3">
        <f>VLOOKUP($D327,LiquidityProfile!$A:$C,3,0)</f>
        <v>15</v>
      </c>
      <c r="K327" s="3" t="str">
        <f t="shared" si="16"/>
        <v>Liquidity Provider</v>
      </c>
      <c r="L327" s="3" t="str">
        <f t="shared" si="17"/>
        <v>Liquidity Provider</v>
      </c>
    </row>
    <row r="328" spans="1:12" ht="15.75" thickBot="1" x14ac:dyDescent="0.3">
      <c r="A328" s="3" t="s">
        <v>1660</v>
      </c>
      <c r="B328" s="3" t="s">
        <v>1661</v>
      </c>
      <c r="C328" s="3" t="s">
        <v>65</v>
      </c>
      <c r="D328" s="3" t="s">
        <v>17</v>
      </c>
      <c r="E328" s="7">
        <v>45937</v>
      </c>
      <c r="F328" s="7">
        <v>45938</v>
      </c>
      <c r="G328" s="3">
        <f t="shared" si="15"/>
        <v>1</v>
      </c>
      <c r="H328" s="3" t="str">
        <f>IF(ISNUMBER(MATCH(A328,Closed!$A:$A,0)), "Closed", IF(G328&lt;=2,"Daily",IF(G328&lt;=5,"Weekly",IF(G328&lt;=31,"Monthly",IF(G328&lt;=90,"Quarterly",IF(G328&lt;=180,"Semi-annual",IF(G328&lt;=366,"Annual","Missing Data")))))))</f>
        <v>Daily</v>
      </c>
      <c r="I328" s="3">
        <f>VLOOKUP($D328,LiquidityProfile!$A:$C,2,0)</f>
        <v>5</v>
      </c>
      <c r="J328" s="3">
        <f>VLOOKUP($D328,LiquidityProfile!$A:$C,3,0)</f>
        <v>15</v>
      </c>
      <c r="K328" s="3" t="str">
        <f t="shared" si="16"/>
        <v>Liquidity Provider</v>
      </c>
      <c r="L328" s="3" t="str">
        <f t="shared" si="17"/>
        <v>Liquidity Provider</v>
      </c>
    </row>
    <row r="329" spans="1:12" ht="15.75" thickBot="1" x14ac:dyDescent="0.3">
      <c r="A329" s="3" t="s">
        <v>606</v>
      </c>
      <c r="B329" s="3" t="s">
        <v>607</v>
      </c>
      <c r="C329" s="3" t="s">
        <v>65</v>
      </c>
      <c r="D329" s="3" t="s">
        <v>17</v>
      </c>
      <c r="E329" s="7">
        <v>45937</v>
      </c>
      <c r="F329" s="7">
        <v>45938</v>
      </c>
      <c r="G329" s="3">
        <f t="shared" si="15"/>
        <v>1</v>
      </c>
      <c r="H329" s="3" t="str">
        <f>IF(ISNUMBER(MATCH(A329,Closed!$A:$A,0)), "Closed", IF(G329&lt;=2,"Daily",IF(G329&lt;=5,"Weekly",IF(G329&lt;=31,"Monthly",IF(G329&lt;=90,"Quarterly",IF(G329&lt;=180,"Semi-annual",IF(G329&lt;=366,"Annual","Missing Data")))))))</f>
        <v>Daily</v>
      </c>
      <c r="I329" s="3">
        <f>VLOOKUP($D329,LiquidityProfile!$A:$C,2,0)</f>
        <v>5</v>
      </c>
      <c r="J329" s="3">
        <f>VLOOKUP($D329,LiquidityProfile!$A:$C,3,0)</f>
        <v>15</v>
      </c>
      <c r="K329" s="3" t="str">
        <f t="shared" si="16"/>
        <v>Liquidity Provider</v>
      </c>
      <c r="L329" s="3" t="str">
        <f t="shared" si="17"/>
        <v>Liquidity Provider</v>
      </c>
    </row>
    <row r="330" spans="1:12" ht="15.75" thickBot="1" x14ac:dyDescent="0.3">
      <c r="A330" s="3" t="s">
        <v>594</v>
      </c>
      <c r="B330" s="3" t="s">
        <v>595</v>
      </c>
      <c r="C330" s="3" t="s">
        <v>65</v>
      </c>
      <c r="D330" s="3" t="s">
        <v>17</v>
      </c>
      <c r="E330" s="7">
        <v>45937</v>
      </c>
      <c r="F330" s="7">
        <v>45938</v>
      </c>
      <c r="G330" s="3">
        <f t="shared" si="15"/>
        <v>1</v>
      </c>
      <c r="H330" s="3" t="str">
        <f>IF(ISNUMBER(MATCH(A330,Closed!$A:$A,0)), "Closed", IF(G330&lt;=2,"Daily",IF(G330&lt;=5,"Weekly",IF(G330&lt;=31,"Monthly",IF(G330&lt;=90,"Quarterly",IF(G330&lt;=180,"Semi-annual",IF(G330&lt;=366,"Annual","Missing Data")))))))</f>
        <v>Daily</v>
      </c>
      <c r="I330" s="3">
        <f>VLOOKUP($D330,LiquidityProfile!$A:$C,2,0)</f>
        <v>5</v>
      </c>
      <c r="J330" s="3">
        <f>VLOOKUP($D330,LiquidityProfile!$A:$C,3,0)</f>
        <v>15</v>
      </c>
      <c r="K330" s="3" t="str">
        <f t="shared" si="16"/>
        <v>Liquidity Provider</v>
      </c>
      <c r="L330" s="3" t="str">
        <f t="shared" si="17"/>
        <v>Liquidity Provider</v>
      </c>
    </row>
    <row r="331" spans="1:12" ht="15.75" thickBot="1" x14ac:dyDescent="0.3">
      <c r="A331" s="3" t="s">
        <v>1662</v>
      </c>
      <c r="B331" s="3" t="s">
        <v>1663</v>
      </c>
      <c r="C331" s="3" t="s">
        <v>40</v>
      </c>
      <c r="D331" s="3" t="s">
        <v>26</v>
      </c>
      <c r="E331" s="7">
        <v>45937</v>
      </c>
      <c r="F331" s="7">
        <v>45938</v>
      </c>
      <c r="G331" s="3">
        <f t="shared" si="15"/>
        <v>1</v>
      </c>
      <c r="H331" s="3" t="str">
        <f>IF(ISNUMBER(MATCH(A331,Closed!$A:$A,0)), "Closed", IF(G331&lt;=2,"Daily",IF(G331&lt;=5,"Weekly",IF(G331&lt;=31,"Monthly",IF(G331&lt;=90,"Quarterly",IF(G331&lt;=180,"Semi-annual",IF(G331&lt;=366,"Annual","Missing Data")))))))</f>
        <v>Daily</v>
      </c>
      <c r="I331" s="3">
        <f>VLOOKUP($D331,LiquidityProfile!$A:$C,2,0)</f>
        <v>5</v>
      </c>
      <c r="J331" s="3">
        <f>VLOOKUP($D331,LiquidityProfile!$A:$C,3,0)</f>
        <v>140</v>
      </c>
      <c r="K331" s="3" t="str">
        <f t="shared" si="16"/>
        <v>Liquidity Provider</v>
      </c>
      <c r="L331" s="3" t="str">
        <f t="shared" si="17"/>
        <v>Liquidity Receiver</v>
      </c>
    </row>
    <row r="332" spans="1:12" ht="15.75" thickBot="1" x14ac:dyDescent="0.3">
      <c r="A332" s="3" t="s">
        <v>664</v>
      </c>
      <c r="B332" s="3" t="s">
        <v>665</v>
      </c>
      <c r="C332" s="3" t="s">
        <v>40</v>
      </c>
      <c r="D332" s="3" t="s">
        <v>26</v>
      </c>
      <c r="E332" s="7">
        <v>45936</v>
      </c>
      <c r="F332" s="7">
        <v>45938</v>
      </c>
      <c r="G332" s="3">
        <f t="shared" si="15"/>
        <v>2</v>
      </c>
      <c r="H332" s="3" t="str">
        <f>IF(ISNUMBER(MATCH(A332,Closed!$A:$A,0)), "Closed", IF(G332&lt;=2,"Daily",IF(G332&lt;=5,"Weekly",IF(G332&lt;=31,"Monthly",IF(G332&lt;=90,"Quarterly",IF(G332&lt;=180,"Semi-annual",IF(G332&lt;=366,"Annual","Missing Data")))))))</f>
        <v>Daily</v>
      </c>
      <c r="I332" s="3">
        <f>VLOOKUP($D332,LiquidityProfile!$A:$C,2,0)</f>
        <v>5</v>
      </c>
      <c r="J332" s="3">
        <f>VLOOKUP($D332,LiquidityProfile!$A:$C,3,0)</f>
        <v>140</v>
      </c>
      <c r="K332" s="3" t="str">
        <f t="shared" si="16"/>
        <v>Liquidity Provider</v>
      </c>
      <c r="L332" s="3" t="str">
        <f t="shared" si="17"/>
        <v>Liquidity Receiver</v>
      </c>
    </row>
    <row r="333" spans="1:12" ht="15.75" thickBot="1" x14ac:dyDescent="0.3">
      <c r="A333" s="3" t="s">
        <v>1664</v>
      </c>
      <c r="B333" s="3" t="s">
        <v>1665</v>
      </c>
      <c r="C333" s="3" t="s">
        <v>40</v>
      </c>
      <c r="D333" s="3" t="s">
        <v>26</v>
      </c>
      <c r="E333" s="7"/>
      <c r="F333" s="7">
        <v>45938</v>
      </c>
      <c r="G333" s="3" t="str">
        <f t="shared" si="15"/>
        <v/>
      </c>
      <c r="H333" s="3" t="str">
        <f>IF(ISNUMBER(MATCH(A333,Closed!$A:$A,0)), "Closed", IF(G333&lt;=2,"Daily",IF(G333&lt;=5,"Weekly",IF(G333&lt;=31,"Monthly",IF(G333&lt;=90,"Quarterly",IF(G333&lt;=180,"Semi-annual",IF(G333&lt;=366,"Annual","Missing Data")))))))</f>
        <v>Closed</v>
      </c>
      <c r="I333" s="3">
        <f>VLOOKUP($D333,LiquidityProfile!$A:$C,2,0)</f>
        <v>5</v>
      </c>
      <c r="J333" s="3">
        <f>VLOOKUP($D333,LiquidityProfile!$A:$C,3,0)</f>
        <v>140</v>
      </c>
      <c r="K333" s="3" t="str">
        <f t="shared" si="16"/>
        <v>Not Applicable</v>
      </c>
      <c r="L333" s="3" t="str">
        <f t="shared" si="17"/>
        <v>Not Applicable</v>
      </c>
    </row>
    <row r="334" spans="1:12" ht="15.75" thickBot="1" x14ac:dyDescent="0.3">
      <c r="A334" s="3" t="s">
        <v>730</v>
      </c>
      <c r="B334" s="3" t="s">
        <v>731</v>
      </c>
      <c r="C334" s="3" t="s">
        <v>40</v>
      </c>
      <c r="D334" s="3" t="s">
        <v>26</v>
      </c>
      <c r="E334" s="7">
        <v>45936</v>
      </c>
      <c r="F334" s="7">
        <v>45938</v>
      </c>
      <c r="G334" s="3">
        <f t="shared" si="15"/>
        <v>2</v>
      </c>
      <c r="H334" s="3" t="str">
        <f>IF(ISNUMBER(MATCH(A334,Closed!$A:$A,0)), "Closed", IF(G334&lt;=2,"Daily",IF(G334&lt;=5,"Weekly",IF(G334&lt;=31,"Monthly",IF(G334&lt;=90,"Quarterly",IF(G334&lt;=180,"Semi-annual",IF(G334&lt;=366,"Annual","Missing Data")))))))</f>
        <v>Daily</v>
      </c>
      <c r="I334" s="3">
        <f>VLOOKUP($D334,LiquidityProfile!$A:$C,2,0)</f>
        <v>5</v>
      </c>
      <c r="J334" s="3">
        <f>VLOOKUP($D334,LiquidityProfile!$A:$C,3,0)</f>
        <v>140</v>
      </c>
      <c r="K334" s="3" t="str">
        <f t="shared" si="16"/>
        <v>Liquidity Provider</v>
      </c>
      <c r="L334" s="3" t="str">
        <f t="shared" si="17"/>
        <v>Liquidity Receiver</v>
      </c>
    </row>
    <row r="335" spans="1:12" ht="15.75" thickBot="1" x14ac:dyDescent="0.3">
      <c r="A335" s="3" t="s">
        <v>1666</v>
      </c>
      <c r="B335" s="3" t="s">
        <v>1667</v>
      </c>
      <c r="C335" s="3" t="s">
        <v>65</v>
      </c>
      <c r="D335" s="3" t="s">
        <v>26</v>
      </c>
      <c r="E335" s="7">
        <v>45933</v>
      </c>
      <c r="F335" s="7">
        <v>45938</v>
      </c>
      <c r="G335" s="3">
        <f t="shared" si="15"/>
        <v>5</v>
      </c>
      <c r="H335" s="3" t="str">
        <f>IF(ISNUMBER(MATCH(A335,Closed!$A:$A,0)), "Closed", IF(G335&lt;=2,"Daily",IF(G335&lt;=5,"Weekly",IF(G335&lt;=31,"Monthly",IF(G335&lt;=90,"Quarterly",IF(G335&lt;=180,"Semi-annual",IF(G335&lt;=366,"Annual","Missing Data")))))))</f>
        <v>Weekly</v>
      </c>
      <c r="I335" s="3">
        <f>VLOOKUP($D335,LiquidityProfile!$A:$C,2,0)</f>
        <v>5</v>
      </c>
      <c r="J335" s="3">
        <f>VLOOKUP($D335,LiquidityProfile!$A:$C,3,0)</f>
        <v>140</v>
      </c>
      <c r="K335" s="3" t="str">
        <f t="shared" si="16"/>
        <v>Liquidity Provider</v>
      </c>
      <c r="L335" s="3" t="str">
        <f t="shared" si="17"/>
        <v>Liquidity Receiver</v>
      </c>
    </row>
    <row r="336" spans="1:12" ht="15.75" thickBot="1" x14ac:dyDescent="0.3">
      <c r="A336" s="3" t="s">
        <v>1668</v>
      </c>
      <c r="B336" s="3" t="s">
        <v>1669</v>
      </c>
      <c r="C336" s="3" t="s">
        <v>65</v>
      </c>
      <c r="D336" s="3" t="s">
        <v>26</v>
      </c>
      <c r="E336" s="7">
        <v>45936</v>
      </c>
      <c r="F336" s="7">
        <v>45938</v>
      </c>
      <c r="G336" s="3">
        <f t="shared" si="15"/>
        <v>2</v>
      </c>
      <c r="H336" s="3" t="str">
        <f>IF(ISNUMBER(MATCH(A336,Closed!$A:$A,0)), "Closed", IF(G336&lt;=2,"Daily",IF(G336&lt;=5,"Weekly",IF(G336&lt;=31,"Monthly",IF(G336&lt;=90,"Quarterly",IF(G336&lt;=180,"Semi-annual",IF(G336&lt;=366,"Annual","Missing Data")))))))</f>
        <v>Daily</v>
      </c>
      <c r="I336" s="3">
        <f>VLOOKUP($D336,LiquidityProfile!$A:$C,2,0)</f>
        <v>5</v>
      </c>
      <c r="J336" s="3">
        <f>VLOOKUP($D336,LiquidityProfile!$A:$C,3,0)</f>
        <v>140</v>
      </c>
      <c r="K336" s="3" t="str">
        <f t="shared" si="16"/>
        <v>Liquidity Provider</v>
      </c>
      <c r="L336" s="3" t="str">
        <f t="shared" si="17"/>
        <v>Liquidity Receiver</v>
      </c>
    </row>
    <row r="337" spans="1:12" ht="15.75" thickBot="1" x14ac:dyDescent="0.3">
      <c r="A337" s="3" t="s">
        <v>1670</v>
      </c>
      <c r="B337" s="3" t="s">
        <v>1671</v>
      </c>
      <c r="C337" s="3" t="s">
        <v>65</v>
      </c>
      <c r="D337" s="3" t="s">
        <v>26</v>
      </c>
      <c r="E337" s="7">
        <v>45936</v>
      </c>
      <c r="F337" s="7">
        <v>45938</v>
      </c>
      <c r="G337" s="3">
        <f t="shared" si="15"/>
        <v>2</v>
      </c>
      <c r="H337" s="3" t="str">
        <f>IF(ISNUMBER(MATCH(A337,Closed!$A:$A,0)), "Closed", IF(G337&lt;=2,"Daily",IF(G337&lt;=5,"Weekly",IF(G337&lt;=31,"Monthly",IF(G337&lt;=90,"Quarterly",IF(G337&lt;=180,"Semi-annual",IF(G337&lt;=366,"Annual","Missing Data")))))))</f>
        <v>Daily</v>
      </c>
      <c r="I337" s="3">
        <f>VLOOKUP($D337,LiquidityProfile!$A:$C,2,0)</f>
        <v>5</v>
      </c>
      <c r="J337" s="3">
        <f>VLOOKUP($D337,LiquidityProfile!$A:$C,3,0)</f>
        <v>140</v>
      </c>
      <c r="K337" s="3" t="str">
        <f t="shared" si="16"/>
        <v>Liquidity Provider</v>
      </c>
      <c r="L337" s="3" t="str">
        <f t="shared" si="17"/>
        <v>Liquidity Receiver</v>
      </c>
    </row>
    <row r="338" spans="1:12" ht="15.75" thickBot="1" x14ac:dyDescent="0.3">
      <c r="A338" s="3" t="s">
        <v>1672</v>
      </c>
      <c r="B338" s="3" t="s">
        <v>1673</v>
      </c>
      <c r="C338" s="3" t="s">
        <v>65</v>
      </c>
      <c r="D338" s="3" t="s">
        <v>26</v>
      </c>
      <c r="E338" s="7">
        <v>45933</v>
      </c>
      <c r="F338" s="7">
        <v>45938</v>
      </c>
      <c r="G338" s="3">
        <f t="shared" si="15"/>
        <v>5</v>
      </c>
      <c r="H338" s="3" t="str">
        <f>IF(ISNUMBER(MATCH(A338,Closed!$A:$A,0)), "Closed", IF(G338&lt;=2,"Daily",IF(G338&lt;=5,"Weekly",IF(G338&lt;=31,"Monthly",IF(G338&lt;=90,"Quarterly",IF(G338&lt;=180,"Semi-annual",IF(G338&lt;=366,"Annual","Missing Data")))))))</f>
        <v>Weekly</v>
      </c>
      <c r="I338" s="3">
        <f>VLOOKUP($D338,LiquidityProfile!$A:$C,2,0)</f>
        <v>5</v>
      </c>
      <c r="J338" s="3">
        <f>VLOOKUP($D338,LiquidityProfile!$A:$C,3,0)</f>
        <v>140</v>
      </c>
      <c r="K338" s="3" t="str">
        <f t="shared" si="16"/>
        <v>Liquidity Provider</v>
      </c>
      <c r="L338" s="3" t="str">
        <f t="shared" si="17"/>
        <v>Liquidity Receiver</v>
      </c>
    </row>
    <row r="339" spans="1:12" ht="15.75" thickBot="1" x14ac:dyDescent="0.3">
      <c r="A339" s="3" t="s">
        <v>1674</v>
      </c>
      <c r="B339" s="3" t="s">
        <v>1675</v>
      </c>
      <c r="C339" s="3" t="s">
        <v>65</v>
      </c>
      <c r="D339" s="3" t="s">
        <v>26</v>
      </c>
      <c r="E339" s="7">
        <v>45933</v>
      </c>
      <c r="F339" s="7">
        <v>45938</v>
      </c>
      <c r="G339" s="3">
        <f t="shared" si="15"/>
        <v>5</v>
      </c>
      <c r="H339" s="3" t="str">
        <f>IF(ISNUMBER(MATCH(A339,Closed!$A:$A,0)), "Closed", IF(G339&lt;=2,"Daily",IF(G339&lt;=5,"Weekly",IF(G339&lt;=31,"Monthly",IF(G339&lt;=90,"Quarterly",IF(G339&lt;=180,"Semi-annual",IF(G339&lt;=366,"Annual","Missing Data")))))))</f>
        <v>Weekly</v>
      </c>
      <c r="I339" s="3">
        <f>VLOOKUP($D339,LiquidityProfile!$A:$C,2,0)</f>
        <v>5</v>
      </c>
      <c r="J339" s="3">
        <f>VLOOKUP($D339,LiquidityProfile!$A:$C,3,0)</f>
        <v>140</v>
      </c>
      <c r="K339" s="3" t="str">
        <f t="shared" si="16"/>
        <v>Liquidity Provider</v>
      </c>
      <c r="L339" s="3" t="str">
        <f t="shared" si="17"/>
        <v>Liquidity Receiver</v>
      </c>
    </row>
    <row r="340" spans="1:12" ht="15.75" thickBot="1" x14ac:dyDescent="0.3">
      <c r="A340" s="3" t="s">
        <v>1676</v>
      </c>
      <c r="B340" s="3" t="s">
        <v>1677</v>
      </c>
      <c r="C340" s="3" t="s">
        <v>65</v>
      </c>
      <c r="D340" s="3" t="s">
        <v>26</v>
      </c>
      <c r="E340" s="7">
        <v>45933</v>
      </c>
      <c r="F340" s="7">
        <v>45938</v>
      </c>
      <c r="G340" s="3">
        <f t="shared" si="15"/>
        <v>5</v>
      </c>
      <c r="H340" s="3" t="str">
        <f>IF(ISNUMBER(MATCH(A340,Closed!$A:$A,0)), "Closed", IF(G340&lt;=2,"Daily",IF(G340&lt;=5,"Weekly",IF(G340&lt;=31,"Monthly",IF(G340&lt;=90,"Quarterly",IF(G340&lt;=180,"Semi-annual",IF(G340&lt;=366,"Annual","Missing Data")))))))</f>
        <v>Weekly</v>
      </c>
      <c r="I340" s="3">
        <f>VLOOKUP($D340,LiquidityProfile!$A:$C,2,0)</f>
        <v>5</v>
      </c>
      <c r="J340" s="3">
        <f>VLOOKUP($D340,LiquidityProfile!$A:$C,3,0)</f>
        <v>140</v>
      </c>
      <c r="K340" s="3" t="str">
        <f t="shared" si="16"/>
        <v>Liquidity Provider</v>
      </c>
      <c r="L340" s="3" t="str">
        <f t="shared" si="17"/>
        <v>Liquidity Receiver</v>
      </c>
    </row>
    <row r="341" spans="1:12" ht="15.75" thickBot="1" x14ac:dyDescent="0.3">
      <c r="A341" s="3" t="s">
        <v>668</v>
      </c>
      <c r="B341" s="3" t="s">
        <v>669</v>
      </c>
      <c r="C341" s="3" t="s">
        <v>65</v>
      </c>
      <c r="D341" s="3" t="s">
        <v>26</v>
      </c>
      <c r="E341" s="7">
        <v>45937</v>
      </c>
      <c r="F341" s="7">
        <v>45938</v>
      </c>
      <c r="G341" s="3">
        <f t="shared" si="15"/>
        <v>1</v>
      </c>
      <c r="H341" s="3" t="str">
        <f>IF(ISNUMBER(MATCH(A341,Closed!$A:$A,0)), "Closed", IF(G341&lt;=2,"Daily",IF(G341&lt;=5,"Weekly",IF(G341&lt;=31,"Monthly",IF(G341&lt;=90,"Quarterly",IF(G341&lt;=180,"Semi-annual",IF(G341&lt;=366,"Annual","Missing Data")))))))</f>
        <v>Daily</v>
      </c>
      <c r="I341" s="3">
        <f>VLOOKUP($D341,LiquidityProfile!$A:$C,2,0)</f>
        <v>5</v>
      </c>
      <c r="J341" s="3">
        <f>VLOOKUP($D341,LiquidityProfile!$A:$C,3,0)</f>
        <v>140</v>
      </c>
      <c r="K341" s="3" t="str">
        <f t="shared" si="16"/>
        <v>Liquidity Provider</v>
      </c>
      <c r="L341" s="3" t="str">
        <f t="shared" si="17"/>
        <v>Liquidity Receiver</v>
      </c>
    </row>
    <row r="342" spans="1:12" ht="15.75" thickBot="1" x14ac:dyDescent="0.3">
      <c r="A342" s="3" t="s">
        <v>1678</v>
      </c>
      <c r="B342" s="3" t="s">
        <v>1679</v>
      </c>
      <c r="C342" s="3" t="s">
        <v>65</v>
      </c>
      <c r="D342" s="3" t="s">
        <v>26</v>
      </c>
      <c r="E342" s="7">
        <v>45930</v>
      </c>
      <c r="F342" s="7">
        <v>45938</v>
      </c>
      <c r="G342" s="3">
        <f t="shared" si="15"/>
        <v>8</v>
      </c>
      <c r="H342" s="3" t="str">
        <f>IF(ISNUMBER(MATCH(A342,Closed!$A:$A,0)), "Closed", IF(G342&lt;=2,"Daily",IF(G342&lt;=5,"Weekly",IF(G342&lt;=31,"Monthly",IF(G342&lt;=90,"Quarterly",IF(G342&lt;=180,"Semi-annual",IF(G342&lt;=366,"Annual","Missing Data")))))))</f>
        <v>Monthly</v>
      </c>
      <c r="I342" s="3">
        <f>VLOOKUP($D342,LiquidityProfile!$A:$C,2,0)</f>
        <v>5</v>
      </c>
      <c r="J342" s="3">
        <f>VLOOKUP($D342,LiquidityProfile!$A:$C,3,0)</f>
        <v>140</v>
      </c>
      <c r="K342" s="3" t="str">
        <f t="shared" si="16"/>
        <v>Liquidity Provider</v>
      </c>
      <c r="L342" s="3" t="str">
        <f t="shared" si="17"/>
        <v>Liquidity Receiver</v>
      </c>
    </row>
    <row r="343" spans="1:12" ht="15.75" thickBot="1" x14ac:dyDescent="0.3">
      <c r="A343" s="3" t="s">
        <v>670</v>
      </c>
      <c r="B343" s="3" t="s">
        <v>671</v>
      </c>
      <c r="C343" s="3" t="s">
        <v>65</v>
      </c>
      <c r="D343" s="3" t="s">
        <v>26</v>
      </c>
      <c r="E343" s="7">
        <v>45936</v>
      </c>
      <c r="F343" s="7">
        <v>45938</v>
      </c>
      <c r="G343" s="3">
        <f t="shared" si="15"/>
        <v>2</v>
      </c>
      <c r="H343" s="3" t="str">
        <f>IF(ISNUMBER(MATCH(A343,Closed!$A:$A,0)), "Closed", IF(G343&lt;=2,"Daily",IF(G343&lt;=5,"Weekly",IF(G343&lt;=31,"Monthly",IF(G343&lt;=90,"Quarterly",IF(G343&lt;=180,"Semi-annual",IF(G343&lt;=366,"Annual","Missing Data")))))))</f>
        <v>Daily</v>
      </c>
      <c r="I343" s="3">
        <f>VLOOKUP($D343,LiquidityProfile!$A:$C,2,0)</f>
        <v>5</v>
      </c>
      <c r="J343" s="3">
        <f>VLOOKUP($D343,LiquidityProfile!$A:$C,3,0)</f>
        <v>140</v>
      </c>
      <c r="K343" s="3" t="str">
        <f t="shared" si="16"/>
        <v>Liquidity Provider</v>
      </c>
      <c r="L343" s="3" t="str">
        <f t="shared" si="17"/>
        <v>Liquidity Receiver</v>
      </c>
    </row>
    <row r="344" spans="1:12" ht="15.75" thickBot="1" x14ac:dyDescent="0.3">
      <c r="A344" s="3" t="s">
        <v>1680</v>
      </c>
      <c r="B344" s="3" t="s">
        <v>1681</v>
      </c>
      <c r="C344" s="3" t="s">
        <v>65</v>
      </c>
      <c r="D344" s="3" t="s">
        <v>26</v>
      </c>
      <c r="E344" s="7">
        <v>45933</v>
      </c>
      <c r="F344" s="7">
        <v>45938</v>
      </c>
      <c r="G344" s="3">
        <f t="shared" si="15"/>
        <v>5</v>
      </c>
      <c r="H344" s="3" t="str">
        <f>IF(ISNUMBER(MATCH(A344,Closed!$A:$A,0)), "Closed", IF(G344&lt;=2,"Daily",IF(G344&lt;=5,"Weekly",IF(G344&lt;=31,"Monthly",IF(G344&lt;=90,"Quarterly",IF(G344&lt;=180,"Semi-annual",IF(G344&lt;=366,"Annual","Missing Data")))))))</f>
        <v>Weekly</v>
      </c>
      <c r="I344" s="3">
        <f>VLOOKUP($D344,LiquidityProfile!$A:$C,2,0)</f>
        <v>5</v>
      </c>
      <c r="J344" s="3">
        <f>VLOOKUP($D344,LiquidityProfile!$A:$C,3,0)</f>
        <v>140</v>
      </c>
      <c r="K344" s="3" t="str">
        <f t="shared" si="16"/>
        <v>Liquidity Provider</v>
      </c>
      <c r="L344" s="3" t="str">
        <f t="shared" si="17"/>
        <v>Liquidity Receiver</v>
      </c>
    </row>
    <row r="345" spans="1:12" ht="15.75" thickBot="1" x14ac:dyDescent="0.3">
      <c r="A345" s="3" t="s">
        <v>790</v>
      </c>
      <c r="B345" s="3" t="s">
        <v>791</v>
      </c>
      <c r="C345" s="3" t="s">
        <v>40</v>
      </c>
      <c r="D345" s="3" t="s">
        <v>22</v>
      </c>
      <c r="E345" s="7">
        <v>45937</v>
      </c>
      <c r="F345" s="7">
        <v>45938</v>
      </c>
      <c r="G345" s="3">
        <f t="shared" si="15"/>
        <v>1</v>
      </c>
      <c r="H345" s="3" t="str">
        <f>IF(ISNUMBER(MATCH(A345,Closed!$A:$A,0)), "Closed", IF(G345&lt;=2,"Daily",IF(G345&lt;=5,"Weekly",IF(G345&lt;=31,"Monthly",IF(G345&lt;=90,"Quarterly",IF(G345&lt;=180,"Semi-annual",IF(G345&lt;=366,"Annual","Missing Data")))))))</f>
        <v>Daily</v>
      </c>
      <c r="I345" s="3">
        <f>VLOOKUP($D345,LiquidityProfile!$A:$C,2,0)</f>
        <v>1</v>
      </c>
      <c r="J345" s="3">
        <f>VLOOKUP($D345,LiquidityProfile!$A:$C,3,0)</f>
        <v>1</v>
      </c>
      <c r="K345" s="3" t="str">
        <f t="shared" si="16"/>
        <v>Liquidity Provider</v>
      </c>
      <c r="L345" s="3" t="str">
        <f t="shared" si="17"/>
        <v>Liquidity Provider</v>
      </c>
    </row>
    <row r="346" spans="1:12" ht="15.75" thickBot="1" x14ac:dyDescent="0.3">
      <c r="A346" s="3" t="s">
        <v>792</v>
      </c>
      <c r="B346" s="3" t="s">
        <v>793</v>
      </c>
      <c r="C346" s="3" t="s">
        <v>40</v>
      </c>
      <c r="D346" s="3" t="s">
        <v>22</v>
      </c>
      <c r="E346" s="7">
        <v>45937</v>
      </c>
      <c r="F346" s="7">
        <v>45938</v>
      </c>
      <c r="G346" s="3">
        <f t="shared" si="15"/>
        <v>1</v>
      </c>
      <c r="H346" s="3" t="str">
        <f>IF(ISNUMBER(MATCH(A346,Closed!$A:$A,0)), "Closed", IF(G346&lt;=2,"Daily",IF(G346&lt;=5,"Weekly",IF(G346&lt;=31,"Monthly",IF(G346&lt;=90,"Quarterly",IF(G346&lt;=180,"Semi-annual",IF(G346&lt;=366,"Annual","Missing Data")))))))</f>
        <v>Daily</v>
      </c>
      <c r="I346" s="3">
        <f>VLOOKUP($D346,LiquidityProfile!$A:$C,2,0)</f>
        <v>1</v>
      </c>
      <c r="J346" s="3">
        <f>VLOOKUP($D346,LiquidityProfile!$A:$C,3,0)</f>
        <v>1</v>
      </c>
      <c r="K346" s="3" t="str">
        <f t="shared" si="16"/>
        <v>Liquidity Provider</v>
      </c>
      <c r="L346" s="3" t="str">
        <f t="shared" si="17"/>
        <v>Liquidity Provider</v>
      </c>
    </row>
    <row r="347" spans="1:12" ht="15.75" thickBot="1" x14ac:dyDescent="0.3">
      <c r="A347" s="3" t="s">
        <v>1682</v>
      </c>
      <c r="B347" s="3" t="s">
        <v>1683</v>
      </c>
      <c r="C347" s="3" t="s">
        <v>40</v>
      </c>
      <c r="D347" s="3" t="s">
        <v>22</v>
      </c>
      <c r="E347" s="7">
        <v>45937</v>
      </c>
      <c r="F347" s="7">
        <v>45938</v>
      </c>
      <c r="G347" s="3">
        <f t="shared" si="15"/>
        <v>1</v>
      </c>
      <c r="H347" s="3" t="str">
        <f>IF(ISNUMBER(MATCH(A347,Closed!$A:$A,0)), "Closed", IF(G347&lt;=2,"Daily",IF(G347&lt;=5,"Weekly",IF(G347&lt;=31,"Monthly",IF(G347&lt;=90,"Quarterly",IF(G347&lt;=180,"Semi-annual",IF(G347&lt;=366,"Annual","Missing Data")))))))</f>
        <v>Daily</v>
      </c>
      <c r="I347" s="3">
        <f>VLOOKUP($D347,LiquidityProfile!$A:$C,2,0)</f>
        <v>1</v>
      </c>
      <c r="J347" s="3">
        <f>VLOOKUP($D347,LiquidityProfile!$A:$C,3,0)</f>
        <v>1</v>
      </c>
      <c r="K347" s="3" t="str">
        <f t="shared" si="16"/>
        <v>Liquidity Provider</v>
      </c>
      <c r="L347" s="3" t="str">
        <f t="shared" si="17"/>
        <v>Liquidity Provider</v>
      </c>
    </row>
    <row r="348" spans="1:12" ht="15.75" thickBot="1" x14ac:dyDescent="0.3">
      <c r="A348" s="3" t="s">
        <v>1684</v>
      </c>
      <c r="B348" s="3" t="s">
        <v>1685</v>
      </c>
      <c r="C348" s="3" t="s">
        <v>40</v>
      </c>
      <c r="D348" s="3" t="s">
        <v>22</v>
      </c>
      <c r="E348" s="7"/>
      <c r="F348" s="7">
        <v>45938</v>
      </c>
      <c r="G348" s="3" t="str">
        <f t="shared" si="15"/>
        <v/>
      </c>
      <c r="H348" s="3" t="str">
        <f>IF(ISNUMBER(MATCH(A348,Closed!$A:$A,0)), "Closed", IF(G348&lt;=2,"Daily",IF(G348&lt;=5,"Weekly",IF(G348&lt;=31,"Monthly",IF(G348&lt;=90,"Quarterly",IF(G348&lt;=180,"Semi-annual",IF(G348&lt;=366,"Annual","Missing Data")))))))</f>
        <v>Closed</v>
      </c>
      <c r="I348" s="3">
        <f>VLOOKUP($D348,LiquidityProfile!$A:$C,2,0)</f>
        <v>1</v>
      </c>
      <c r="J348" s="3">
        <f>VLOOKUP($D348,LiquidityProfile!$A:$C,3,0)</f>
        <v>1</v>
      </c>
      <c r="K348" s="3" t="str">
        <f t="shared" si="16"/>
        <v>Not Applicable</v>
      </c>
      <c r="L348" s="3" t="str">
        <f t="shared" si="17"/>
        <v>Not Applicable</v>
      </c>
    </row>
    <row r="349" spans="1:12" ht="15.75" thickBot="1" x14ac:dyDescent="0.3">
      <c r="A349" s="3" t="s">
        <v>1686</v>
      </c>
      <c r="B349" s="3" t="s">
        <v>1687</v>
      </c>
      <c r="C349" s="3" t="s">
        <v>65</v>
      </c>
      <c r="D349" s="3" t="s">
        <v>22</v>
      </c>
      <c r="E349" s="7">
        <v>45937</v>
      </c>
      <c r="F349" s="7">
        <v>45938</v>
      </c>
      <c r="G349" s="3">
        <f t="shared" si="15"/>
        <v>1</v>
      </c>
      <c r="H349" s="3" t="str">
        <f>IF(ISNUMBER(MATCH(A349,Closed!$A:$A,0)), "Closed", IF(G349&lt;=2,"Daily",IF(G349&lt;=5,"Weekly",IF(G349&lt;=31,"Monthly",IF(G349&lt;=90,"Quarterly",IF(G349&lt;=180,"Semi-annual",IF(G349&lt;=366,"Annual","Missing Data")))))))</f>
        <v>Daily</v>
      </c>
      <c r="I349" s="3">
        <f>VLOOKUP($D349,LiquidityProfile!$A:$C,2,0)</f>
        <v>1</v>
      </c>
      <c r="J349" s="3">
        <f>VLOOKUP($D349,LiquidityProfile!$A:$C,3,0)</f>
        <v>1</v>
      </c>
      <c r="K349" s="3" t="str">
        <f t="shared" si="16"/>
        <v>Liquidity Provider</v>
      </c>
      <c r="L349" s="3" t="str">
        <f t="shared" si="17"/>
        <v>Liquidity Provider</v>
      </c>
    </row>
    <row r="350" spans="1:12" ht="15.75" thickBot="1" x14ac:dyDescent="0.3">
      <c r="A350" s="3" t="s">
        <v>1688</v>
      </c>
      <c r="B350" s="3" t="s">
        <v>1689</v>
      </c>
      <c r="C350" s="3" t="s">
        <v>65</v>
      </c>
      <c r="D350" s="3" t="s">
        <v>22</v>
      </c>
      <c r="E350" s="7">
        <v>45930</v>
      </c>
      <c r="F350" s="7">
        <v>45938</v>
      </c>
      <c r="G350" s="3">
        <f t="shared" si="15"/>
        <v>8</v>
      </c>
      <c r="H350" s="3" t="str">
        <f>IF(ISNUMBER(MATCH(A350,Closed!$A:$A,0)), "Closed", IF(G350&lt;=2,"Daily",IF(G350&lt;=5,"Weekly",IF(G350&lt;=31,"Monthly",IF(G350&lt;=90,"Quarterly",IF(G350&lt;=180,"Semi-annual",IF(G350&lt;=366,"Annual","Missing Data")))))))</f>
        <v>Monthly</v>
      </c>
      <c r="I350" s="3">
        <f>VLOOKUP($D350,LiquidityProfile!$A:$C,2,0)</f>
        <v>1</v>
      </c>
      <c r="J350" s="3">
        <f>VLOOKUP($D350,LiquidityProfile!$A:$C,3,0)</f>
        <v>1</v>
      </c>
      <c r="K350" s="3" t="str">
        <f t="shared" si="16"/>
        <v>Liquidity Provider</v>
      </c>
      <c r="L350" s="3" t="str">
        <f t="shared" si="17"/>
        <v>Liquidity Provider</v>
      </c>
    </row>
    <row r="351" spans="1:12" ht="15.75" thickBot="1" x14ac:dyDescent="0.3">
      <c r="A351" s="3" t="s">
        <v>1690</v>
      </c>
      <c r="B351" s="3" t="s">
        <v>1691</v>
      </c>
      <c r="C351" s="3" t="s">
        <v>65</v>
      </c>
      <c r="D351" s="3" t="s">
        <v>22</v>
      </c>
      <c r="E351" s="7">
        <v>45937</v>
      </c>
      <c r="F351" s="7">
        <v>45938</v>
      </c>
      <c r="G351" s="3">
        <f t="shared" si="15"/>
        <v>1</v>
      </c>
      <c r="H351" s="3" t="str">
        <f>IF(ISNUMBER(MATCH(A351,Closed!$A:$A,0)), "Closed", IF(G351&lt;=2,"Daily",IF(G351&lt;=5,"Weekly",IF(G351&lt;=31,"Monthly",IF(G351&lt;=90,"Quarterly",IF(G351&lt;=180,"Semi-annual",IF(G351&lt;=366,"Annual","Missing Data")))))))</f>
        <v>Daily</v>
      </c>
      <c r="I351" s="3">
        <f>VLOOKUP($D351,LiquidityProfile!$A:$C,2,0)</f>
        <v>1</v>
      </c>
      <c r="J351" s="3">
        <f>VLOOKUP($D351,LiquidityProfile!$A:$C,3,0)</f>
        <v>1</v>
      </c>
      <c r="K351" s="3" t="str">
        <f t="shared" si="16"/>
        <v>Liquidity Provider</v>
      </c>
      <c r="L351" s="3" t="str">
        <f t="shared" si="17"/>
        <v>Liquidity Provider</v>
      </c>
    </row>
    <row r="352" spans="1:12" ht="15.75" thickBot="1" x14ac:dyDescent="0.3">
      <c r="A352" s="3" t="s">
        <v>1692</v>
      </c>
      <c r="B352" s="3" t="s">
        <v>1693</v>
      </c>
      <c r="C352" s="3" t="s">
        <v>65</v>
      </c>
      <c r="D352" s="3" t="s">
        <v>22</v>
      </c>
      <c r="E352" s="7">
        <v>45930</v>
      </c>
      <c r="F352" s="7">
        <v>45938</v>
      </c>
      <c r="G352" s="3">
        <f t="shared" si="15"/>
        <v>8</v>
      </c>
      <c r="H352" s="3" t="str">
        <f>IF(ISNUMBER(MATCH(A352,Closed!$A:$A,0)), "Closed", IF(G352&lt;=2,"Daily",IF(G352&lt;=5,"Weekly",IF(G352&lt;=31,"Monthly",IF(G352&lt;=90,"Quarterly",IF(G352&lt;=180,"Semi-annual",IF(G352&lt;=366,"Annual","Missing Data")))))))</f>
        <v>Monthly</v>
      </c>
      <c r="I352" s="3">
        <f>VLOOKUP($D352,LiquidityProfile!$A:$C,2,0)</f>
        <v>1</v>
      </c>
      <c r="J352" s="3">
        <f>VLOOKUP($D352,LiquidityProfile!$A:$C,3,0)</f>
        <v>1</v>
      </c>
      <c r="K352" s="3" t="str">
        <f t="shared" si="16"/>
        <v>Liquidity Provider</v>
      </c>
      <c r="L352" s="3" t="str">
        <f t="shared" si="17"/>
        <v>Liquidity Provider</v>
      </c>
    </row>
    <row r="353" spans="1:12" ht="15.75" thickBot="1" x14ac:dyDescent="0.3">
      <c r="A353" s="3" t="s">
        <v>796</v>
      </c>
      <c r="B353" s="3" t="s">
        <v>797</v>
      </c>
      <c r="C353" s="3" t="s">
        <v>65</v>
      </c>
      <c r="D353" s="3" t="s">
        <v>22</v>
      </c>
      <c r="E353" s="7">
        <v>45937</v>
      </c>
      <c r="F353" s="7">
        <v>45938</v>
      </c>
      <c r="G353" s="3">
        <f t="shared" si="15"/>
        <v>1</v>
      </c>
      <c r="H353" s="3" t="str">
        <f>IF(ISNUMBER(MATCH(A353,Closed!$A:$A,0)), "Closed", IF(G353&lt;=2,"Daily",IF(G353&lt;=5,"Weekly",IF(G353&lt;=31,"Monthly",IF(G353&lt;=90,"Quarterly",IF(G353&lt;=180,"Semi-annual",IF(G353&lt;=366,"Annual","Missing Data")))))))</f>
        <v>Daily</v>
      </c>
      <c r="I353" s="3">
        <f>VLOOKUP($D353,LiquidityProfile!$A:$C,2,0)</f>
        <v>1</v>
      </c>
      <c r="J353" s="3">
        <f>VLOOKUP($D353,LiquidityProfile!$A:$C,3,0)</f>
        <v>1</v>
      </c>
      <c r="K353" s="3" t="str">
        <f t="shared" si="16"/>
        <v>Liquidity Provider</v>
      </c>
      <c r="L353" s="3" t="str">
        <f t="shared" si="17"/>
        <v>Liquidity Provider</v>
      </c>
    </row>
    <row r="354" spans="1:12" ht="15.75" thickBot="1" x14ac:dyDescent="0.3">
      <c r="A354" s="3" t="s">
        <v>1694</v>
      </c>
      <c r="B354" s="3" t="s">
        <v>1695</v>
      </c>
      <c r="C354" s="3" t="s">
        <v>65</v>
      </c>
      <c r="D354" s="3" t="s">
        <v>22</v>
      </c>
      <c r="E354" s="7">
        <v>45937</v>
      </c>
      <c r="F354" s="7">
        <v>45938</v>
      </c>
      <c r="G354" s="3">
        <f t="shared" si="15"/>
        <v>1</v>
      </c>
      <c r="H354" s="3" t="str">
        <f>IF(ISNUMBER(MATCH(A354,Closed!$A:$A,0)), "Closed", IF(G354&lt;=2,"Daily",IF(G354&lt;=5,"Weekly",IF(G354&lt;=31,"Monthly",IF(G354&lt;=90,"Quarterly",IF(G354&lt;=180,"Semi-annual",IF(G354&lt;=366,"Annual","Missing Data")))))))</f>
        <v>Daily</v>
      </c>
      <c r="I354" s="3">
        <f>VLOOKUP($D354,LiquidityProfile!$A:$C,2,0)</f>
        <v>1</v>
      </c>
      <c r="J354" s="3">
        <f>VLOOKUP($D354,LiquidityProfile!$A:$C,3,0)</f>
        <v>1</v>
      </c>
      <c r="K354" s="3" t="str">
        <f t="shared" si="16"/>
        <v>Liquidity Provider</v>
      </c>
      <c r="L354" s="3" t="str">
        <f t="shared" si="17"/>
        <v>Liquidity Provider</v>
      </c>
    </row>
    <row r="355" spans="1:12" ht="15.75" thickBot="1" x14ac:dyDescent="0.3">
      <c r="A355" s="3" t="s">
        <v>1696</v>
      </c>
      <c r="B355" s="3" t="s">
        <v>1697</v>
      </c>
      <c r="C355" s="3" t="s">
        <v>65</v>
      </c>
      <c r="D355" s="3" t="s">
        <v>22</v>
      </c>
      <c r="E355" s="7">
        <v>45937</v>
      </c>
      <c r="F355" s="7">
        <v>45938</v>
      </c>
      <c r="G355" s="3">
        <f t="shared" si="15"/>
        <v>1</v>
      </c>
      <c r="H355" s="3" t="str">
        <f>IF(ISNUMBER(MATCH(A355,Closed!$A:$A,0)), "Closed", IF(G355&lt;=2,"Daily",IF(G355&lt;=5,"Weekly",IF(G355&lt;=31,"Monthly",IF(G355&lt;=90,"Quarterly",IF(G355&lt;=180,"Semi-annual",IF(G355&lt;=366,"Annual","Missing Data")))))))</f>
        <v>Daily</v>
      </c>
      <c r="I355" s="3">
        <f>VLOOKUP($D355,LiquidityProfile!$A:$C,2,0)</f>
        <v>1</v>
      </c>
      <c r="J355" s="3">
        <f>VLOOKUP($D355,LiquidityProfile!$A:$C,3,0)</f>
        <v>1</v>
      </c>
      <c r="K355" s="3" t="str">
        <f t="shared" si="16"/>
        <v>Liquidity Provider</v>
      </c>
      <c r="L355" s="3" t="str">
        <f t="shared" si="17"/>
        <v>Liquidity Provider</v>
      </c>
    </row>
    <row r="356" spans="1:12" ht="15.75" thickBot="1" x14ac:dyDescent="0.3">
      <c r="A356" s="3" t="s">
        <v>806</v>
      </c>
      <c r="B356" s="3" t="s">
        <v>807</v>
      </c>
      <c r="C356" s="3" t="s">
        <v>65</v>
      </c>
      <c r="D356" s="3" t="s">
        <v>22</v>
      </c>
      <c r="E356" s="7">
        <v>45930</v>
      </c>
      <c r="F356" s="7">
        <v>45938</v>
      </c>
      <c r="G356" s="3">
        <f t="shared" si="15"/>
        <v>8</v>
      </c>
      <c r="H356" s="3" t="str">
        <f>IF(ISNUMBER(MATCH(A356,Closed!$A:$A,0)), "Closed", IF(G356&lt;=2,"Daily",IF(G356&lt;=5,"Weekly",IF(G356&lt;=31,"Monthly",IF(G356&lt;=90,"Quarterly",IF(G356&lt;=180,"Semi-annual",IF(G356&lt;=366,"Annual","Missing Data")))))))</f>
        <v>Monthly</v>
      </c>
      <c r="I356" s="3">
        <f>VLOOKUP($D356,LiquidityProfile!$A:$C,2,0)</f>
        <v>1</v>
      </c>
      <c r="J356" s="3">
        <f>VLOOKUP($D356,LiquidityProfile!$A:$C,3,0)</f>
        <v>1</v>
      </c>
      <c r="K356" s="3" t="str">
        <f t="shared" si="16"/>
        <v>Liquidity Provider</v>
      </c>
      <c r="L356" s="3" t="str">
        <f t="shared" si="17"/>
        <v>Liquidity Provider</v>
      </c>
    </row>
    <row r="357" spans="1:12" ht="15.75" thickBot="1" x14ac:dyDescent="0.3">
      <c r="A357" s="3" t="s">
        <v>1698</v>
      </c>
      <c r="B357" s="3" t="s">
        <v>1699</v>
      </c>
      <c r="C357" s="3" t="s">
        <v>65</v>
      </c>
      <c r="D357" s="3" t="s">
        <v>22</v>
      </c>
      <c r="E357" s="7">
        <v>45937</v>
      </c>
      <c r="F357" s="7">
        <v>45938</v>
      </c>
      <c r="G357" s="3">
        <f t="shared" si="15"/>
        <v>1</v>
      </c>
      <c r="H357" s="3" t="str">
        <f>IF(ISNUMBER(MATCH(A357,Closed!$A:$A,0)), "Closed", IF(G357&lt;=2,"Daily",IF(G357&lt;=5,"Weekly",IF(G357&lt;=31,"Monthly",IF(G357&lt;=90,"Quarterly",IF(G357&lt;=180,"Semi-annual",IF(G357&lt;=366,"Annual","Missing Data")))))))</f>
        <v>Daily</v>
      </c>
      <c r="I357" s="3">
        <f>VLOOKUP($D357,LiquidityProfile!$A:$C,2,0)</f>
        <v>1</v>
      </c>
      <c r="J357" s="3">
        <f>VLOOKUP($D357,LiquidityProfile!$A:$C,3,0)</f>
        <v>1</v>
      </c>
      <c r="K357" s="3" t="str">
        <f t="shared" si="16"/>
        <v>Liquidity Provider</v>
      </c>
      <c r="L357" s="3" t="str">
        <f t="shared" si="17"/>
        <v>Liquidity Provider</v>
      </c>
    </row>
    <row r="358" spans="1:12" ht="15.75" thickBot="1" x14ac:dyDescent="0.3">
      <c r="A358" s="3" t="s">
        <v>800</v>
      </c>
      <c r="B358" s="3" t="s">
        <v>801</v>
      </c>
      <c r="C358" s="3" t="s">
        <v>65</v>
      </c>
      <c r="D358" s="3" t="s">
        <v>22</v>
      </c>
      <c r="E358" s="7">
        <v>45936</v>
      </c>
      <c r="F358" s="7">
        <v>45938</v>
      </c>
      <c r="G358" s="3">
        <f t="shared" si="15"/>
        <v>2</v>
      </c>
      <c r="H358" s="3" t="str">
        <f>IF(ISNUMBER(MATCH(A358,Closed!$A:$A,0)), "Closed", IF(G358&lt;=2,"Daily",IF(G358&lt;=5,"Weekly",IF(G358&lt;=31,"Monthly",IF(G358&lt;=90,"Quarterly",IF(G358&lt;=180,"Semi-annual",IF(G358&lt;=366,"Annual","Missing Data")))))))</f>
        <v>Daily</v>
      </c>
      <c r="I358" s="3">
        <f>VLOOKUP($D358,LiquidityProfile!$A:$C,2,0)</f>
        <v>1</v>
      </c>
      <c r="J358" s="3">
        <f>VLOOKUP($D358,LiquidityProfile!$A:$C,3,0)</f>
        <v>1</v>
      </c>
      <c r="K358" s="3" t="str">
        <f t="shared" si="16"/>
        <v>Liquidity Provider</v>
      </c>
      <c r="L358" s="3" t="str">
        <f t="shared" si="17"/>
        <v>Liquidity Provider</v>
      </c>
    </row>
    <row r="359" spans="1:12" ht="15.75" thickBot="1" x14ac:dyDescent="0.3">
      <c r="A359" s="3" t="s">
        <v>798</v>
      </c>
      <c r="B359" s="3" t="s">
        <v>799</v>
      </c>
      <c r="C359" s="3" t="s">
        <v>65</v>
      </c>
      <c r="D359" s="3" t="s">
        <v>22</v>
      </c>
      <c r="E359" s="7">
        <v>45937</v>
      </c>
      <c r="F359" s="7">
        <v>45938</v>
      </c>
      <c r="G359" s="3">
        <f t="shared" si="15"/>
        <v>1</v>
      </c>
      <c r="H359" s="3" t="str">
        <f>IF(ISNUMBER(MATCH(A359,Closed!$A:$A,0)), "Closed", IF(G359&lt;=2,"Daily",IF(G359&lt;=5,"Weekly",IF(G359&lt;=31,"Monthly",IF(G359&lt;=90,"Quarterly",IF(G359&lt;=180,"Semi-annual",IF(G359&lt;=366,"Annual","Missing Data")))))))</f>
        <v>Daily</v>
      </c>
      <c r="I359" s="3">
        <f>VLOOKUP($D359,LiquidityProfile!$A:$C,2,0)</f>
        <v>1</v>
      </c>
      <c r="J359" s="3">
        <f>VLOOKUP($D359,LiquidityProfile!$A:$C,3,0)</f>
        <v>1</v>
      </c>
      <c r="K359" s="3" t="str">
        <f t="shared" si="16"/>
        <v>Liquidity Provider</v>
      </c>
      <c r="L359" s="3" t="str">
        <f t="shared" si="17"/>
        <v>Liquidity Provider</v>
      </c>
    </row>
    <row r="360" spans="1:12" ht="15.75" thickBot="1" x14ac:dyDescent="0.3">
      <c r="A360" s="3" t="s">
        <v>630</v>
      </c>
      <c r="B360" s="3" t="s">
        <v>631</v>
      </c>
      <c r="C360" s="3" t="s">
        <v>40</v>
      </c>
      <c r="D360" s="3" t="s">
        <v>14</v>
      </c>
      <c r="E360" s="7">
        <v>45937</v>
      </c>
      <c r="F360" s="7">
        <v>45938</v>
      </c>
      <c r="G360" s="3">
        <f t="shared" si="15"/>
        <v>1</v>
      </c>
      <c r="H360" s="3" t="str">
        <f>IF(ISNUMBER(MATCH(A360,Closed!$A:$A,0)), "Closed", IF(G360&lt;=2,"Daily",IF(G360&lt;=5,"Weekly",IF(G360&lt;=31,"Monthly",IF(G360&lt;=90,"Quarterly",IF(G360&lt;=180,"Semi-annual",IF(G360&lt;=366,"Annual","Missing Data")))))))</f>
        <v>Daily</v>
      </c>
      <c r="I360" s="3">
        <f>VLOOKUP($D360,LiquidityProfile!$A:$C,2,0)</f>
        <v>5</v>
      </c>
      <c r="J360" s="3">
        <f>VLOOKUP($D360,LiquidityProfile!$A:$C,3,0)</f>
        <v>10</v>
      </c>
      <c r="K360" s="3" t="str">
        <f t="shared" si="16"/>
        <v>Liquidity Provider</v>
      </c>
      <c r="L360" s="3" t="str">
        <f t="shared" si="17"/>
        <v>Liquidity Provider</v>
      </c>
    </row>
    <row r="361" spans="1:12" ht="15.75" thickBot="1" x14ac:dyDescent="0.3">
      <c r="A361" s="3" t="s">
        <v>634</v>
      </c>
      <c r="B361" s="3" t="s">
        <v>635</v>
      </c>
      <c r="C361" s="3" t="s">
        <v>40</v>
      </c>
      <c r="D361" s="3" t="s">
        <v>14</v>
      </c>
      <c r="E361" s="7">
        <v>45937</v>
      </c>
      <c r="F361" s="7">
        <v>45938</v>
      </c>
      <c r="G361" s="3">
        <f t="shared" si="15"/>
        <v>1</v>
      </c>
      <c r="H361" s="3" t="str">
        <f>IF(ISNUMBER(MATCH(A361,Closed!$A:$A,0)), "Closed", IF(G361&lt;=2,"Daily",IF(G361&lt;=5,"Weekly",IF(G361&lt;=31,"Monthly",IF(G361&lt;=90,"Quarterly",IF(G361&lt;=180,"Semi-annual",IF(G361&lt;=366,"Annual","Missing Data")))))))</f>
        <v>Daily</v>
      </c>
      <c r="I361" s="3">
        <f>VLOOKUP($D361,LiquidityProfile!$A:$C,2,0)</f>
        <v>5</v>
      </c>
      <c r="J361" s="3">
        <f>VLOOKUP($D361,LiquidityProfile!$A:$C,3,0)</f>
        <v>10</v>
      </c>
      <c r="K361" s="3" t="str">
        <f t="shared" si="16"/>
        <v>Liquidity Provider</v>
      </c>
      <c r="L361" s="3" t="str">
        <f t="shared" si="17"/>
        <v>Liquidity Provider</v>
      </c>
    </row>
    <row r="362" spans="1:12" ht="15.75" thickBot="1" x14ac:dyDescent="0.3">
      <c r="A362" s="3" t="s">
        <v>628</v>
      </c>
      <c r="B362" s="3" t="s">
        <v>629</v>
      </c>
      <c r="C362" s="3" t="s">
        <v>40</v>
      </c>
      <c r="D362" s="3" t="s">
        <v>14</v>
      </c>
      <c r="E362" s="7">
        <v>45933</v>
      </c>
      <c r="F362" s="7">
        <v>45938</v>
      </c>
      <c r="G362" s="3">
        <f t="shared" si="15"/>
        <v>5</v>
      </c>
      <c r="H362" s="3" t="str">
        <f>IF(ISNUMBER(MATCH(A362,Closed!$A:$A,0)), "Closed", IF(G362&lt;=2,"Daily",IF(G362&lt;=5,"Weekly",IF(G362&lt;=31,"Monthly",IF(G362&lt;=90,"Quarterly",IF(G362&lt;=180,"Semi-annual",IF(G362&lt;=366,"Annual","Missing Data")))))))</f>
        <v>Weekly</v>
      </c>
      <c r="I362" s="3">
        <f>VLOOKUP($D362,LiquidityProfile!$A:$C,2,0)</f>
        <v>5</v>
      </c>
      <c r="J362" s="3">
        <f>VLOOKUP($D362,LiquidityProfile!$A:$C,3,0)</f>
        <v>10</v>
      </c>
      <c r="K362" s="3" t="str">
        <f t="shared" si="16"/>
        <v>Liquidity Provider</v>
      </c>
      <c r="L362" s="3" t="str">
        <f t="shared" si="17"/>
        <v>Liquidity Provider</v>
      </c>
    </row>
    <row r="363" spans="1:12" ht="15.75" thickBot="1" x14ac:dyDescent="0.3">
      <c r="A363" s="3" t="s">
        <v>636</v>
      </c>
      <c r="B363" s="3" t="s">
        <v>637</v>
      </c>
      <c r="C363" s="3" t="s">
        <v>40</v>
      </c>
      <c r="D363" s="3" t="s">
        <v>14</v>
      </c>
      <c r="E363" s="7">
        <v>45933</v>
      </c>
      <c r="F363" s="7">
        <v>45938</v>
      </c>
      <c r="G363" s="3">
        <f t="shared" si="15"/>
        <v>5</v>
      </c>
      <c r="H363" s="3" t="str">
        <f>IF(ISNUMBER(MATCH(A363,Closed!$A:$A,0)), "Closed", IF(G363&lt;=2,"Daily",IF(G363&lt;=5,"Weekly",IF(G363&lt;=31,"Monthly",IF(G363&lt;=90,"Quarterly",IF(G363&lt;=180,"Semi-annual",IF(G363&lt;=366,"Annual","Missing Data")))))))</f>
        <v>Weekly</v>
      </c>
      <c r="I363" s="3">
        <f>VLOOKUP($D363,LiquidityProfile!$A:$C,2,0)</f>
        <v>5</v>
      </c>
      <c r="J363" s="3">
        <f>VLOOKUP($D363,LiquidityProfile!$A:$C,3,0)</f>
        <v>10</v>
      </c>
      <c r="K363" s="3" t="str">
        <f t="shared" si="16"/>
        <v>Liquidity Provider</v>
      </c>
      <c r="L363" s="3" t="str">
        <f t="shared" si="17"/>
        <v>Liquidity Provider</v>
      </c>
    </row>
    <row r="364" spans="1:12" ht="15.75" thickBot="1" x14ac:dyDescent="0.3">
      <c r="A364" s="3" t="s">
        <v>624</v>
      </c>
      <c r="B364" s="3" t="s">
        <v>625</v>
      </c>
      <c r="C364" s="3" t="s">
        <v>40</v>
      </c>
      <c r="D364" s="3" t="s">
        <v>14</v>
      </c>
      <c r="E364" s="7">
        <v>45936</v>
      </c>
      <c r="F364" s="7">
        <v>45938</v>
      </c>
      <c r="G364" s="3">
        <f t="shared" si="15"/>
        <v>2</v>
      </c>
      <c r="H364" s="3" t="str">
        <f>IF(ISNUMBER(MATCH(A364,Closed!$A:$A,0)), "Closed", IF(G364&lt;=2,"Daily",IF(G364&lt;=5,"Weekly",IF(G364&lt;=31,"Monthly",IF(G364&lt;=90,"Quarterly",IF(G364&lt;=180,"Semi-annual",IF(G364&lt;=366,"Annual","Missing Data")))))))</f>
        <v>Daily</v>
      </c>
      <c r="I364" s="3">
        <f>VLOOKUP($D364,LiquidityProfile!$A:$C,2,0)</f>
        <v>5</v>
      </c>
      <c r="J364" s="3">
        <f>VLOOKUP($D364,LiquidityProfile!$A:$C,3,0)</f>
        <v>10</v>
      </c>
      <c r="K364" s="3" t="str">
        <f t="shared" si="16"/>
        <v>Liquidity Provider</v>
      </c>
      <c r="L364" s="3" t="str">
        <f t="shared" si="17"/>
        <v>Liquidity Provider</v>
      </c>
    </row>
    <row r="365" spans="1:12" ht="15.75" thickBot="1" x14ac:dyDescent="0.3">
      <c r="A365" s="3" t="s">
        <v>632</v>
      </c>
      <c r="B365" s="3" t="s">
        <v>633</v>
      </c>
      <c r="C365" s="3" t="s">
        <v>40</v>
      </c>
      <c r="D365" s="3" t="s">
        <v>14</v>
      </c>
      <c r="E365" s="7">
        <v>45937</v>
      </c>
      <c r="F365" s="7">
        <v>45938</v>
      </c>
      <c r="G365" s="3">
        <f t="shared" si="15"/>
        <v>1</v>
      </c>
      <c r="H365" s="3" t="str">
        <f>IF(ISNUMBER(MATCH(A365,Closed!$A:$A,0)), "Closed", IF(G365&lt;=2,"Daily",IF(G365&lt;=5,"Weekly",IF(G365&lt;=31,"Monthly",IF(G365&lt;=90,"Quarterly",IF(G365&lt;=180,"Semi-annual",IF(G365&lt;=366,"Annual","Missing Data")))))))</f>
        <v>Daily</v>
      </c>
      <c r="I365" s="3">
        <f>VLOOKUP($D365,LiquidityProfile!$A:$C,2,0)</f>
        <v>5</v>
      </c>
      <c r="J365" s="3">
        <f>VLOOKUP($D365,LiquidityProfile!$A:$C,3,0)</f>
        <v>10</v>
      </c>
      <c r="K365" s="3" t="str">
        <f t="shared" si="16"/>
        <v>Liquidity Provider</v>
      </c>
      <c r="L365" s="3" t="str">
        <f t="shared" si="17"/>
        <v>Liquidity Provider</v>
      </c>
    </row>
    <row r="366" spans="1:12" ht="15.75" thickBot="1" x14ac:dyDescent="0.3">
      <c r="A366" s="3" t="s">
        <v>616</v>
      </c>
      <c r="B366" s="3" t="s">
        <v>617</v>
      </c>
      <c r="C366" s="3" t="s">
        <v>40</v>
      </c>
      <c r="D366" s="3" t="s">
        <v>14</v>
      </c>
      <c r="E366" s="7">
        <v>45936</v>
      </c>
      <c r="F366" s="7">
        <v>45938</v>
      </c>
      <c r="G366" s="3">
        <f t="shared" si="15"/>
        <v>2</v>
      </c>
      <c r="H366" s="3" t="str">
        <f>IF(ISNUMBER(MATCH(A366,Closed!$A:$A,0)), "Closed", IF(G366&lt;=2,"Daily",IF(G366&lt;=5,"Weekly",IF(G366&lt;=31,"Monthly",IF(G366&lt;=90,"Quarterly",IF(G366&lt;=180,"Semi-annual",IF(G366&lt;=366,"Annual","Missing Data")))))))</f>
        <v>Daily</v>
      </c>
      <c r="I366" s="3">
        <f>VLOOKUP($D366,LiquidityProfile!$A:$C,2,0)</f>
        <v>5</v>
      </c>
      <c r="J366" s="3">
        <f>VLOOKUP($D366,LiquidityProfile!$A:$C,3,0)</f>
        <v>10</v>
      </c>
      <c r="K366" s="3" t="str">
        <f t="shared" si="16"/>
        <v>Liquidity Provider</v>
      </c>
      <c r="L366" s="3" t="str">
        <f t="shared" si="17"/>
        <v>Liquidity Provider</v>
      </c>
    </row>
    <row r="367" spans="1:12" ht="15.75" thickBot="1" x14ac:dyDescent="0.3">
      <c r="A367" s="3" t="s">
        <v>618</v>
      </c>
      <c r="B367" s="3" t="s">
        <v>619</v>
      </c>
      <c r="C367" s="3" t="s">
        <v>40</v>
      </c>
      <c r="D367" s="3" t="s">
        <v>14</v>
      </c>
      <c r="E367" s="7">
        <v>45936</v>
      </c>
      <c r="F367" s="7">
        <v>45938</v>
      </c>
      <c r="G367" s="3">
        <f t="shared" si="15"/>
        <v>2</v>
      </c>
      <c r="H367" s="3" t="str">
        <f>IF(ISNUMBER(MATCH(A367,Closed!$A:$A,0)), "Closed", IF(G367&lt;=2,"Daily",IF(G367&lt;=5,"Weekly",IF(G367&lt;=31,"Monthly",IF(G367&lt;=90,"Quarterly",IF(G367&lt;=180,"Semi-annual",IF(G367&lt;=366,"Annual","Missing Data")))))))</f>
        <v>Daily</v>
      </c>
      <c r="I367" s="3">
        <f>VLOOKUP($D367,LiquidityProfile!$A:$C,2,0)</f>
        <v>5</v>
      </c>
      <c r="J367" s="3">
        <f>VLOOKUP($D367,LiquidityProfile!$A:$C,3,0)</f>
        <v>10</v>
      </c>
      <c r="K367" s="3" t="str">
        <f t="shared" si="16"/>
        <v>Liquidity Provider</v>
      </c>
      <c r="L367" s="3" t="str">
        <f t="shared" si="17"/>
        <v>Liquidity Provider</v>
      </c>
    </row>
    <row r="368" spans="1:12" ht="15.75" thickBot="1" x14ac:dyDescent="0.3">
      <c r="A368" s="3" t="s">
        <v>620</v>
      </c>
      <c r="B368" s="3" t="s">
        <v>621</v>
      </c>
      <c r="C368" s="3" t="s">
        <v>40</v>
      </c>
      <c r="D368" s="3" t="s">
        <v>14</v>
      </c>
      <c r="E368" s="7">
        <v>45936</v>
      </c>
      <c r="F368" s="7">
        <v>45938</v>
      </c>
      <c r="G368" s="3">
        <f t="shared" si="15"/>
        <v>2</v>
      </c>
      <c r="H368" s="3" t="str">
        <f>IF(ISNUMBER(MATCH(A368,Closed!$A:$A,0)), "Closed", IF(G368&lt;=2,"Daily",IF(G368&lt;=5,"Weekly",IF(G368&lt;=31,"Monthly",IF(G368&lt;=90,"Quarterly",IF(G368&lt;=180,"Semi-annual",IF(G368&lt;=366,"Annual","Missing Data")))))))</f>
        <v>Daily</v>
      </c>
      <c r="I368" s="3">
        <f>VLOOKUP($D368,LiquidityProfile!$A:$C,2,0)</f>
        <v>5</v>
      </c>
      <c r="J368" s="3">
        <f>VLOOKUP($D368,LiquidityProfile!$A:$C,3,0)</f>
        <v>10</v>
      </c>
      <c r="K368" s="3" t="str">
        <f t="shared" si="16"/>
        <v>Liquidity Provider</v>
      </c>
      <c r="L368" s="3" t="str">
        <f t="shared" si="17"/>
        <v>Liquidity Provider</v>
      </c>
    </row>
    <row r="369" spans="1:12" ht="15.75" thickBot="1" x14ac:dyDescent="0.3">
      <c r="A369" s="3" t="s">
        <v>622</v>
      </c>
      <c r="B369" s="3" t="s">
        <v>623</v>
      </c>
      <c r="C369" s="3" t="s">
        <v>40</v>
      </c>
      <c r="D369" s="3" t="s">
        <v>14</v>
      </c>
      <c r="E369" s="7">
        <v>45936</v>
      </c>
      <c r="F369" s="7">
        <v>45938</v>
      </c>
      <c r="G369" s="3">
        <f t="shared" si="15"/>
        <v>2</v>
      </c>
      <c r="H369" s="3" t="str">
        <f>IF(ISNUMBER(MATCH(A369,Closed!$A:$A,0)), "Closed", IF(G369&lt;=2,"Daily",IF(G369&lt;=5,"Weekly",IF(G369&lt;=31,"Monthly",IF(G369&lt;=90,"Quarterly",IF(G369&lt;=180,"Semi-annual",IF(G369&lt;=366,"Annual","Missing Data")))))))</f>
        <v>Daily</v>
      </c>
      <c r="I369" s="3">
        <f>VLOOKUP($D369,LiquidityProfile!$A:$C,2,0)</f>
        <v>5</v>
      </c>
      <c r="J369" s="3">
        <f>VLOOKUP($D369,LiquidityProfile!$A:$C,3,0)</f>
        <v>10</v>
      </c>
      <c r="K369" s="3" t="str">
        <f t="shared" si="16"/>
        <v>Liquidity Provider</v>
      </c>
      <c r="L369" s="3" t="str">
        <f t="shared" si="17"/>
        <v>Liquidity Provider</v>
      </c>
    </row>
    <row r="370" spans="1:12" ht="15.75" thickBot="1" x14ac:dyDescent="0.3">
      <c r="A370" s="3" t="s">
        <v>1700</v>
      </c>
      <c r="B370" s="3" t="s">
        <v>1701</v>
      </c>
      <c r="C370" s="3" t="s">
        <v>65</v>
      </c>
      <c r="D370" s="3" t="s">
        <v>14</v>
      </c>
      <c r="E370" s="7">
        <v>45926</v>
      </c>
      <c r="F370" s="7">
        <v>45938</v>
      </c>
      <c r="G370" s="3">
        <f t="shared" si="15"/>
        <v>12</v>
      </c>
      <c r="H370" s="3" t="str">
        <f>IF(ISNUMBER(MATCH(A370,Closed!$A:$A,0)), "Closed", IF(G370&lt;=2,"Daily",IF(G370&lt;=5,"Weekly",IF(G370&lt;=31,"Monthly",IF(G370&lt;=90,"Quarterly",IF(G370&lt;=180,"Semi-annual",IF(G370&lt;=366,"Annual","Missing Data")))))))</f>
        <v>Monthly</v>
      </c>
      <c r="I370" s="3">
        <f>VLOOKUP($D370,LiquidityProfile!$A:$C,2,0)</f>
        <v>5</v>
      </c>
      <c r="J370" s="3">
        <f>VLOOKUP($D370,LiquidityProfile!$A:$C,3,0)</f>
        <v>10</v>
      </c>
      <c r="K370" s="3" t="str">
        <f t="shared" si="16"/>
        <v>Liquidity Provider</v>
      </c>
      <c r="L370" s="3" t="str">
        <f t="shared" si="17"/>
        <v>Liquidity Provider</v>
      </c>
    </row>
    <row r="371" spans="1:12" ht="15.75" thickBot="1" x14ac:dyDescent="0.3">
      <c r="A371" s="3" t="s">
        <v>1702</v>
      </c>
      <c r="B371" s="3" t="s">
        <v>1703</v>
      </c>
      <c r="C371" s="3" t="s">
        <v>65</v>
      </c>
      <c r="D371" s="3" t="s">
        <v>28</v>
      </c>
      <c r="E371" s="7">
        <v>45933</v>
      </c>
      <c r="F371" s="7">
        <v>45938</v>
      </c>
      <c r="G371" s="3">
        <f t="shared" si="15"/>
        <v>5</v>
      </c>
      <c r="H371" s="3" t="str">
        <f>IF(ISNUMBER(MATCH(A371,Closed!$A:$A,0)), "Closed", IF(G371&lt;=2,"Daily",IF(G371&lt;=5,"Weekly",IF(G371&lt;=31,"Monthly",IF(G371&lt;=90,"Quarterly",IF(G371&lt;=180,"Semi-annual",IF(G371&lt;=366,"Annual","Missing Data")))))))</f>
        <v>Weekly</v>
      </c>
      <c r="I371" s="3">
        <f>VLOOKUP($D371,LiquidityProfile!$A:$C,2,0)</f>
        <v>5</v>
      </c>
      <c r="J371" s="3">
        <f>VLOOKUP($D371,LiquidityProfile!$A:$C,3,0)</f>
        <v>90</v>
      </c>
      <c r="K371" s="3" t="str">
        <f t="shared" si="16"/>
        <v>Liquidity Provider</v>
      </c>
      <c r="L371" s="3" t="str">
        <f t="shared" si="17"/>
        <v>Liquidity Receiver</v>
      </c>
    </row>
    <row r="372" spans="1:12" ht="15.75" thickBot="1" x14ac:dyDescent="0.3">
      <c r="A372" s="3" t="s">
        <v>700</v>
      </c>
      <c r="B372" s="3" t="s">
        <v>701</v>
      </c>
      <c r="C372" s="3" t="s">
        <v>40</v>
      </c>
      <c r="D372" s="3" t="s">
        <v>20</v>
      </c>
      <c r="E372" s="7">
        <v>45937</v>
      </c>
      <c r="F372" s="7">
        <v>45938</v>
      </c>
      <c r="G372" s="3">
        <f t="shared" si="15"/>
        <v>1</v>
      </c>
      <c r="H372" s="3" t="str">
        <f>IF(ISNUMBER(MATCH(A372,Closed!$A:$A,0)), "Closed", IF(G372&lt;=2,"Daily",IF(G372&lt;=5,"Weekly",IF(G372&lt;=31,"Monthly",IF(G372&lt;=90,"Quarterly",IF(G372&lt;=180,"Semi-annual",IF(G372&lt;=366,"Annual","Missing Data")))))))</f>
        <v>Daily</v>
      </c>
      <c r="I372" s="3">
        <f>VLOOKUP($D372,LiquidityProfile!$A:$C,2,0)</f>
        <v>10</v>
      </c>
      <c r="J372" s="3">
        <f>VLOOKUP($D372,LiquidityProfile!$A:$C,3,0)</f>
        <v>180</v>
      </c>
      <c r="K372" s="3" t="str">
        <f t="shared" si="16"/>
        <v>Liquidity Provider</v>
      </c>
      <c r="L372" s="3" t="str">
        <f t="shared" si="17"/>
        <v>Liquidity Receiver</v>
      </c>
    </row>
    <row r="373" spans="1:12" ht="15.75" thickBot="1" x14ac:dyDescent="0.3">
      <c r="A373" s="3" t="s">
        <v>704</v>
      </c>
      <c r="B373" s="3" t="s">
        <v>705</v>
      </c>
      <c r="C373" s="3" t="s">
        <v>40</v>
      </c>
      <c r="D373" s="3" t="s">
        <v>20</v>
      </c>
      <c r="E373" s="7">
        <v>45936</v>
      </c>
      <c r="F373" s="7">
        <v>45938</v>
      </c>
      <c r="G373" s="3">
        <f t="shared" si="15"/>
        <v>2</v>
      </c>
      <c r="H373" s="3" t="str">
        <f>IF(ISNUMBER(MATCH(A373,Closed!$A:$A,0)), "Closed", IF(G373&lt;=2,"Daily",IF(G373&lt;=5,"Weekly",IF(G373&lt;=31,"Monthly",IF(G373&lt;=90,"Quarterly",IF(G373&lt;=180,"Semi-annual",IF(G373&lt;=366,"Annual","Missing Data")))))))</f>
        <v>Daily</v>
      </c>
      <c r="I373" s="3">
        <f>VLOOKUP($D373,LiquidityProfile!$A:$C,2,0)</f>
        <v>10</v>
      </c>
      <c r="J373" s="3">
        <f>VLOOKUP($D373,LiquidityProfile!$A:$C,3,0)</f>
        <v>180</v>
      </c>
      <c r="K373" s="3" t="str">
        <f t="shared" si="16"/>
        <v>Liquidity Provider</v>
      </c>
      <c r="L373" s="3" t="str">
        <f t="shared" si="17"/>
        <v>Liquidity Receiver</v>
      </c>
    </row>
    <row r="374" spans="1:12" ht="15.75" thickBot="1" x14ac:dyDescent="0.3">
      <c r="A374" s="3" t="s">
        <v>694</v>
      </c>
      <c r="B374" s="3" t="s">
        <v>695</v>
      </c>
      <c r="C374" s="3" t="s">
        <v>40</v>
      </c>
      <c r="D374" s="3" t="s">
        <v>20</v>
      </c>
      <c r="E374" s="7">
        <v>45937</v>
      </c>
      <c r="F374" s="7">
        <v>45938</v>
      </c>
      <c r="G374" s="3">
        <f t="shared" si="15"/>
        <v>1</v>
      </c>
      <c r="H374" s="3" t="str">
        <f>IF(ISNUMBER(MATCH(A374,Closed!$A:$A,0)), "Closed", IF(G374&lt;=2,"Daily",IF(G374&lt;=5,"Weekly",IF(G374&lt;=31,"Monthly",IF(G374&lt;=90,"Quarterly",IF(G374&lt;=180,"Semi-annual",IF(G374&lt;=366,"Annual","Missing Data")))))))</f>
        <v>Daily</v>
      </c>
      <c r="I374" s="3">
        <f>VLOOKUP($D374,LiquidityProfile!$A:$C,2,0)</f>
        <v>10</v>
      </c>
      <c r="J374" s="3">
        <f>VLOOKUP($D374,LiquidityProfile!$A:$C,3,0)</f>
        <v>180</v>
      </c>
      <c r="K374" s="3" t="str">
        <f t="shared" si="16"/>
        <v>Liquidity Provider</v>
      </c>
      <c r="L374" s="3" t="str">
        <f t="shared" si="17"/>
        <v>Liquidity Receiver</v>
      </c>
    </row>
    <row r="375" spans="1:12" ht="15.75" thickBot="1" x14ac:dyDescent="0.3">
      <c r="A375" s="3" t="s">
        <v>690</v>
      </c>
      <c r="B375" s="3" t="s">
        <v>691</v>
      </c>
      <c r="C375" s="3" t="s">
        <v>40</v>
      </c>
      <c r="D375" s="3" t="s">
        <v>20</v>
      </c>
      <c r="E375" s="7">
        <v>45937</v>
      </c>
      <c r="F375" s="7">
        <v>45938</v>
      </c>
      <c r="G375" s="3">
        <f t="shared" si="15"/>
        <v>1</v>
      </c>
      <c r="H375" s="3" t="str">
        <f>IF(ISNUMBER(MATCH(A375,Closed!$A:$A,0)), "Closed", IF(G375&lt;=2,"Daily",IF(G375&lt;=5,"Weekly",IF(G375&lt;=31,"Monthly",IF(G375&lt;=90,"Quarterly",IF(G375&lt;=180,"Semi-annual",IF(G375&lt;=366,"Annual","Missing Data")))))))</f>
        <v>Daily</v>
      </c>
      <c r="I375" s="3">
        <f>VLOOKUP($D375,LiquidityProfile!$A:$C,2,0)</f>
        <v>10</v>
      </c>
      <c r="J375" s="3">
        <f>VLOOKUP($D375,LiquidityProfile!$A:$C,3,0)</f>
        <v>180</v>
      </c>
      <c r="K375" s="3" t="str">
        <f t="shared" si="16"/>
        <v>Liquidity Provider</v>
      </c>
      <c r="L375" s="3" t="str">
        <f t="shared" si="17"/>
        <v>Liquidity Receiver</v>
      </c>
    </row>
    <row r="376" spans="1:12" ht="15.75" thickBot="1" x14ac:dyDescent="0.3">
      <c r="A376" s="3" t="s">
        <v>1704</v>
      </c>
      <c r="B376" s="3" t="s">
        <v>1705</v>
      </c>
      <c r="C376" s="3" t="s">
        <v>40</v>
      </c>
      <c r="D376" s="3" t="s">
        <v>20</v>
      </c>
      <c r="E376" s="7">
        <v>45933</v>
      </c>
      <c r="F376" s="7">
        <v>45938</v>
      </c>
      <c r="G376" s="3">
        <f t="shared" si="15"/>
        <v>5</v>
      </c>
      <c r="H376" s="3" t="str">
        <f>IF(ISNUMBER(MATCH(A376,Closed!$A:$A,0)), "Closed", IF(G376&lt;=2,"Daily",IF(G376&lt;=5,"Weekly",IF(G376&lt;=31,"Monthly",IF(G376&lt;=90,"Quarterly",IF(G376&lt;=180,"Semi-annual",IF(G376&lt;=366,"Annual","Missing Data")))))))</f>
        <v>Weekly</v>
      </c>
      <c r="I376" s="3">
        <f>VLOOKUP($D376,LiquidityProfile!$A:$C,2,0)</f>
        <v>10</v>
      </c>
      <c r="J376" s="3">
        <f>VLOOKUP($D376,LiquidityProfile!$A:$C,3,0)</f>
        <v>180</v>
      </c>
      <c r="K376" s="3" t="str">
        <f t="shared" si="16"/>
        <v>Liquidity Provider</v>
      </c>
      <c r="L376" s="3" t="str">
        <f t="shared" si="17"/>
        <v>Liquidity Receiver</v>
      </c>
    </row>
    <row r="377" spans="1:12" ht="15.75" thickBot="1" x14ac:dyDescent="0.3">
      <c r="A377" s="3" t="s">
        <v>1361</v>
      </c>
      <c r="B377" s="3" t="s">
        <v>1362</v>
      </c>
      <c r="C377" s="3" t="s">
        <v>40</v>
      </c>
      <c r="D377" s="3" t="s">
        <v>20</v>
      </c>
      <c r="E377" s="7">
        <v>45936</v>
      </c>
      <c r="F377" s="7">
        <v>45938</v>
      </c>
      <c r="G377" s="3">
        <f t="shared" si="15"/>
        <v>2</v>
      </c>
      <c r="H377" s="3" t="str">
        <f>IF(ISNUMBER(MATCH(A377,Closed!$A:$A,0)), "Closed", IF(G377&lt;=2,"Daily",IF(G377&lt;=5,"Weekly",IF(G377&lt;=31,"Monthly",IF(G377&lt;=90,"Quarterly",IF(G377&lt;=180,"Semi-annual",IF(G377&lt;=366,"Annual","Missing Data")))))))</f>
        <v>Daily</v>
      </c>
      <c r="I377" s="3">
        <f>VLOOKUP($D377,LiquidityProfile!$A:$C,2,0)</f>
        <v>10</v>
      </c>
      <c r="J377" s="3">
        <f>VLOOKUP($D377,LiquidityProfile!$A:$C,3,0)</f>
        <v>180</v>
      </c>
      <c r="K377" s="3" t="str">
        <f t="shared" si="16"/>
        <v>Liquidity Provider</v>
      </c>
      <c r="L377" s="3" t="str">
        <f t="shared" si="17"/>
        <v>Liquidity Receiver</v>
      </c>
    </row>
    <row r="378" spans="1:12" ht="15.75" thickBot="1" x14ac:dyDescent="0.3">
      <c r="A378" s="3" t="s">
        <v>1706</v>
      </c>
      <c r="B378" s="3" t="s">
        <v>1707</v>
      </c>
      <c r="C378" s="3" t="s">
        <v>40</v>
      </c>
      <c r="D378" s="3" t="s">
        <v>20</v>
      </c>
      <c r="E378" s="7">
        <v>45937</v>
      </c>
      <c r="F378" s="7">
        <v>45938</v>
      </c>
      <c r="G378" s="3">
        <f t="shared" si="15"/>
        <v>1</v>
      </c>
      <c r="H378" s="3" t="str">
        <f>IF(ISNUMBER(MATCH(A378,Closed!$A:$A,0)), "Closed", IF(G378&lt;=2,"Daily",IF(G378&lt;=5,"Weekly",IF(G378&lt;=31,"Monthly",IF(G378&lt;=90,"Quarterly",IF(G378&lt;=180,"Semi-annual",IF(G378&lt;=366,"Annual","Missing Data")))))))</f>
        <v>Daily</v>
      </c>
      <c r="I378" s="3">
        <f>VLOOKUP($D378,LiquidityProfile!$A:$C,2,0)</f>
        <v>10</v>
      </c>
      <c r="J378" s="3">
        <f>VLOOKUP($D378,LiquidityProfile!$A:$C,3,0)</f>
        <v>180</v>
      </c>
      <c r="K378" s="3" t="str">
        <f t="shared" si="16"/>
        <v>Liquidity Provider</v>
      </c>
      <c r="L378" s="3" t="str">
        <f t="shared" si="17"/>
        <v>Liquidity Receiver</v>
      </c>
    </row>
    <row r="379" spans="1:12" ht="15.75" thickBot="1" x14ac:dyDescent="0.3">
      <c r="A379" s="3" t="s">
        <v>692</v>
      </c>
      <c r="B379" s="3" t="s">
        <v>693</v>
      </c>
      <c r="C379" s="3" t="s">
        <v>40</v>
      </c>
      <c r="D379" s="3" t="s">
        <v>20</v>
      </c>
      <c r="E379" s="7">
        <v>45933</v>
      </c>
      <c r="F379" s="7">
        <v>45938</v>
      </c>
      <c r="G379" s="3">
        <f t="shared" si="15"/>
        <v>5</v>
      </c>
      <c r="H379" s="3" t="str">
        <f>IF(ISNUMBER(MATCH(A379,Closed!$A:$A,0)), "Closed", IF(G379&lt;=2,"Daily",IF(G379&lt;=5,"Weekly",IF(G379&lt;=31,"Monthly",IF(G379&lt;=90,"Quarterly",IF(G379&lt;=180,"Semi-annual",IF(G379&lt;=366,"Annual","Missing Data")))))))</f>
        <v>Weekly</v>
      </c>
      <c r="I379" s="3">
        <f>VLOOKUP($D379,LiquidityProfile!$A:$C,2,0)</f>
        <v>10</v>
      </c>
      <c r="J379" s="3">
        <f>VLOOKUP($D379,LiquidityProfile!$A:$C,3,0)</f>
        <v>180</v>
      </c>
      <c r="K379" s="3" t="str">
        <f t="shared" si="16"/>
        <v>Liquidity Provider</v>
      </c>
      <c r="L379" s="3" t="str">
        <f t="shared" si="17"/>
        <v>Liquidity Receiver</v>
      </c>
    </row>
    <row r="380" spans="1:12" ht="24.75" thickBot="1" x14ac:dyDescent="0.3">
      <c r="A380" s="3" t="s">
        <v>1353</v>
      </c>
      <c r="B380" s="3" t="s">
        <v>1354</v>
      </c>
      <c r="C380" s="3" t="s">
        <v>40</v>
      </c>
      <c r="D380" s="3" t="s">
        <v>20</v>
      </c>
      <c r="E380" s="7">
        <v>45937</v>
      </c>
      <c r="F380" s="7">
        <v>45938</v>
      </c>
      <c r="G380" s="3">
        <f t="shared" si="15"/>
        <v>1</v>
      </c>
      <c r="H380" s="3" t="str">
        <f>IF(ISNUMBER(MATCH(A380,Closed!$A:$A,0)), "Closed", IF(G380&lt;=2,"Daily",IF(G380&lt;=5,"Weekly",IF(G380&lt;=31,"Monthly",IF(G380&lt;=90,"Quarterly",IF(G380&lt;=180,"Semi-annual",IF(G380&lt;=366,"Annual","Missing Data")))))))</f>
        <v>Daily</v>
      </c>
      <c r="I380" s="3">
        <f>VLOOKUP($D380,LiquidityProfile!$A:$C,2,0)</f>
        <v>10</v>
      </c>
      <c r="J380" s="3">
        <f>VLOOKUP($D380,LiquidityProfile!$A:$C,3,0)</f>
        <v>180</v>
      </c>
      <c r="K380" s="3" t="str">
        <f t="shared" si="16"/>
        <v>Liquidity Provider</v>
      </c>
      <c r="L380" s="3" t="str">
        <f t="shared" si="17"/>
        <v>Liquidity Receiver</v>
      </c>
    </row>
    <row r="381" spans="1:12" ht="15.75" thickBot="1" x14ac:dyDescent="0.3">
      <c r="A381" s="3" t="s">
        <v>1357</v>
      </c>
      <c r="B381" s="3" t="s">
        <v>1358</v>
      </c>
      <c r="C381" s="3" t="s">
        <v>40</v>
      </c>
      <c r="D381" s="3" t="s">
        <v>20</v>
      </c>
      <c r="E381" s="7">
        <v>45937</v>
      </c>
      <c r="F381" s="7">
        <v>45938</v>
      </c>
      <c r="G381" s="3">
        <f t="shared" si="15"/>
        <v>1</v>
      </c>
      <c r="H381" s="3" t="str">
        <f>IF(ISNUMBER(MATCH(A381,Closed!$A:$A,0)), "Closed", IF(G381&lt;=2,"Daily",IF(G381&lt;=5,"Weekly",IF(G381&lt;=31,"Monthly",IF(G381&lt;=90,"Quarterly",IF(G381&lt;=180,"Semi-annual",IF(G381&lt;=366,"Annual","Missing Data")))))))</f>
        <v>Daily</v>
      </c>
      <c r="I381" s="3">
        <f>VLOOKUP($D381,LiquidityProfile!$A:$C,2,0)</f>
        <v>10</v>
      </c>
      <c r="J381" s="3">
        <f>VLOOKUP($D381,LiquidityProfile!$A:$C,3,0)</f>
        <v>180</v>
      </c>
      <c r="K381" s="3" t="str">
        <f t="shared" si="16"/>
        <v>Liquidity Provider</v>
      </c>
      <c r="L381" s="3" t="str">
        <f t="shared" si="17"/>
        <v>Liquidity Receiver</v>
      </c>
    </row>
    <row r="382" spans="1:12" ht="15.75" thickBot="1" x14ac:dyDescent="0.3">
      <c r="A382" s="3" t="s">
        <v>698</v>
      </c>
      <c r="B382" s="3" t="s">
        <v>699</v>
      </c>
      <c r="C382" s="3" t="s">
        <v>40</v>
      </c>
      <c r="D382" s="3" t="s">
        <v>20</v>
      </c>
      <c r="E382" s="7">
        <v>45937</v>
      </c>
      <c r="F382" s="7">
        <v>45938</v>
      </c>
      <c r="G382" s="3">
        <f t="shared" si="15"/>
        <v>1</v>
      </c>
      <c r="H382" s="3" t="str">
        <f>IF(ISNUMBER(MATCH(A382,Closed!$A:$A,0)), "Closed", IF(G382&lt;=2,"Daily",IF(G382&lt;=5,"Weekly",IF(G382&lt;=31,"Monthly",IF(G382&lt;=90,"Quarterly",IF(G382&lt;=180,"Semi-annual",IF(G382&lt;=366,"Annual","Missing Data")))))))</f>
        <v>Daily</v>
      </c>
      <c r="I382" s="3">
        <f>VLOOKUP($D382,LiquidityProfile!$A:$C,2,0)</f>
        <v>10</v>
      </c>
      <c r="J382" s="3">
        <f>VLOOKUP($D382,LiquidityProfile!$A:$C,3,0)</f>
        <v>180</v>
      </c>
      <c r="K382" s="3" t="str">
        <f t="shared" si="16"/>
        <v>Liquidity Provider</v>
      </c>
      <c r="L382" s="3" t="str">
        <f t="shared" si="17"/>
        <v>Liquidity Receiver</v>
      </c>
    </row>
    <row r="383" spans="1:12" ht="15.75" thickBot="1" x14ac:dyDescent="0.3">
      <c r="A383" s="3" t="s">
        <v>686</v>
      </c>
      <c r="B383" s="3" t="s">
        <v>687</v>
      </c>
      <c r="C383" s="3" t="s">
        <v>40</v>
      </c>
      <c r="D383" s="3" t="s">
        <v>20</v>
      </c>
      <c r="E383" s="7">
        <v>45937</v>
      </c>
      <c r="F383" s="7">
        <v>45938</v>
      </c>
      <c r="G383" s="3">
        <f t="shared" si="15"/>
        <v>1</v>
      </c>
      <c r="H383" s="3" t="str">
        <f>IF(ISNUMBER(MATCH(A383,Closed!$A:$A,0)), "Closed", IF(G383&lt;=2,"Daily",IF(G383&lt;=5,"Weekly",IF(G383&lt;=31,"Monthly",IF(G383&lt;=90,"Quarterly",IF(G383&lt;=180,"Semi-annual",IF(G383&lt;=366,"Annual","Missing Data")))))))</f>
        <v>Daily</v>
      </c>
      <c r="I383" s="3">
        <f>VLOOKUP($D383,LiquidityProfile!$A:$C,2,0)</f>
        <v>10</v>
      </c>
      <c r="J383" s="3">
        <f>VLOOKUP($D383,LiquidityProfile!$A:$C,3,0)</f>
        <v>180</v>
      </c>
      <c r="K383" s="3" t="str">
        <f t="shared" si="16"/>
        <v>Liquidity Provider</v>
      </c>
      <c r="L383" s="3" t="str">
        <f t="shared" si="17"/>
        <v>Liquidity Receiver</v>
      </c>
    </row>
    <row r="384" spans="1:12" ht="15.75" thickBot="1" x14ac:dyDescent="0.3">
      <c r="A384" s="3" t="s">
        <v>696</v>
      </c>
      <c r="B384" s="3" t="s">
        <v>697</v>
      </c>
      <c r="C384" s="3" t="s">
        <v>40</v>
      </c>
      <c r="D384" s="3" t="s">
        <v>20</v>
      </c>
      <c r="E384" s="7">
        <v>45937</v>
      </c>
      <c r="F384" s="7">
        <v>45938</v>
      </c>
      <c r="G384" s="3">
        <f t="shared" si="15"/>
        <v>1</v>
      </c>
      <c r="H384" s="3" t="str">
        <f>IF(ISNUMBER(MATCH(A384,Closed!$A:$A,0)), "Closed", IF(G384&lt;=2,"Daily",IF(G384&lt;=5,"Weekly",IF(G384&lt;=31,"Monthly",IF(G384&lt;=90,"Quarterly",IF(G384&lt;=180,"Semi-annual",IF(G384&lt;=366,"Annual","Missing Data")))))))</f>
        <v>Daily</v>
      </c>
      <c r="I384" s="3">
        <f>VLOOKUP($D384,LiquidityProfile!$A:$C,2,0)</f>
        <v>10</v>
      </c>
      <c r="J384" s="3">
        <f>VLOOKUP($D384,LiquidityProfile!$A:$C,3,0)</f>
        <v>180</v>
      </c>
      <c r="K384" s="3" t="str">
        <f t="shared" si="16"/>
        <v>Liquidity Provider</v>
      </c>
      <c r="L384" s="3" t="str">
        <f t="shared" si="17"/>
        <v>Liquidity Receiver</v>
      </c>
    </row>
    <row r="385" spans="1:12" ht="15.75" thickBot="1" x14ac:dyDescent="0.3">
      <c r="A385" s="3" t="s">
        <v>682</v>
      </c>
      <c r="B385" s="3" t="s">
        <v>683</v>
      </c>
      <c r="C385" s="3" t="s">
        <v>40</v>
      </c>
      <c r="D385" s="3" t="s">
        <v>20</v>
      </c>
      <c r="E385" s="7">
        <v>45937</v>
      </c>
      <c r="F385" s="7">
        <v>45938</v>
      </c>
      <c r="G385" s="3">
        <f t="shared" si="15"/>
        <v>1</v>
      </c>
      <c r="H385" s="3" t="str">
        <f>IF(ISNUMBER(MATCH(A385,Closed!$A:$A,0)), "Closed", IF(G385&lt;=2,"Daily",IF(G385&lt;=5,"Weekly",IF(G385&lt;=31,"Monthly",IF(G385&lt;=90,"Quarterly",IF(G385&lt;=180,"Semi-annual",IF(G385&lt;=366,"Annual","Missing Data")))))))</f>
        <v>Daily</v>
      </c>
      <c r="I385" s="3">
        <f>VLOOKUP($D385,LiquidityProfile!$A:$C,2,0)</f>
        <v>10</v>
      </c>
      <c r="J385" s="3">
        <f>VLOOKUP($D385,LiquidityProfile!$A:$C,3,0)</f>
        <v>180</v>
      </c>
      <c r="K385" s="3" t="str">
        <f t="shared" si="16"/>
        <v>Liquidity Provider</v>
      </c>
      <c r="L385" s="3" t="str">
        <f t="shared" si="17"/>
        <v>Liquidity Receiver</v>
      </c>
    </row>
    <row r="386" spans="1:12" ht="15.75" thickBot="1" x14ac:dyDescent="0.3">
      <c r="A386" s="3" t="s">
        <v>684</v>
      </c>
      <c r="B386" s="3" t="s">
        <v>685</v>
      </c>
      <c r="C386" s="3" t="s">
        <v>40</v>
      </c>
      <c r="D386" s="3" t="s">
        <v>20</v>
      </c>
      <c r="E386" s="7">
        <v>45937</v>
      </c>
      <c r="F386" s="7">
        <v>45938</v>
      </c>
      <c r="G386" s="3">
        <f t="shared" ref="G386:G449" si="18">IF(ISBLANK(E386), "", F386-E386)</f>
        <v>1</v>
      </c>
      <c r="H386" s="3" t="str">
        <f>IF(ISNUMBER(MATCH(A386,Closed!$A:$A,0)), "Closed", IF(G386&lt;=2,"Daily",IF(G386&lt;=5,"Weekly",IF(G386&lt;=31,"Monthly",IF(G386&lt;=90,"Quarterly",IF(G386&lt;=180,"Semi-annual",IF(G386&lt;=366,"Annual","Missing Data")))))))</f>
        <v>Daily</v>
      </c>
      <c r="I386" s="3">
        <f>VLOOKUP($D386,LiquidityProfile!$A:$C,2,0)</f>
        <v>10</v>
      </c>
      <c r="J386" s="3">
        <f>VLOOKUP($D386,LiquidityProfile!$A:$C,3,0)</f>
        <v>180</v>
      </c>
      <c r="K386" s="3" t="str">
        <f t="shared" si="16"/>
        <v>Liquidity Provider</v>
      </c>
      <c r="L386" s="3" t="str">
        <f t="shared" si="17"/>
        <v>Liquidity Receiver</v>
      </c>
    </row>
    <row r="387" spans="1:12" ht="15.75" thickBot="1" x14ac:dyDescent="0.3">
      <c r="A387" s="3" t="s">
        <v>702</v>
      </c>
      <c r="B387" s="3" t="s">
        <v>703</v>
      </c>
      <c r="C387" s="3" t="s">
        <v>40</v>
      </c>
      <c r="D387" s="3" t="s">
        <v>20</v>
      </c>
      <c r="E387" s="7">
        <v>45936</v>
      </c>
      <c r="F387" s="7">
        <v>45938</v>
      </c>
      <c r="G387" s="3">
        <f t="shared" si="18"/>
        <v>2</v>
      </c>
      <c r="H387" s="3" t="str">
        <f>IF(ISNUMBER(MATCH(A387,Closed!$A:$A,0)), "Closed", IF(G387&lt;=2,"Daily",IF(G387&lt;=5,"Weekly",IF(G387&lt;=31,"Monthly",IF(G387&lt;=90,"Quarterly",IF(G387&lt;=180,"Semi-annual",IF(G387&lt;=366,"Annual","Missing Data")))))))</f>
        <v>Daily</v>
      </c>
      <c r="I387" s="3">
        <f>VLOOKUP($D387,LiquidityProfile!$A:$C,2,0)</f>
        <v>10</v>
      </c>
      <c r="J387" s="3">
        <f>VLOOKUP($D387,LiquidityProfile!$A:$C,3,0)</f>
        <v>180</v>
      </c>
      <c r="K387" s="3" t="str">
        <f t="shared" ref="K387:K450" si="19">IF(H387="Closed","Not Applicable",IF(I387&lt;=30,"Liquidity Provider","Liquidity Receiver"))</f>
        <v>Liquidity Provider</v>
      </c>
      <c r="L387" s="3" t="str">
        <f t="shared" ref="L387:L450" si="20">IF(H387="Closed","Not Applicable",IF(J387&lt;=30,"Liquidity Provider","Liquidity Receiver"))</f>
        <v>Liquidity Receiver</v>
      </c>
    </row>
    <row r="388" spans="1:12" ht="15.75" thickBot="1" x14ac:dyDescent="0.3">
      <c r="A388" s="3" t="s">
        <v>688</v>
      </c>
      <c r="B388" s="3" t="s">
        <v>689</v>
      </c>
      <c r="C388" s="3" t="s">
        <v>40</v>
      </c>
      <c r="D388" s="3" t="s">
        <v>20</v>
      </c>
      <c r="E388" s="7">
        <v>45936</v>
      </c>
      <c r="F388" s="7">
        <v>45938</v>
      </c>
      <c r="G388" s="3">
        <f t="shared" si="18"/>
        <v>2</v>
      </c>
      <c r="H388" s="3" t="str">
        <f>IF(ISNUMBER(MATCH(A388,Closed!$A:$A,0)), "Closed", IF(G388&lt;=2,"Daily",IF(G388&lt;=5,"Weekly",IF(G388&lt;=31,"Monthly",IF(G388&lt;=90,"Quarterly",IF(G388&lt;=180,"Semi-annual",IF(G388&lt;=366,"Annual","Missing Data")))))))</f>
        <v>Daily</v>
      </c>
      <c r="I388" s="3">
        <f>VLOOKUP($D388,LiquidityProfile!$A:$C,2,0)</f>
        <v>10</v>
      </c>
      <c r="J388" s="3">
        <f>VLOOKUP($D388,LiquidityProfile!$A:$C,3,0)</f>
        <v>180</v>
      </c>
      <c r="K388" s="3" t="str">
        <f t="shared" si="19"/>
        <v>Liquidity Provider</v>
      </c>
      <c r="L388" s="3" t="str">
        <f t="shared" si="20"/>
        <v>Liquidity Receiver</v>
      </c>
    </row>
    <row r="389" spans="1:12" ht="15.75" thickBot="1" x14ac:dyDescent="0.3">
      <c r="A389" s="3" t="s">
        <v>1355</v>
      </c>
      <c r="B389" s="3" t="s">
        <v>1356</v>
      </c>
      <c r="C389" s="3" t="s">
        <v>40</v>
      </c>
      <c r="D389" s="3" t="s">
        <v>20</v>
      </c>
      <c r="E389" s="7">
        <v>45936</v>
      </c>
      <c r="F389" s="7">
        <v>45938</v>
      </c>
      <c r="G389" s="3">
        <f t="shared" si="18"/>
        <v>2</v>
      </c>
      <c r="H389" s="3" t="str">
        <f>IF(ISNUMBER(MATCH(A389,Closed!$A:$A,0)), "Closed", IF(G389&lt;=2,"Daily",IF(G389&lt;=5,"Weekly",IF(G389&lt;=31,"Monthly",IF(G389&lt;=90,"Quarterly",IF(G389&lt;=180,"Semi-annual",IF(G389&lt;=366,"Annual","Missing Data")))))))</f>
        <v>Daily</v>
      </c>
      <c r="I389" s="3">
        <f>VLOOKUP($D389,LiquidityProfile!$A:$C,2,0)</f>
        <v>10</v>
      </c>
      <c r="J389" s="3">
        <f>VLOOKUP($D389,LiquidityProfile!$A:$C,3,0)</f>
        <v>180</v>
      </c>
      <c r="K389" s="3" t="str">
        <f t="shared" si="19"/>
        <v>Liquidity Provider</v>
      </c>
      <c r="L389" s="3" t="str">
        <f t="shared" si="20"/>
        <v>Liquidity Receiver</v>
      </c>
    </row>
    <row r="390" spans="1:12" ht="15.75" thickBot="1" x14ac:dyDescent="0.3">
      <c r="A390" s="3" t="s">
        <v>722</v>
      </c>
      <c r="B390" s="3" t="s">
        <v>723</v>
      </c>
      <c r="C390" s="3" t="s">
        <v>65</v>
      </c>
      <c r="D390" s="3" t="s">
        <v>20</v>
      </c>
      <c r="E390" s="7">
        <v>45933</v>
      </c>
      <c r="F390" s="7">
        <v>45938</v>
      </c>
      <c r="G390" s="3">
        <f t="shared" si="18"/>
        <v>5</v>
      </c>
      <c r="H390" s="3" t="str">
        <f>IF(ISNUMBER(MATCH(A390,Closed!$A:$A,0)), "Closed", IF(G390&lt;=2,"Daily",IF(G390&lt;=5,"Weekly",IF(G390&lt;=31,"Monthly",IF(G390&lt;=90,"Quarterly",IF(G390&lt;=180,"Semi-annual",IF(G390&lt;=366,"Annual","Missing Data")))))))</f>
        <v>Weekly</v>
      </c>
      <c r="I390" s="3">
        <f>VLOOKUP($D390,LiquidityProfile!$A:$C,2,0)</f>
        <v>10</v>
      </c>
      <c r="J390" s="3">
        <f>VLOOKUP($D390,LiquidityProfile!$A:$C,3,0)</f>
        <v>180</v>
      </c>
      <c r="K390" s="3" t="str">
        <f t="shared" si="19"/>
        <v>Liquidity Provider</v>
      </c>
      <c r="L390" s="3" t="str">
        <f t="shared" si="20"/>
        <v>Liquidity Receiver</v>
      </c>
    </row>
    <row r="391" spans="1:12" ht="15.75" thickBot="1" x14ac:dyDescent="0.3">
      <c r="A391" s="3" t="s">
        <v>1359</v>
      </c>
      <c r="B391" s="3" t="s">
        <v>1360</v>
      </c>
      <c r="C391" s="3" t="s">
        <v>65</v>
      </c>
      <c r="D391" s="3" t="s">
        <v>20</v>
      </c>
      <c r="E391" s="7">
        <v>45933</v>
      </c>
      <c r="F391" s="7">
        <v>45938</v>
      </c>
      <c r="G391" s="3">
        <f t="shared" si="18"/>
        <v>5</v>
      </c>
      <c r="H391" s="3" t="str">
        <f>IF(ISNUMBER(MATCH(A391,Closed!$A:$A,0)), "Closed", IF(G391&lt;=2,"Daily",IF(G391&lt;=5,"Weekly",IF(G391&lt;=31,"Monthly",IF(G391&lt;=90,"Quarterly",IF(G391&lt;=180,"Semi-annual",IF(G391&lt;=366,"Annual","Missing Data")))))))</f>
        <v>Weekly</v>
      </c>
      <c r="I391" s="3">
        <f>VLOOKUP($D391,LiquidityProfile!$A:$C,2,0)</f>
        <v>10</v>
      </c>
      <c r="J391" s="3">
        <f>VLOOKUP($D391,LiquidityProfile!$A:$C,3,0)</f>
        <v>180</v>
      </c>
      <c r="K391" s="3" t="str">
        <f t="shared" si="19"/>
        <v>Liquidity Provider</v>
      </c>
      <c r="L391" s="3" t="str">
        <f t="shared" si="20"/>
        <v>Liquidity Receiver</v>
      </c>
    </row>
    <row r="392" spans="1:12" ht="15.75" thickBot="1" x14ac:dyDescent="0.3">
      <c r="A392" s="3" t="s">
        <v>1363</v>
      </c>
      <c r="B392" s="3" t="s">
        <v>1364</v>
      </c>
      <c r="C392" s="3" t="s">
        <v>65</v>
      </c>
      <c r="D392" s="3" t="s">
        <v>20</v>
      </c>
      <c r="E392" s="7">
        <v>45930</v>
      </c>
      <c r="F392" s="7">
        <v>45938</v>
      </c>
      <c r="G392" s="3">
        <f t="shared" si="18"/>
        <v>8</v>
      </c>
      <c r="H392" s="3" t="str">
        <f>IF(ISNUMBER(MATCH(A392,Closed!$A:$A,0)), "Closed", IF(G392&lt;=2,"Daily",IF(G392&lt;=5,"Weekly",IF(G392&lt;=31,"Monthly",IF(G392&lt;=90,"Quarterly",IF(G392&lt;=180,"Semi-annual",IF(G392&lt;=366,"Annual","Missing Data")))))))</f>
        <v>Monthly</v>
      </c>
      <c r="I392" s="3">
        <f>VLOOKUP($D392,LiquidityProfile!$A:$C,2,0)</f>
        <v>10</v>
      </c>
      <c r="J392" s="3">
        <f>VLOOKUP($D392,LiquidityProfile!$A:$C,3,0)</f>
        <v>180</v>
      </c>
      <c r="K392" s="3" t="str">
        <f t="shared" si="19"/>
        <v>Liquidity Provider</v>
      </c>
      <c r="L392" s="3" t="str">
        <f t="shared" si="20"/>
        <v>Liquidity Receiver</v>
      </c>
    </row>
    <row r="393" spans="1:12" ht="15.75" thickBot="1" x14ac:dyDescent="0.3">
      <c r="A393" s="3" t="s">
        <v>1708</v>
      </c>
      <c r="B393" s="3" t="s">
        <v>1709</v>
      </c>
      <c r="C393" s="3" t="s">
        <v>65</v>
      </c>
      <c r="D393" s="3" t="s">
        <v>20</v>
      </c>
      <c r="E393" s="7">
        <v>45932</v>
      </c>
      <c r="F393" s="7">
        <v>45938</v>
      </c>
      <c r="G393" s="3">
        <f t="shared" si="18"/>
        <v>6</v>
      </c>
      <c r="H393" s="3" t="str">
        <f>IF(ISNUMBER(MATCH(A393,Closed!$A:$A,0)), "Closed", IF(G393&lt;=2,"Daily",IF(G393&lt;=5,"Weekly",IF(G393&lt;=31,"Monthly",IF(G393&lt;=90,"Quarterly",IF(G393&lt;=180,"Semi-annual",IF(G393&lt;=366,"Annual","Missing Data")))))))</f>
        <v>Monthly</v>
      </c>
      <c r="I393" s="3">
        <f>VLOOKUP($D393,LiquidityProfile!$A:$C,2,0)</f>
        <v>10</v>
      </c>
      <c r="J393" s="3">
        <f>VLOOKUP($D393,LiquidityProfile!$A:$C,3,0)</f>
        <v>180</v>
      </c>
      <c r="K393" s="3" t="str">
        <f t="shared" si="19"/>
        <v>Liquidity Provider</v>
      </c>
      <c r="L393" s="3" t="str">
        <f t="shared" si="20"/>
        <v>Liquidity Receiver</v>
      </c>
    </row>
    <row r="394" spans="1:12" ht="15.75" thickBot="1" x14ac:dyDescent="0.3">
      <c r="A394" s="3" t="s">
        <v>1710</v>
      </c>
      <c r="B394" s="3" t="s">
        <v>1711</v>
      </c>
      <c r="C394" s="3" t="s">
        <v>65</v>
      </c>
      <c r="D394" s="3" t="s">
        <v>20</v>
      </c>
      <c r="E394" s="7">
        <v>45898</v>
      </c>
      <c r="F394" s="7">
        <v>45938</v>
      </c>
      <c r="G394" s="3">
        <f t="shared" si="18"/>
        <v>40</v>
      </c>
      <c r="H394" s="3" t="str">
        <f>IF(ISNUMBER(MATCH(A394,Closed!$A:$A,0)), "Closed", IF(G394&lt;=2,"Daily",IF(G394&lt;=5,"Weekly",IF(G394&lt;=31,"Monthly",IF(G394&lt;=90,"Quarterly",IF(G394&lt;=180,"Semi-annual",IF(G394&lt;=366,"Annual","Missing Data")))))))</f>
        <v>Quarterly</v>
      </c>
      <c r="I394" s="3">
        <f>VLOOKUP($D394,LiquidityProfile!$A:$C,2,0)</f>
        <v>10</v>
      </c>
      <c r="J394" s="3">
        <f>VLOOKUP($D394,LiquidityProfile!$A:$C,3,0)</f>
        <v>180</v>
      </c>
      <c r="K394" s="3" t="str">
        <f t="shared" si="19"/>
        <v>Liquidity Provider</v>
      </c>
      <c r="L394" s="3" t="str">
        <f t="shared" si="20"/>
        <v>Liquidity Receiver</v>
      </c>
    </row>
    <row r="395" spans="1:12" ht="15.75" thickBot="1" x14ac:dyDescent="0.3">
      <c r="A395" s="3" t="s">
        <v>1712</v>
      </c>
      <c r="B395" s="3" t="s">
        <v>1713</v>
      </c>
      <c r="C395" s="3" t="s">
        <v>65</v>
      </c>
      <c r="D395" s="3" t="s">
        <v>20</v>
      </c>
      <c r="E395" s="7">
        <v>45936</v>
      </c>
      <c r="F395" s="7">
        <v>45938</v>
      </c>
      <c r="G395" s="3">
        <f t="shared" si="18"/>
        <v>2</v>
      </c>
      <c r="H395" s="3" t="str">
        <f>IF(ISNUMBER(MATCH(A395,Closed!$A:$A,0)), "Closed", IF(G395&lt;=2,"Daily",IF(G395&lt;=5,"Weekly",IF(G395&lt;=31,"Monthly",IF(G395&lt;=90,"Quarterly",IF(G395&lt;=180,"Semi-annual",IF(G395&lt;=366,"Annual","Missing Data")))))))</f>
        <v>Daily</v>
      </c>
      <c r="I395" s="3">
        <f>VLOOKUP($D395,LiquidityProfile!$A:$C,2,0)</f>
        <v>10</v>
      </c>
      <c r="J395" s="3">
        <f>VLOOKUP($D395,LiquidityProfile!$A:$C,3,0)</f>
        <v>180</v>
      </c>
      <c r="K395" s="3" t="str">
        <f t="shared" si="19"/>
        <v>Liquidity Provider</v>
      </c>
      <c r="L395" s="3" t="str">
        <f t="shared" si="20"/>
        <v>Liquidity Receiver</v>
      </c>
    </row>
    <row r="396" spans="1:12" ht="15.75" thickBot="1" x14ac:dyDescent="0.3">
      <c r="A396" s="3" t="s">
        <v>1714</v>
      </c>
      <c r="B396" s="3" t="s">
        <v>1715</v>
      </c>
      <c r="C396" s="3" t="s">
        <v>65</v>
      </c>
      <c r="D396" s="3" t="s">
        <v>20</v>
      </c>
      <c r="E396" s="7">
        <v>45930</v>
      </c>
      <c r="F396" s="7">
        <v>45938</v>
      </c>
      <c r="G396" s="3">
        <f t="shared" si="18"/>
        <v>8</v>
      </c>
      <c r="H396" s="3" t="str">
        <f>IF(ISNUMBER(MATCH(A396,Closed!$A:$A,0)), "Closed", IF(G396&lt;=2,"Daily",IF(G396&lt;=5,"Weekly",IF(G396&lt;=31,"Monthly",IF(G396&lt;=90,"Quarterly",IF(G396&lt;=180,"Semi-annual",IF(G396&lt;=366,"Annual","Missing Data")))))))</f>
        <v>Monthly</v>
      </c>
      <c r="I396" s="3">
        <f>VLOOKUP($D396,LiquidityProfile!$A:$C,2,0)</f>
        <v>10</v>
      </c>
      <c r="J396" s="3">
        <f>VLOOKUP($D396,LiquidityProfile!$A:$C,3,0)</f>
        <v>180</v>
      </c>
      <c r="K396" s="3" t="str">
        <f t="shared" si="19"/>
        <v>Liquidity Provider</v>
      </c>
      <c r="L396" s="3" t="str">
        <f t="shared" si="20"/>
        <v>Liquidity Receiver</v>
      </c>
    </row>
    <row r="397" spans="1:12" ht="15.75" thickBot="1" x14ac:dyDescent="0.3">
      <c r="A397" s="3" t="s">
        <v>1716</v>
      </c>
      <c r="B397" s="3" t="s">
        <v>1717</v>
      </c>
      <c r="C397" s="3" t="s">
        <v>65</v>
      </c>
      <c r="D397" s="3" t="s">
        <v>20</v>
      </c>
      <c r="E397" s="7">
        <v>45937</v>
      </c>
      <c r="F397" s="7">
        <v>45938</v>
      </c>
      <c r="G397" s="3">
        <f t="shared" si="18"/>
        <v>1</v>
      </c>
      <c r="H397" s="3" t="str">
        <f>IF(ISNUMBER(MATCH(A397,Closed!$A:$A,0)), "Closed", IF(G397&lt;=2,"Daily",IF(G397&lt;=5,"Weekly",IF(G397&lt;=31,"Monthly",IF(G397&lt;=90,"Quarterly",IF(G397&lt;=180,"Semi-annual",IF(G397&lt;=366,"Annual","Missing Data")))))))</f>
        <v>Daily</v>
      </c>
      <c r="I397" s="3">
        <f>VLOOKUP($D397,LiquidityProfile!$A:$C,2,0)</f>
        <v>10</v>
      </c>
      <c r="J397" s="3">
        <f>VLOOKUP($D397,LiquidityProfile!$A:$C,3,0)</f>
        <v>180</v>
      </c>
      <c r="K397" s="3" t="str">
        <f t="shared" si="19"/>
        <v>Liquidity Provider</v>
      </c>
      <c r="L397" s="3" t="str">
        <f t="shared" si="20"/>
        <v>Liquidity Receiver</v>
      </c>
    </row>
    <row r="398" spans="1:12" ht="15.75" thickBot="1" x14ac:dyDescent="0.3">
      <c r="A398" s="3" t="s">
        <v>1718</v>
      </c>
      <c r="B398" s="3" t="s">
        <v>1719</v>
      </c>
      <c r="C398" s="3" t="s">
        <v>65</v>
      </c>
      <c r="D398" s="3" t="s">
        <v>20</v>
      </c>
      <c r="E398" s="7">
        <v>45933</v>
      </c>
      <c r="F398" s="7">
        <v>45938</v>
      </c>
      <c r="G398" s="3">
        <f t="shared" si="18"/>
        <v>5</v>
      </c>
      <c r="H398" s="3" t="str">
        <f>IF(ISNUMBER(MATCH(A398,Closed!$A:$A,0)), "Closed", IF(G398&lt;=2,"Daily",IF(G398&lt;=5,"Weekly",IF(G398&lt;=31,"Monthly",IF(G398&lt;=90,"Quarterly",IF(G398&lt;=180,"Semi-annual",IF(G398&lt;=366,"Annual","Missing Data")))))))</f>
        <v>Weekly</v>
      </c>
      <c r="I398" s="3">
        <f>VLOOKUP($D398,LiquidityProfile!$A:$C,2,0)</f>
        <v>10</v>
      </c>
      <c r="J398" s="3">
        <f>VLOOKUP($D398,LiquidityProfile!$A:$C,3,0)</f>
        <v>180</v>
      </c>
      <c r="K398" s="3" t="str">
        <f t="shared" si="19"/>
        <v>Liquidity Provider</v>
      </c>
      <c r="L398" s="3" t="str">
        <f t="shared" si="20"/>
        <v>Liquidity Receiver</v>
      </c>
    </row>
    <row r="399" spans="1:12" ht="15.75" thickBot="1" x14ac:dyDescent="0.3">
      <c r="A399" s="3" t="s">
        <v>1720</v>
      </c>
      <c r="B399" s="3" t="s">
        <v>1721</v>
      </c>
      <c r="C399" s="3" t="s">
        <v>65</v>
      </c>
      <c r="D399" s="3" t="s">
        <v>20</v>
      </c>
      <c r="E399" s="7">
        <v>45937</v>
      </c>
      <c r="F399" s="7">
        <v>45938</v>
      </c>
      <c r="G399" s="3">
        <f t="shared" si="18"/>
        <v>1</v>
      </c>
      <c r="H399" s="3" t="str">
        <f>IF(ISNUMBER(MATCH(A399,Closed!$A:$A,0)), "Closed", IF(G399&lt;=2,"Daily",IF(G399&lt;=5,"Weekly",IF(G399&lt;=31,"Monthly",IF(G399&lt;=90,"Quarterly",IF(G399&lt;=180,"Semi-annual",IF(G399&lt;=366,"Annual","Missing Data")))))))</f>
        <v>Daily</v>
      </c>
      <c r="I399" s="3">
        <f>VLOOKUP($D399,LiquidityProfile!$A:$C,2,0)</f>
        <v>10</v>
      </c>
      <c r="J399" s="3">
        <f>VLOOKUP($D399,LiquidityProfile!$A:$C,3,0)</f>
        <v>180</v>
      </c>
      <c r="K399" s="3" t="str">
        <f t="shared" si="19"/>
        <v>Liquidity Provider</v>
      </c>
      <c r="L399" s="3" t="str">
        <f t="shared" si="20"/>
        <v>Liquidity Receiver</v>
      </c>
    </row>
    <row r="400" spans="1:12" ht="15.75" thickBot="1" x14ac:dyDescent="0.3">
      <c r="A400" s="3" t="s">
        <v>1722</v>
      </c>
      <c r="B400" s="3" t="s">
        <v>1723</v>
      </c>
      <c r="C400" s="3" t="s">
        <v>65</v>
      </c>
      <c r="D400" s="3" t="s">
        <v>20</v>
      </c>
      <c r="E400" s="7">
        <v>45933</v>
      </c>
      <c r="F400" s="7">
        <v>45938</v>
      </c>
      <c r="G400" s="3">
        <f t="shared" si="18"/>
        <v>5</v>
      </c>
      <c r="H400" s="3" t="str">
        <f>IF(ISNUMBER(MATCH(A400,Closed!$A:$A,0)), "Closed", IF(G400&lt;=2,"Daily",IF(G400&lt;=5,"Weekly",IF(G400&lt;=31,"Monthly",IF(G400&lt;=90,"Quarterly",IF(G400&lt;=180,"Semi-annual",IF(G400&lt;=366,"Annual","Missing Data")))))))</f>
        <v>Weekly</v>
      </c>
      <c r="I400" s="3">
        <f>VLOOKUP($D400,LiquidityProfile!$A:$C,2,0)</f>
        <v>10</v>
      </c>
      <c r="J400" s="3">
        <f>VLOOKUP($D400,LiquidityProfile!$A:$C,3,0)</f>
        <v>180</v>
      </c>
      <c r="K400" s="3" t="str">
        <f t="shared" si="19"/>
        <v>Liquidity Provider</v>
      </c>
      <c r="L400" s="3" t="str">
        <f t="shared" si="20"/>
        <v>Liquidity Receiver</v>
      </c>
    </row>
    <row r="401" spans="1:12" ht="15.75" thickBot="1" x14ac:dyDescent="0.3">
      <c r="A401" s="3" t="s">
        <v>1724</v>
      </c>
      <c r="B401" s="3" t="s">
        <v>1725</v>
      </c>
      <c r="C401" s="3" t="s">
        <v>65</v>
      </c>
      <c r="D401" s="3" t="s">
        <v>20</v>
      </c>
      <c r="E401" s="7">
        <v>45930</v>
      </c>
      <c r="F401" s="7">
        <v>45938</v>
      </c>
      <c r="G401" s="3">
        <f t="shared" si="18"/>
        <v>8</v>
      </c>
      <c r="H401" s="3" t="str">
        <f>IF(ISNUMBER(MATCH(A401,Closed!$A:$A,0)), "Closed", IF(G401&lt;=2,"Daily",IF(G401&lt;=5,"Weekly",IF(G401&lt;=31,"Monthly",IF(G401&lt;=90,"Quarterly",IF(G401&lt;=180,"Semi-annual",IF(G401&lt;=366,"Annual","Missing Data")))))))</f>
        <v>Monthly</v>
      </c>
      <c r="I401" s="3">
        <f>VLOOKUP($D401,LiquidityProfile!$A:$C,2,0)</f>
        <v>10</v>
      </c>
      <c r="J401" s="3">
        <f>VLOOKUP($D401,LiquidityProfile!$A:$C,3,0)</f>
        <v>180</v>
      </c>
      <c r="K401" s="3" t="str">
        <f t="shared" si="19"/>
        <v>Liquidity Provider</v>
      </c>
      <c r="L401" s="3" t="str">
        <f t="shared" si="20"/>
        <v>Liquidity Receiver</v>
      </c>
    </row>
    <row r="402" spans="1:12" ht="15.75" thickBot="1" x14ac:dyDescent="0.3">
      <c r="A402" s="3" t="s">
        <v>1726</v>
      </c>
      <c r="B402" s="3" t="s">
        <v>1727</v>
      </c>
      <c r="C402" s="3" t="s">
        <v>65</v>
      </c>
      <c r="D402" s="3" t="s">
        <v>20</v>
      </c>
      <c r="E402" s="7">
        <v>45933</v>
      </c>
      <c r="F402" s="7">
        <v>45938</v>
      </c>
      <c r="G402" s="3">
        <f t="shared" si="18"/>
        <v>5</v>
      </c>
      <c r="H402" s="3" t="str">
        <f>IF(ISNUMBER(MATCH(A402,Closed!$A:$A,0)), "Closed", IF(G402&lt;=2,"Daily",IF(G402&lt;=5,"Weekly",IF(G402&lt;=31,"Monthly",IF(G402&lt;=90,"Quarterly",IF(G402&lt;=180,"Semi-annual",IF(G402&lt;=366,"Annual","Missing Data")))))))</f>
        <v>Weekly</v>
      </c>
      <c r="I402" s="3">
        <f>VLOOKUP($D402,LiquidityProfile!$A:$C,2,0)</f>
        <v>10</v>
      </c>
      <c r="J402" s="3">
        <f>VLOOKUP($D402,LiquidityProfile!$A:$C,3,0)</f>
        <v>180</v>
      </c>
      <c r="K402" s="3" t="str">
        <f t="shared" si="19"/>
        <v>Liquidity Provider</v>
      </c>
      <c r="L402" s="3" t="str">
        <f t="shared" si="20"/>
        <v>Liquidity Receiver</v>
      </c>
    </row>
    <row r="403" spans="1:12" ht="15.75" thickBot="1" x14ac:dyDescent="0.3">
      <c r="A403" s="3" t="s">
        <v>1728</v>
      </c>
      <c r="B403" s="3" t="s">
        <v>1729</v>
      </c>
      <c r="C403" s="3" t="s">
        <v>65</v>
      </c>
      <c r="D403" s="3" t="s">
        <v>20</v>
      </c>
      <c r="E403" s="7">
        <v>45933</v>
      </c>
      <c r="F403" s="7">
        <v>45938</v>
      </c>
      <c r="G403" s="3">
        <f t="shared" si="18"/>
        <v>5</v>
      </c>
      <c r="H403" s="3" t="str">
        <f>IF(ISNUMBER(MATCH(A403,Closed!$A:$A,0)), "Closed", IF(G403&lt;=2,"Daily",IF(G403&lt;=5,"Weekly",IF(G403&lt;=31,"Monthly",IF(G403&lt;=90,"Quarterly",IF(G403&lt;=180,"Semi-annual",IF(G403&lt;=366,"Annual","Missing Data")))))))</f>
        <v>Weekly</v>
      </c>
      <c r="I403" s="3">
        <f>VLOOKUP($D403,LiquidityProfile!$A:$C,2,0)</f>
        <v>10</v>
      </c>
      <c r="J403" s="3">
        <f>VLOOKUP($D403,LiquidityProfile!$A:$C,3,0)</f>
        <v>180</v>
      </c>
      <c r="K403" s="3" t="str">
        <f t="shared" si="19"/>
        <v>Liquidity Provider</v>
      </c>
      <c r="L403" s="3" t="str">
        <f t="shared" si="20"/>
        <v>Liquidity Receiver</v>
      </c>
    </row>
    <row r="404" spans="1:12" ht="15.75" thickBot="1" x14ac:dyDescent="0.3">
      <c r="A404" s="3" t="s">
        <v>716</v>
      </c>
      <c r="B404" s="3" t="s">
        <v>717</v>
      </c>
      <c r="C404" s="3" t="s">
        <v>65</v>
      </c>
      <c r="D404" s="3" t="s">
        <v>20</v>
      </c>
      <c r="E404" s="7">
        <v>45933</v>
      </c>
      <c r="F404" s="7">
        <v>45938</v>
      </c>
      <c r="G404" s="3">
        <f t="shared" si="18"/>
        <v>5</v>
      </c>
      <c r="H404" s="3" t="str">
        <f>IF(ISNUMBER(MATCH(A404,Closed!$A:$A,0)), "Closed", IF(G404&lt;=2,"Daily",IF(G404&lt;=5,"Weekly",IF(G404&lt;=31,"Monthly",IF(G404&lt;=90,"Quarterly",IF(G404&lt;=180,"Semi-annual",IF(G404&lt;=366,"Annual","Missing Data")))))))</f>
        <v>Weekly</v>
      </c>
      <c r="I404" s="3">
        <f>VLOOKUP($D404,LiquidityProfile!$A:$C,2,0)</f>
        <v>10</v>
      </c>
      <c r="J404" s="3">
        <f>VLOOKUP($D404,LiquidityProfile!$A:$C,3,0)</f>
        <v>180</v>
      </c>
      <c r="K404" s="3" t="str">
        <f t="shared" si="19"/>
        <v>Liquidity Provider</v>
      </c>
      <c r="L404" s="3" t="str">
        <f t="shared" si="20"/>
        <v>Liquidity Receiver</v>
      </c>
    </row>
    <row r="405" spans="1:12" ht="15.75" thickBot="1" x14ac:dyDescent="0.3">
      <c r="A405" s="3" t="s">
        <v>1730</v>
      </c>
      <c r="B405" s="3" t="s">
        <v>1731</v>
      </c>
      <c r="C405" s="3" t="s">
        <v>65</v>
      </c>
      <c r="D405" s="3" t="s">
        <v>20</v>
      </c>
      <c r="E405" s="7">
        <v>45933</v>
      </c>
      <c r="F405" s="7">
        <v>45938</v>
      </c>
      <c r="G405" s="3">
        <f t="shared" si="18"/>
        <v>5</v>
      </c>
      <c r="H405" s="3" t="str">
        <f>IF(ISNUMBER(MATCH(A405,Closed!$A:$A,0)), "Closed", IF(G405&lt;=2,"Daily",IF(G405&lt;=5,"Weekly",IF(G405&lt;=31,"Monthly",IF(G405&lt;=90,"Quarterly",IF(G405&lt;=180,"Semi-annual",IF(G405&lt;=366,"Annual","Missing Data")))))))</f>
        <v>Weekly</v>
      </c>
      <c r="I405" s="3">
        <f>VLOOKUP($D405,LiquidityProfile!$A:$C,2,0)</f>
        <v>10</v>
      </c>
      <c r="J405" s="3">
        <f>VLOOKUP($D405,LiquidityProfile!$A:$C,3,0)</f>
        <v>180</v>
      </c>
      <c r="K405" s="3" t="str">
        <f t="shared" si="19"/>
        <v>Liquidity Provider</v>
      </c>
      <c r="L405" s="3" t="str">
        <f t="shared" si="20"/>
        <v>Liquidity Receiver</v>
      </c>
    </row>
    <row r="406" spans="1:12" ht="15.75" thickBot="1" x14ac:dyDescent="0.3">
      <c r="A406" s="3" t="s">
        <v>720</v>
      </c>
      <c r="B406" s="3" t="s">
        <v>1732</v>
      </c>
      <c r="C406" s="3" t="s">
        <v>65</v>
      </c>
      <c r="D406" s="3" t="s">
        <v>20</v>
      </c>
      <c r="E406" s="7">
        <v>45933</v>
      </c>
      <c r="F406" s="7">
        <v>45938</v>
      </c>
      <c r="G406" s="3">
        <f t="shared" si="18"/>
        <v>5</v>
      </c>
      <c r="H406" s="3" t="str">
        <f>IF(ISNUMBER(MATCH(A406,Closed!$A:$A,0)), "Closed", IF(G406&lt;=2,"Daily",IF(G406&lt;=5,"Weekly",IF(G406&lt;=31,"Monthly",IF(G406&lt;=90,"Quarterly",IF(G406&lt;=180,"Semi-annual",IF(G406&lt;=366,"Annual","Missing Data")))))))</f>
        <v>Weekly</v>
      </c>
      <c r="I406" s="3">
        <f>VLOOKUP($D406,LiquidityProfile!$A:$C,2,0)</f>
        <v>10</v>
      </c>
      <c r="J406" s="3">
        <f>VLOOKUP($D406,LiquidityProfile!$A:$C,3,0)</f>
        <v>180</v>
      </c>
      <c r="K406" s="3" t="str">
        <f t="shared" si="19"/>
        <v>Liquidity Provider</v>
      </c>
      <c r="L406" s="3" t="str">
        <f t="shared" si="20"/>
        <v>Liquidity Receiver</v>
      </c>
    </row>
    <row r="407" spans="1:12" ht="15.75" thickBot="1" x14ac:dyDescent="0.3">
      <c r="A407" s="3" t="s">
        <v>706</v>
      </c>
      <c r="B407" s="3" t="s">
        <v>1733</v>
      </c>
      <c r="C407" s="3" t="s">
        <v>65</v>
      </c>
      <c r="D407" s="3" t="s">
        <v>20</v>
      </c>
      <c r="E407" s="7">
        <v>45936</v>
      </c>
      <c r="F407" s="7">
        <v>45938</v>
      </c>
      <c r="G407" s="3">
        <f t="shared" si="18"/>
        <v>2</v>
      </c>
      <c r="H407" s="3" t="str">
        <f>IF(ISNUMBER(MATCH(A407,Closed!$A:$A,0)), "Closed", IF(G407&lt;=2,"Daily",IF(G407&lt;=5,"Weekly",IF(G407&lt;=31,"Monthly",IF(G407&lt;=90,"Quarterly",IF(G407&lt;=180,"Semi-annual",IF(G407&lt;=366,"Annual","Missing Data")))))))</f>
        <v>Daily</v>
      </c>
      <c r="I407" s="3">
        <f>VLOOKUP($D407,LiquidityProfile!$A:$C,2,0)</f>
        <v>10</v>
      </c>
      <c r="J407" s="3">
        <f>VLOOKUP($D407,LiquidityProfile!$A:$C,3,0)</f>
        <v>180</v>
      </c>
      <c r="K407" s="3" t="str">
        <f t="shared" si="19"/>
        <v>Liquidity Provider</v>
      </c>
      <c r="L407" s="3" t="str">
        <f t="shared" si="20"/>
        <v>Liquidity Receiver</v>
      </c>
    </row>
    <row r="408" spans="1:12" ht="15.75" thickBot="1" x14ac:dyDescent="0.3">
      <c r="A408" s="3" t="s">
        <v>1734</v>
      </c>
      <c r="B408" s="3" t="s">
        <v>1735</v>
      </c>
      <c r="C408" s="3" t="s">
        <v>65</v>
      </c>
      <c r="D408" s="3" t="s">
        <v>20</v>
      </c>
      <c r="E408" s="7">
        <v>45933</v>
      </c>
      <c r="F408" s="7">
        <v>45938</v>
      </c>
      <c r="G408" s="3">
        <f t="shared" si="18"/>
        <v>5</v>
      </c>
      <c r="H408" s="3" t="str">
        <f>IF(ISNUMBER(MATCH(A408,Closed!$A:$A,0)), "Closed", IF(G408&lt;=2,"Daily",IF(G408&lt;=5,"Weekly",IF(G408&lt;=31,"Monthly",IF(G408&lt;=90,"Quarterly",IF(G408&lt;=180,"Semi-annual",IF(G408&lt;=366,"Annual","Missing Data")))))))</f>
        <v>Weekly</v>
      </c>
      <c r="I408" s="3">
        <f>VLOOKUP($D408,LiquidityProfile!$A:$C,2,0)</f>
        <v>10</v>
      </c>
      <c r="J408" s="3">
        <f>VLOOKUP($D408,LiquidityProfile!$A:$C,3,0)</f>
        <v>180</v>
      </c>
      <c r="K408" s="3" t="str">
        <f t="shared" si="19"/>
        <v>Liquidity Provider</v>
      </c>
      <c r="L408" s="3" t="str">
        <f t="shared" si="20"/>
        <v>Liquidity Receiver</v>
      </c>
    </row>
    <row r="409" spans="1:12" ht="15.75" thickBot="1" x14ac:dyDescent="0.3">
      <c r="A409" s="3" t="s">
        <v>1736</v>
      </c>
      <c r="B409" s="3" t="s">
        <v>1737</v>
      </c>
      <c r="C409" s="3" t="s">
        <v>65</v>
      </c>
      <c r="D409" s="3" t="s">
        <v>20</v>
      </c>
      <c r="E409" s="7">
        <v>45628</v>
      </c>
      <c r="F409" s="7">
        <v>45938</v>
      </c>
      <c r="G409" s="3">
        <f t="shared" si="18"/>
        <v>310</v>
      </c>
      <c r="H409" s="3" t="str">
        <f>IF(ISNUMBER(MATCH(A409,Closed!$A:$A,0)), "Closed", IF(G409&lt;=2,"Daily",IF(G409&lt;=5,"Weekly",IF(G409&lt;=31,"Monthly",IF(G409&lt;=90,"Quarterly",IF(G409&lt;=180,"Semi-annual",IF(G409&lt;=366,"Annual","Missing Data")))))))</f>
        <v>Annual</v>
      </c>
      <c r="I409" s="3">
        <f>VLOOKUP($D409,LiquidityProfile!$A:$C,2,0)</f>
        <v>10</v>
      </c>
      <c r="J409" s="3">
        <f>VLOOKUP($D409,LiquidityProfile!$A:$C,3,0)</f>
        <v>180</v>
      </c>
      <c r="K409" s="3" t="str">
        <f t="shared" si="19"/>
        <v>Liquidity Provider</v>
      </c>
      <c r="L409" s="3" t="str">
        <f t="shared" si="20"/>
        <v>Liquidity Receiver</v>
      </c>
    </row>
    <row r="410" spans="1:12" ht="15.75" thickBot="1" x14ac:dyDescent="0.3">
      <c r="A410" s="3" t="s">
        <v>712</v>
      </c>
      <c r="B410" s="3" t="s">
        <v>713</v>
      </c>
      <c r="C410" s="3" t="s">
        <v>65</v>
      </c>
      <c r="D410" s="3" t="s">
        <v>20</v>
      </c>
      <c r="E410" s="7">
        <v>45937</v>
      </c>
      <c r="F410" s="7">
        <v>45938</v>
      </c>
      <c r="G410" s="3">
        <f t="shared" si="18"/>
        <v>1</v>
      </c>
      <c r="H410" s="3" t="str">
        <f>IF(ISNUMBER(MATCH(A410,Closed!$A:$A,0)), "Closed", IF(G410&lt;=2,"Daily",IF(G410&lt;=5,"Weekly",IF(G410&lt;=31,"Monthly",IF(G410&lt;=90,"Quarterly",IF(G410&lt;=180,"Semi-annual",IF(G410&lt;=366,"Annual","Missing Data")))))))</f>
        <v>Daily</v>
      </c>
      <c r="I410" s="3">
        <f>VLOOKUP($D410,LiquidityProfile!$A:$C,2,0)</f>
        <v>10</v>
      </c>
      <c r="J410" s="3">
        <f>VLOOKUP($D410,LiquidityProfile!$A:$C,3,0)</f>
        <v>180</v>
      </c>
      <c r="K410" s="3" t="str">
        <f t="shared" si="19"/>
        <v>Liquidity Provider</v>
      </c>
      <c r="L410" s="3" t="str">
        <f t="shared" si="20"/>
        <v>Liquidity Receiver</v>
      </c>
    </row>
    <row r="411" spans="1:12" ht="15.75" thickBot="1" x14ac:dyDescent="0.3">
      <c r="A411" s="3" t="s">
        <v>1738</v>
      </c>
      <c r="B411" s="3" t="s">
        <v>1739</v>
      </c>
      <c r="C411" s="3" t="s">
        <v>65</v>
      </c>
      <c r="D411" s="3" t="s">
        <v>20</v>
      </c>
      <c r="E411" s="7">
        <v>45933</v>
      </c>
      <c r="F411" s="7">
        <v>45938</v>
      </c>
      <c r="G411" s="3">
        <f t="shared" si="18"/>
        <v>5</v>
      </c>
      <c r="H411" s="3" t="str">
        <f>IF(ISNUMBER(MATCH(A411,Closed!$A:$A,0)), "Closed", IF(G411&lt;=2,"Daily",IF(G411&lt;=5,"Weekly",IF(G411&lt;=31,"Monthly",IF(G411&lt;=90,"Quarterly",IF(G411&lt;=180,"Semi-annual",IF(G411&lt;=366,"Annual","Missing Data")))))))</f>
        <v>Weekly</v>
      </c>
      <c r="I411" s="3">
        <f>VLOOKUP($D411,LiquidityProfile!$A:$C,2,0)</f>
        <v>10</v>
      </c>
      <c r="J411" s="3">
        <f>VLOOKUP($D411,LiquidityProfile!$A:$C,3,0)</f>
        <v>180</v>
      </c>
      <c r="K411" s="3" t="str">
        <f t="shared" si="19"/>
        <v>Liquidity Provider</v>
      </c>
      <c r="L411" s="3" t="str">
        <f t="shared" si="20"/>
        <v>Liquidity Receiver</v>
      </c>
    </row>
    <row r="412" spans="1:12" ht="15.75" thickBot="1" x14ac:dyDescent="0.3">
      <c r="A412" s="3" t="s">
        <v>1740</v>
      </c>
      <c r="B412" s="3" t="s">
        <v>1741</v>
      </c>
      <c r="C412" s="3" t="s">
        <v>65</v>
      </c>
      <c r="D412" s="3" t="s">
        <v>20</v>
      </c>
      <c r="E412" s="7">
        <v>45930</v>
      </c>
      <c r="F412" s="7">
        <v>45938</v>
      </c>
      <c r="G412" s="3">
        <f t="shared" si="18"/>
        <v>8</v>
      </c>
      <c r="H412" s="3" t="str">
        <f>IF(ISNUMBER(MATCH(A412,Closed!$A:$A,0)), "Closed", IF(G412&lt;=2,"Daily",IF(G412&lt;=5,"Weekly",IF(G412&lt;=31,"Monthly",IF(G412&lt;=90,"Quarterly",IF(G412&lt;=180,"Semi-annual",IF(G412&lt;=366,"Annual","Missing Data")))))))</f>
        <v>Monthly</v>
      </c>
      <c r="I412" s="3">
        <f>VLOOKUP($D412,LiquidityProfile!$A:$C,2,0)</f>
        <v>10</v>
      </c>
      <c r="J412" s="3">
        <f>VLOOKUP($D412,LiquidityProfile!$A:$C,3,0)</f>
        <v>180</v>
      </c>
      <c r="K412" s="3" t="str">
        <f t="shared" si="19"/>
        <v>Liquidity Provider</v>
      </c>
      <c r="L412" s="3" t="str">
        <f t="shared" si="20"/>
        <v>Liquidity Receiver</v>
      </c>
    </row>
    <row r="413" spans="1:12" ht="15.75" thickBot="1" x14ac:dyDescent="0.3">
      <c r="A413" s="3" t="s">
        <v>708</v>
      </c>
      <c r="B413" s="3" t="s">
        <v>709</v>
      </c>
      <c r="C413" s="3" t="s">
        <v>65</v>
      </c>
      <c r="D413" s="3" t="s">
        <v>20</v>
      </c>
      <c r="E413" s="7">
        <v>45930</v>
      </c>
      <c r="F413" s="7">
        <v>45938</v>
      </c>
      <c r="G413" s="3">
        <f t="shared" si="18"/>
        <v>8</v>
      </c>
      <c r="H413" s="3" t="str">
        <f>IF(ISNUMBER(MATCH(A413,Closed!$A:$A,0)), "Closed", IF(G413&lt;=2,"Daily",IF(G413&lt;=5,"Weekly",IF(G413&lt;=31,"Monthly",IF(G413&lt;=90,"Quarterly",IF(G413&lt;=180,"Semi-annual",IF(G413&lt;=366,"Annual","Missing Data")))))))</f>
        <v>Monthly</v>
      </c>
      <c r="I413" s="3">
        <f>VLOOKUP($D413,LiquidityProfile!$A:$C,2,0)</f>
        <v>10</v>
      </c>
      <c r="J413" s="3">
        <f>VLOOKUP($D413,LiquidityProfile!$A:$C,3,0)</f>
        <v>180</v>
      </c>
      <c r="K413" s="3" t="str">
        <f t="shared" si="19"/>
        <v>Liquidity Provider</v>
      </c>
      <c r="L413" s="3" t="str">
        <f t="shared" si="20"/>
        <v>Liquidity Receiver</v>
      </c>
    </row>
    <row r="414" spans="1:12" ht="15.75" thickBot="1" x14ac:dyDescent="0.3">
      <c r="A414" s="3" t="s">
        <v>1742</v>
      </c>
      <c r="B414" s="3" t="s">
        <v>1743</v>
      </c>
      <c r="C414" s="3" t="s">
        <v>65</v>
      </c>
      <c r="D414" s="3" t="s">
        <v>20</v>
      </c>
      <c r="E414" s="7">
        <v>45930</v>
      </c>
      <c r="F414" s="7">
        <v>45938</v>
      </c>
      <c r="G414" s="3">
        <f t="shared" si="18"/>
        <v>8</v>
      </c>
      <c r="H414" s="3" t="str">
        <f>IF(ISNUMBER(MATCH(A414,Closed!$A:$A,0)), "Closed", IF(G414&lt;=2,"Daily",IF(G414&lt;=5,"Weekly",IF(G414&lt;=31,"Monthly",IF(G414&lt;=90,"Quarterly",IF(G414&lt;=180,"Semi-annual",IF(G414&lt;=366,"Annual","Missing Data")))))))</f>
        <v>Monthly</v>
      </c>
      <c r="I414" s="3">
        <f>VLOOKUP($D414,LiquidityProfile!$A:$C,2,0)</f>
        <v>10</v>
      </c>
      <c r="J414" s="3">
        <f>VLOOKUP($D414,LiquidityProfile!$A:$C,3,0)</f>
        <v>180</v>
      </c>
      <c r="K414" s="3" t="str">
        <f t="shared" si="19"/>
        <v>Liquidity Provider</v>
      </c>
      <c r="L414" s="3" t="str">
        <f t="shared" si="20"/>
        <v>Liquidity Receiver</v>
      </c>
    </row>
    <row r="415" spans="1:12" ht="15.75" thickBot="1" x14ac:dyDescent="0.3">
      <c r="A415" s="3" t="s">
        <v>1744</v>
      </c>
      <c r="B415" s="3" t="s">
        <v>1745</v>
      </c>
      <c r="C415" s="3" t="s">
        <v>65</v>
      </c>
      <c r="D415" s="3" t="s">
        <v>20</v>
      </c>
      <c r="E415" s="7">
        <v>45933</v>
      </c>
      <c r="F415" s="7">
        <v>45938</v>
      </c>
      <c r="G415" s="3">
        <f t="shared" si="18"/>
        <v>5</v>
      </c>
      <c r="H415" s="3" t="str">
        <f>IF(ISNUMBER(MATCH(A415,Closed!$A:$A,0)), "Closed", IF(G415&lt;=2,"Daily",IF(G415&lt;=5,"Weekly",IF(G415&lt;=31,"Monthly",IF(G415&lt;=90,"Quarterly",IF(G415&lt;=180,"Semi-annual",IF(G415&lt;=366,"Annual","Missing Data")))))))</f>
        <v>Weekly</v>
      </c>
      <c r="I415" s="3">
        <f>VLOOKUP($D415,LiquidityProfile!$A:$C,2,0)</f>
        <v>10</v>
      </c>
      <c r="J415" s="3">
        <f>VLOOKUP($D415,LiquidityProfile!$A:$C,3,0)</f>
        <v>180</v>
      </c>
      <c r="K415" s="3" t="str">
        <f t="shared" si="19"/>
        <v>Liquidity Provider</v>
      </c>
      <c r="L415" s="3" t="str">
        <f t="shared" si="20"/>
        <v>Liquidity Receiver</v>
      </c>
    </row>
    <row r="416" spans="1:12" ht="15.75" thickBot="1" x14ac:dyDescent="0.3">
      <c r="A416" s="3" t="s">
        <v>1746</v>
      </c>
      <c r="B416" s="3" t="s">
        <v>1747</v>
      </c>
      <c r="C416" s="3" t="s">
        <v>65</v>
      </c>
      <c r="D416" s="3" t="s">
        <v>20</v>
      </c>
      <c r="E416" s="7">
        <v>45933</v>
      </c>
      <c r="F416" s="7">
        <v>45938</v>
      </c>
      <c r="G416" s="3">
        <f t="shared" si="18"/>
        <v>5</v>
      </c>
      <c r="H416" s="3" t="str">
        <f>IF(ISNUMBER(MATCH(A416,Closed!$A:$A,0)), "Closed", IF(G416&lt;=2,"Daily",IF(G416&lt;=5,"Weekly",IF(G416&lt;=31,"Monthly",IF(G416&lt;=90,"Quarterly",IF(G416&lt;=180,"Semi-annual",IF(G416&lt;=366,"Annual","Missing Data")))))))</f>
        <v>Weekly</v>
      </c>
      <c r="I416" s="3">
        <f>VLOOKUP($D416,LiquidityProfile!$A:$C,2,0)</f>
        <v>10</v>
      </c>
      <c r="J416" s="3">
        <f>VLOOKUP($D416,LiquidityProfile!$A:$C,3,0)</f>
        <v>180</v>
      </c>
      <c r="K416" s="3" t="str">
        <f t="shared" si="19"/>
        <v>Liquidity Provider</v>
      </c>
      <c r="L416" s="3" t="str">
        <f t="shared" si="20"/>
        <v>Liquidity Receiver</v>
      </c>
    </row>
    <row r="417" spans="1:12" ht="15.75" thickBot="1" x14ac:dyDescent="0.3">
      <c r="A417" s="3" t="s">
        <v>1748</v>
      </c>
      <c r="B417" s="3" t="s">
        <v>1749</v>
      </c>
      <c r="C417" s="3" t="s">
        <v>65</v>
      </c>
      <c r="D417" s="3" t="s">
        <v>20</v>
      </c>
      <c r="E417" s="7">
        <v>45933</v>
      </c>
      <c r="F417" s="7">
        <v>45938</v>
      </c>
      <c r="G417" s="3">
        <f t="shared" si="18"/>
        <v>5</v>
      </c>
      <c r="H417" s="3" t="str">
        <f>IF(ISNUMBER(MATCH(A417,Closed!$A:$A,0)), "Closed", IF(G417&lt;=2,"Daily",IF(G417&lt;=5,"Weekly",IF(G417&lt;=31,"Monthly",IF(G417&lt;=90,"Quarterly",IF(G417&lt;=180,"Semi-annual",IF(G417&lt;=366,"Annual","Missing Data")))))))</f>
        <v>Weekly</v>
      </c>
      <c r="I417" s="3">
        <f>VLOOKUP($D417,LiquidityProfile!$A:$C,2,0)</f>
        <v>10</v>
      </c>
      <c r="J417" s="3">
        <f>VLOOKUP($D417,LiquidityProfile!$A:$C,3,0)</f>
        <v>180</v>
      </c>
      <c r="K417" s="3" t="str">
        <f t="shared" si="19"/>
        <v>Liquidity Provider</v>
      </c>
      <c r="L417" s="3" t="str">
        <f t="shared" si="20"/>
        <v>Liquidity Receiver</v>
      </c>
    </row>
    <row r="418" spans="1:12" ht="15.75" thickBot="1" x14ac:dyDescent="0.3">
      <c r="A418" s="3" t="s">
        <v>710</v>
      </c>
      <c r="B418" s="3" t="s">
        <v>711</v>
      </c>
      <c r="C418" s="3" t="s">
        <v>65</v>
      </c>
      <c r="D418" s="3" t="s">
        <v>20</v>
      </c>
      <c r="E418" s="7">
        <v>45930</v>
      </c>
      <c r="F418" s="7">
        <v>45938</v>
      </c>
      <c r="G418" s="3">
        <f t="shared" si="18"/>
        <v>8</v>
      </c>
      <c r="H418" s="3" t="str">
        <f>IF(ISNUMBER(MATCH(A418,Closed!$A:$A,0)), "Closed", IF(G418&lt;=2,"Daily",IF(G418&lt;=5,"Weekly",IF(G418&lt;=31,"Monthly",IF(G418&lt;=90,"Quarterly",IF(G418&lt;=180,"Semi-annual",IF(G418&lt;=366,"Annual","Missing Data")))))))</f>
        <v>Monthly</v>
      </c>
      <c r="I418" s="3">
        <f>VLOOKUP($D418,LiquidityProfile!$A:$C,2,0)</f>
        <v>10</v>
      </c>
      <c r="J418" s="3">
        <f>VLOOKUP($D418,LiquidityProfile!$A:$C,3,0)</f>
        <v>180</v>
      </c>
      <c r="K418" s="3" t="str">
        <f t="shared" si="19"/>
        <v>Liquidity Provider</v>
      </c>
      <c r="L418" s="3" t="str">
        <f t="shared" si="20"/>
        <v>Liquidity Receiver</v>
      </c>
    </row>
    <row r="419" spans="1:12" ht="15.75" thickBot="1" x14ac:dyDescent="0.3">
      <c r="A419" s="3" t="s">
        <v>1750</v>
      </c>
      <c r="B419" s="3" t="s">
        <v>1751</v>
      </c>
      <c r="C419" s="3" t="s">
        <v>65</v>
      </c>
      <c r="D419" s="3" t="s">
        <v>20</v>
      </c>
      <c r="E419" s="7">
        <v>45926</v>
      </c>
      <c r="F419" s="7">
        <v>45938</v>
      </c>
      <c r="G419" s="3">
        <f t="shared" si="18"/>
        <v>12</v>
      </c>
      <c r="H419" s="3" t="str">
        <f>IF(ISNUMBER(MATCH(A419,Closed!$A:$A,0)), "Closed", IF(G419&lt;=2,"Daily",IF(G419&lt;=5,"Weekly",IF(G419&lt;=31,"Monthly",IF(G419&lt;=90,"Quarterly",IF(G419&lt;=180,"Semi-annual",IF(G419&lt;=366,"Annual","Missing Data")))))))</f>
        <v>Monthly</v>
      </c>
      <c r="I419" s="3">
        <f>VLOOKUP($D419,LiquidityProfile!$A:$C,2,0)</f>
        <v>10</v>
      </c>
      <c r="J419" s="3">
        <f>VLOOKUP($D419,LiquidityProfile!$A:$C,3,0)</f>
        <v>180</v>
      </c>
      <c r="K419" s="3" t="str">
        <f t="shared" si="19"/>
        <v>Liquidity Provider</v>
      </c>
      <c r="L419" s="3" t="str">
        <f t="shared" si="20"/>
        <v>Liquidity Receiver</v>
      </c>
    </row>
    <row r="420" spans="1:12" ht="15.75" thickBot="1" x14ac:dyDescent="0.3">
      <c r="A420" s="3" t="s">
        <v>718</v>
      </c>
      <c r="B420" s="3" t="s">
        <v>719</v>
      </c>
      <c r="C420" s="3" t="s">
        <v>65</v>
      </c>
      <c r="D420" s="3" t="s">
        <v>20</v>
      </c>
      <c r="E420" s="7">
        <v>45936</v>
      </c>
      <c r="F420" s="7">
        <v>45938</v>
      </c>
      <c r="G420" s="3">
        <f t="shared" si="18"/>
        <v>2</v>
      </c>
      <c r="H420" s="3" t="str">
        <f>IF(ISNUMBER(MATCH(A420,Closed!$A:$A,0)), "Closed", IF(G420&lt;=2,"Daily",IF(G420&lt;=5,"Weekly",IF(G420&lt;=31,"Monthly",IF(G420&lt;=90,"Quarterly",IF(G420&lt;=180,"Semi-annual",IF(G420&lt;=366,"Annual","Missing Data")))))))</f>
        <v>Daily</v>
      </c>
      <c r="I420" s="3">
        <f>VLOOKUP($D420,LiquidityProfile!$A:$C,2,0)</f>
        <v>10</v>
      </c>
      <c r="J420" s="3">
        <f>VLOOKUP($D420,LiquidityProfile!$A:$C,3,0)</f>
        <v>180</v>
      </c>
      <c r="K420" s="3" t="str">
        <f t="shared" si="19"/>
        <v>Liquidity Provider</v>
      </c>
      <c r="L420" s="3" t="str">
        <f t="shared" si="20"/>
        <v>Liquidity Receiver</v>
      </c>
    </row>
    <row r="421" spans="1:12" ht="15.75" thickBot="1" x14ac:dyDescent="0.3">
      <c r="A421" s="3" t="s">
        <v>1752</v>
      </c>
      <c r="B421" s="3" t="s">
        <v>1753</v>
      </c>
      <c r="C421" s="3" t="s">
        <v>65</v>
      </c>
      <c r="D421" s="3" t="s">
        <v>20</v>
      </c>
      <c r="E421" s="7">
        <v>45933</v>
      </c>
      <c r="F421" s="7">
        <v>45938</v>
      </c>
      <c r="G421" s="3">
        <f t="shared" si="18"/>
        <v>5</v>
      </c>
      <c r="H421" s="3" t="str">
        <f>IF(ISNUMBER(MATCH(A421,Closed!$A:$A,0)), "Closed", IF(G421&lt;=2,"Daily",IF(G421&lt;=5,"Weekly",IF(G421&lt;=31,"Monthly",IF(G421&lt;=90,"Quarterly",IF(G421&lt;=180,"Semi-annual",IF(G421&lt;=366,"Annual","Missing Data")))))))</f>
        <v>Weekly</v>
      </c>
      <c r="I421" s="3">
        <f>VLOOKUP($D421,LiquidityProfile!$A:$C,2,0)</f>
        <v>10</v>
      </c>
      <c r="J421" s="3">
        <f>VLOOKUP($D421,LiquidityProfile!$A:$C,3,0)</f>
        <v>180</v>
      </c>
      <c r="K421" s="3" t="str">
        <f t="shared" si="19"/>
        <v>Liquidity Provider</v>
      </c>
      <c r="L421" s="3" t="str">
        <f t="shared" si="20"/>
        <v>Liquidity Receiver</v>
      </c>
    </row>
    <row r="422" spans="1:12" ht="15.75" thickBot="1" x14ac:dyDescent="0.3">
      <c r="A422" s="3" t="s">
        <v>714</v>
      </c>
      <c r="B422" s="3" t="s">
        <v>715</v>
      </c>
      <c r="C422" s="3" t="s">
        <v>65</v>
      </c>
      <c r="D422" s="3" t="s">
        <v>20</v>
      </c>
      <c r="E422" s="7">
        <v>45936</v>
      </c>
      <c r="F422" s="7">
        <v>45938</v>
      </c>
      <c r="G422" s="3">
        <f t="shared" si="18"/>
        <v>2</v>
      </c>
      <c r="H422" s="3" t="str">
        <f>IF(ISNUMBER(MATCH(A422,Closed!$A:$A,0)), "Closed", IF(G422&lt;=2,"Daily",IF(G422&lt;=5,"Weekly",IF(G422&lt;=31,"Monthly",IF(G422&lt;=90,"Quarterly",IF(G422&lt;=180,"Semi-annual",IF(G422&lt;=366,"Annual","Missing Data")))))))</f>
        <v>Daily</v>
      </c>
      <c r="I422" s="3">
        <f>VLOOKUP($D422,LiquidityProfile!$A:$C,2,0)</f>
        <v>10</v>
      </c>
      <c r="J422" s="3">
        <f>VLOOKUP($D422,LiquidityProfile!$A:$C,3,0)</f>
        <v>180</v>
      </c>
      <c r="K422" s="3" t="str">
        <f t="shared" si="19"/>
        <v>Liquidity Provider</v>
      </c>
      <c r="L422" s="3" t="str">
        <f t="shared" si="20"/>
        <v>Liquidity Receiver</v>
      </c>
    </row>
    <row r="423" spans="1:12" ht="15.75" thickBot="1" x14ac:dyDescent="0.3">
      <c r="A423" s="3" t="s">
        <v>1754</v>
      </c>
      <c r="B423" s="3" t="s">
        <v>1755</v>
      </c>
      <c r="C423" s="3" t="s">
        <v>65</v>
      </c>
      <c r="D423" s="3" t="s">
        <v>20</v>
      </c>
      <c r="E423" s="7">
        <v>45933</v>
      </c>
      <c r="F423" s="7">
        <v>45938</v>
      </c>
      <c r="G423" s="3">
        <f t="shared" si="18"/>
        <v>5</v>
      </c>
      <c r="H423" s="3" t="str">
        <f>IF(ISNUMBER(MATCH(A423,Closed!$A:$A,0)), "Closed", IF(G423&lt;=2,"Daily",IF(G423&lt;=5,"Weekly",IF(G423&lt;=31,"Monthly",IF(G423&lt;=90,"Quarterly",IF(G423&lt;=180,"Semi-annual",IF(G423&lt;=366,"Annual","Missing Data")))))))</f>
        <v>Weekly</v>
      </c>
      <c r="I423" s="3">
        <f>VLOOKUP($D423,LiquidityProfile!$A:$C,2,0)</f>
        <v>10</v>
      </c>
      <c r="J423" s="3">
        <f>VLOOKUP($D423,LiquidityProfile!$A:$C,3,0)</f>
        <v>180</v>
      </c>
      <c r="K423" s="3" t="str">
        <f t="shared" si="19"/>
        <v>Liquidity Provider</v>
      </c>
      <c r="L423" s="3" t="str">
        <f t="shared" si="20"/>
        <v>Liquidity Receiver</v>
      </c>
    </row>
    <row r="424" spans="1:12" ht="15.75" thickBot="1" x14ac:dyDescent="0.3">
      <c r="A424" s="3" t="s">
        <v>728</v>
      </c>
      <c r="B424" s="3" t="s">
        <v>729</v>
      </c>
      <c r="C424" s="3" t="s">
        <v>65</v>
      </c>
      <c r="D424" s="3" t="s">
        <v>20</v>
      </c>
      <c r="E424" s="7">
        <v>45937</v>
      </c>
      <c r="F424" s="7">
        <v>45938</v>
      </c>
      <c r="G424" s="3">
        <f t="shared" si="18"/>
        <v>1</v>
      </c>
      <c r="H424" s="3" t="str">
        <f>IF(ISNUMBER(MATCH(A424,Closed!$A:$A,0)), "Closed", IF(G424&lt;=2,"Daily",IF(G424&lt;=5,"Weekly",IF(G424&lt;=31,"Monthly",IF(G424&lt;=90,"Quarterly",IF(G424&lt;=180,"Semi-annual",IF(G424&lt;=366,"Annual","Missing Data")))))))</f>
        <v>Daily</v>
      </c>
      <c r="I424" s="3">
        <f>VLOOKUP($D424,LiquidityProfile!$A:$C,2,0)</f>
        <v>10</v>
      </c>
      <c r="J424" s="3">
        <f>VLOOKUP($D424,LiquidityProfile!$A:$C,3,0)</f>
        <v>180</v>
      </c>
      <c r="K424" s="3" t="str">
        <f t="shared" si="19"/>
        <v>Liquidity Provider</v>
      </c>
      <c r="L424" s="3" t="str">
        <f t="shared" si="20"/>
        <v>Liquidity Receiver</v>
      </c>
    </row>
    <row r="425" spans="1:12" ht="24.75" thickBot="1" x14ac:dyDescent="0.3">
      <c r="A425" s="3" t="s">
        <v>1756</v>
      </c>
      <c r="B425" s="3" t="s">
        <v>1757</v>
      </c>
      <c r="C425" s="3" t="s">
        <v>40</v>
      </c>
      <c r="D425" s="3" t="s">
        <v>13</v>
      </c>
      <c r="E425" s="7">
        <v>45936</v>
      </c>
      <c r="F425" s="7">
        <v>45938</v>
      </c>
      <c r="G425" s="3">
        <f t="shared" si="18"/>
        <v>2</v>
      </c>
      <c r="H425" s="3" t="str">
        <f>IF(ISNUMBER(MATCH(A425,Closed!$A:$A,0)), "Closed", IF(G425&lt;=2,"Daily",IF(G425&lt;=5,"Weekly",IF(G425&lt;=31,"Monthly",IF(G425&lt;=90,"Quarterly",IF(G425&lt;=180,"Semi-annual",IF(G425&lt;=366,"Annual","Missing Data")))))))</f>
        <v>Daily</v>
      </c>
      <c r="I425" s="3">
        <f>VLOOKUP($D425,LiquidityProfile!$A:$C,2,0)</f>
        <v>5</v>
      </c>
      <c r="J425" s="3">
        <f>VLOOKUP($D425,LiquidityProfile!$A:$C,3,0)</f>
        <v>10</v>
      </c>
      <c r="K425" s="3" t="str">
        <f t="shared" si="19"/>
        <v>Liquidity Provider</v>
      </c>
      <c r="L425" s="3" t="str">
        <f t="shared" si="20"/>
        <v>Liquidity Provider</v>
      </c>
    </row>
    <row r="426" spans="1:12" ht="24.75" thickBot="1" x14ac:dyDescent="0.3">
      <c r="A426" s="3" t="s">
        <v>918</v>
      </c>
      <c r="B426" s="3" t="s">
        <v>919</v>
      </c>
      <c r="C426" s="3" t="s">
        <v>40</v>
      </c>
      <c r="D426" s="3" t="s">
        <v>13</v>
      </c>
      <c r="E426" s="7">
        <v>45937</v>
      </c>
      <c r="F426" s="7">
        <v>45938</v>
      </c>
      <c r="G426" s="3">
        <f t="shared" si="18"/>
        <v>1</v>
      </c>
      <c r="H426" s="3" t="str">
        <f>IF(ISNUMBER(MATCH(A426,Closed!$A:$A,0)), "Closed", IF(G426&lt;=2,"Daily",IF(G426&lt;=5,"Weekly",IF(G426&lt;=31,"Monthly",IF(G426&lt;=90,"Quarterly",IF(G426&lt;=180,"Semi-annual",IF(G426&lt;=366,"Annual","Missing Data")))))))</f>
        <v>Daily</v>
      </c>
      <c r="I426" s="3">
        <f>VLOOKUP($D426,LiquidityProfile!$A:$C,2,0)</f>
        <v>5</v>
      </c>
      <c r="J426" s="3">
        <f>VLOOKUP($D426,LiquidityProfile!$A:$C,3,0)</f>
        <v>10</v>
      </c>
      <c r="K426" s="3" t="str">
        <f t="shared" si="19"/>
        <v>Liquidity Provider</v>
      </c>
      <c r="L426" s="3" t="str">
        <f t="shared" si="20"/>
        <v>Liquidity Provider</v>
      </c>
    </row>
    <row r="427" spans="1:12" ht="24.75" thickBot="1" x14ac:dyDescent="0.3">
      <c r="A427" s="3" t="s">
        <v>920</v>
      </c>
      <c r="B427" s="3" t="s">
        <v>921</v>
      </c>
      <c r="C427" s="3" t="s">
        <v>40</v>
      </c>
      <c r="D427" s="3" t="s">
        <v>13</v>
      </c>
      <c r="E427" s="7">
        <v>45900</v>
      </c>
      <c r="F427" s="7">
        <v>45938</v>
      </c>
      <c r="G427" s="3">
        <f t="shared" si="18"/>
        <v>38</v>
      </c>
      <c r="H427" s="3" t="str">
        <f>IF(ISNUMBER(MATCH(A427,Closed!$A:$A,0)), "Closed", IF(G427&lt;=2,"Daily",IF(G427&lt;=5,"Weekly",IF(G427&lt;=31,"Monthly",IF(G427&lt;=90,"Quarterly",IF(G427&lt;=180,"Semi-annual",IF(G427&lt;=366,"Annual","Missing Data")))))))</f>
        <v>Quarterly</v>
      </c>
      <c r="I427" s="3">
        <f>VLOOKUP($D427,LiquidityProfile!$A:$C,2,0)</f>
        <v>5</v>
      </c>
      <c r="J427" s="3">
        <f>VLOOKUP($D427,LiquidityProfile!$A:$C,3,0)</f>
        <v>10</v>
      </c>
      <c r="K427" s="3" t="str">
        <f t="shared" si="19"/>
        <v>Liquidity Provider</v>
      </c>
      <c r="L427" s="3" t="str">
        <f t="shared" si="20"/>
        <v>Liquidity Provider</v>
      </c>
    </row>
    <row r="428" spans="1:12" ht="24.75" thickBot="1" x14ac:dyDescent="0.3">
      <c r="A428" s="3" t="s">
        <v>1758</v>
      </c>
      <c r="B428" s="3" t="s">
        <v>1759</v>
      </c>
      <c r="C428" s="3" t="s">
        <v>65</v>
      </c>
      <c r="D428" s="3" t="s">
        <v>13</v>
      </c>
      <c r="E428" s="7">
        <v>45936</v>
      </c>
      <c r="F428" s="7">
        <v>45938</v>
      </c>
      <c r="G428" s="3">
        <f t="shared" si="18"/>
        <v>2</v>
      </c>
      <c r="H428" s="3" t="str">
        <f>IF(ISNUMBER(MATCH(A428,Closed!$A:$A,0)), "Closed", IF(G428&lt;=2,"Daily",IF(G428&lt;=5,"Weekly",IF(G428&lt;=31,"Monthly",IF(G428&lt;=90,"Quarterly",IF(G428&lt;=180,"Semi-annual",IF(G428&lt;=366,"Annual","Missing Data")))))))</f>
        <v>Daily</v>
      </c>
      <c r="I428" s="3">
        <f>VLOOKUP($D428,LiquidityProfile!$A:$C,2,0)</f>
        <v>5</v>
      </c>
      <c r="J428" s="3">
        <f>VLOOKUP($D428,LiquidityProfile!$A:$C,3,0)</f>
        <v>10</v>
      </c>
      <c r="K428" s="3" t="str">
        <f t="shared" si="19"/>
        <v>Liquidity Provider</v>
      </c>
      <c r="L428" s="3" t="str">
        <f t="shared" si="20"/>
        <v>Liquidity Provider</v>
      </c>
    </row>
    <row r="429" spans="1:12" ht="24.75" thickBot="1" x14ac:dyDescent="0.3">
      <c r="A429" s="3" t="s">
        <v>1760</v>
      </c>
      <c r="B429" s="3" t="s">
        <v>1761</v>
      </c>
      <c r="C429" s="3" t="s">
        <v>65</v>
      </c>
      <c r="D429" s="3" t="s">
        <v>13</v>
      </c>
      <c r="E429" s="7">
        <v>45933</v>
      </c>
      <c r="F429" s="7">
        <v>45938</v>
      </c>
      <c r="G429" s="3">
        <f t="shared" si="18"/>
        <v>5</v>
      </c>
      <c r="H429" s="3" t="str">
        <f>IF(ISNUMBER(MATCH(A429,Closed!$A:$A,0)), "Closed", IF(G429&lt;=2,"Daily",IF(G429&lt;=5,"Weekly",IF(G429&lt;=31,"Monthly",IF(G429&lt;=90,"Quarterly",IF(G429&lt;=180,"Semi-annual",IF(G429&lt;=366,"Annual","Missing Data")))))))</f>
        <v>Weekly</v>
      </c>
      <c r="I429" s="3">
        <f>VLOOKUP($D429,LiquidityProfile!$A:$C,2,0)</f>
        <v>5</v>
      </c>
      <c r="J429" s="3">
        <f>VLOOKUP($D429,LiquidityProfile!$A:$C,3,0)</f>
        <v>10</v>
      </c>
      <c r="K429" s="3" t="str">
        <f t="shared" si="19"/>
        <v>Liquidity Provider</v>
      </c>
      <c r="L429" s="3" t="str">
        <f t="shared" si="20"/>
        <v>Liquidity Provider</v>
      </c>
    </row>
    <row r="430" spans="1:12" ht="24.75" thickBot="1" x14ac:dyDescent="0.3">
      <c r="A430" s="3" t="s">
        <v>1762</v>
      </c>
      <c r="B430" s="3" t="s">
        <v>1763</v>
      </c>
      <c r="C430" s="3" t="s">
        <v>65</v>
      </c>
      <c r="D430" s="3" t="s">
        <v>13</v>
      </c>
      <c r="E430" s="7">
        <v>45933</v>
      </c>
      <c r="F430" s="7">
        <v>45938</v>
      </c>
      <c r="G430" s="3">
        <f t="shared" si="18"/>
        <v>5</v>
      </c>
      <c r="H430" s="3" t="str">
        <f>IF(ISNUMBER(MATCH(A430,Closed!$A:$A,0)), "Closed", IF(G430&lt;=2,"Daily",IF(G430&lt;=5,"Weekly",IF(G430&lt;=31,"Monthly",IF(G430&lt;=90,"Quarterly",IF(G430&lt;=180,"Semi-annual",IF(G430&lt;=366,"Annual","Missing Data")))))))</f>
        <v>Weekly</v>
      </c>
      <c r="I430" s="3">
        <f>VLOOKUP($D430,LiquidityProfile!$A:$C,2,0)</f>
        <v>5</v>
      </c>
      <c r="J430" s="3">
        <f>VLOOKUP($D430,LiquidityProfile!$A:$C,3,0)</f>
        <v>10</v>
      </c>
      <c r="K430" s="3" t="str">
        <f t="shared" si="19"/>
        <v>Liquidity Provider</v>
      </c>
      <c r="L430" s="3" t="str">
        <f t="shared" si="20"/>
        <v>Liquidity Provider</v>
      </c>
    </row>
    <row r="431" spans="1:12" ht="24.75" thickBot="1" x14ac:dyDescent="0.3">
      <c r="A431" s="3" t="s">
        <v>1764</v>
      </c>
      <c r="B431" s="3" t="s">
        <v>1765</v>
      </c>
      <c r="C431" s="3" t="s">
        <v>65</v>
      </c>
      <c r="D431" s="3" t="s">
        <v>13</v>
      </c>
      <c r="E431" s="7">
        <v>45932</v>
      </c>
      <c r="F431" s="7">
        <v>45938</v>
      </c>
      <c r="G431" s="3">
        <f t="shared" si="18"/>
        <v>6</v>
      </c>
      <c r="H431" s="3" t="str">
        <f>IF(ISNUMBER(MATCH(A431,Closed!$A:$A,0)), "Closed", IF(G431&lt;=2,"Daily",IF(G431&lt;=5,"Weekly",IF(G431&lt;=31,"Monthly",IF(G431&lt;=90,"Quarterly",IF(G431&lt;=180,"Semi-annual",IF(G431&lt;=366,"Annual","Missing Data")))))))</f>
        <v>Monthly</v>
      </c>
      <c r="I431" s="3">
        <f>VLOOKUP($D431,LiquidityProfile!$A:$C,2,0)</f>
        <v>5</v>
      </c>
      <c r="J431" s="3">
        <f>VLOOKUP($D431,LiquidityProfile!$A:$C,3,0)</f>
        <v>10</v>
      </c>
      <c r="K431" s="3" t="str">
        <f t="shared" si="19"/>
        <v>Liquidity Provider</v>
      </c>
      <c r="L431" s="3" t="str">
        <f t="shared" si="20"/>
        <v>Liquidity Provider</v>
      </c>
    </row>
    <row r="432" spans="1:12" ht="24.75" thickBot="1" x14ac:dyDescent="0.3">
      <c r="A432" s="3" t="s">
        <v>1766</v>
      </c>
      <c r="B432" s="3" t="s">
        <v>1767</v>
      </c>
      <c r="C432" s="3" t="s">
        <v>65</v>
      </c>
      <c r="D432" s="3" t="s">
        <v>13</v>
      </c>
      <c r="E432" s="7">
        <v>45936</v>
      </c>
      <c r="F432" s="7">
        <v>45938</v>
      </c>
      <c r="G432" s="3">
        <f t="shared" si="18"/>
        <v>2</v>
      </c>
      <c r="H432" s="3" t="str">
        <f>IF(ISNUMBER(MATCH(A432,Closed!$A:$A,0)), "Closed", IF(G432&lt;=2,"Daily",IF(G432&lt;=5,"Weekly",IF(G432&lt;=31,"Monthly",IF(G432&lt;=90,"Quarterly",IF(G432&lt;=180,"Semi-annual",IF(G432&lt;=366,"Annual","Missing Data")))))))</f>
        <v>Daily</v>
      </c>
      <c r="I432" s="3">
        <f>VLOOKUP($D432,LiquidityProfile!$A:$C,2,0)</f>
        <v>5</v>
      </c>
      <c r="J432" s="3">
        <f>VLOOKUP($D432,LiquidityProfile!$A:$C,3,0)</f>
        <v>10</v>
      </c>
      <c r="K432" s="3" t="str">
        <f t="shared" si="19"/>
        <v>Liquidity Provider</v>
      </c>
      <c r="L432" s="3" t="str">
        <f t="shared" si="20"/>
        <v>Liquidity Provider</v>
      </c>
    </row>
    <row r="433" spans="1:12" ht="24.75" thickBot="1" x14ac:dyDescent="0.3">
      <c r="A433" s="3" t="s">
        <v>924</v>
      </c>
      <c r="B433" s="3" t="s">
        <v>925</v>
      </c>
      <c r="C433" s="3" t="s">
        <v>65</v>
      </c>
      <c r="D433" s="3" t="s">
        <v>13</v>
      </c>
      <c r="E433" s="7">
        <v>45933</v>
      </c>
      <c r="F433" s="7">
        <v>45938</v>
      </c>
      <c r="G433" s="3">
        <f t="shared" si="18"/>
        <v>5</v>
      </c>
      <c r="H433" s="3" t="str">
        <f>IF(ISNUMBER(MATCH(A433,Closed!$A:$A,0)), "Closed", IF(G433&lt;=2,"Daily",IF(G433&lt;=5,"Weekly",IF(G433&lt;=31,"Monthly",IF(G433&lt;=90,"Quarterly",IF(G433&lt;=180,"Semi-annual",IF(G433&lt;=366,"Annual","Missing Data")))))))</f>
        <v>Weekly</v>
      </c>
      <c r="I433" s="3">
        <f>VLOOKUP($D433,LiquidityProfile!$A:$C,2,0)</f>
        <v>5</v>
      </c>
      <c r="J433" s="3">
        <f>VLOOKUP($D433,LiquidityProfile!$A:$C,3,0)</f>
        <v>10</v>
      </c>
      <c r="K433" s="3" t="str">
        <f t="shared" si="19"/>
        <v>Liquidity Provider</v>
      </c>
      <c r="L433" s="3" t="str">
        <f t="shared" si="20"/>
        <v>Liquidity Provider</v>
      </c>
    </row>
    <row r="434" spans="1:12" ht="24.75" thickBot="1" x14ac:dyDescent="0.3">
      <c r="A434" s="3" t="s">
        <v>1768</v>
      </c>
      <c r="B434" s="3" t="s">
        <v>1769</v>
      </c>
      <c r="C434" s="3" t="s">
        <v>65</v>
      </c>
      <c r="D434" s="3" t="s">
        <v>13</v>
      </c>
      <c r="E434" s="7">
        <v>45933</v>
      </c>
      <c r="F434" s="7">
        <v>45938</v>
      </c>
      <c r="G434" s="3">
        <f t="shared" si="18"/>
        <v>5</v>
      </c>
      <c r="H434" s="3" t="str">
        <f>IF(ISNUMBER(MATCH(A434,Closed!$A:$A,0)), "Closed", IF(G434&lt;=2,"Daily",IF(G434&lt;=5,"Weekly",IF(G434&lt;=31,"Monthly",IF(G434&lt;=90,"Quarterly",IF(G434&lt;=180,"Semi-annual",IF(G434&lt;=366,"Annual","Missing Data")))))))</f>
        <v>Weekly</v>
      </c>
      <c r="I434" s="3">
        <f>VLOOKUP($D434,LiquidityProfile!$A:$C,2,0)</f>
        <v>5</v>
      </c>
      <c r="J434" s="3">
        <f>VLOOKUP($D434,LiquidityProfile!$A:$C,3,0)</f>
        <v>10</v>
      </c>
      <c r="K434" s="3" t="str">
        <f t="shared" si="19"/>
        <v>Liquidity Provider</v>
      </c>
      <c r="L434" s="3" t="str">
        <f t="shared" si="20"/>
        <v>Liquidity Provider</v>
      </c>
    </row>
    <row r="435" spans="1:12" ht="24.75" thickBot="1" x14ac:dyDescent="0.3">
      <c r="A435" s="3" t="s">
        <v>930</v>
      </c>
      <c r="B435" s="3" t="s">
        <v>931</v>
      </c>
      <c r="C435" s="3" t="s">
        <v>65</v>
      </c>
      <c r="D435" s="3" t="s">
        <v>13</v>
      </c>
      <c r="E435" s="7">
        <v>45933</v>
      </c>
      <c r="F435" s="7">
        <v>45938</v>
      </c>
      <c r="G435" s="3">
        <f t="shared" si="18"/>
        <v>5</v>
      </c>
      <c r="H435" s="3" t="str">
        <f>IF(ISNUMBER(MATCH(A435,Closed!$A:$A,0)), "Closed", IF(G435&lt;=2,"Daily",IF(G435&lt;=5,"Weekly",IF(G435&lt;=31,"Monthly",IF(G435&lt;=90,"Quarterly",IF(G435&lt;=180,"Semi-annual",IF(G435&lt;=366,"Annual","Missing Data")))))))</f>
        <v>Weekly</v>
      </c>
      <c r="I435" s="3">
        <f>VLOOKUP($D435,LiquidityProfile!$A:$C,2,0)</f>
        <v>5</v>
      </c>
      <c r="J435" s="3">
        <f>VLOOKUP($D435,LiquidityProfile!$A:$C,3,0)</f>
        <v>10</v>
      </c>
      <c r="K435" s="3" t="str">
        <f t="shared" si="19"/>
        <v>Liquidity Provider</v>
      </c>
      <c r="L435" s="3" t="str">
        <f t="shared" si="20"/>
        <v>Liquidity Provider</v>
      </c>
    </row>
    <row r="436" spans="1:12" ht="24.75" thickBot="1" x14ac:dyDescent="0.3">
      <c r="A436" s="3" t="s">
        <v>1770</v>
      </c>
      <c r="B436" s="3" t="s">
        <v>1771</v>
      </c>
      <c r="C436" s="3" t="s">
        <v>65</v>
      </c>
      <c r="D436" s="3" t="s">
        <v>13</v>
      </c>
      <c r="E436" s="7">
        <v>45937</v>
      </c>
      <c r="F436" s="7">
        <v>45938</v>
      </c>
      <c r="G436" s="3">
        <f t="shared" si="18"/>
        <v>1</v>
      </c>
      <c r="H436" s="3" t="str">
        <f>IF(ISNUMBER(MATCH(A436,Closed!$A:$A,0)), "Closed", IF(G436&lt;=2,"Daily",IF(G436&lt;=5,"Weekly",IF(G436&lt;=31,"Monthly",IF(G436&lt;=90,"Quarterly",IF(G436&lt;=180,"Semi-annual",IF(G436&lt;=366,"Annual","Missing Data")))))))</f>
        <v>Daily</v>
      </c>
      <c r="I436" s="3">
        <f>VLOOKUP($D436,LiquidityProfile!$A:$C,2,0)</f>
        <v>5</v>
      </c>
      <c r="J436" s="3">
        <f>VLOOKUP($D436,LiquidityProfile!$A:$C,3,0)</f>
        <v>10</v>
      </c>
      <c r="K436" s="3" t="str">
        <f t="shared" si="19"/>
        <v>Liquidity Provider</v>
      </c>
      <c r="L436" s="3" t="str">
        <f t="shared" si="20"/>
        <v>Liquidity Provider</v>
      </c>
    </row>
    <row r="437" spans="1:12" ht="24.75" thickBot="1" x14ac:dyDescent="0.3">
      <c r="A437" s="3" t="s">
        <v>928</v>
      </c>
      <c r="B437" s="3" t="s">
        <v>1772</v>
      </c>
      <c r="C437" s="3" t="s">
        <v>65</v>
      </c>
      <c r="D437" s="3" t="s">
        <v>13</v>
      </c>
      <c r="E437" s="7">
        <v>45933</v>
      </c>
      <c r="F437" s="7">
        <v>45938</v>
      </c>
      <c r="G437" s="3">
        <f t="shared" si="18"/>
        <v>5</v>
      </c>
      <c r="H437" s="3" t="str">
        <f>IF(ISNUMBER(MATCH(A437,Closed!$A:$A,0)), "Closed", IF(G437&lt;=2,"Daily",IF(G437&lt;=5,"Weekly",IF(G437&lt;=31,"Monthly",IF(G437&lt;=90,"Quarterly",IF(G437&lt;=180,"Semi-annual",IF(G437&lt;=366,"Annual","Missing Data")))))))</f>
        <v>Weekly</v>
      </c>
      <c r="I437" s="3">
        <f>VLOOKUP($D437,LiquidityProfile!$A:$C,2,0)</f>
        <v>5</v>
      </c>
      <c r="J437" s="3">
        <f>VLOOKUP($D437,LiquidityProfile!$A:$C,3,0)</f>
        <v>10</v>
      </c>
      <c r="K437" s="3" t="str">
        <f t="shared" si="19"/>
        <v>Liquidity Provider</v>
      </c>
      <c r="L437" s="3" t="str">
        <f t="shared" si="20"/>
        <v>Liquidity Provider</v>
      </c>
    </row>
    <row r="438" spans="1:12" ht="24.75" thickBot="1" x14ac:dyDescent="0.3">
      <c r="A438" s="3" t="s">
        <v>922</v>
      </c>
      <c r="B438" s="3" t="s">
        <v>923</v>
      </c>
      <c r="C438" s="3" t="s">
        <v>65</v>
      </c>
      <c r="D438" s="3" t="s">
        <v>13</v>
      </c>
      <c r="E438" s="7">
        <v>45930</v>
      </c>
      <c r="F438" s="7">
        <v>45938</v>
      </c>
      <c r="G438" s="3">
        <f t="shared" si="18"/>
        <v>8</v>
      </c>
      <c r="H438" s="3" t="str">
        <f>IF(ISNUMBER(MATCH(A438,Closed!$A:$A,0)), "Closed", IF(G438&lt;=2,"Daily",IF(G438&lt;=5,"Weekly",IF(G438&lt;=31,"Monthly",IF(G438&lt;=90,"Quarterly",IF(G438&lt;=180,"Semi-annual",IF(G438&lt;=366,"Annual","Missing Data")))))))</f>
        <v>Monthly</v>
      </c>
      <c r="I438" s="3">
        <f>VLOOKUP($D438,LiquidityProfile!$A:$C,2,0)</f>
        <v>5</v>
      </c>
      <c r="J438" s="3">
        <f>VLOOKUP($D438,LiquidityProfile!$A:$C,3,0)</f>
        <v>10</v>
      </c>
      <c r="K438" s="3" t="str">
        <f t="shared" si="19"/>
        <v>Liquidity Provider</v>
      </c>
      <c r="L438" s="3" t="str">
        <f t="shared" si="20"/>
        <v>Liquidity Provider</v>
      </c>
    </row>
    <row r="439" spans="1:12" ht="24.75" thickBot="1" x14ac:dyDescent="0.3">
      <c r="A439" s="3" t="s">
        <v>1773</v>
      </c>
      <c r="B439" s="3" t="s">
        <v>1774</v>
      </c>
      <c r="C439" s="3" t="s">
        <v>65</v>
      </c>
      <c r="D439" s="3" t="s">
        <v>13</v>
      </c>
      <c r="E439" s="7">
        <v>45933</v>
      </c>
      <c r="F439" s="7">
        <v>45938</v>
      </c>
      <c r="G439" s="3">
        <f t="shared" si="18"/>
        <v>5</v>
      </c>
      <c r="H439" s="3" t="str">
        <f>IF(ISNUMBER(MATCH(A439,Closed!$A:$A,0)), "Closed", IF(G439&lt;=2,"Daily",IF(G439&lt;=5,"Weekly",IF(G439&lt;=31,"Monthly",IF(G439&lt;=90,"Quarterly",IF(G439&lt;=180,"Semi-annual",IF(G439&lt;=366,"Annual","Missing Data")))))))</f>
        <v>Weekly</v>
      </c>
      <c r="I439" s="3">
        <f>VLOOKUP($D439,LiquidityProfile!$A:$C,2,0)</f>
        <v>5</v>
      </c>
      <c r="J439" s="3">
        <f>VLOOKUP($D439,LiquidityProfile!$A:$C,3,0)</f>
        <v>10</v>
      </c>
      <c r="K439" s="3" t="str">
        <f t="shared" si="19"/>
        <v>Liquidity Provider</v>
      </c>
      <c r="L439" s="3" t="str">
        <f t="shared" si="20"/>
        <v>Liquidity Provider</v>
      </c>
    </row>
    <row r="440" spans="1:12" ht="24.75" thickBot="1" x14ac:dyDescent="0.3">
      <c r="A440" s="3" t="s">
        <v>932</v>
      </c>
      <c r="B440" s="3" t="s">
        <v>933</v>
      </c>
      <c r="C440" s="3" t="s">
        <v>65</v>
      </c>
      <c r="D440" s="3" t="s">
        <v>13</v>
      </c>
      <c r="E440" s="7">
        <v>45936</v>
      </c>
      <c r="F440" s="7">
        <v>45938</v>
      </c>
      <c r="G440" s="3">
        <f t="shared" si="18"/>
        <v>2</v>
      </c>
      <c r="H440" s="3" t="str">
        <f>IF(ISNUMBER(MATCH(A440,Closed!$A:$A,0)), "Closed", IF(G440&lt;=2,"Daily",IF(G440&lt;=5,"Weekly",IF(G440&lt;=31,"Monthly",IF(G440&lt;=90,"Quarterly",IF(G440&lt;=180,"Semi-annual",IF(G440&lt;=366,"Annual","Missing Data")))))))</f>
        <v>Daily</v>
      </c>
      <c r="I440" s="3">
        <f>VLOOKUP($D440,LiquidityProfile!$A:$C,2,0)</f>
        <v>5</v>
      </c>
      <c r="J440" s="3">
        <f>VLOOKUP($D440,LiquidityProfile!$A:$C,3,0)</f>
        <v>10</v>
      </c>
      <c r="K440" s="3" t="str">
        <f t="shared" si="19"/>
        <v>Liquidity Provider</v>
      </c>
      <c r="L440" s="3" t="str">
        <f t="shared" si="20"/>
        <v>Liquidity Provider</v>
      </c>
    </row>
    <row r="441" spans="1:12" ht="24.75" thickBot="1" x14ac:dyDescent="0.3">
      <c r="A441" s="3" t="s">
        <v>926</v>
      </c>
      <c r="B441" s="3" t="s">
        <v>927</v>
      </c>
      <c r="C441" s="3" t="s">
        <v>65</v>
      </c>
      <c r="D441" s="3" t="s">
        <v>13</v>
      </c>
      <c r="E441" s="7">
        <v>45933</v>
      </c>
      <c r="F441" s="7">
        <v>45938</v>
      </c>
      <c r="G441" s="3">
        <f t="shared" si="18"/>
        <v>5</v>
      </c>
      <c r="H441" s="3" t="str">
        <f>IF(ISNUMBER(MATCH(A441,Closed!$A:$A,0)), "Closed", IF(G441&lt;=2,"Daily",IF(G441&lt;=5,"Weekly",IF(G441&lt;=31,"Monthly",IF(G441&lt;=90,"Quarterly",IF(G441&lt;=180,"Semi-annual",IF(G441&lt;=366,"Annual","Missing Data")))))))</f>
        <v>Weekly</v>
      </c>
      <c r="I441" s="3">
        <f>VLOOKUP($D441,LiquidityProfile!$A:$C,2,0)</f>
        <v>5</v>
      </c>
      <c r="J441" s="3">
        <f>VLOOKUP($D441,LiquidityProfile!$A:$C,3,0)</f>
        <v>10</v>
      </c>
      <c r="K441" s="3" t="str">
        <f t="shared" si="19"/>
        <v>Liquidity Provider</v>
      </c>
      <c r="L441" s="3" t="str">
        <f t="shared" si="20"/>
        <v>Liquidity Provider</v>
      </c>
    </row>
    <row r="442" spans="1:12" ht="24.75" thickBot="1" x14ac:dyDescent="0.3">
      <c r="A442" s="3" t="s">
        <v>1775</v>
      </c>
      <c r="B442" s="3" t="s">
        <v>1776</v>
      </c>
      <c r="C442" s="3" t="s">
        <v>65</v>
      </c>
      <c r="D442" s="3" t="s">
        <v>13</v>
      </c>
      <c r="E442" s="7">
        <v>45930</v>
      </c>
      <c r="F442" s="7">
        <v>45938</v>
      </c>
      <c r="G442" s="3">
        <f t="shared" si="18"/>
        <v>8</v>
      </c>
      <c r="H442" s="3" t="str">
        <f>IF(ISNUMBER(MATCH(A442,Closed!$A:$A,0)), "Closed", IF(G442&lt;=2,"Daily",IF(G442&lt;=5,"Weekly",IF(G442&lt;=31,"Monthly",IF(G442&lt;=90,"Quarterly",IF(G442&lt;=180,"Semi-annual",IF(G442&lt;=366,"Annual","Missing Data")))))))</f>
        <v>Monthly</v>
      </c>
      <c r="I442" s="3">
        <f>VLOOKUP($D442,LiquidityProfile!$A:$C,2,0)</f>
        <v>5</v>
      </c>
      <c r="J442" s="3">
        <f>VLOOKUP($D442,LiquidityProfile!$A:$C,3,0)</f>
        <v>10</v>
      </c>
      <c r="K442" s="3" t="str">
        <f t="shared" si="19"/>
        <v>Liquidity Provider</v>
      </c>
      <c r="L442" s="3" t="str">
        <f t="shared" si="20"/>
        <v>Liquidity Provider</v>
      </c>
    </row>
    <row r="443" spans="1:12" ht="24.75" thickBot="1" x14ac:dyDescent="0.3">
      <c r="A443" s="3" t="s">
        <v>906</v>
      </c>
      <c r="B443" s="3" t="s">
        <v>907</v>
      </c>
      <c r="C443" s="3" t="s">
        <v>40</v>
      </c>
      <c r="D443" s="3" t="s">
        <v>11</v>
      </c>
      <c r="E443" s="7">
        <v>45936</v>
      </c>
      <c r="F443" s="7">
        <v>45938</v>
      </c>
      <c r="G443" s="3">
        <f t="shared" si="18"/>
        <v>2</v>
      </c>
      <c r="H443" s="3" t="str">
        <f>IF(ISNUMBER(MATCH(A443,Closed!$A:$A,0)), "Closed", IF(G443&lt;=2,"Daily",IF(G443&lt;=5,"Weekly",IF(G443&lt;=31,"Monthly",IF(G443&lt;=90,"Quarterly",IF(G443&lt;=180,"Semi-annual",IF(G443&lt;=366,"Annual","Missing Data")))))))</f>
        <v>Daily</v>
      </c>
      <c r="I443" s="3">
        <f>VLOOKUP($D443,LiquidityProfile!$A:$C,2,0)</f>
        <v>5</v>
      </c>
      <c r="J443" s="3">
        <f>VLOOKUP($D443,LiquidityProfile!$A:$C,3,0)</f>
        <v>15</v>
      </c>
      <c r="K443" s="3" t="str">
        <f t="shared" si="19"/>
        <v>Liquidity Provider</v>
      </c>
      <c r="L443" s="3" t="str">
        <f t="shared" si="20"/>
        <v>Liquidity Provider</v>
      </c>
    </row>
    <row r="444" spans="1:12" ht="24.75" thickBot="1" x14ac:dyDescent="0.3">
      <c r="A444" s="3" t="s">
        <v>1777</v>
      </c>
      <c r="B444" s="3" t="s">
        <v>1778</v>
      </c>
      <c r="C444" s="3" t="s">
        <v>65</v>
      </c>
      <c r="D444" s="3" t="s">
        <v>11</v>
      </c>
      <c r="E444" s="7">
        <v>45933</v>
      </c>
      <c r="F444" s="7">
        <v>45938</v>
      </c>
      <c r="G444" s="3">
        <f t="shared" si="18"/>
        <v>5</v>
      </c>
      <c r="H444" s="3" t="str">
        <f>IF(ISNUMBER(MATCH(A444,Closed!$A:$A,0)), "Closed", IF(G444&lt;=2,"Daily",IF(G444&lt;=5,"Weekly",IF(G444&lt;=31,"Monthly",IF(G444&lt;=90,"Quarterly",IF(G444&lt;=180,"Semi-annual",IF(G444&lt;=366,"Annual","Missing Data")))))))</f>
        <v>Weekly</v>
      </c>
      <c r="I444" s="3">
        <f>VLOOKUP($D444,LiquidityProfile!$A:$C,2,0)</f>
        <v>5</v>
      </c>
      <c r="J444" s="3">
        <f>VLOOKUP($D444,LiquidityProfile!$A:$C,3,0)</f>
        <v>15</v>
      </c>
      <c r="K444" s="3" t="str">
        <f t="shared" si="19"/>
        <v>Liquidity Provider</v>
      </c>
      <c r="L444" s="3" t="str">
        <f t="shared" si="20"/>
        <v>Liquidity Provider</v>
      </c>
    </row>
    <row r="445" spans="1:12" ht="24.75" thickBot="1" x14ac:dyDescent="0.3">
      <c r="A445" s="3" t="s">
        <v>1779</v>
      </c>
      <c r="B445" s="3" t="s">
        <v>1780</v>
      </c>
      <c r="C445" s="3" t="s">
        <v>65</v>
      </c>
      <c r="D445" s="3" t="s">
        <v>11</v>
      </c>
      <c r="E445" s="7">
        <v>45933</v>
      </c>
      <c r="F445" s="7">
        <v>45938</v>
      </c>
      <c r="G445" s="3">
        <f t="shared" si="18"/>
        <v>5</v>
      </c>
      <c r="H445" s="3" t="str">
        <f>IF(ISNUMBER(MATCH(A445,Closed!$A:$A,0)), "Closed", IF(G445&lt;=2,"Daily",IF(G445&lt;=5,"Weekly",IF(G445&lt;=31,"Monthly",IF(G445&lt;=90,"Quarterly",IF(G445&lt;=180,"Semi-annual",IF(G445&lt;=366,"Annual","Missing Data")))))))</f>
        <v>Weekly</v>
      </c>
      <c r="I445" s="3">
        <f>VLOOKUP($D445,LiquidityProfile!$A:$C,2,0)</f>
        <v>5</v>
      </c>
      <c r="J445" s="3">
        <f>VLOOKUP($D445,LiquidityProfile!$A:$C,3,0)</f>
        <v>15</v>
      </c>
      <c r="K445" s="3" t="str">
        <f t="shared" si="19"/>
        <v>Liquidity Provider</v>
      </c>
      <c r="L445" s="3" t="str">
        <f t="shared" si="20"/>
        <v>Liquidity Provider</v>
      </c>
    </row>
    <row r="446" spans="1:12" ht="24.75" thickBot="1" x14ac:dyDescent="0.3">
      <c r="A446" s="3" t="s">
        <v>1781</v>
      </c>
      <c r="B446" s="3" t="s">
        <v>1782</v>
      </c>
      <c r="C446" s="3" t="s">
        <v>65</v>
      </c>
      <c r="D446" s="3" t="s">
        <v>11</v>
      </c>
      <c r="E446" s="7">
        <v>45932</v>
      </c>
      <c r="F446" s="7">
        <v>45938</v>
      </c>
      <c r="G446" s="3">
        <f t="shared" si="18"/>
        <v>6</v>
      </c>
      <c r="H446" s="3" t="str">
        <f>IF(ISNUMBER(MATCH(A446,Closed!$A:$A,0)), "Closed", IF(G446&lt;=2,"Daily",IF(G446&lt;=5,"Weekly",IF(G446&lt;=31,"Monthly",IF(G446&lt;=90,"Quarterly",IF(G446&lt;=180,"Semi-annual",IF(G446&lt;=366,"Annual","Missing Data")))))))</f>
        <v>Monthly</v>
      </c>
      <c r="I446" s="3">
        <f>VLOOKUP($D446,LiquidityProfile!$A:$C,2,0)</f>
        <v>5</v>
      </c>
      <c r="J446" s="3">
        <f>VLOOKUP($D446,LiquidityProfile!$A:$C,3,0)</f>
        <v>15</v>
      </c>
      <c r="K446" s="3" t="str">
        <f t="shared" si="19"/>
        <v>Liquidity Provider</v>
      </c>
      <c r="L446" s="3" t="str">
        <f t="shared" si="20"/>
        <v>Liquidity Provider</v>
      </c>
    </row>
    <row r="447" spans="1:12" ht="24.75" thickBot="1" x14ac:dyDescent="0.3">
      <c r="A447" s="3" t="s">
        <v>1783</v>
      </c>
      <c r="B447" s="3" t="s">
        <v>1784</v>
      </c>
      <c r="C447" s="3" t="s">
        <v>65</v>
      </c>
      <c r="D447" s="3" t="s">
        <v>11</v>
      </c>
      <c r="E447" s="7">
        <v>45933</v>
      </c>
      <c r="F447" s="7">
        <v>45938</v>
      </c>
      <c r="G447" s="3">
        <f t="shared" si="18"/>
        <v>5</v>
      </c>
      <c r="H447" s="3" t="str">
        <f>IF(ISNUMBER(MATCH(A447,Closed!$A:$A,0)), "Closed", IF(G447&lt;=2,"Daily",IF(G447&lt;=5,"Weekly",IF(G447&lt;=31,"Monthly",IF(G447&lt;=90,"Quarterly",IF(G447&lt;=180,"Semi-annual",IF(G447&lt;=366,"Annual","Missing Data")))))))</f>
        <v>Weekly</v>
      </c>
      <c r="I447" s="3">
        <f>VLOOKUP($D447,LiquidityProfile!$A:$C,2,0)</f>
        <v>5</v>
      </c>
      <c r="J447" s="3">
        <f>VLOOKUP($D447,LiquidityProfile!$A:$C,3,0)</f>
        <v>15</v>
      </c>
      <c r="K447" s="3" t="str">
        <f t="shared" si="19"/>
        <v>Liquidity Provider</v>
      </c>
      <c r="L447" s="3" t="str">
        <f t="shared" si="20"/>
        <v>Liquidity Provider</v>
      </c>
    </row>
    <row r="448" spans="1:12" ht="24.75" thickBot="1" x14ac:dyDescent="0.3">
      <c r="A448" s="3" t="s">
        <v>1785</v>
      </c>
      <c r="B448" s="3" t="s">
        <v>1786</v>
      </c>
      <c r="C448" s="3" t="s">
        <v>65</v>
      </c>
      <c r="D448" s="3" t="s">
        <v>11</v>
      </c>
      <c r="E448" s="7">
        <v>45936</v>
      </c>
      <c r="F448" s="7">
        <v>45938</v>
      </c>
      <c r="G448" s="3">
        <f t="shared" si="18"/>
        <v>2</v>
      </c>
      <c r="H448" s="3" t="str">
        <f>IF(ISNUMBER(MATCH(A448,Closed!$A:$A,0)), "Closed", IF(G448&lt;=2,"Daily",IF(G448&lt;=5,"Weekly",IF(G448&lt;=31,"Monthly",IF(G448&lt;=90,"Quarterly",IF(G448&lt;=180,"Semi-annual",IF(G448&lt;=366,"Annual","Missing Data")))))))</f>
        <v>Daily</v>
      </c>
      <c r="I448" s="3">
        <f>VLOOKUP($D448,LiquidityProfile!$A:$C,2,0)</f>
        <v>5</v>
      </c>
      <c r="J448" s="3">
        <f>VLOOKUP($D448,LiquidityProfile!$A:$C,3,0)</f>
        <v>15</v>
      </c>
      <c r="K448" s="3" t="str">
        <f t="shared" si="19"/>
        <v>Liquidity Provider</v>
      </c>
      <c r="L448" s="3" t="str">
        <f t="shared" si="20"/>
        <v>Liquidity Provider</v>
      </c>
    </row>
    <row r="449" spans="1:12" ht="24.75" thickBot="1" x14ac:dyDescent="0.3">
      <c r="A449" s="3" t="s">
        <v>910</v>
      </c>
      <c r="B449" s="3" t="s">
        <v>1787</v>
      </c>
      <c r="C449" s="3" t="s">
        <v>65</v>
      </c>
      <c r="D449" s="3" t="s">
        <v>11</v>
      </c>
      <c r="E449" s="7">
        <v>45933</v>
      </c>
      <c r="F449" s="7">
        <v>45938</v>
      </c>
      <c r="G449" s="3">
        <f t="shared" si="18"/>
        <v>5</v>
      </c>
      <c r="H449" s="3" t="str">
        <f>IF(ISNUMBER(MATCH(A449,Closed!$A:$A,0)), "Closed", IF(G449&lt;=2,"Daily",IF(G449&lt;=5,"Weekly",IF(G449&lt;=31,"Monthly",IF(G449&lt;=90,"Quarterly",IF(G449&lt;=180,"Semi-annual",IF(G449&lt;=366,"Annual","Missing Data")))))))</f>
        <v>Weekly</v>
      </c>
      <c r="I449" s="3">
        <f>VLOOKUP($D449,LiquidityProfile!$A:$C,2,0)</f>
        <v>5</v>
      </c>
      <c r="J449" s="3">
        <f>VLOOKUP($D449,LiquidityProfile!$A:$C,3,0)</f>
        <v>15</v>
      </c>
      <c r="K449" s="3" t="str">
        <f t="shared" si="19"/>
        <v>Liquidity Provider</v>
      </c>
      <c r="L449" s="3" t="str">
        <f t="shared" si="20"/>
        <v>Liquidity Provider</v>
      </c>
    </row>
    <row r="450" spans="1:12" ht="24.75" thickBot="1" x14ac:dyDescent="0.3">
      <c r="A450" s="3" t="s">
        <v>1788</v>
      </c>
      <c r="B450" s="3" t="s">
        <v>1789</v>
      </c>
      <c r="C450" s="3" t="s">
        <v>65</v>
      </c>
      <c r="D450" s="3" t="s">
        <v>11</v>
      </c>
      <c r="E450" s="7">
        <v>45933</v>
      </c>
      <c r="F450" s="7">
        <v>45938</v>
      </c>
      <c r="G450" s="3">
        <f t="shared" ref="G450:G513" si="21">IF(ISBLANK(E450), "", F450-E450)</f>
        <v>5</v>
      </c>
      <c r="H450" s="3" t="str">
        <f>IF(ISNUMBER(MATCH(A450,Closed!$A:$A,0)), "Closed", IF(G450&lt;=2,"Daily",IF(G450&lt;=5,"Weekly",IF(G450&lt;=31,"Monthly",IF(G450&lt;=90,"Quarterly",IF(G450&lt;=180,"Semi-annual",IF(G450&lt;=366,"Annual","Missing Data")))))))</f>
        <v>Weekly</v>
      </c>
      <c r="I450" s="3">
        <f>VLOOKUP($D450,LiquidityProfile!$A:$C,2,0)</f>
        <v>5</v>
      </c>
      <c r="J450" s="3">
        <f>VLOOKUP($D450,LiquidityProfile!$A:$C,3,0)</f>
        <v>15</v>
      </c>
      <c r="K450" s="3" t="str">
        <f t="shared" si="19"/>
        <v>Liquidity Provider</v>
      </c>
      <c r="L450" s="3" t="str">
        <f t="shared" si="20"/>
        <v>Liquidity Provider</v>
      </c>
    </row>
    <row r="451" spans="1:12" ht="24.75" thickBot="1" x14ac:dyDescent="0.3">
      <c r="A451" s="3" t="s">
        <v>908</v>
      </c>
      <c r="B451" s="3" t="s">
        <v>909</v>
      </c>
      <c r="C451" s="3" t="s">
        <v>65</v>
      </c>
      <c r="D451" s="3" t="s">
        <v>11</v>
      </c>
      <c r="E451" s="7">
        <v>45937</v>
      </c>
      <c r="F451" s="7">
        <v>45938</v>
      </c>
      <c r="G451" s="3">
        <f t="shared" si="21"/>
        <v>1</v>
      </c>
      <c r="H451" s="3" t="str">
        <f>IF(ISNUMBER(MATCH(A451,Closed!$A:$A,0)), "Closed", IF(G451&lt;=2,"Daily",IF(G451&lt;=5,"Weekly",IF(G451&lt;=31,"Monthly",IF(G451&lt;=90,"Quarterly",IF(G451&lt;=180,"Semi-annual",IF(G451&lt;=366,"Annual","Missing Data")))))))</f>
        <v>Daily</v>
      </c>
      <c r="I451" s="3">
        <f>VLOOKUP($D451,LiquidityProfile!$A:$C,2,0)</f>
        <v>5</v>
      </c>
      <c r="J451" s="3">
        <f>VLOOKUP($D451,LiquidityProfile!$A:$C,3,0)</f>
        <v>15</v>
      </c>
      <c r="K451" s="3" t="str">
        <f t="shared" ref="K451:K514" si="22">IF(H451="Closed","Not Applicable",IF(I451&lt;=30,"Liquidity Provider","Liquidity Receiver"))</f>
        <v>Liquidity Provider</v>
      </c>
      <c r="L451" s="3" t="str">
        <f t="shared" ref="L451:L514" si="23">IF(H451="Closed","Not Applicable",IF(J451&lt;=30,"Liquidity Provider","Liquidity Receiver"))</f>
        <v>Liquidity Provider</v>
      </c>
    </row>
    <row r="452" spans="1:12" ht="24.75" thickBot="1" x14ac:dyDescent="0.3">
      <c r="A452" s="3" t="s">
        <v>914</v>
      </c>
      <c r="B452" s="3" t="s">
        <v>915</v>
      </c>
      <c r="C452" s="3" t="s">
        <v>65</v>
      </c>
      <c r="D452" s="3" t="s">
        <v>11</v>
      </c>
      <c r="E452" s="7">
        <v>45930</v>
      </c>
      <c r="F452" s="7">
        <v>45938</v>
      </c>
      <c r="G452" s="3">
        <f t="shared" si="21"/>
        <v>8</v>
      </c>
      <c r="H452" s="3" t="str">
        <f>IF(ISNUMBER(MATCH(A452,Closed!$A:$A,0)), "Closed", IF(G452&lt;=2,"Daily",IF(G452&lt;=5,"Weekly",IF(G452&lt;=31,"Monthly",IF(G452&lt;=90,"Quarterly",IF(G452&lt;=180,"Semi-annual",IF(G452&lt;=366,"Annual","Missing Data")))))))</f>
        <v>Monthly</v>
      </c>
      <c r="I452" s="3">
        <f>VLOOKUP($D452,LiquidityProfile!$A:$C,2,0)</f>
        <v>5</v>
      </c>
      <c r="J452" s="3">
        <f>VLOOKUP($D452,LiquidityProfile!$A:$C,3,0)</f>
        <v>15</v>
      </c>
      <c r="K452" s="3" t="str">
        <f t="shared" si="22"/>
        <v>Liquidity Provider</v>
      </c>
      <c r="L452" s="3" t="str">
        <f t="shared" si="23"/>
        <v>Liquidity Provider</v>
      </c>
    </row>
    <row r="453" spans="1:12" ht="15.75" thickBot="1" x14ac:dyDescent="0.3">
      <c r="A453" s="3" t="s">
        <v>1790</v>
      </c>
      <c r="B453" s="3" t="s">
        <v>1791</v>
      </c>
      <c r="C453" s="3" t="s">
        <v>40</v>
      </c>
      <c r="D453" s="3" t="s">
        <v>10</v>
      </c>
      <c r="E453" s="7">
        <v>45937</v>
      </c>
      <c r="F453" s="7">
        <v>45938</v>
      </c>
      <c r="G453" s="3">
        <f t="shared" si="21"/>
        <v>1</v>
      </c>
      <c r="H453" s="3" t="str">
        <f>IF(ISNUMBER(MATCH(A453,Closed!$A:$A,0)), "Closed", IF(G453&lt;=2,"Daily",IF(G453&lt;=5,"Weekly",IF(G453&lt;=31,"Monthly",IF(G453&lt;=90,"Quarterly",IF(G453&lt;=180,"Semi-annual",IF(G453&lt;=366,"Annual","Missing Data")))))))</f>
        <v>Daily</v>
      </c>
      <c r="I453" s="3">
        <f>VLOOKUP($D453,LiquidityProfile!$A:$C,2,0)</f>
        <v>5</v>
      </c>
      <c r="J453" s="3">
        <f>VLOOKUP($D453,LiquidityProfile!$A:$C,3,0)</f>
        <v>15</v>
      </c>
      <c r="K453" s="3" t="str">
        <f t="shared" si="22"/>
        <v>Liquidity Provider</v>
      </c>
      <c r="L453" s="3" t="str">
        <f t="shared" si="23"/>
        <v>Liquidity Provider</v>
      </c>
    </row>
    <row r="454" spans="1:12" ht="15.75" thickBot="1" x14ac:dyDescent="0.3">
      <c r="A454" s="3" t="s">
        <v>1792</v>
      </c>
      <c r="B454" s="3" t="s">
        <v>1793</v>
      </c>
      <c r="C454" s="3" t="s">
        <v>40</v>
      </c>
      <c r="D454" s="3" t="s">
        <v>10</v>
      </c>
      <c r="E454" s="7">
        <v>45937</v>
      </c>
      <c r="F454" s="7">
        <v>45938</v>
      </c>
      <c r="G454" s="3">
        <f t="shared" si="21"/>
        <v>1</v>
      </c>
      <c r="H454" s="3" t="str">
        <f>IF(ISNUMBER(MATCH(A454,Closed!$A:$A,0)), "Closed", IF(G454&lt;=2,"Daily",IF(G454&lt;=5,"Weekly",IF(G454&lt;=31,"Monthly",IF(G454&lt;=90,"Quarterly",IF(G454&lt;=180,"Semi-annual",IF(G454&lt;=366,"Annual","Missing Data")))))))</f>
        <v>Daily</v>
      </c>
      <c r="I454" s="3">
        <f>VLOOKUP($D454,LiquidityProfile!$A:$C,2,0)</f>
        <v>5</v>
      </c>
      <c r="J454" s="3">
        <f>VLOOKUP($D454,LiquidityProfile!$A:$C,3,0)</f>
        <v>15</v>
      </c>
      <c r="K454" s="3" t="str">
        <f t="shared" si="22"/>
        <v>Liquidity Provider</v>
      </c>
      <c r="L454" s="3" t="str">
        <f t="shared" si="23"/>
        <v>Liquidity Provider</v>
      </c>
    </row>
    <row r="455" spans="1:12" ht="15.75" thickBot="1" x14ac:dyDescent="0.3">
      <c r="A455" s="3" t="s">
        <v>936</v>
      </c>
      <c r="B455" s="3" t="s">
        <v>937</v>
      </c>
      <c r="C455" s="3" t="s">
        <v>40</v>
      </c>
      <c r="D455" s="3" t="s">
        <v>10</v>
      </c>
      <c r="E455" s="7">
        <v>45936</v>
      </c>
      <c r="F455" s="7">
        <v>45938</v>
      </c>
      <c r="G455" s="3">
        <f t="shared" si="21"/>
        <v>2</v>
      </c>
      <c r="H455" s="3" t="str">
        <f>IF(ISNUMBER(MATCH(A455,Closed!$A:$A,0)), "Closed", IF(G455&lt;=2,"Daily",IF(G455&lt;=5,"Weekly",IF(G455&lt;=31,"Monthly",IF(G455&lt;=90,"Quarterly",IF(G455&lt;=180,"Semi-annual",IF(G455&lt;=366,"Annual","Missing Data")))))))</f>
        <v>Daily</v>
      </c>
      <c r="I455" s="3">
        <f>VLOOKUP($D455,LiquidityProfile!$A:$C,2,0)</f>
        <v>5</v>
      </c>
      <c r="J455" s="3">
        <f>VLOOKUP($D455,LiquidityProfile!$A:$C,3,0)</f>
        <v>15</v>
      </c>
      <c r="K455" s="3" t="str">
        <f t="shared" si="22"/>
        <v>Liquidity Provider</v>
      </c>
      <c r="L455" s="3" t="str">
        <f t="shared" si="23"/>
        <v>Liquidity Provider</v>
      </c>
    </row>
    <row r="456" spans="1:12" ht="15.75" thickBot="1" x14ac:dyDescent="0.3">
      <c r="A456" s="3" t="s">
        <v>938</v>
      </c>
      <c r="B456" s="3" t="s">
        <v>939</v>
      </c>
      <c r="C456" s="3" t="s">
        <v>40</v>
      </c>
      <c r="D456" s="3" t="s">
        <v>10</v>
      </c>
      <c r="E456" s="7">
        <v>45937</v>
      </c>
      <c r="F456" s="7">
        <v>45938</v>
      </c>
      <c r="G456" s="3">
        <f t="shared" si="21"/>
        <v>1</v>
      </c>
      <c r="H456" s="3" t="str">
        <f>IF(ISNUMBER(MATCH(A456,Closed!$A:$A,0)), "Closed", IF(G456&lt;=2,"Daily",IF(G456&lt;=5,"Weekly",IF(G456&lt;=31,"Monthly",IF(G456&lt;=90,"Quarterly",IF(G456&lt;=180,"Semi-annual",IF(G456&lt;=366,"Annual","Missing Data")))))))</f>
        <v>Daily</v>
      </c>
      <c r="I456" s="3">
        <f>VLOOKUP($D456,LiquidityProfile!$A:$C,2,0)</f>
        <v>5</v>
      </c>
      <c r="J456" s="3">
        <f>VLOOKUP($D456,LiquidityProfile!$A:$C,3,0)</f>
        <v>15</v>
      </c>
      <c r="K456" s="3" t="str">
        <f t="shared" si="22"/>
        <v>Liquidity Provider</v>
      </c>
      <c r="L456" s="3" t="str">
        <f t="shared" si="23"/>
        <v>Liquidity Provider</v>
      </c>
    </row>
    <row r="457" spans="1:12" ht="15.75" thickBot="1" x14ac:dyDescent="0.3">
      <c r="A457" s="3" t="s">
        <v>934</v>
      </c>
      <c r="B457" s="3" t="s">
        <v>935</v>
      </c>
      <c r="C457" s="3" t="s">
        <v>40</v>
      </c>
      <c r="D457" s="3" t="s">
        <v>10</v>
      </c>
      <c r="E457" s="7">
        <v>45936</v>
      </c>
      <c r="F457" s="7">
        <v>45938</v>
      </c>
      <c r="G457" s="3">
        <f t="shared" si="21"/>
        <v>2</v>
      </c>
      <c r="H457" s="3" t="str">
        <f>IF(ISNUMBER(MATCH(A457,Closed!$A:$A,0)), "Closed", IF(G457&lt;=2,"Daily",IF(G457&lt;=5,"Weekly",IF(G457&lt;=31,"Monthly",IF(G457&lt;=90,"Quarterly",IF(G457&lt;=180,"Semi-annual",IF(G457&lt;=366,"Annual","Missing Data")))))))</f>
        <v>Daily</v>
      </c>
      <c r="I457" s="3">
        <f>VLOOKUP($D457,LiquidityProfile!$A:$C,2,0)</f>
        <v>5</v>
      </c>
      <c r="J457" s="3">
        <f>VLOOKUP($D457,LiquidityProfile!$A:$C,3,0)</f>
        <v>15</v>
      </c>
      <c r="K457" s="3" t="str">
        <f t="shared" si="22"/>
        <v>Liquidity Provider</v>
      </c>
      <c r="L457" s="3" t="str">
        <f t="shared" si="23"/>
        <v>Liquidity Provider</v>
      </c>
    </row>
    <row r="458" spans="1:12" ht="15.75" thickBot="1" x14ac:dyDescent="0.3">
      <c r="A458" s="3" t="s">
        <v>1794</v>
      </c>
      <c r="B458" s="3" t="s">
        <v>1795</v>
      </c>
      <c r="C458" s="3" t="s">
        <v>65</v>
      </c>
      <c r="D458" s="3" t="s">
        <v>10</v>
      </c>
      <c r="E458" s="7">
        <v>45933</v>
      </c>
      <c r="F458" s="7">
        <v>45938</v>
      </c>
      <c r="G458" s="3">
        <f t="shared" si="21"/>
        <v>5</v>
      </c>
      <c r="H458" s="3" t="str">
        <f>IF(ISNUMBER(MATCH(A458,Closed!$A:$A,0)), "Closed", IF(G458&lt;=2,"Daily",IF(G458&lt;=5,"Weekly",IF(G458&lt;=31,"Monthly",IF(G458&lt;=90,"Quarterly",IF(G458&lt;=180,"Semi-annual",IF(G458&lt;=366,"Annual","Missing Data")))))))</f>
        <v>Weekly</v>
      </c>
      <c r="I458" s="3">
        <f>VLOOKUP($D458,LiquidityProfile!$A:$C,2,0)</f>
        <v>5</v>
      </c>
      <c r="J458" s="3">
        <f>VLOOKUP($D458,LiquidityProfile!$A:$C,3,0)</f>
        <v>15</v>
      </c>
      <c r="K458" s="3" t="str">
        <f t="shared" si="22"/>
        <v>Liquidity Provider</v>
      </c>
      <c r="L458" s="3" t="str">
        <f t="shared" si="23"/>
        <v>Liquidity Provider</v>
      </c>
    </row>
    <row r="459" spans="1:12" ht="15.75" thickBot="1" x14ac:dyDescent="0.3">
      <c r="A459" s="3" t="s">
        <v>1796</v>
      </c>
      <c r="B459" s="3" t="s">
        <v>1797</v>
      </c>
      <c r="C459" s="3" t="s">
        <v>65</v>
      </c>
      <c r="D459" s="3" t="s">
        <v>10</v>
      </c>
      <c r="E459" s="7">
        <v>45933</v>
      </c>
      <c r="F459" s="7">
        <v>45938</v>
      </c>
      <c r="G459" s="3">
        <f t="shared" si="21"/>
        <v>5</v>
      </c>
      <c r="H459" s="3" t="str">
        <f>IF(ISNUMBER(MATCH(A459,Closed!$A:$A,0)), "Closed", IF(G459&lt;=2,"Daily",IF(G459&lt;=5,"Weekly",IF(G459&lt;=31,"Monthly",IF(G459&lt;=90,"Quarterly",IF(G459&lt;=180,"Semi-annual",IF(G459&lt;=366,"Annual","Missing Data")))))))</f>
        <v>Weekly</v>
      </c>
      <c r="I459" s="3">
        <f>VLOOKUP($D459,LiquidityProfile!$A:$C,2,0)</f>
        <v>5</v>
      </c>
      <c r="J459" s="3">
        <f>VLOOKUP($D459,LiquidityProfile!$A:$C,3,0)</f>
        <v>15</v>
      </c>
      <c r="K459" s="3" t="str">
        <f t="shared" si="22"/>
        <v>Liquidity Provider</v>
      </c>
      <c r="L459" s="3" t="str">
        <f t="shared" si="23"/>
        <v>Liquidity Provider</v>
      </c>
    </row>
    <row r="460" spans="1:12" ht="15.75" thickBot="1" x14ac:dyDescent="0.3">
      <c r="A460" s="3" t="s">
        <v>950</v>
      </c>
      <c r="B460" s="3" t="s">
        <v>951</v>
      </c>
      <c r="C460" s="3" t="s">
        <v>65</v>
      </c>
      <c r="D460" s="3" t="s">
        <v>10</v>
      </c>
      <c r="E460" s="7">
        <v>45933</v>
      </c>
      <c r="F460" s="7">
        <v>45938</v>
      </c>
      <c r="G460" s="3">
        <f t="shared" si="21"/>
        <v>5</v>
      </c>
      <c r="H460" s="3" t="str">
        <f>IF(ISNUMBER(MATCH(A460,Closed!$A:$A,0)), "Closed", IF(G460&lt;=2,"Daily",IF(G460&lt;=5,"Weekly",IF(G460&lt;=31,"Monthly",IF(G460&lt;=90,"Quarterly",IF(G460&lt;=180,"Semi-annual",IF(G460&lt;=366,"Annual","Missing Data")))))))</f>
        <v>Weekly</v>
      </c>
      <c r="I460" s="3">
        <f>VLOOKUP($D460,LiquidityProfile!$A:$C,2,0)</f>
        <v>5</v>
      </c>
      <c r="J460" s="3">
        <f>VLOOKUP($D460,LiquidityProfile!$A:$C,3,0)</f>
        <v>15</v>
      </c>
      <c r="K460" s="3" t="str">
        <f t="shared" si="22"/>
        <v>Liquidity Provider</v>
      </c>
      <c r="L460" s="3" t="str">
        <f t="shared" si="23"/>
        <v>Liquidity Provider</v>
      </c>
    </row>
    <row r="461" spans="1:12" ht="15.75" thickBot="1" x14ac:dyDescent="0.3">
      <c r="A461" s="3" t="s">
        <v>1798</v>
      </c>
      <c r="B461" s="3" t="s">
        <v>1799</v>
      </c>
      <c r="C461" s="3" t="s">
        <v>65</v>
      </c>
      <c r="D461" s="3" t="s">
        <v>10</v>
      </c>
      <c r="E461" s="7">
        <v>45933</v>
      </c>
      <c r="F461" s="7">
        <v>45938</v>
      </c>
      <c r="G461" s="3">
        <f t="shared" si="21"/>
        <v>5</v>
      </c>
      <c r="H461" s="3" t="str">
        <f>IF(ISNUMBER(MATCH(A461,Closed!$A:$A,0)), "Closed", IF(G461&lt;=2,"Daily",IF(G461&lt;=5,"Weekly",IF(G461&lt;=31,"Monthly",IF(G461&lt;=90,"Quarterly",IF(G461&lt;=180,"Semi-annual",IF(G461&lt;=366,"Annual","Missing Data")))))))</f>
        <v>Weekly</v>
      </c>
      <c r="I461" s="3">
        <f>VLOOKUP($D461,LiquidityProfile!$A:$C,2,0)</f>
        <v>5</v>
      </c>
      <c r="J461" s="3">
        <f>VLOOKUP($D461,LiquidityProfile!$A:$C,3,0)</f>
        <v>15</v>
      </c>
      <c r="K461" s="3" t="str">
        <f t="shared" si="22"/>
        <v>Liquidity Provider</v>
      </c>
      <c r="L461" s="3" t="str">
        <f t="shared" si="23"/>
        <v>Liquidity Provider</v>
      </c>
    </row>
    <row r="462" spans="1:12" ht="15.75" thickBot="1" x14ac:dyDescent="0.3">
      <c r="A462" s="3" t="s">
        <v>1800</v>
      </c>
      <c r="B462" s="3" t="s">
        <v>1801</v>
      </c>
      <c r="C462" s="3" t="s">
        <v>65</v>
      </c>
      <c r="D462" s="3" t="s">
        <v>10</v>
      </c>
      <c r="E462" s="7">
        <v>45933</v>
      </c>
      <c r="F462" s="7">
        <v>45938</v>
      </c>
      <c r="G462" s="3">
        <f t="shared" si="21"/>
        <v>5</v>
      </c>
      <c r="H462" s="3" t="str">
        <f>IF(ISNUMBER(MATCH(A462,Closed!$A:$A,0)), "Closed", IF(G462&lt;=2,"Daily",IF(G462&lt;=5,"Weekly",IF(G462&lt;=31,"Monthly",IF(G462&lt;=90,"Quarterly",IF(G462&lt;=180,"Semi-annual",IF(G462&lt;=366,"Annual","Missing Data")))))))</f>
        <v>Weekly</v>
      </c>
      <c r="I462" s="3">
        <f>VLOOKUP($D462,LiquidityProfile!$A:$C,2,0)</f>
        <v>5</v>
      </c>
      <c r="J462" s="3">
        <f>VLOOKUP($D462,LiquidityProfile!$A:$C,3,0)</f>
        <v>15</v>
      </c>
      <c r="K462" s="3" t="str">
        <f t="shared" si="22"/>
        <v>Liquidity Provider</v>
      </c>
      <c r="L462" s="3" t="str">
        <f t="shared" si="23"/>
        <v>Liquidity Provider</v>
      </c>
    </row>
    <row r="463" spans="1:12" ht="15.75" thickBot="1" x14ac:dyDescent="0.3">
      <c r="A463" s="3" t="s">
        <v>952</v>
      </c>
      <c r="B463" s="3" t="s">
        <v>953</v>
      </c>
      <c r="C463" s="3" t="s">
        <v>65</v>
      </c>
      <c r="D463" s="3" t="s">
        <v>10</v>
      </c>
      <c r="E463" s="7">
        <v>45933</v>
      </c>
      <c r="F463" s="7">
        <v>45938</v>
      </c>
      <c r="G463" s="3">
        <f t="shared" si="21"/>
        <v>5</v>
      </c>
      <c r="H463" s="3" t="str">
        <f>IF(ISNUMBER(MATCH(A463,Closed!$A:$A,0)), "Closed", IF(G463&lt;=2,"Daily",IF(G463&lt;=5,"Weekly",IF(G463&lt;=31,"Monthly",IF(G463&lt;=90,"Quarterly",IF(G463&lt;=180,"Semi-annual",IF(G463&lt;=366,"Annual","Missing Data")))))))</f>
        <v>Weekly</v>
      </c>
      <c r="I463" s="3">
        <f>VLOOKUP($D463,LiquidityProfile!$A:$C,2,0)</f>
        <v>5</v>
      </c>
      <c r="J463" s="3">
        <f>VLOOKUP($D463,LiquidityProfile!$A:$C,3,0)</f>
        <v>15</v>
      </c>
      <c r="K463" s="3" t="str">
        <f t="shared" si="22"/>
        <v>Liquidity Provider</v>
      </c>
      <c r="L463" s="3" t="str">
        <f t="shared" si="23"/>
        <v>Liquidity Provider</v>
      </c>
    </row>
    <row r="464" spans="1:12" ht="15.75" thickBot="1" x14ac:dyDescent="0.3">
      <c r="A464" s="3" t="s">
        <v>1802</v>
      </c>
      <c r="B464" s="3" t="s">
        <v>1803</v>
      </c>
      <c r="C464" s="3" t="s">
        <v>65</v>
      </c>
      <c r="D464" s="3" t="s">
        <v>10</v>
      </c>
      <c r="E464" s="7">
        <v>45933</v>
      </c>
      <c r="F464" s="7">
        <v>45938</v>
      </c>
      <c r="G464" s="3">
        <f t="shared" si="21"/>
        <v>5</v>
      </c>
      <c r="H464" s="3" t="str">
        <f>IF(ISNUMBER(MATCH(A464,Closed!$A:$A,0)), "Closed", IF(G464&lt;=2,"Daily",IF(G464&lt;=5,"Weekly",IF(G464&lt;=31,"Monthly",IF(G464&lt;=90,"Quarterly",IF(G464&lt;=180,"Semi-annual",IF(G464&lt;=366,"Annual","Missing Data")))))))</f>
        <v>Weekly</v>
      </c>
      <c r="I464" s="3">
        <f>VLOOKUP($D464,LiquidityProfile!$A:$C,2,0)</f>
        <v>5</v>
      </c>
      <c r="J464" s="3">
        <f>VLOOKUP($D464,LiquidityProfile!$A:$C,3,0)</f>
        <v>15</v>
      </c>
      <c r="K464" s="3" t="str">
        <f t="shared" si="22"/>
        <v>Liquidity Provider</v>
      </c>
      <c r="L464" s="3" t="str">
        <f t="shared" si="23"/>
        <v>Liquidity Provider</v>
      </c>
    </row>
    <row r="465" spans="1:12" ht="24.75" thickBot="1" x14ac:dyDescent="0.3">
      <c r="A465" s="3" t="s">
        <v>1804</v>
      </c>
      <c r="B465" s="3" t="s">
        <v>1805</v>
      </c>
      <c r="C465" s="3" t="s">
        <v>65</v>
      </c>
      <c r="D465" s="3" t="s">
        <v>10</v>
      </c>
      <c r="E465" s="7">
        <v>45930</v>
      </c>
      <c r="F465" s="7">
        <v>45938</v>
      </c>
      <c r="G465" s="3">
        <f t="shared" si="21"/>
        <v>8</v>
      </c>
      <c r="H465" s="3" t="str">
        <f>IF(ISNUMBER(MATCH(A465,Closed!$A:$A,0)), "Closed", IF(G465&lt;=2,"Daily",IF(G465&lt;=5,"Weekly",IF(G465&lt;=31,"Monthly",IF(G465&lt;=90,"Quarterly",IF(G465&lt;=180,"Semi-annual",IF(G465&lt;=366,"Annual","Missing Data")))))))</f>
        <v>Monthly</v>
      </c>
      <c r="I465" s="3">
        <f>VLOOKUP($D465,LiquidityProfile!$A:$C,2,0)</f>
        <v>5</v>
      </c>
      <c r="J465" s="3">
        <f>VLOOKUP($D465,LiquidityProfile!$A:$C,3,0)</f>
        <v>15</v>
      </c>
      <c r="K465" s="3" t="str">
        <f t="shared" si="22"/>
        <v>Liquidity Provider</v>
      </c>
      <c r="L465" s="3" t="str">
        <f t="shared" si="23"/>
        <v>Liquidity Provider</v>
      </c>
    </row>
    <row r="466" spans="1:12" ht="24.75" thickBot="1" x14ac:dyDescent="0.3">
      <c r="A466" s="3" t="s">
        <v>1806</v>
      </c>
      <c r="B466" s="3" t="s">
        <v>1807</v>
      </c>
      <c r="C466" s="3" t="s">
        <v>65</v>
      </c>
      <c r="D466" s="3" t="s">
        <v>10</v>
      </c>
      <c r="E466" s="7">
        <v>45930</v>
      </c>
      <c r="F466" s="7">
        <v>45938</v>
      </c>
      <c r="G466" s="3">
        <f t="shared" si="21"/>
        <v>8</v>
      </c>
      <c r="H466" s="3" t="str">
        <f>IF(ISNUMBER(MATCH(A466,Closed!$A:$A,0)), "Closed", IF(G466&lt;=2,"Daily",IF(G466&lt;=5,"Weekly",IF(G466&lt;=31,"Monthly",IF(G466&lt;=90,"Quarterly",IF(G466&lt;=180,"Semi-annual",IF(G466&lt;=366,"Annual","Missing Data")))))))</f>
        <v>Monthly</v>
      </c>
      <c r="I466" s="3">
        <f>VLOOKUP($D466,LiquidityProfile!$A:$C,2,0)</f>
        <v>5</v>
      </c>
      <c r="J466" s="3">
        <f>VLOOKUP($D466,LiquidityProfile!$A:$C,3,0)</f>
        <v>15</v>
      </c>
      <c r="K466" s="3" t="str">
        <f t="shared" si="22"/>
        <v>Liquidity Provider</v>
      </c>
      <c r="L466" s="3" t="str">
        <f t="shared" si="23"/>
        <v>Liquidity Provider</v>
      </c>
    </row>
    <row r="467" spans="1:12" ht="15.75" thickBot="1" x14ac:dyDescent="0.3">
      <c r="A467" s="3" t="s">
        <v>954</v>
      </c>
      <c r="B467" s="3" t="s">
        <v>1808</v>
      </c>
      <c r="C467" s="3" t="s">
        <v>65</v>
      </c>
      <c r="D467" s="3" t="s">
        <v>10</v>
      </c>
      <c r="E467" s="7">
        <v>45933</v>
      </c>
      <c r="F467" s="7">
        <v>45938</v>
      </c>
      <c r="G467" s="3">
        <f t="shared" si="21"/>
        <v>5</v>
      </c>
      <c r="H467" s="3" t="str">
        <f>IF(ISNUMBER(MATCH(A467,Closed!$A:$A,0)), "Closed", IF(G467&lt;=2,"Daily",IF(G467&lt;=5,"Weekly",IF(G467&lt;=31,"Monthly",IF(G467&lt;=90,"Quarterly",IF(G467&lt;=180,"Semi-annual",IF(G467&lt;=366,"Annual","Missing Data")))))))</f>
        <v>Weekly</v>
      </c>
      <c r="I467" s="3">
        <f>VLOOKUP($D467,LiquidityProfile!$A:$C,2,0)</f>
        <v>5</v>
      </c>
      <c r="J467" s="3">
        <f>VLOOKUP($D467,LiquidityProfile!$A:$C,3,0)</f>
        <v>15</v>
      </c>
      <c r="K467" s="3" t="str">
        <f t="shared" si="22"/>
        <v>Liquidity Provider</v>
      </c>
      <c r="L467" s="3" t="str">
        <f t="shared" si="23"/>
        <v>Liquidity Provider</v>
      </c>
    </row>
    <row r="468" spans="1:12" ht="15.75" thickBot="1" x14ac:dyDescent="0.3">
      <c r="A468" s="3" t="s">
        <v>1809</v>
      </c>
      <c r="B468" s="3" t="s">
        <v>1810</v>
      </c>
      <c r="C468" s="3" t="s">
        <v>65</v>
      </c>
      <c r="D468" s="3" t="s">
        <v>10</v>
      </c>
      <c r="E468" s="7">
        <v>45936</v>
      </c>
      <c r="F468" s="7">
        <v>45938</v>
      </c>
      <c r="G468" s="3">
        <f t="shared" si="21"/>
        <v>2</v>
      </c>
      <c r="H468" s="3" t="str">
        <f>IF(ISNUMBER(MATCH(A468,Closed!$A:$A,0)), "Closed", IF(G468&lt;=2,"Daily",IF(G468&lt;=5,"Weekly",IF(G468&lt;=31,"Monthly",IF(G468&lt;=90,"Quarterly",IF(G468&lt;=180,"Semi-annual",IF(G468&lt;=366,"Annual","Missing Data")))))))</f>
        <v>Daily</v>
      </c>
      <c r="I468" s="3">
        <f>VLOOKUP($D468,LiquidityProfile!$A:$C,2,0)</f>
        <v>5</v>
      </c>
      <c r="J468" s="3">
        <f>VLOOKUP($D468,LiquidityProfile!$A:$C,3,0)</f>
        <v>15</v>
      </c>
      <c r="K468" s="3" t="str">
        <f t="shared" si="22"/>
        <v>Liquidity Provider</v>
      </c>
      <c r="L468" s="3" t="str">
        <f t="shared" si="23"/>
        <v>Liquidity Provider</v>
      </c>
    </row>
    <row r="469" spans="1:12" ht="15.75" thickBot="1" x14ac:dyDescent="0.3">
      <c r="A469" s="3" t="s">
        <v>946</v>
      </c>
      <c r="B469" s="3" t="s">
        <v>947</v>
      </c>
      <c r="C469" s="3" t="s">
        <v>65</v>
      </c>
      <c r="D469" s="3" t="s">
        <v>10</v>
      </c>
      <c r="E469" s="7">
        <v>45936</v>
      </c>
      <c r="F469" s="7">
        <v>45938</v>
      </c>
      <c r="G469" s="3">
        <f t="shared" si="21"/>
        <v>2</v>
      </c>
      <c r="H469" s="3" t="str">
        <f>IF(ISNUMBER(MATCH(A469,Closed!$A:$A,0)), "Closed", IF(G469&lt;=2,"Daily",IF(G469&lt;=5,"Weekly",IF(G469&lt;=31,"Monthly",IF(G469&lt;=90,"Quarterly",IF(G469&lt;=180,"Semi-annual",IF(G469&lt;=366,"Annual","Missing Data")))))))</f>
        <v>Daily</v>
      </c>
      <c r="I469" s="3">
        <f>VLOOKUP($D469,LiquidityProfile!$A:$C,2,0)</f>
        <v>5</v>
      </c>
      <c r="J469" s="3">
        <f>VLOOKUP($D469,LiquidityProfile!$A:$C,3,0)</f>
        <v>15</v>
      </c>
      <c r="K469" s="3" t="str">
        <f t="shared" si="22"/>
        <v>Liquidity Provider</v>
      </c>
      <c r="L469" s="3" t="str">
        <f t="shared" si="23"/>
        <v>Liquidity Provider</v>
      </c>
    </row>
    <row r="470" spans="1:12" ht="15.75" thickBot="1" x14ac:dyDescent="0.3">
      <c r="A470" s="3" t="s">
        <v>942</v>
      </c>
      <c r="B470" s="3" t="s">
        <v>943</v>
      </c>
      <c r="C470" s="3" t="s">
        <v>65</v>
      </c>
      <c r="D470" s="3" t="s">
        <v>10</v>
      </c>
      <c r="E470" s="7">
        <v>45937</v>
      </c>
      <c r="F470" s="7">
        <v>45938</v>
      </c>
      <c r="G470" s="3">
        <f t="shared" si="21"/>
        <v>1</v>
      </c>
      <c r="H470" s="3" t="str">
        <f>IF(ISNUMBER(MATCH(A470,Closed!$A:$A,0)), "Closed", IF(G470&lt;=2,"Daily",IF(G470&lt;=5,"Weekly",IF(G470&lt;=31,"Monthly",IF(G470&lt;=90,"Quarterly",IF(G470&lt;=180,"Semi-annual",IF(G470&lt;=366,"Annual","Missing Data")))))))</f>
        <v>Daily</v>
      </c>
      <c r="I470" s="3">
        <f>VLOOKUP($D470,LiquidityProfile!$A:$C,2,0)</f>
        <v>5</v>
      </c>
      <c r="J470" s="3">
        <f>VLOOKUP($D470,LiquidityProfile!$A:$C,3,0)</f>
        <v>15</v>
      </c>
      <c r="K470" s="3" t="str">
        <f t="shared" si="22"/>
        <v>Liquidity Provider</v>
      </c>
      <c r="L470" s="3" t="str">
        <f t="shared" si="23"/>
        <v>Liquidity Provider</v>
      </c>
    </row>
    <row r="471" spans="1:12" ht="15.75" thickBot="1" x14ac:dyDescent="0.3">
      <c r="A471" s="3" t="s">
        <v>940</v>
      </c>
      <c r="B471" s="3" t="s">
        <v>941</v>
      </c>
      <c r="C471" s="3" t="s">
        <v>65</v>
      </c>
      <c r="D471" s="3" t="s">
        <v>10</v>
      </c>
      <c r="E471" s="7">
        <v>45936</v>
      </c>
      <c r="F471" s="7">
        <v>45938</v>
      </c>
      <c r="G471" s="3">
        <f t="shared" si="21"/>
        <v>2</v>
      </c>
      <c r="H471" s="3" t="str">
        <f>IF(ISNUMBER(MATCH(A471,Closed!$A:$A,0)), "Closed", IF(G471&lt;=2,"Daily",IF(G471&lt;=5,"Weekly",IF(G471&lt;=31,"Monthly",IF(G471&lt;=90,"Quarterly",IF(G471&lt;=180,"Semi-annual",IF(G471&lt;=366,"Annual","Missing Data")))))))</f>
        <v>Daily</v>
      </c>
      <c r="I471" s="3">
        <f>VLOOKUP($D471,LiquidityProfile!$A:$C,2,0)</f>
        <v>5</v>
      </c>
      <c r="J471" s="3">
        <f>VLOOKUP($D471,LiquidityProfile!$A:$C,3,0)</f>
        <v>15</v>
      </c>
      <c r="K471" s="3" t="str">
        <f t="shared" si="22"/>
        <v>Liquidity Provider</v>
      </c>
      <c r="L471" s="3" t="str">
        <f t="shared" si="23"/>
        <v>Liquidity Provider</v>
      </c>
    </row>
    <row r="472" spans="1:12" ht="15.75" thickBot="1" x14ac:dyDescent="0.3">
      <c r="A472" s="3" t="s">
        <v>944</v>
      </c>
      <c r="B472" s="3" t="s">
        <v>945</v>
      </c>
      <c r="C472" s="3" t="s">
        <v>65</v>
      </c>
      <c r="D472" s="3" t="s">
        <v>10</v>
      </c>
      <c r="E472" s="7">
        <v>45937</v>
      </c>
      <c r="F472" s="7">
        <v>45938</v>
      </c>
      <c r="G472" s="3">
        <f t="shared" si="21"/>
        <v>1</v>
      </c>
      <c r="H472" s="3" t="str">
        <f>IF(ISNUMBER(MATCH(A472,Closed!$A:$A,0)), "Closed", IF(G472&lt;=2,"Daily",IF(G472&lt;=5,"Weekly",IF(G472&lt;=31,"Monthly",IF(G472&lt;=90,"Quarterly",IF(G472&lt;=180,"Semi-annual",IF(G472&lt;=366,"Annual","Missing Data")))))))</f>
        <v>Daily</v>
      </c>
      <c r="I472" s="3">
        <f>VLOOKUP($D472,LiquidityProfile!$A:$C,2,0)</f>
        <v>5</v>
      </c>
      <c r="J472" s="3">
        <f>VLOOKUP($D472,LiquidityProfile!$A:$C,3,0)</f>
        <v>15</v>
      </c>
      <c r="K472" s="3" t="str">
        <f t="shared" si="22"/>
        <v>Liquidity Provider</v>
      </c>
      <c r="L472" s="3" t="str">
        <f t="shared" si="23"/>
        <v>Liquidity Provider</v>
      </c>
    </row>
    <row r="473" spans="1:12" ht="15.75" thickBot="1" x14ac:dyDescent="0.3">
      <c r="A473" s="3" t="s">
        <v>738</v>
      </c>
      <c r="B473" s="3" t="s">
        <v>739</v>
      </c>
      <c r="C473" s="3" t="s">
        <v>40</v>
      </c>
      <c r="D473" s="3" t="s">
        <v>25</v>
      </c>
      <c r="E473" s="7">
        <v>45936</v>
      </c>
      <c r="F473" s="7">
        <v>45938</v>
      </c>
      <c r="G473" s="3">
        <f t="shared" si="21"/>
        <v>2</v>
      </c>
      <c r="H473" s="3" t="str">
        <f>IF(ISNUMBER(MATCH(A473,Closed!$A:$A,0)), "Closed", IF(G473&lt;=2,"Daily",IF(G473&lt;=5,"Weekly",IF(G473&lt;=31,"Monthly",IF(G473&lt;=90,"Quarterly",IF(G473&lt;=180,"Semi-annual",IF(G473&lt;=366,"Annual","Missing Data")))))))</f>
        <v>Daily</v>
      </c>
      <c r="I473" s="3">
        <f>VLOOKUP($D473,LiquidityProfile!$A:$C,2,0)</f>
        <v>5</v>
      </c>
      <c r="J473" s="3">
        <f>VLOOKUP($D473,LiquidityProfile!$A:$C,3,0)</f>
        <v>130</v>
      </c>
      <c r="K473" s="3" t="str">
        <f t="shared" si="22"/>
        <v>Liquidity Provider</v>
      </c>
      <c r="L473" s="3" t="str">
        <f t="shared" si="23"/>
        <v>Liquidity Receiver</v>
      </c>
    </row>
    <row r="474" spans="1:12" ht="15.75" thickBot="1" x14ac:dyDescent="0.3">
      <c r="A474" s="3" t="s">
        <v>1811</v>
      </c>
      <c r="B474" s="3" t="s">
        <v>1812</v>
      </c>
      <c r="C474" s="3" t="s">
        <v>40</v>
      </c>
      <c r="D474" s="3" t="s">
        <v>25</v>
      </c>
      <c r="E474" s="7">
        <v>45937</v>
      </c>
      <c r="F474" s="7">
        <v>45938</v>
      </c>
      <c r="G474" s="3">
        <f t="shared" si="21"/>
        <v>1</v>
      </c>
      <c r="H474" s="3" t="str">
        <f>IF(ISNUMBER(MATCH(A474,Closed!$A:$A,0)), "Closed", IF(G474&lt;=2,"Daily",IF(G474&lt;=5,"Weekly",IF(G474&lt;=31,"Monthly",IF(G474&lt;=90,"Quarterly",IF(G474&lt;=180,"Semi-annual",IF(G474&lt;=366,"Annual","Missing Data")))))))</f>
        <v>Daily</v>
      </c>
      <c r="I474" s="3">
        <f>VLOOKUP($D474,LiquidityProfile!$A:$C,2,0)</f>
        <v>5</v>
      </c>
      <c r="J474" s="3">
        <f>VLOOKUP($D474,LiquidityProfile!$A:$C,3,0)</f>
        <v>130</v>
      </c>
      <c r="K474" s="3" t="str">
        <f t="shared" si="22"/>
        <v>Liquidity Provider</v>
      </c>
      <c r="L474" s="3" t="str">
        <f t="shared" si="23"/>
        <v>Liquidity Receiver</v>
      </c>
    </row>
    <row r="475" spans="1:12" ht="15.75" thickBot="1" x14ac:dyDescent="0.3">
      <c r="A475" s="3" t="s">
        <v>1813</v>
      </c>
      <c r="B475" s="3" t="s">
        <v>1814</v>
      </c>
      <c r="C475" s="3" t="s">
        <v>65</v>
      </c>
      <c r="D475" s="3" t="s">
        <v>25</v>
      </c>
      <c r="E475" s="7">
        <v>45933</v>
      </c>
      <c r="F475" s="7">
        <v>45938</v>
      </c>
      <c r="G475" s="3">
        <f t="shared" si="21"/>
        <v>5</v>
      </c>
      <c r="H475" s="3" t="str">
        <f>IF(ISNUMBER(MATCH(A475,Closed!$A:$A,0)), "Closed", IF(G475&lt;=2,"Daily",IF(G475&lt;=5,"Weekly",IF(G475&lt;=31,"Monthly",IF(G475&lt;=90,"Quarterly",IF(G475&lt;=180,"Semi-annual",IF(G475&lt;=366,"Annual","Missing Data")))))))</f>
        <v>Weekly</v>
      </c>
      <c r="I475" s="3">
        <f>VLOOKUP($D475,LiquidityProfile!$A:$C,2,0)</f>
        <v>5</v>
      </c>
      <c r="J475" s="3">
        <f>VLOOKUP($D475,LiquidityProfile!$A:$C,3,0)</f>
        <v>130</v>
      </c>
      <c r="K475" s="3" t="str">
        <f t="shared" si="22"/>
        <v>Liquidity Provider</v>
      </c>
      <c r="L475" s="3" t="str">
        <f t="shared" si="23"/>
        <v>Liquidity Receiver</v>
      </c>
    </row>
    <row r="476" spans="1:12" ht="15.75" thickBot="1" x14ac:dyDescent="0.3">
      <c r="A476" s="3" t="s">
        <v>742</v>
      </c>
      <c r="B476" s="3" t="s">
        <v>743</v>
      </c>
      <c r="C476" s="3" t="s">
        <v>65</v>
      </c>
      <c r="D476" s="3" t="s">
        <v>25</v>
      </c>
      <c r="E476" s="7">
        <v>45933</v>
      </c>
      <c r="F476" s="7">
        <v>45938</v>
      </c>
      <c r="G476" s="3">
        <f t="shared" si="21"/>
        <v>5</v>
      </c>
      <c r="H476" s="3" t="str">
        <f>IF(ISNUMBER(MATCH(A476,Closed!$A:$A,0)), "Closed", IF(G476&lt;=2,"Daily",IF(G476&lt;=5,"Weekly",IF(G476&lt;=31,"Monthly",IF(G476&lt;=90,"Quarterly",IF(G476&lt;=180,"Semi-annual",IF(G476&lt;=366,"Annual","Missing Data")))))))</f>
        <v>Weekly</v>
      </c>
      <c r="I476" s="3">
        <f>VLOOKUP($D476,LiquidityProfile!$A:$C,2,0)</f>
        <v>5</v>
      </c>
      <c r="J476" s="3">
        <f>VLOOKUP($D476,LiquidityProfile!$A:$C,3,0)</f>
        <v>130</v>
      </c>
      <c r="K476" s="3" t="str">
        <f t="shared" si="22"/>
        <v>Liquidity Provider</v>
      </c>
      <c r="L476" s="3" t="str">
        <f t="shared" si="23"/>
        <v>Liquidity Receiver</v>
      </c>
    </row>
    <row r="477" spans="1:12" ht="15.75" thickBot="1" x14ac:dyDescent="0.3">
      <c r="A477" s="3" t="s">
        <v>750</v>
      </c>
      <c r="B477" s="3" t="s">
        <v>751</v>
      </c>
      <c r="C477" s="3" t="s">
        <v>65</v>
      </c>
      <c r="D477" s="3" t="s">
        <v>25</v>
      </c>
      <c r="E477" s="7">
        <v>45933</v>
      </c>
      <c r="F477" s="7">
        <v>45938</v>
      </c>
      <c r="G477" s="3">
        <f t="shared" si="21"/>
        <v>5</v>
      </c>
      <c r="H477" s="3" t="str">
        <f>IF(ISNUMBER(MATCH(A477,Closed!$A:$A,0)), "Closed", IF(G477&lt;=2,"Daily",IF(G477&lt;=5,"Weekly",IF(G477&lt;=31,"Monthly",IF(G477&lt;=90,"Quarterly",IF(G477&lt;=180,"Semi-annual",IF(G477&lt;=366,"Annual","Missing Data")))))))</f>
        <v>Weekly</v>
      </c>
      <c r="I477" s="3">
        <f>VLOOKUP($D477,LiquidityProfile!$A:$C,2,0)</f>
        <v>5</v>
      </c>
      <c r="J477" s="3">
        <f>VLOOKUP($D477,LiquidityProfile!$A:$C,3,0)</f>
        <v>130</v>
      </c>
      <c r="K477" s="3" t="str">
        <f t="shared" si="22"/>
        <v>Liquidity Provider</v>
      </c>
      <c r="L477" s="3" t="str">
        <f t="shared" si="23"/>
        <v>Liquidity Receiver</v>
      </c>
    </row>
    <row r="478" spans="1:12" ht="15.75" thickBot="1" x14ac:dyDescent="0.3">
      <c r="A478" s="3" t="s">
        <v>1815</v>
      </c>
      <c r="B478" s="3" t="s">
        <v>1816</v>
      </c>
      <c r="C478" s="3" t="s">
        <v>65</v>
      </c>
      <c r="D478" s="3" t="s">
        <v>25</v>
      </c>
      <c r="E478" s="7">
        <v>45936</v>
      </c>
      <c r="F478" s="7">
        <v>45938</v>
      </c>
      <c r="G478" s="3">
        <f t="shared" si="21"/>
        <v>2</v>
      </c>
      <c r="H478" s="3" t="str">
        <f>IF(ISNUMBER(MATCH(A478,Closed!$A:$A,0)), "Closed", IF(G478&lt;=2,"Daily",IF(G478&lt;=5,"Weekly",IF(G478&lt;=31,"Monthly",IF(G478&lt;=90,"Quarterly",IF(G478&lt;=180,"Semi-annual",IF(G478&lt;=366,"Annual","Missing Data")))))))</f>
        <v>Daily</v>
      </c>
      <c r="I478" s="3">
        <f>VLOOKUP($D478,LiquidityProfile!$A:$C,2,0)</f>
        <v>5</v>
      </c>
      <c r="J478" s="3">
        <f>VLOOKUP($D478,LiquidityProfile!$A:$C,3,0)</f>
        <v>130</v>
      </c>
      <c r="K478" s="3" t="str">
        <f t="shared" si="22"/>
        <v>Liquidity Provider</v>
      </c>
      <c r="L478" s="3" t="str">
        <f t="shared" si="23"/>
        <v>Liquidity Receiver</v>
      </c>
    </row>
    <row r="479" spans="1:12" ht="15.75" thickBot="1" x14ac:dyDescent="0.3">
      <c r="A479" s="3" t="s">
        <v>758</v>
      </c>
      <c r="B479" s="3" t="s">
        <v>759</v>
      </c>
      <c r="C479" s="3" t="s">
        <v>65</v>
      </c>
      <c r="D479" s="3" t="s">
        <v>25</v>
      </c>
      <c r="E479" s="7">
        <v>45933</v>
      </c>
      <c r="F479" s="7">
        <v>45938</v>
      </c>
      <c r="G479" s="3">
        <f t="shared" si="21"/>
        <v>5</v>
      </c>
      <c r="H479" s="3" t="str">
        <f>IF(ISNUMBER(MATCH(A479,Closed!$A:$A,0)), "Closed", IF(G479&lt;=2,"Daily",IF(G479&lt;=5,"Weekly",IF(G479&lt;=31,"Monthly",IF(G479&lt;=90,"Quarterly",IF(G479&lt;=180,"Semi-annual",IF(G479&lt;=366,"Annual","Missing Data")))))))</f>
        <v>Weekly</v>
      </c>
      <c r="I479" s="3">
        <f>VLOOKUP($D479,LiquidityProfile!$A:$C,2,0)</f>
        <v>5</v>
      </c>
      <c r="J479" s="3">
        <f>VLOOKUP($D479,LiquidityProfile!$A:$C,3,0)</f>
        <v>130</v>
      </c>
      <c r="K479" s="3" t="str">
        <f t="shared" si="22"/>
        <v>Liquidity Provider</v>
      </c>
      <c r="L479" s="3" t="str">
        <f t="shared" si="23"/>
        <v>Liquidity Receiver</v>
      </c>
    </row>
    <row r="480" spans="1:12" ht="15.75" thickBot="1" x14ac:dyDescent="0.3">
      <c r="A480" s="3" t="s">
        <v>1817</v>
      </c>
      <c r="B480" s="3" t="s">
        <v>1818</v>
      </c>
      <c r="C480" s="3" t="s">
        <v>65</v>
      </c>
      <c r="D480" s="3" t="s">
        <v>25</v>
      </c>
      <c r="E480" s="7">
        <v>45936</v>
      </c>
      <c r="F480" s="7">
        <v>45938</v>
      </c>
      <c r="G480" s="3">
        <f t="shared" si="21"/>
        <v>2</v>
      </c>
      <c r="H480" s="3" t="str">
        <f>IF(ISNUMBER(MATCH(A480,Closed!$A:$A,0)), "Closed", IF(G480&lt;=2,"Daily",IF(G480&lt;=5,"Weekly",IF(G480&lt;=31,"Monthly",IF(G480&lt;=90,"Quarterly",IF(G480&lt;=180,"Semi-annual",IF(G480&lt;=366,"Annual","Missing Data")))))))</f>
        <v>Daily</v>
      </c>
      <c r="I480" s="3">
        <f>VLOOKUP($D480,LiquidityProfile!$A:$C,2,0)</f>
        <v>5</v>
      </c>
      <c r="J480" s="3">
        <f>VLOOKUP($D480,LiquidityProfile!$A:$C,3,0)</f>
        <v>130</v>
      </c>
      <c r="K480" s="3" t="str">
        <f t="shared" si="22"/>
        <v>Liquidity Provider</v>
      </c>
      <c r="L480" s="3" t="str">
        <f t="shared" si="23"/>
        <v>Liquidity Receiver</v>
      </c>
    </row>
    <row r="481" spans="1:12" ht="15.75" thickBot="1" x14ac:dyDescent="0.3">
      <c r="A481" s="3" t="s">
        <v>740</v>
      </c>
      <c r="B481" s="3" t="s">
        <v>741</v>
      </c>
      <c r="C481" s="3" t="s">
        <v>65</v>
      </c>
      <c r="D481" s="3" t="s">
        <v>25</v>
      </c>
      <c r="E481" s="7">
        <v>45937</v>
      </c>
      <c r="F481" s="7">
        <v>45938</v>
      </c>
      <c r="G481" s="3">
        <f t="shared" si="21"/>
        <v>1</v>
      </c>
      <c r="H481" s="3" t="str">
        <f>IF(ISNUMBER(MATCH(A481,Closed!$A:$A,0)), "Closed", IF(G481&lt;=2,"Daily",IF(G481&lt;=5,"Weekly",IF(G481&lt;=31,"Monthly",IF(G481&lt;=90,"Quarterly",IF(G481&lt;=180,"Semi-annual",IF(G481&lt;=366,"Annual","Missing Data")))))))</f>
        <v>Daily</v>
      </c>
      <c r="I481" s="3">
        <f>VLOOKUP($D481,LiquidityProfile!$A:$C,2,0)</f>
        <v>5</v>
      </c>
      <c r="J481" s="3">
        <f>VLOOKUP($D481,LiquidityProfile!$A:$C,3,0)</f>
        <v>130</v>
      </c>
      <c r="K481" s="3" t="str">
        <f t="shared" si="22"/>
        <v>Liquidity Provider</v>
      </c>
      <c r="L481" s="3" t="str">
        <f t="shared" si="23"/>
        <v>Liquidity Receiver</v>
      </c>
    </row>
    <row r="482" spans="1:12" ht="15.75" thickBot="1" x14ac:dyDescent="0.3">
      <c r="A482" s="3" t="s">
        <v>744</v>
      </c>
      <c r="B482" s="3" t="s">
        <v>745</v>
      </c>
      <c r="C482" s="3" t="s">
        <v>65</v>
      </c>
      <c r="D482" s="3" t="s">
        <v>25</v>
      </c>
      <c r="E482" s="7">
        <v>45936</v>
      </c>
      <c r="F482" s="7">
        <v>45938</v>
      </c>
      <c r="G482" s="3">
        <f t="shared" si="21"/>
        <v>2</v>
      </c>
      <c r="H482" s="3" t="str">
        <f>IF(ISNUMBER(MATCH(A482,Closed!$A:$A,0)), "Closed", IF(G482&lt;=2,"Daily",IF(G482&lt;=5,"Weekly",IF(G482&lt;=31,"Monthly",IF(G482&lt;=90,"Quarterly",IF(G482&lt;=180,"Semi-annual",IF(G482&lt;=366,"Annual","Missing Data")))))))</f>
        <v>Daily</v>
      </c>
      <c r="I482" s="3">
        <f>VLOOKUP($D482,LiquidityProfile!$A:$C,2,0)</f>
        <v>5</v>
      </c>
      <c r="J482" s="3">
        <f>VLOOKUP($D482,LiquidityProfile!$A:$C,3,0)</f>
        <v>130</v>
      </c>
      <c r="K482" s="3" t="str">
        <f t="shared" si="22"/>
        <v>Liquidity Provider</v>
      </c>
      <c r="L482" s="3" t="str">
        <f t="shared" si="23"/>
        <v>Liquidity Receiver</v>
      </c>
    </row>
    <row r="483" spans="1:12" ht="15.75" thickBot="1" x14ac:dyDescent="0.3">
      <c r="A483" s="3" t="s">
        <v>766</v>
      </c>
      <c r="B483" s="3" t="s">
        <v>767</v>
      </c>
      <c r="C483" s="3" t="s">
        <v>65</v>
      </c>
      <c r="D483" s="3" t="s">
        <v>25</v>
      </c>
      <c r="E483" s="7">
        <v>45385</v>
      </c>
      <c r="F483" s="7">
        <v>45938</v>
      </c>
      <c r="G483" s="3">
        <f t="shared" si="21"/>
        <v>553</v>
      </c>
      <c r="H483" s="3" t="str">
        <f>IF(ISNUMBER(MATCH(A483,Closed!$A:$A,0)), "Closed", IF(G483&lt;=2,"Daily",IF(G483&lt;=5,"Weekly",IF(G483&lt;=31,"Monthly",IF(G483&lt;=90,"Quarterly",IF(G483&lt;=180,"Semi-annual",IF(G483&lt;=366,"Annual","Missing Data")))))))</f>
        <v>Missing Data</v>
      </c>
      <c r="I483" s="3">
        <f>VLOOKUP($D483,LiquidityProfile!$A:$C,2,0)</f>
        <v>5</v>
      </c>
      <c r="J483" s="3">
        <f>VLOOKUP($D483,LiquidityProfile!$A:$C,3,0)</f>
        <v>130</v>
      </c>
      <c r="K483" s="3" t="str">
        <f t="shared" si="22"/>
        <v>Liquidity Provider</v>
      </c>
      <c r="L483" s="3" t="str">
        <f t="shared" si="23"/>
        <v>Liquidity Receiver</v>
      </c>
    </row>
    <row r="484" spans="1:12" ht="15.75" thickBot="1" x14ac:dyDescent="0.3">
      <c r="A484" s="3" t="s">
        <v>768</v>
      </c>
      <c r="B484" s="3" t="s">
        <v>769</v>
      </c>
      <c r="C484" s="3" t="s">
        <v>65</v>
      </c>
      <c r="D484" s="3" t="s">
        <v>25</v>
      </c>
      <c r="E484" s="7">
        <v>45385</v>
      </c>
      <c r="F484" s="7">
        <v>45938</v>
      </c>
      <c r="G484" s="3">
        <f t="shared" si="21"/>
        <v>553</v>
      </c>
      <c r="H484" s="3" t="str">
        <f>IF(ISNUMBER(MATCH(A484,Closed!$A:$A,0)), "Closed", IF(G484&lt;=2,"Daily",IF(G484&lt;=5,"Weekly",IF(G484&lt;=31,"Monthly",IF(G484&lt;=90,"Quarterly",IF(G484&lt;=180,"Semi-annual",IF(G484&lt;=366,"Annual","Missing Data")))))))</f>
        <v>Missing Data</v>
      </c>
      <c r="I484" s="3">
        <f>VLOOKUP($D484,LiquidityProfile!$A:$C,2,0)</f>
        <v>5</v>
      </c>
      <c r="J484" s="3">
        <f>VLOOKUP($D484,LiquidityProfile!$A:$C,3,0)</f>
        <v>130</v>
      </c>
      <c r="K484" s="3" t="str">
        <f t="shared" si="22"/>
        <v>Liquidity Provider</v>
      </c>
      <c r="L484" s="3" t="str">
        <f t="shared" si="23"/>
        <v>Liquidity Receiver</v>
      </c>
    </row>
    <row r="485" spans="1:12" ht="15.75" thickBot="1" x14ac:dyDescent="0.3">
      <c r="A485" s="3" t="s">
        <v>648</v>
      </c>
      <c r="B485" s="3" t="s">
        <v>649</v>
      </c>
      <c r="C485" s="3" t="s">
        <v>40</v>
      </c>
      <c r="D485" s="3" t="s">
        <v>24</v>
      </c>
      <c r="E485" s="7">
        <v>45936</v>
      </c>
      <c r="F485" s="7">
        <v>45938</v>
      </c>
      <c r="G485" s="3">
        <f t="shared" si="21"/>
        <v>2</v>
      </c>
      <c r="H485" s="3" t="str">
        <f>IF(ISNUMBER(MATCH(A485,Closed!$A:$A,0)), "Closed", IF(G485&lt;=2,"Daily",IF(G485&lt;=5,"Weekly",IF(G485&lt;=31,"Monthly",IF(G485&lt;=90,"Quarterly",IF(G485&lt;=180,"Semi-annual",IF(G485&lt;=366,"Annual","Missing Data")))))))</f>
        <v>Daily</v>
      </c>
      <c r="I485" s="3">
        <f>VLOOKUP($D485,LiquidityProfile!$A:$C,2,0)</f>
        <v>5</v>
      </c>
      <c r="J485" s="3">
        <f>VLOOKUP($D485,LiquidityProfile!$A:$C,3,0)</f>
        <v>180</v>
      </c>
      <c r="K485" s="3" t="str">
        <f t="shared" si="22"/>
        <v>Liquidity Provider</v>
      </c>
      <c r="L485" s="3" t="str">
        <f t="shared" si="23"/>
        <v>Liquidity Receiver</v>
      </c>
    </row>
    <row r="486" spans="1:12" ht="15.75" thickBot="1" x14ac:dyDescent="0.3">
      <c r="A486" s="3" t="s">
        <v>1819</v>
      </c>
      <c r="B486" s="3" t="s">
        <v>1820</v>
      </c>
      <c r="C486" s="3" t="s">
        <v>40</v>
      </c>
      <c r="D486" s="3" t="s">
        <v>24</v>
      </c>
      <c r="E486" s="7">
        <v>45937</v>
      </c>
      <c r="F486" s="7">
        <v>45938</v>
      </c>
      <c r="G486" s="3">
        <f t="shared" si="21"/>
        <v>1</v>
      </c>
      <c r="H486" s="3" t="str">
        <f>IF(ISNUMBER(MATCH(A486,Closed!$A:$A,0)), "Closed", IF(G486&lt;=2,"Daily",IF(G486&lt;=5,"Weekly",IF(G486&lt;=31,"Monthly",IF(G486&lt;=90,"Quarterly",IF(G486&lt;=180,"Semi-annual",IF(G486&lt;=366,"Annual","Missing Data")))))))</f>
        <v>Daily</v>
      </c>
      <c r="I486" s="3">
        <f>VLOOKUP($D486,LiquidityProfile!$A:$C,2,0)</f>
        <v>5</v>
      </c>
      <c r="J486" s="3">
        <f>VLOOKUP($D486,LiquidityProfile!$A:$C,3,0)</f>
        <v>180</v>
      </c>
      <c r="K486" s="3" t="str">
        <f t="shared" si="22"/>
        <v>Liquidity Provider</v>
      </c>
      <c r="L486" s="3" t="str">
        <f t="shared" si="23"/>
        <v>Liquidity Receiver</v>
      </c>
    </row>
    <row r="487" spans="1:12" ht="15.75" thickBot="1" x14ac:dyDescent="0.3">
      <c r="A487" s="3" t="s">
        <v>650</v>
      </c>
      <c r="B487" s="3" t="s">
        <v>651</v>
      </c>
      <c r="C487" s="3" t="s">
        <v>40</v>
      </c>
      <c r="D487" s="3" t="s">
        <v>24</v>
      </c>
      <c r="E487" s="7">
        <v>45937</v>
      </c>
      <c r="F487" s="7">
        <v>45938</v>
      </c>
      <c r="G487" s="3">
        <f t="shared" si="21"/>
        <v>1</v>
      </c>
      <c r="H487" s="3" t="str">
        <f>IF(ISNUMBER(MATCH(A487,Closed!$A:$A,0)), "Closed", IF(G487&lt;=2,"Daily",IF(G487&lt;=5,"Weekly",IF(G487&lt;=31,"Monthly",IF(G487&lt;=90,"Quarterly",IF(G487&lt;=180,"Semi-annual",IF(G487&lt;=366,"Annual","Missing Data")))))))</f>
        <v>Daily</v>
      </c>
      <c r="I487" s="3">
        <f>VLOOKUP($D487,LiquidityProfile!$A:$C,2,0)</f>
        <v>5</v>
      </c>
      <c r="J487" s="3">
        <f>VLOOKUP($D487,LiquidityProfile!$A:$C,3,0)</f>
        <v>180</v>
      </c>
      <c r="K487" s="3" t="str">
        <f t="shared" si="22"/>
        <v>Liquidity Provider</v>
      </c>
      <c r="L487" s="3" t="str">
        <f t="shared" si="23"/>
        <v>Liquidity Receiver</v>
      </c>
    </row>
    <row r="488" spans="1:12" ht="15.75" thickBot="1" x14ac:dyDescent="0.3">
      <c r="A488" s="3" t="s">
        <v>1821</v>
      </c>
      <c r="B488" s="3" t="s">
        <v>1822</v>
      </c>
      <c r="C488" s="3" t="s">
        <v>40</v>
      </c>
      <c r="D488" s="3" t="s">
        <v>24</v>
      </c>
      <c r="E488" s="7">
        <v>45936</v>
      </c>
      <c r="F488" s="7">
        <v>45938</v>
      </c>
      <c r="G488" s="3">
        <f t="shared" si="21"/>
        <v>2</v>
      </c>
      <c r="H488" s="3" t="str">
        <f>IF(ISNUMBER(MATCH(A488,Closed!$A:$A,0)), "Closed", IF(G488&lt;=2,"Daily",IF(G488&lt;=5,"Weekly",IF(G488&lt;=31,"Monthly",IF(G488&lt;=90,"Quarterly",IF(G488&lt;=180,"Semi-annual",IF(G488&lt;=366,"Annual","Missing Data")))))))</f>
        <v>Daily</v>
      </c>
      <c r="I488" s="3">
        <f>VLOOKUP($D488,LiquidityProfile!$A:$C,2,0)</f>
        <v>5</v>
      </c>
      <c r="J488" s="3">
        <f>VLOOKUP($D488,LiquidityProfile!$A:$C,3,0)</f>
        <v>180</v>
      </c>
      <c r="K488" s="3" t="str">
        <f t="shared" si="22"/>
        <v>Liquidity Provider</v>
      </c>
      <c r="L488" s="3" t="str">
        <f t="shared" si="23"/>
        <v>Liquidity Receiver</v>
      </c>
    </row>
    <row r="489" spans="1:12" ht="15.75" thickBot="1" x14ac:dyDescent="0.3">
      <c r="A489" s="3" t="s">
        <v>652</v>
      </c>
      <c r="B489" s="3" t="s">
        <v>653</v>
      </c>
      <c r="C489" s="3" t="s">
        <v>40</v>
      </c>
      <c r="D489" s="3" t="s">
        <v>24</v>
      </c>
      <c r="E489" s="7">
        <v>45936</v>
      </c>
      <c r="F489" s="7">
        <v>45938</v>
      </c>
      <c r="G489" s="3">
        <f t="shared" si="21"/>
        <v>2</v>
      </c>
      <c r="H489" s="3" t="str">
        <f>IF(ISNUMBER(MATCH(A489,Closed!$A:$A,0)), "Closed", IF(G489&lt;=2,"Daily",IF(G489&lt;=5,"Weekly",IF(G489&lt;=31,"Monthly",IF(G489&lt;=90,"Quarterly",IF(G489&lt;=180,"Semi-annual",IF(G489&lt;=366,"Annual","Missing Data")))))))</f>
        <v>Daily</v>
      </c>
      <c r="I489" s="3">
        <f>VLOOKUP($D489,LiquidityProfile!$A:$C,2,0)</f>
        <v>5</v>
      </c>
      <c r="J489" s="3">
        <f>VLOOKUP($D489,LiquidityProfile!$A:$C,3,0)</f>
        <v>180</v>
      </c>
      <c r="K489" s="3" t="str">
        <f t="shared" si="22"/>
        <v>Liquidity Provider</v>
      </c>
      <c r="L489" s="3" t="str">
        <f t="shared" si="23"/>
        <v>Liquidity Receiver</v>
      </c>
    </row>
    <row r="490" spans="1:12" ht="15.75" thickBot="1" x14ac:dyDescent="0.3">
      <c r="A490" s="3" t="s">
        <v>1823</v>
      </c>
      <c r="B490" s="3" t="s">
        <v>1824</v>
      </c>
      <c r="C490" s="3" t="s">
        <v>65</v>
      </c>
      <c r="D490" s="3" t="s">
        <v>24</v>
      </c>
      <c r="E490" s="7">
        <v>45936</v>
      </c>
      <c r="F490" s="7">
        <v>45938</v>
      </c>
      <c r="G490" s="3">
        <f t="shared" si="21"/>
        <v>2</v>
      </c>
      <c r="H490" s="3" t="str">
        <f>IF(ISNUMBER(MATCH(A490,Closed!$A:$A,0)), "Closed", IF(G490&lt;=2,"Daily",IF(G490&lt;=5,"Weekly",IF(G490&lt;=31,"Monthly",IF(G490&lt;=90,"Quarterly",IF(G490&lt;=180,"Semi-annual",IF(G490&lt;=366,"Annual","Missing Data")))))))</f>
        <v>Daily</v>
      </c>
      <c r="I490" s="3">
        <f>VLOOKUP($D490,LiquidityProfile!$A:$C,2,0)</f>
        <v>5</v>
      </c>
      <c r="J490" s="3">
        <f>VLOOKUP($D490,LiquidityProfile!$A:$C,3,0)</f>
        <v>180</v>
      </c>
      <c r="K490" s="3" t="str">
        <f t="shared" si="22"/>
        <v>Liquidity Provider</v>
      </c>
      <c r="L490" s="3" t="str">
        <f t="shared" si="23"/>
        <v>Liquidity Receiver</v>
      </c>
    </row>
    <row r="491" spans="1:12" ht="15.75" thickBot="1" x14ac:dyDescent="0.3">
      <c r="A491" s="3" t="s">
        <v>1825</v>
      </c>
      <c r="B491" s="3" t="s">
        <v>1826</v>
      </c>
      <c r="C491" s="3" t="s">
        <v>65</v>
      </c>
      <c r="D491" s="3" t="s">
        <v>24</v>
      </c>
      <c r="E491" s="7">
        <v>45936</v>
      </c>
      <c r="F491" s="7">
        <v>45938</v>
      </c>
      <c r="G491" s="3">
        <f t="shared" si="21"/>
        <v>2</v>
      </c>
      <c r="H491" s="3" t="str">
        <f>IF(ISNUMBER(MATCH(A491,Closed!$A:$A,0)), "Closed", IF(G491&lt;=2,"Daily",IF(G491&lt;=5,"Weekly",IF(G491&lt;=31,"Monthly",IF(G491&lt;=90,"Quarterly",IF(G491&lt;=180,"Semi-annual",IF(G491&lt;=366,"Annual","Missing Data")))))))</f>
        <v>Daily</v>
      </c>
      <c r="I491" s="3">
        <f>VLOOKUP($D491,LiquidityProfile!$A:$C,2,0)</f>
        <v>5</v>
      </c>
      <c r="J491" s="3">
        <f>VLOOKUP($D491,LiquidityProfile!$A:$C,3,0)</f>
        <v>180</v>
      </c>
      <c r="K491" s="3" t="str">
        <f t="shared" si="22"/>
        <v>Liquidity Provider</v>
      </c>
      <c r="L491" s="3" t="str">
        <f t="shared" si="23"/>
        <v>Liquidity Receiver</v>
      </c>
    </row>
    <row r="492" spans="1:12" ht="15.75" thickBot="1" x14ac:dyDescent="0.3">
      <c r="A492" s="3" t="s">
        <v>1827</v>
      </c>
      <c r="B492" s="3" t="s">
        <v>1828</v>
      </c>
      <c r="C492" s="3" t="s">
        <v>65</v>
      </c>
      <c r="D492" s="3" t="s">
        <v>24</v>
      </c>
      <c r="E492" s="7">
        <v>45936</v>
      </c>
      <c r="F492" s="7">
        <v>45938</v>
      </c>
      <c r="G492" s="3">
        <f t="shared" si="21"/>
        <v>2</v>
      </c>
      <c r="H492" s="3" t="str">
        <f>IF(ISNUMBER(MATCH(A492,Closed!$A:$A,0)), "Closed", IF(G492&lt;=2,"Daily",IF(G492&lt;=5,"Weekly",IF(G492&lt;=31,"Monthly",IF(G492&lt;=90,"Quarterly",IF(G492&lt;=180,"Semi-annual",IF(G492&lt;=366,"Annual","Missing Data")))))))</f>
        <v>Daily</v>
      </c>
      <c r="I492" s="3">
        <f>VLOOKUP($D492,LiquidityProfile!$A:$C,2,0)</f>
        <v>5</v>
      </c>
      <c r="J492" s="3">
        <f>VLOOKUP($D492,LiquidityProfile!$A:$C,3,0)</f>
        <v>180</v>
      </c>
      <c r="K492" s="3" t="str">
        <f t="shared" si="22"/>
        <v>Liquidity Provider</v>
      </c>
      <c r="L492" s="3" t="str">
        <f t="shared" si="23"/>
        <v>Liquidity Receiver</v>
      </c>
    </row>
    <row r="493" spans="1:12" ht="15.75" thickBot="1" x14ac:dyDescent="0.3">
      <c r="A493" s="3" t="s">
        <v>656</v>
      </c>
      <c r="B493" s="3" t="s">
        <v>657</v>
      </c>
      <c r="C493" s="3" t="s">
        <v>65</v>
      </c>
      <c r="D493" s="3" t="s">
        <v>24</v>
      </c>
      <c r="E493" s="7">
        <v>45937</v>
      </c>
      <c r="F493" s="7">
        <v>45938</v>
      </c>
      <c r="G493" s="3">
        <f t="shared" si="21"/>
        <v>1</v>
      </c>
      <c r="H493" s="3" t="str">
        <f>IF(ISNUMBER(MATCH(A493,Closed!$A:$A,0)), "Closed", IF(G493&lt;=2,"Daily",IF(G493&lt;=5,"Weekly",IF(G493&lt;=31,"Monthly",IF(G493&lt;=90,"Quarterly",IF(G493&lt;=180,"Semi-annual",IF(G493&lt;=366,"Annual","Missing Data")))))))</f>
        <v>Daily</v>
      </c>
      <c r="I493" s="3">
        <f>VLOOKUP($D493,LiquidityProfile!$A:$C,2,0)</f>
        <v>5</v>
      </c>
      <c r="J493" s="3">
        <f>VLOOKUP($D493,LiquidityProfile!$A:$C,3,0)</f>
        <v>180</v>
      </c>
      <c r="K493" s="3" t="str">
        <f t="shared" si="22"/>
        <v>Liquidity Provider</v>
      </c>
      <c r="L493" s="3" t="str">
        <f t="shared" si="23"/>
        <v>Liquidity Receiver</v>
      </c>
    </row>
    <row r="494" spans="1:12" ht="15.75" thickBot="1" x14ac:dyDescent="0.3">
      <c r="A494" s="3" t="s">
        <v>658</v>
      </c>
      <c r="B494" s="3" t="s">
        <v>659</v>
      </c>
      <c r="C494" s="3" t="s">
        <v>65</v>
      </c>
      <c r="D494" s="3" t="s">
        <v>24</v>
      </c>
      <c r="E494" s="7">
        <v>45936</v>
      </c>
      <c r="F494" s="7">
        <v>45938</v>
      </c>
      <c r="G494" s="3">
        <f t="shared" si="21"/>
        <v>2</v>
      </c>
      <c r="H494" s="3" t="str">
        <f>IF(ISNUMBER(MATCH(A494,Closed!$A:$A,0)), "Closed", IF(G494&lt;=2,"Daily",IF(G494&lt;=5,"Weekly",IF(G494&lt;=31,"Monthly",IF(G494&lt;=90,"Quarterly",IF(G494&lt;=180,"Semi-annual",IF(G494&lt;=366,"Annual","Missing Data")))))))</f>
        <v>Daily</v>
      </c>
      <c r="I494" s="3">
        <f>VLOOKUP($D494,LiquidityProfile!$A:$C,2,0)</f>
        <v>5</v>
      </c>
      <c r="J494" s="3">
        <f>VLOOKUP($D494,LiquidityProfile!$A:$C,3,0)</f>
        <v>180</v>
      </c>
      <c r="K494" s="3" t="str">
        <f t="shared" si="22"/>
        <v>Liquidity Provider</v>
      </c>
      <c r="L494" s="3" t="str">
        <f t="shared" si="23"/>
        <v>Liquidity Receiver</v>
      </c>
    </row>
    <row r="495" spans="1:12" ht="24.75" thickBot="1" x14ac:dyDescent="0.3">
      <c r="A495" s="3" t="s">
        <v>958</v>
      </c>
      <c r="B495" s="3" t="s">
        <v>959</v>
      </c>
      <c r="C495" s="3" t="s">
        <v>40</v>
      </c>
      <c r="D495" s="3" t="s">
        <v>19</v>
      </c>
      <c r="E495" s="7">
        <v>45937</v>
      </c>
      <c r="F495" s="7">
        <v>45938</v>
      </c>
      <c r="G495" s="3">
        <f t="shared" si="21"/>
        <v>1</v>
      </c>
      <c r="H495" s="3" t="str">
        <f>IF(ISNUMBER(MATCH(A495,Closed!$A:$A,0)), "Closed", IF(G495&lt;=2,"Daily",IF(G495&lt;=5,"Weekly",IF(G495&lt;=31,"Monthly",IF(G495&lt;=90,"Quarterly",IF(G495&lt;=180,"Semi-annual",IF(G495&lt;=366,"Annual","Missing Data")))))))</f>
        <v>Daily</v>
      </c>
      <c r="I495" s="3">
        <f>VLOOKUP($D495,LiquidityProfile!$A:$C,2,0)</f>
        <v>5</v>
      </c>
      <c r="J495" s="3">
        <f>VLOOKUP($D495,LiquidityProfile!$A:$C,3,0)</f>
        <v>15</v>
      </c>
      <c r="K495" s="3" t="str">
        <f t="shared" si="22"/>
        <v>Liquidity Provider</v>
      </c>
      <c r="L495" s="3" t="str">
        <f t="shared" si="23"/>
        <v>Liquidity Provider</v>
      </c>
    </row>
    <row r="496" spans="1:12" ht="24.75" thickBot="1" x14ac:dyDescent="0.3">
      <c r="A496" s="3" t="s">
        <v>1829</v>
      </c>
      <c r="B496" s="3" t="s">
        <v>1830</v>
      </c>
      <c r="C496" s="3" t="s">
        <v>40</v>
      </c>
      <c r="D496" s="3" t="s">
        <v>19</v>
      </c>
      <c r="E496" s="7">
        <v>45936</v>
      </c>
      <c r="F496" s="7">
        <v>45938</v>
      </c>
      <c r="G496" s="3">
        <f t="shared" si="21"/>
        <v>2</v>
      </c>
      <c r="H496" s="3" t="str">
        <f>IF(ISNUMBER(MATCH(A496,Closed!$A:$A,0)), "Closed", IF(G496&lt;=2,"Daily",IF(G496&lt;=5,"Weekly",IF(G496&lt;=31,"Monthly",IF(G496&lt;=90,"Quarterly",IF(G496&lt;=180,"Semi-annual",IF(G496&lt;=366,"Annual","Missing Data")))))))</f>
        <v>Daily</v>
      </c>
      <c r="I496" s="3">
        <f>VLOOKUP($D496,LiquidityProfile!$A:$C,2,0)</f>
        <v>5</v>
      </c>
      <c r="J496" s="3">
        <f>VLOOKUP($D496,LiquidityProfile!$A:$C,3,0)</f>
        <v>15</v>
      </c>
      <c r="K496" s="3" t="str">
        <f t="shared" si="22"/>
        <v>Liquidity Provider</v>
      </c>
      <c r="L496" s="3" t="str">
        <f t="shared" si="23"/>
        <v>Liquidity Provider</v>
      </c>
    </row>
    <row r="497" spans="1:12" ht="15.75" thickBot="1" x14ac:dyDescent="0.3">
      <c r="A497" s="3" t="s">
        <v>814</v>
      </c>
      <c r="B497" s="3" t="s">
        <v>815</v>
      </c>
      <c r="C497" s="3" t="s">
        <v>40</v>
      </c>
      <c r="D497" s="3" t="s">
        <v>7</v>
      </c>
      <c r="E497" s="7">
        <v>45936</v>
      </c>
      <c r="F497" s="7">
        <v>45938</v>
      </c>
      <c r="G497" s="3">
        <f t="shared" si="21"/>
        <v>2</v>
      </c>
      <c r="H497" s="3" t="str">
        <f>IF(ISNUMBER(MATCH(A497,Closed!$A:$A,0)), "Closed", IF(G497&lt;=2,"Daily",IF(G497&lt;=5,"Weekly",IF(G497&lt;=31,"Monthly",IF(G497&lt;=90,"Quarterly",IF(G497&lt;=180,"Semi-annual",IF(G497&lt;=366,"Annual","Missing Data")))))))</f>
        <v>Daily</v>
      </c>
      <c r="I497" s="3">
        <f>VLOOKUP($D497,LiquidityProfile!$A:$C,2,0)</f>
        <v>5</v>
      </c>
      <c r="J497" s="3">
        <f>VLOOKUP($D497,LiquidityProfile!$A:$C,3,0)</f>
        <v>30</v>
      </c>
      <c r="K497" s="3" t="str">
        <f t="shared" si="22"/>
        <v>Liquidity Provider</v>
      </c>
      <c r="L497" s="3" t="str">
        <f t="shared" si="23"/>
        <v>Liquidity Provider</v>
      </c>
    </row>
    <row r="498" spans="1:12" ht="15.75" thickBot="1" x14ac:dyDescent="0.3">
      <c r="A498" s="3" t="s">
        <v>816</v>
      </c>
      <c r="B498" s="3" t="s">
        <v>817</v>
      </c>
      <c r="C498" s="3" t="s">
        <v>40</v>
      </c>
      <c r="D498" s="3" t="s">
        <v>7</v>
      </c>
      <c r="E498" s="7">
        <v>45936</v>
      </c>
      <c r="F498" s="7">
        <v>45938</v>
      </c>
      <c r="G498" s="3">
        <f t="shared" si="21"/>
        <v>2</v>
      </c>
      <c r="H498" s="3" t="str">
        <f>IF(ISNUMBER(MATCH(A498,Closed!$A:$A,0)), "Closed", IF(G498&lt;=2,"Daily",IF(G498&lt;=5,"Weekly",IF(G498&lt;=31,"Monthly",IF(G498&lt;=90,"Quarterly",IF(G498&lt;=180,"Semi-annual",IF(G498&lt;=366,"Annual","Missing Data")))))))</f>
        <v>Daily</v>
      </c>
      <c r="I498" s="3">
        <f>VLOOKUP($D498,LiquidityProfile!$A:$C,2,0)</f>
        <v>5</v>
      </c>
      <c r="J498" s="3">
        <f>VLOOKUP($D498,LiquidityProfile!$A:$C,3,0)</f>
        <v>30</v>
      </c>
      <c r="K498" s="3" t="str">
        <f t="shared" si="22"/>
        <v>Liquidity Provider</v>
      </c>
      <c r="L498" s="3" t="str">
        <f t="shared" si="23"/>
        <v>Liquidity Provider</v>
      </c>
    </row>
    <row r="499" spans="1:12" ht="15.75" thickBot="1" x14ac:dyDescent="0.3">
      <c r="A499" s="3" t="s">
        <v>810</v>
      </c>
      <c r="B499" s="3" t="s">
        <v>811</v>
      </c>
      <c r="C499" s="3" t="s">
        <v>40</v>
      </c>
      <c r="D499" s="3" t="s">
        <v>7</v>
      </c>
      <c r="E499" s="7">
        <v>45936</v>
      </c>
      <c r="F499" s="7">
        <v>45938</v>
      </c>
      <c r="G499" s="3">
        <f t="shared" si="21"/>
        <v>2</v>
      </c>
      <c r="H499" s="3" t="str">
        <f>IF(ISNUMBER(MATCH(A499,Closed!$A:$A,0)), "Closed", IF(G499&lt;=2,"Daily",IF(G499&lt;=5,"Weekly",IF(G499&lt;=31,"Monthly",IF(G499&lt;=90,"Quarterly",IF(G499&lt;=180,"Semi-annual",IF(G499&lt;=366,"Annual","Missing Data")))))))</f>
        <v>Daily</v>
      </c>
      <c r="I499" s="3">
        <f>VLOOKUP($D499,LiquidityProfile!$A:$C,2,0)</f>
        <v>5</v>
      </c>
      <c r="J499" s="3">
        <f>VLOOKUP($D499,LiquidityProfile!$A:$C,3,0)</f>
        <v>30</v>
      </c>
      <c r="K499" s="3" t="str">
        <f t="shared" si="22"/>
        <v>Liquidity Provider</v>
      </c>
      <c r="L499" s="3" t="str">
        <f t="shared" si="23"/>
        <v>Liquidity Provider</v>
      </c>
    </row>
    <row r="500" spans="1:12" ht="15.75" thickBot="1" x14ac:dyDescent="0.3">
      <c r="A500" s="3" t="s">
        <v>808</v>
      </c>
      <c r="B500" s="3" t="s">
        <v>809</v>
      </c>
      <c r="C500" s="3" t="s">
        <v>40</v>
      </c>
      <c r="D500" s="3" t="s">
        <v>7</v>
      </c>
      <c r="E500" s="7">
        <v>45937</v>
      </c>
      <c r="F500" s="7">
        <v>45938</v>
      </c>
      <c r="G500" s="3">
        <f t="shared" si="21"/>
        <v>1</v>
      </c>
      <c r="H500" s="3" t="str">
        <f>IF(ISNUMBER(MATCH(A500,Closed!$A:$A,0)), "Closed", IF(G500&lt;=2,"Daily",IF(G500&lt;=5,"Weekly",IF(G500&lt;=31,"Monthly",IF(G500&lt;=90,"Quarterly",IF(G500&lt;=180,"Semi-annual",IF(G500&lt;=366,"Annual","Missing Data")))))))</f>
        <v>Daily</v>
      </c>
      <c r="I500" s="3">
        <f>VLOOKUP($D500,LiquidityProfile!$A:$C,2,0)</f>
        <v>5</v>
      </c>
      <c r="J500" s="3">
        <f>VLOOKUP($D500,LiquidityProfile!$A:$C,3,0)</f>
        <v>30</v>
      </c>
      <c r="K500" s="3" t="str">
        <f t="shared" si="22"/>
        <v>Liquidity Provider</v>
      </c>
      <c r="L500" s="3" t="str">
        <f t="shared" si="23"/>
        <v>Liquidity Provider</v>
      </c>
    </row>
    <row r="501" spans="1:12" ht="15.75" thickBot="1" x14ac:dyDescent="0.3">
      <c r="A501" s="3" t="s">
        <v>818</v>
      </c>
      <c r="B501" s="3" t="s">
        <v>819</v>
      </c>
      <c r="C501" s="3" t="s">
        <v>40</v>
      </c>
      <c r="D501" s="3" t="s">
        <v>7</v>
      </c>
      <c r="E501" s="7">
        <v>45936</v>
      </c>
      <c r="F501" s="7">
        <v>45938</v>
      </c>
      <c r="G501" s="3">
        <f t="shared" si="21"/>
        <v>2</v>
      </c>
      <c r="H501" s="3" t="str">
        <f>IF(ISNUMBER(MATCH(A501,Closed!$A:$A,0)), "Closed", IF(G501&lt;=2,"Daily",IF(G501&lt;=5,"Weekly",IF(G501&lt;=31,"Monthly",IF(G501&lt;=90,"Quarterly",IF(G501&lt;=180,"Semi-annual",IF(G501&lt;=366,"Annual","Missing Data")))))))</f>
        <v>Daily</v>
      </c>
      <c r="I501" s="3">
        <f>VLOOKUP($D501,LiquidityProfile!$A:$C,2,0)</f>
        <v>5</v>
      </c>
      <c r="J501" s="3">
        <f>VLOOKUP($D501,LiquidityProfile!$A:$C,3,0)</f>
        <v>30</v>
      </c>
      <c r="K501" s="3" t="str">
        <f t="shared" si="22"/>
        <v>Liquidity Provider</v>
      </c>
      <c r="L501" s="3" t="str">
        <f t="shared" si="23"/>
        <v>Liquidity Provider</v>
      </c>
    </row>
    <row r="502" spans="1:12" ht="15.75" thickBot="1" x14ac:dyDescent="0.3">
      <c r="A502" s="3" t="s">
        <v>1831</v>
      </c>
      <c r="B502" s="3" t="s">
        <v>1832</v>
      </c>
      <c r="C502" s="3" t="s">
        <v>40</v>
      </c>
      <c r="D502" s="3" t="s">
        <v>7</v>
      </c>
      <c r="E502" s="7">
        <v>45678</v>
      </c>
      <c r="F502" s="7">
        <v>45938</v>
      </c>
      <c r="G502" s="3">
        <f t="shared" si="21"/>
        <v>260</v>
      </c>
      <c r="H502" s="3" t="str">
        <f>IF(ISNUMBER(MATCH(A502,Closed!$A:$A,0)), "Closed", IF(G502&lt;=2,"Daily",IF(G502&lt;=5,"Weekly",IF(G502&lt;=31,"Monthly",IF(G502&lt;=90,"Quarterly",IF(G502&lt;=180,"Semi-annual",IF(G502&lt;=366,"Annual","Missing Data")))))))</f>
        <v>Annual</v>
      </c>
      <c r="I502" s="3">
        <f>VLOOKUP($D502,LiquidityProfile!$A:$C,2,0)</f>
        <v>5</v>
      </c>
      <c r="J502" s="3">
        <f>VLOOKUP($D502,LiquidityProfile!$A:$C,3,0)</f>
        <v>30</v>
      </c>
      <c r="K502" s="3" t="str">
        <f t="shared" si="22"/>
        <v>Liquidity Provider</v>
      </c>
      <c r="L502" s="3" t="str">
        <f t="shared" si="23"/>
        <v>Liquidity Provider</v>
      </c>
    </row>
    <row r="503" spans="1:12" ht="15.75" thickBot="1" x14ac:dyDescent="0.3">
      <c r="A503" s="3" t="s">
        <v>1833</v>
      </c>
      <c r="B503" s="3" t="s">
        <v>1834</v>
      </c>
      <c r="C503" s="3" t="s">
        <v>65</v>
      </c>
      <c r="D503" s="3" t="s">
        <v>7</v>
      </c>
      <c r="E503" s="7">
        <v>45933</v>
      </c>
      <c r="F503" s="7">
        <v>45938</v>
      </c>
      <c r="G503" s="3">
        <f t="shared" si="21"/>
        <v>5</v>
      </c>
      <c r="H503" s="3" t="str">
        <f>IF(ISNUMBER(MATCH(A503,Closed!$A:$A,0)), "Closed", IF(G503&lt;=2,"Daily",IF(G503&lt;=5,"Weekly",IF(G503&lt;=31,"Monthly",IF(G503&lt;=90,"Quarterly",IF(G503&lt;=180,"Semi-annual",IF(G503&lt;=366,"Annual","Missing Data")))))))</f>
        <v>Weekly</v>
      </c>
      <c r="I503" s="3">
        <f>VLOOKUP($D503,LiquidityProfile!$A:$C,2,0)</f>
        <v>5</v>
      </c>
      <c r="J503" s="3">
        <f>VLOOKUP($D503,LiquidityProfile!$A:$C,3,0)</f>
        <v>30</v>
      </c>
      <c r="K503" s="3" t="str">
        <f t="shared" si="22"/>
        <v>Liquidity Provider</v>
      </c>
      <c r="L503" s="3" t="str">
        <f t="shared" si="23"/>
        <v>Liquidity Provider</v>
      </c>
    </row>
    <row r="504" spans="1:12" ht="15.75" thickBot="1" x14ac:dyDescent="0.3">
      <c r="A504" s="3" t="s">
        <v>1835</v>
      </c>
      <c r="B504" s="3" t="s">
        <v>1836</v>
      </c>
      <c r="C504" s="3" t="s">
        <v>65</v>
      </c>
      <c r="D504" s="3" t="s">
        <v>7</v>
      </c>
      <c r="E504" s="7">
        <v>45933</v>
      </c>
      <c r="F504" s="7">
        <v>45938</v>
      </c>
      <c r="G504" s="3">
        <f t="shared" si="21"/>
        <v>5</v>
      </c>
      <c r="H504" s="3" t="str">
        <f>IF(ISNUMBER(MATCH(A504,Closed!$A:$A,0)), "Closed", IF(G504&lt;=2,"Daily",IF(G504&lt;=5,"Weekly",IF(G504&lt;=31,"Monthly",IF(G504&lt;=90,"Quarterly",IF(G504&lt;=180,"Semi-annual",IF(G504&lt;=366,"Annual","Missing Data")))))))</f>
        <v>Weekly</v>
      </c>
      <c r="I504" s="3">
        <f>VLOOKUP($D504,LiquidityProfile!$A:$C,2,0)</f>
        <v>5</v>
      </c>
      <c r="J504" s="3">
        <f>VLOOKUP($D504,LiquidityProfile!$A:$C,3,0)</f>
        <v>30</v>
      </c>
      <c r="K504" s="3" t="str">
        <f t="shared" si="22"/>
        <v>Liquidity Provider</v>
      </c>
      <c r="L504" s="3" t="str">
        <f t="shared" si="23"/>
        <v>Liquidity Provider</v>
      </c>
    </row>
    <row r="505" spans="1:12" ht="15.75" thickBot="1" x14ac:dyDescent="0.3">
      <c r="A505" s="3" t="s">
        <v>1837</v>
      </c>
      <c r="B505" s="3" t="s">
        <v>1838</v>
      </c>
      <c r="C505" s="3" t="s">
        <v>65</v>
      </c>
      <c r="D505" s="3" t="s">
        <v>7</v>
      </c>
      <c r="E505" s="7">
        <v>45936</v>
      </c>
      <c r="F505" s="7">
        <v>45938</v>
      </c>
      <c r="G505" s="3">
        <f t="shared" si="21"/>
        <v>2</v>
      </c>
      <c r="H505" s="3" t="str">
        <f>IF(ISNUMBER(MATCH(A505,Closed!$A:$A,0)), "Closed", IF(G505&lt;=2,"Daily",IF(G505&lt;=5,"Weekly",IF(G505&lt;=31,"Monthly",IF(G505&lt;=90,"Quarterly",IF(G505&lt;=180,"Semi-annual",IF(G505&lt;=366,"Annual","Missing Data")))))))</f>
        <v>Daily</v>
      </c>
      <c r="I505" s="3">
        <f>VLOOKUP($D505,LiquidityProfile!$A:$C,2,0)</f>
        <v>5</v>
      </c>
      <c r="J505" s="3">
        <f>VLOOKUP($D505,LiquidityProfile!$A:$C,3,0)</f>
        <v>30</v>
      </c>
      <c r="K505" s="3" t="str">
        <f t="shared" si="22"/>
        <v>Liquidity Provider</v>
      </c>
      <c r="L505" s="3" t="str">
        <f t="shared" si="23"/>
        <v>Liquidity Provider</v>
      </c>
    </row>
    <row r="506" spans="1:12" ht="15.75" thickBot="1" x14ac:dyDescent="0.3">
      <c r="A506" s="3" t="s">
        <v>822</v>
      </c>
      <c r="B506" s="3" t="s">
        <v>823</v>
      </c>
      <c r="C506" s="3" t="s">
        <v>65</v>
      </c>
      <c r="D506" s="3" t="s">
        <v>7</v>
      </c>
      <c r="E506" s="7">
        <v>45936</v>
      </c>
      <c r="F506" s="7">
        <v>45938</v>
      </c>
      <c r="G506" s="3">
        <f t="shared" si="21"/>
        <v>2</v>
      </c>
      <c r="H506" s="3" t="str">
        <f>IF(ISNUMBER(MATCH(A506,Closed!$A:$A,0)), "Closed", IF(G506&lt;=2,"Daily",IF(G506&lt;=5,"Weekly",IF(G506&lt;=31,"Monthly",IF(G506&lt;=90,"Quarterly",IF(G506&lt;=180,"Semi-annual",IF(G506&lt;=366,"Annual","Missing Data")))))))</f>
        <v>Daily</v>
      </c>
      <c r="I506" s="3">
        <f>VLOOKUP($D506,LiquidityProfile!$A:$C,2,0)</f>
        <v>5</v>
      </c>
      <c r="J506" s="3">
        <f>VLOOKUP($D506,LiquidityProfile!$A:$C,3,0)</f>
        <v>30</v>
      </c>
      <c r="K506" s="3" t="str">
        <f t="shared" si="22"/>
        <v>Liquidity Provider</v>
      </c>
      <c r="L506" s="3" t="str">
        <f t="shared" si="23"/>
        <v>Liquidity Provider</v>
      </c>
    </row>
    <row r="507" spans="1:12" ht="15.75" thickBot="1" x14ac:dyDescent="0.3">
      <c r="A507" s="3" t="s">
        <v>1839</v>
      </c>
      <c r="B507" s="3" t="s">
        <v>1840</v>
      </c>
      <c r="C507" s="3" t="s">
        <v>65</v>
      </c>
      <c r="D507" s="3" t="s">
        <v>7</v>
      </c>
      <c r="E507" s="7">
        <v>45933</v>
      </c>
      <c r="F507" s="7">
        <v>45938</v>
      </c>
      <c r="G507" s="3">
        <f t="shared" si="21"/>
        <v>5</v>
      </c>
      <c r="H507" s="3" t="str">
        <f>IF(ISNUMBER(MATCH(A507,Closed!$A:$A,0)), "Closed", IF(G507&lt;=2,"Daily",IF(G507&lt;=5,"Weekly",IF(G507&lt;=31,"Monthly",IF(G507&lt;=90,"Quarterly",IF(G507&lt;=180,"Semi-annual",IF(G507&lt;=366,"Annual","Missing Data")))))))</f>
        <v>Weekly</v>
      </c>
      <c r="I507" s="3">
        <f>VLOOKUP($D507,LiquidityProfile!$A:$C,2,0)</f>
        <v>5</v>
      </c>
      <c r="J507" s="3">
        <f>VLOOKUP($D507,LiquidityProfile!$A:$C,3,0)</f>
        <v>30</v>
      </c>
      <c r="K507" s="3" t="str">
        <f t="shared" si="22"/>
        <v>Liquidity Provider</v>
      </c>
      <c r="L507" s="3" t="str">
        <f t="shared" si="23"/>
        <v>Liquidity Provider</v>
      </c>
    </row>
    <row r="508" spans="1:12" ht="15.75" thickBot="1" x14ac:dyDescent="0.3">
      <c r="A508" s="3" t="s">
        <v>1841</v>
      </c>
      <c r="B508" s="3" t="s">
        <v>1842</v>
      </c>
      <c r="C508" s="3" t="s">
        <v>65</v>
      </c>
      <c r="D508" s="3" t="s">
        <v>7</v>
      </c>
      <c r="E508" s="7">
        <v>45936</v>
      </c>
      <c r="F508" s="7">
        <v>45938</v>
      </c>
      <c r="G508" s="3">
        <f t="shared" si="21"/>
        <v>2</v>
      </c>
      <c r="H508" s="3" t="str">
        <f>IF(ISNUMBER(MATCH(A508,Closed!$A:$A,0)), "Closed", IF(G508&lt;=2,"Daily",IF(G508&lt;=5,"Weekly",IF(G508&lt;=31,"Monthly",IF(G508&lt;=90,"Quarterly",IF(G508&lt;=180,"Semi-annual",IF(G508&lt;=366,"Annual","Missing Data")))))))</f>
        <v>Daily</v>
      </c>
      <c r="I508" s="3">
        <f>VLOOKUP($D508,LiquidityProfile!$A:$C,2,0)</f>
        <v>5</v>
      </c>
      <c r="J508" s="3">
        <f>VLOOKUP($D508,LiquidityProfile!$A:$C,3,0)</f>
        <v>30</v>
      </c>
      <c r="K508" s="3" t="str">
        <f t="shared" si="22"/>
        <v>Liquidity Provider</v>
      </c>
      <c r="L508" s="3" t="str">
        <f t="shared" si="23"/>
        <v>Liquidity Provider</v>
      </c>
    </row>
    <row r="509" spans="1:12" ht="15.75" thickBot="1" x14ac:dyDescent="0.3">
      <c r="A509" s="3" t="s">
        <v>826</v>
      </c>
      <c r="B509" s="3" t="s">
        <v>827</v>
      </c>
      <c r="C509" s="3" t="s">
        <v>65</v>
      </c>
      <c r="D509" s="3" t="s">
        <v>7</v>
      </c>
      <c r="E509" s="7">
        <v>45933</v>
      </c>
      <c r="F509" s="7">
        <v>45938</v>
      </c>
      <c r="G509" s="3">
        <f t="shared" si="21"/>
        <v>5</v>
      </c>
      <c r="H509" s="3" t="str">
        <f>IF(ISNUMBER(MATCH(A509,Closed!$A:$A,0)), "Closed", IF(G509&lt;=2,"Daily",IF(G509&lt;=5,"Weekly",IF(G509&lt;=31,"Monthly",IF(G509&lt;=90,"Quarterly",IF(G509&lt;=180,"Semi-annual",IF(G509&lt;=366,"Annual","Missing Data")))))))</f>
        <v>Weekly</v>
      </c>
      <c r="I509" s="3">
        <f>VLOOKUP($D509,LiquidityProfile!$A:$C,2,0)</f>
        <v>5</v>
      </c>
      <c r="J509" s="3">
        <f>VLOOKUP($D509,LiquidityProfile!$A:$C,3,0)</f>
        <v>30</v>
      </c>
      <c r="K509" s="3" t="str">
        <f t="shared" si="22"/>
        <v>Liquidity Provider</v>
      </c>
      <c r="L509" s="3" t="str">
        <f t="shared" si="23"/>
        <v>Liquidity Provider</v>
      </c>
    </row>
    <row r="510" spans="1:12" ht="15.75" thickBot="1" x14ac:dyDescent="0.3">
      <c r="A510" s="3" t="s">
        <v>1843</v>
      </c>
      <c r="B510" s="3" t="s">
        <v>1844</v>
      </c>
      <c r="C510" s="3" t="s">
        <v>65</v>
      </c>
      <c r="D510" s="3" t="s">
        <v>7</v>
      </c>
      <c r="E510" s="7">
        <v>45933</v>
      </c>
      <c r="F510" s="7">
        <v>45938</v>
      </c>
      <c r="G510" s="3">
        <f t="shared" si="21"/>
        <v>5</v>
      </c>
      <c r="H510" s="3" t="str">
        <f>IF(ISNUMBER(MATCH(A510,Closed!$A:$A,0)), "Closed", IF(G510&lt;=2,"Daily",IF(G510&lt;=5,"Weekly",IF(G510&lt;=31,"Monthly",IF(G510&lt;=90,"Quarterly",IF(G510&lt;=180,"Semi-annual",IF(G510&lt;=366,"Annual","Missing Data")))))))</f>
        <v>Weekly</v>
      </c>
      <c r="I510" s="3">
        <f>VLOOKUP($D510,LiquidityProfile!$A:$C,2,0)</f>
        <v>5</v>
      </c>
      <c r="J510" s="3">
        <f>VLOOKUP($D510,LiquidityProfile!$A:$C,3,0)</f>
        <v>30</v>
      </c>
      <c r="K510" s="3" t="str">
        <f t="shared" si="22"/>
        <v>Liquidity Provider</v>
      </c>
      <c r="L510" s="3" t="str">
        <f t="shared" si="23"/>
        <v>Liquidity Provider</v>
      </c>
    </row>
    <row r="511" spans="1:12" ht="15.75" thickBot="1" x14ac:dyDescent="0.3">
      <c r="A511" s="3" t="s">
        <v>1845</v>
      </c>
      <c r="B511" s="3" t="s">
        <v>1846</v>
      </c>
      <c r="C511" s="3" t="s">
        <v>65</v>
      </c>
      <c r="D511" s="3" t="s">
        <v>7</v>
      </c>
      <c r="E511" s="7">
        <v>45933</v>
      </c>
      <c r="F511" s="7">
        <v>45938</v>
      </c>
      <c r="G511" s="3">
        <f t="shared" si="21"/>
        <v>5</v>
      </c>
      <c r="H511" s="3" t="str">
        <f>IF(ISNUMBER(MATCH(A511,Closed!$A:$A,0)), "Closed", IF(G511&lt;=2,"Daily",IF(G511&lt;=5,"Weekly",IF(G511&lt;=31,"Monthly",IF(G511&lt;=90,"Quarterly",IF(G511&lt;=180,"Semi-annual",IF(G511&lt;=366,"Annual","Missing Data")))))))</f>
        <v>Weekly</v>
      </c>
      <c r="I511" s="3">
        <f>VLOOKUP($D511,LiquidityProfile!$A:$C,2,0)</f>
        <v>5</v>
      </c>
      <c r="J511" s="3">
        <f>VLOOKUP($D511,LiquidityProfile!$A:$C,3,0)</f>
        <v>30</v>
      </c>
      <c r="K511" s="3" t="str">
        <f t="shared" si="22"/>
        <v>Liquidity Provider</v>
      </c>
      <c r="L511" s="3" t="str">
        <f t="shared" si="23"/>
        <v>Liquidity Provider</v>
      </c>
    </row>
    <row r="512" spans="1:12" ht="15.75" thickBot="1" x14ac:dyDescent="0.3">
      <c r="A512" s="3" t="s">
        <v>820</v>
      </c>
      <c r="B512" s="3" t="s">
        <v>821</v>
      </c>
      <c r="C512" s="3" t="s">
        <v>65</v>
      </c>
      <c r="D512" s="3" t="s">
        <v>7</v>
      </c>
      <c r="E512" s="7">
        <v>45933</v>
      </c>
      <c r="F512" s="7">
        <v>45938</v>
      </c>
      <c r="G512" s="3">
        <f t="shared" si="21"/>
        <v>5</v>
      </c>
      <c r="H512" s="3" t="str">
        <f>IF(ISNUMBER(MATCH(A512,Closed!$A:$A,0)), "Closed", IF(G512&lt;=2,"Daily",IF(G512&lt;=5,"Weekly",IF(G512&lt;=31,"Monthly",IF(G512&lt;=90,"Quarterly",IF(G512&lt;=180,"Semi-annual",IF(G512&lt;=366,"Annual","Missing Data")))))))</f>
        <v>Weekly</v>
      </c>
      <c r="I512" s="3">
        <f>VLOOKUP($D512,LiquidityProfile!$A:$C,2,0)</f>
        <v>5</v>
      </c>
      <c r="J512" s="3">
        <f>VLOOKUP($D512,LiquidityProfile!$A:$C,3,0)</f>
        <v>30</v>
      </c>
      <c r="K512" s="3" t="str">
        <f t="shared" si="22"/>
        <v>Liquidity Provider</v>
      </c>
      <c r="L512" s="3" t="str">
        <f t="shared" si="23"/>
        <v>Liquidity Provider</v>
      </c>
    </row>
    <row r="513" spans="1:12" ht="15.75" thickBot="1" x14ac:dyDescent="0.3">
      <c r="A513" s="3" t="s">
        <v>824</v>
      </c>
      <c r="B513" s="3" t="s">
        <v>825</v>
      </c>
      <c r="C513" s="3" t="s">
        <v>65</v>
      </c>
      <c r="D513" s="3" t="s">
        <v>7</v>
      </c>
      <c r="E513" s="7">
        <v>45933</v>
      </c>
      <c r="F513" s="7">
        <v>45938</v>
      </c>
      <c r="G513" s="3">
        <f t="shared" si="21"/>
        <v>5</v>
      </c>
      <c r="H513" s="3" t="str">
        <f>IF(ISNUMBER(MATCH(A513,Closed!$A:$A,0)), "Closed", IF(G513&lt;=2,"Daily",IF(G513&lt;=5,"Weekly",IF(G513&lt;=31,"Monthly",IF(G513&lt;=90,"Quarterly",IF(G513&lt;=180,"Semi-annual",IF(G513&lt;=366,"Annual","Missing Data")))))))</f>
        <v>Weekly</v>
      </c>
      <c r="I513" s="3">
        <f>VLOOKUP($D513,LiquidityProfile!$A:$C,2,0)</f>
        <v>5</v>
      </c>
      <c r="J513" s="3">
        <f>VLOOKUP($D513,LiquidityProfile!$A:$C,3,0)</f>
        <v>30</v>
      </c>
      <c r="K513" s="3" t="str">
        <f t="shared" si="22"/>
        <v>Liquidity Provider</v>
      </c>
      <c r="L513" s="3" t="str">
        <f t="shared" si="23"/>
        <v>Liquidity Provider</v>
      </c>
    </row>
    <row r="514" spans="1:12" ht="15.75" thickBot="1" x14ac:dyDescent="0.3">
      <c r="A514" s="3" t="s">
        <v>978</v>
      </c>
      <c r="B514" s="3" t="s">
        <v>979</v>
      </c>
      <c r="C514" s="3" t="s">
        <v>40</v>
      </c>
      <c r="D514" s="3" t="s">
        <v>6</v>
      </c>
      <c r="E514" s="7">
        <v>45900</v>
      </c>
      <c r="F514" s="7">
        <v>45938</v>
      </c>
      <c r="G514" s="3">
        <f t="shared" ref="G514:G577" si="24">IF(ISBLANK(E514), "", F514-E514)</f>
        <v>38</v>
      </c>
      <c r="H514" s="3" t="str">
        <f>IF(ISNUMBER(MATCH(A514,Closed!$A:$A,0)), "Closed", IF(G514&lt;=2,"Daily",IF(G514&lt;=5,"Weekly",IF(G514&lt;=31,"Monthly",IF(G514&lt;=90,"Quarterly",IF(G514&lt;=180,"Semi-annual",IF(G514&lt;=366,"Annual","Missing Data")))))))</f>
        <v>Quarterly</v>
      </c>
      <c r="I514" s="3">
        <f>VLOOKUP($D514,LiquidityProfile!$A:$C,2,0)</f>
        <v>5</v>
      </c>
      <c r="J514" s="3">
        <f>VLOOKUP($D514,LiquidityProfile!$A:$C,3,0)</f>
        <v>15</v>
      </c>
      <c r="K514" s="3" t="str">
        <f t="shared" si="22"/>
        <v>Liquidity Provider</v>
      </c>
      <c r="L514" s="3" t="str">
        <f t="shared" si="23"/>
        <v>Liquidity Provider</v>
      </c>
    </row>
    <row r="515" spans="1:12" ht="24.75" thickBot="1" x14ac:dyDescent="0.3">
      <c r="A515" s="3" t="s">
        <v>980</v>
      </c>
      <c r="B515" s="3" t="s">
        <v>981</v>
      </c>
      <c r="C515" s="3" t="s">
        <v>40</v>
      </c>
      <c r="D515" s="3" t="s">
        <v>6</v>
      </c>
      <c r="E515" s="7">
        <v>45937</v>
      </c>
      <c r="F515" s="7">
        <v>45938</v>
      </c>
      <c r="G515" s="3">
        <f t="shared" si="24"/>
        <v>1</v>
      </c>
      <c r="H515" s="3" t="str">
        <f>IF(ISNUMBER(MATCH(A515,Closed!$A:$A,0)), "Closed", IF(G515&lt;=2,"Daily",IF(G515&lt;=5,"Weekly",IF(G515&lt;=31,"Monthly",IF(G515&lt;=90,"Quarterly",IF(G515&lt;=180,"Semi-annual",IF(G515&lt;=366,"Annual","Missing Data")))))))</f>
        <v>Daily</v>
      </c>
      <c r="I515" s="3">
        <f>VLOOKUP($D515,LiquidityProfile!$A:$C,2,0)</f>
        <v>5</v>
      </c>
      <c r="J515" s="3">
        <f>VLOOKUP($D515,LiquidityProfile!$A:$C,3,0)</f>
        <v>15</v>
      </c>
      <c r="K515" s="3" t="str">
        <f t="shared" ref="K515:K578" si="25">IF(H515="Closed","Not Applicable",IF(I515&lt;=30,"Liquidity Provider","Liquidity Receiver"))</f>
        <v>Liquidity Provider</v>
      </c>
      <c r="L515" s="3" t="str">
        <f t="shared" ref="L515:L578" si="26">IF(H515="Closed","Not Applicable",IF(J515&lt;=30,"Liquidity Provider","Liquidity Receiver"))</f>
        <v>Liquidity Provider</v>
      </c>
    </row>
    <row r="516" spans="1:12" ht="15.75" thickBot="1" x14ac:dyDescent="0.3">
      <c r="A516" s="3" t="s">
        <v>1847</v>
      </c>
      <c r="B516" s="3" t="s">
        <v>1848</v>
      </c>
      <c r="C516" s="3" t="s">
        <v>40</v>
      </c>
      <c r="D516" s="3" t="s">
        <v>6</v>
      </c>
      <c r="E516" s="7">
        <v>45936</v>
      </c>
      <c r="F516" s="7">
        <v>45938</v>
      </c>
      <c r="G516" s="3">
        <f t="shared" si="24"/>
        <v>2</v>
      </c>
      <c r="H516" s="3" t="str">
        <f>IF(ISNUMBER(MATCH(A516,Closed!$A:$A,0)), "Closed", IF(G516&lt;=2,"Daily",IF(G516&lt;=5,"Weekly",IF(G516&lt;=31,"Monthly",IF(G516&lt;=90,"Quarterly",IF(G516&lt;=180,"Semi-annual",IF(G516&lt;=366,"Annual","Missing Data")))))))</f>
        <v>Daily</v>
      </c>
      <c r="I516" s="3">
        <f>VLOOKUP($D516,LiquidityProfile!$A:$C,2,0)</f>
        <v>5</v>
      </c>
      <c r="J516" s="3">
        <f>VLOOKUP($D516,LiquidityProfile!$A:$C,3,0)</f>
        <v>15</v>
      </c>
      <c r="K516" s="3" t="str">
        <f t="shared" si="25"/>
        <v>Liquidity Provider</v>
      </c>
      <c r="L516" s="3" t="str">
        <f t="shared" si="26"/>
        <v>Liquidity Provider</v>
      </c>
    </row>
    <row r="517" spans="1:12" ht="15.75" thickBot="1" x14ac:dyDescent="0.3">
      <c r="A517" s="3" t="s">
        <v>986</v>
      </c>
      <c r="B517" s="3" t="s">
        <v>987</v>
      </c>
      <c r="C517" s="3" t="s">
        <v>40</v>
      </c>
      <c r="D517" s="3" t="s">
        <v>6</v>
      </c>
      <c r="E517" s="7">
        <v>45936</v>
      </c>
      <c r="F517" s="7">
        <v>45938</v>
      </c>
      <c r="G517" s="3">
        <f t="shared" si="24"/>
        <v>2</v>
      </c>
      <c r="H517" s="3" t="str">
        <f>IF(ISNUMBER(MATCH(A517,Closed!$A:$A,0)), "Closed", IF(G517&lt;=2,"Daily",IF(G517&lt;=5,"Weekly",IF(G517&lt;=31,"Monthly",IF(G517&lt;=90,"Quarterly",IF(G517&lt;=180,"Semi-annual",IF(G517&lt;=366,"Annual","Missing Data")))))))</f>
        <v>Daily</v>
      </c>
      <c r="I517" s="3">
        <f>VLOOKUP($D517,LiquidityProfile!$A:$C,2,0)</f>
        <v>5</v>
      </c>
      <c r="J517" s="3">
        <f>VLOOKUP($D517,LiquidityProfile!$A:$C,3,0)</f>
        <v>15</v>
      </c>
      <c r="K517" s="3" t="str">
        <f t="shared" si="25"/>
        <v>Liquidity Provider</v>
      </c>
      <c r="L517" s="3" t="str">
        <f t="shared" si="26"/>
        <v>Liquidity Provider</v>
      </c>
    </row>
    <row r="518" spans="1:12" ht="15.75" thickBot="1" x14ac:dyDescent="0.3">
      <c r="A518" s="3" t="s">
        <v>970</v>
      </c>
      <c r="B518" s="3" t="s">
        <v>971</v>
      </c>
      <c r="C518" s="3" t="s">
        <v>40</v>
      </c>
      <c r="D518" s="3" t="s">
        <v>6</v>
      </c>
      <c r="E518" s="7">
        <v>45936</v>
      </c>
      <c r="F518" s="7">
        <v>45938</v>
      </c>
      <c r="G518" s="3">
        <f t="shared" si="24"/>
        <v>2</v>
      </c>
      <c r="H518" s="3" t="str">
        <f>IF(ISNUMBER(MATCH(A518,Closed!$A:$A,0)), "Closed", IF(G518&lt;=2,"Daily",IF(G518&lt;=5,"Weekly",IF(G518&lt;=31,"Monthly",IF(G518&lt;=90,"Quarterly",IF(G518&lt;=180,"Semi-annual",IF(G518&lt;=366,"Annual","Missing Data")))))))</f>
        <v>Daily</v>
      </c>
      <c r="I518" s="3">
        <f>VLOOKUP($D518,LiquidityProfile!$A:$C,2,0)</f>
        <v>5</v>
      </c>
      <c r="J518" s="3">
        <f>VLOOKUP($D518,LiquidityProfile!$A:$C,3,0)</f>
        <v>15</v>
      </c>
      <c r="K518" s="3" t="str">
        <f t="shared" si="25"/>
        <v>Liquidity Provider</v>
      </c>
      <c r="L518" s="3" t="str">
        <f t="shared" si="26"/>
        <v>Liquidity Provider</v>
      </c>
    </row>
    <row r="519" spans="1:12" ht="15.75" thickBot="1" x14ac:dyDescent="0.3">
      <c r="A519" s="3" t="s">
        <v>968</v>
      </c>
      <c r="B519" s="3" t="s">
        <v>969</v>
      </c>
      <c r="C519" s="3" t="s">
        <v>40</v>
      </c>
      <c r="D519" s="3" t="s">
        <v>6</v>
      </c>
      <c r="E519" s="7">
        <v>45936</v>
      </c>
      <c r="F519" s="7">
        <v>45938</v>
      </c>
      <c r="G519" s="3">
        <f t="shared" si="24"/>
        <v>2</v>
      </c>
      <c r="H519" s="3" t="str">
        <f>IF(ISNUMBER(MATCH(A519,Closed!$A:$A,0)), "Closed", IF(G519&lt;=2,"Daily",IF(G519&lt;=5,"Weekly",IF(G519&lt;=31,"Monthly",IF(G519&lt;=90,"Quarterly",IF(G519&lt;=180,"Semi-annual",IF(G519&lt;=366,"Annual","Missing Data")))))))</f>
        <v>Daily</v>
      </c>
      <c r="I519" s="3">
        <f>VLOOKUP($D519,LiquidityProfile!$A:$C,2,0)</f>
        <v>5</v>
      </c>
      <c r="J519" s="3">
        <f>VLOOKUP($D519,LiquidityProfile!$A:$C,3,0)</f>
        <v>15</v>
      </c>
      <c r="K519" s="3" t="str">
        <f t="shared" si="25"/>
        <v>Liquidity Provider</v>
      </c>
      <c r="L519" s="3" t="str">
        <f t="shared" si="26"/>
        <v>Liquidity Provider</v>
      </c>
    </row>
    <row r="520" spans="1:12" ht="15.75" thickBot="1" x14ac:dyDescent="0.3">
      <c r="A520" s="3" t="s">
        <v>1849</v>
      </c>
      <c r="B520" s="3" t="s">
        <v>1850</v>
      </c>
      <c r="C520" s="3" t="s">
        <v>40</v>
      </c>
      <c r="D520" s="3" t="s">
        <v>6</v>
      </c>
      <c r="E520" s="7">
        <v>45937</v>
      </c>
      <c r="F520" s="7">
        <v>45938</v>
      </c>
      <c r="G520" s="3">
        <f t="shared" si="24"/>
        <v>1</v>
      </c>
      <c r="H520" s="3" t="str">
        <f>IF(ISNUMBER(MATCH(A520,Closed!$A:$A,0)), "Closed", IF(G520&lt;=2,"Daily",IF(G520&lt;=5,"Weekly",IF(G520&lt;=31,"Monthly",IF(G520&lt;=90,"Quarterly",IF(G520&lt;=180,"Semi-annual",IF(G520&lt;=366,"Annual","Missing Data")))))))</f>
        <v>Daily</v>
      </c>
      <c r="I520" s="3">
        <f>VLOOKUP($D520,LiquidityProfile!$A:$C,2,0)</f>
        <v>5</v>
      </c>
      <c r="J520" s="3">
        <f>VLOOKUP($D520,LiquidityProfile!$A:$C,3,0)</f>
        <v>15</v>
      </c>
      <c r="K520" s="3" t="str">
        <f t="shared" si="25"/>
        <v>Liquidity Provider</v>
      </c>
      <c r="L520" s="3" t="str">
        <f t="shared" si="26"/>
        <v>Liquidity Provider</v>
      </c>
    </row>
    <row r="521" spans="1:12" ht="15.75" thickBot="1" x14ac:dyDescent="0.3">
      <c r="A521" s="3" t="s">
        <v>1851</v>
      </c>
      <c r="B521" s="3" t="s">
        <v>1852</v>
      </c>
      <c r="C521" s="3" t="s">
        <v>40</v>
      </c>
      <c r="D521" s="3" t="s">
        <v>6</v>
      </c>
      <c r="E521" s="7">
        <v>45936</v>
      </c>
      <c r="F521" s="7">
        <v>45938</v>
      </c>
      <c r="G521" s="3">
        <f t="shared" si="24"/>
        <v>2</v>
      </c>
      <c r="H521" s="3" t="str">
        <f>IF(ISNUMBER(MATCH(A521,Closed!$A:$A,0)), "Closed", IF(G521&lt;=2,"Daily",IF(G521&lt;=5,"Weekly",IF(G521&lt;=31,"Monthly",IF(G521&lt;=90,"Quarterly",IF(G521&lt;=180,"Semi-annual",IF(G521&lt;=366,"Annual","Missing Data")))))))</f>
        <v>Daily</v>
      </c>
      <c r="I521" s="3">
        <f>VLOOKUP($D521,LiquidityProfile!$A:$C,2,0)</f>
        <v>5</v>
      </c>
      <c r="J521" s="3">
        <f>VLOOKUP($D521,LiquidityProfile!$A:$C,3,0)</f>
        <v>15</v>
      </c>
      <c r="K521" s="3" t="str">
        <f t="shared" si="25"/>
        <v>Liquidity Provider</v>
      </c>
      <c r="L521" s="3" t="str">
        <f t="shared" si="26"/>
        <v>Liquidity Provider</v>
      </c>
    </row>
    <row r="522" spans="1:12" ht="15.75" thickBot="1" x14ac:dyDescent="0.3">
      <c r="A522" s="3" t="s">
        <v>974</v>
      </c>
      <c r="B522" s="3" t="s">
        <v>975</v>
      </c>
      <c r="C522" s="3" t="s">
        <v>40</v>
      </c>
      <c r="D522" s="3" t="s">
        <v>6</v>
      </c>
      <c r="E522" s="7">
        <v>45936</v>
      </c>
      <c r="F522" s="7">
        <v>45938</v>
      </c>
      <c r="G522" s="3">
        <f t="shared" si="24"/>
        <v>2</v>
      </c>
      <c r="H522" s="3" t="str">
        <f>IF(ISNUMBER(MATCH(A522,Closed!$A:$A,0)), "Closed", IF(G522&lt;=2,"Daily",IF(G522&lt;=5,"Weekly",IF(G522&lt;=31,"Monthly",IF(G522&lt;=90,"Quarterly",IF(G522&lt;=180,"Semi-annual",IF(G522&lt;=366,"Annual","Missing Data")))))))</f>
        <v>Daily</v>
      </c>
      <c r="I522" s="3">
        <f>VLOOKUP($D522,LiquidityProfile!$A:$C,2,0)</f>
        <v>5</v>
      </c>
      <c r="J522" s="3">
        <f>VLOOKUP($D522,LiquidityProfile!$A:$C,3,0)</f>
        <v>15</v>
      </c>
      <c r="K522" s="3" t="str">
        <f t="shared" si="25"/>
        <v>Liquidity Provider</v>
      </c>
      <c r="L522" s="3" t="str">
        <f t="shared" si="26"/>
        <v>Liquidity Provider</v>
      </c>
    </row>
    <row r="523" spans="1:12" ht="15.75" thickBot="1" x14ac:dyDescent="0.3">
      <c r="A523" s="3" t="s">
        <v>982</v>
      </c>
      <c r="B523" s="3" t="s">
        <v>983</v>
      </c>
      <c r="C523" s="3" t="s">
        <v>40</v>
      </c>
      <c r="D523" s="3" t="s">
        <v>6</v>
      </c>
      <c r="E523" s="7">
        <v>45936</v>
      </c>
      <c r="F523" s="7">
        <v>45938</v>
      </c>
      <c r="G523" s="3">
        <f t="shared" si="24"/>
        <v>2</v>
      </c>
      <c r="H523" s="3" t="str">
        <f>IF(ISNUMBER(MATCH(A523,Closed!$A:$A,0)), "Closed", IF(G523&lt;=2,"Daily",IF(G523&lt;=5,"Weekly",IF(G523&lt;=31,"Monthly",IF(G523&lt;=90,"Quarterly",IF(G523&lt;=180,"Semi-annual",IF(G523&lt;=366,"Annual","Missing Data")))))))</f>
        <v>Daily</v>
      </c>
      <c r="I523" s="3">
        <f>VLOOKUP($D523,LiquidityProfile!$A:$C,2,0)</f>
        <v>5</v>
      </c>
      <c r="J523" s="3">
        <f>VLOOKUP($D523,LiquidityProfile!$A:$C,3,0)</f>
        <v>15</v>
      </c>
      <c r="K523" s="3" t="str">
        <f t="shared" si="25"/>
        <v>Liquidity Provider</v>
      </c>
      <c r="L523" s="3" t="str">
        <f t="shared" si="26"/>
        <v>Liquidity Provider</v>
      </c>
    </row>
    <row r="524" spans="1:12" ht="15.75" thickBot="1" x14ac:dyDescent="0.3">
      <c r="A524" s="3" t="s">
        <v>984</v>
      </c>
      <c r="B524" s="3" t="s">
        <v>985</v>
      </c>
      <c r="C524" s="3" t="s">
        <v>40</v>
      </c>
      <c r="D524" s="3" t="s">
        <v>6</v>
      </c>
      <c r="E524" s="7">
        <v>45936</v>
      </c>
      <c r="F524" s="7">
        <v>45938</v>
      </c>
      <c r="G524" s="3">
        <f t="shared" si="24"/>
        <v>2</v>
      </c>
      <c r="H524" s="3" t="str">
        <f>IF(ISNUMBER(MATCH(A524,Closed!$A:$A,0)), "Closed", IF(G524&lt;=2,"Daily",IF(G524&lt;=5,"Weekly",IF(G524&lt;=31,"Monthly",IF(G524&lt;=90,"Quarterly",IF(G524&lt;=180,"Semi-annual",IF(G524&lt;=366,"Annual","Missing Data")))))))</f>
        <v>Daily</v>
      </c>
      <c r="I524" s="3">
        <f>VLOOKUP($D524,LiquidityProfile!$A:$C,2,0)</f>
        <v>5</v>
      </c>
      <c r="J524" s="3">
        <f>VLOOKUP($D524,LiquidityProfile!$A:$C,3,0)</f>
        <v>15</v>
      </c>
      <c r="K524" s="3" t="str">
        <f t="shared" si="25"/>
        <v>Liquidity Provider</v>
      </c>
      <c r="L524" s="3" t="str">
        <f t="shared" si="26"/>
        <v>Liquidity Provider</v>
      </c>
    </row>
    <row r="525" spans="1:12" ht="15.75" thickBot="1" x14ac:dyDescent="0.3">
      <c r="A525" s="3" t="s">
        <v>976</v>
      </c>
      <c r="B525" s="3" t="s">
        <v>977</v>
      </c>
      <c r="C525" s="3" t="s">
        <v>40</v>
      </c>
      <c r="D525" s="3" t="s">
        <v>6</v>
      </c>
      <c r="E525" s="7">
        <v>45936</v>
      </c>
      <c r="F525" s="7">
        <v>45938</v>
      </c>
      <c r="G525" s="3">
        <f t="shared" si="24"/>
        <v>2</v>
      </c>
      <c r="H525" s="3" t="str">
        <f>IF(ISNUMBER(MATCH(A525,Closed!$A:$A,0)), "Closed", IF(G525&lt;=2,"Daily",IF(G525&lt;=5,"Weekly",IF(G525&lt;=31,"Monthly",IF(G525&lt;=90,"Quarterly",IF(G525&lt;=180,"Semi-annual",IF(G525&lt;=366,"Annual","Missing Data")))))))</f>
        <v>Daily</v>
      </c>
      <c r="I525" s="3">
        <f>VLOOKUP($D525,LiquidityProfile!$A:$C,2,0)</f>
        <v>5</v>
      </c>
      <c r="J525" s="3">
        <f>VLOOKUP($D525,LiquidityProfile!$A:$C,3,0)</f>
        <v>15</v>
      </c>
      <c r="K525" s="3" t="str">
        <f t="shared" si="25"/>
        <v>Liquidity Provider</v>
      </c>
      <c r="L525" s="3" t="str">
        <f t="shared" si="26"/>
        <v>Liquidity Provider</v>
      </c>
    </row>
    <row r="526" spans="1:12" ht="15.75" thickBot="1" x14ac:dyDescent="0.3">
      <c r="A526" s="3" t="s">
        <v>1853</v>
      </c>
      <c r="B526" s="3" t="s">
        <v>1854</v>
      </c>
      <c r="C526" s="3" t="s">
        <v>65</v>
      </c>
      <c r="D526" s="3" t="s">
        <v>6</v>
      </c>
      <c r="E526" s="7">
        <v>45933</v>
      </c>
      <c r="F526" s="7">
        <v>45938</v>
      </c>
      <c r="G526" s="3">
        <f t="shared" si="24"/>
        <v>5</v>
      </c>
      <c r="H526" s="3" t="str">
        <f>IF(ISNUMBER(MATCH(A526,Closed!$A:$A,0)), "Closed", IF(G526&lt;=2,"Daily",IF(G526&lt;=5,"Weekly",IF(G526&lt;=31,"Monthly",IF(G526&lt;=90,"Quarterly",IF(G526&lt;=180,"Semi-annual",IF(G526&lt;=366,"Annual","Missing Data")))))))</f>
        <v>Weekly</v>
      </c>
      <c r="I526" s="3">
        <f>VLOOKUP($D526,LiquidityProfile!$A:$C,2,0)</f>
        <v>5</v>
      </c>
      <c r="J526" s="3">
        <f>VLOOKUP($D526,LiquidityProfile!$A:$C,3,0)</f>
        <v>15</v>
      </c>
      <c r="K526" s="3" t="str">
        <f t="shared" si="25"/>
        <v>Liquidity Provider</v>
      </c>
      <c r="L526" s="3" t="str">
        <f t="shared" si="26"/>
        <v>Liquidity Provider</v>
      </c>
    </row>
    <row r="527" spans="1:12" ht="24.75" thickBot="1" x14ac:dyDescent="0.3">
      <c r="A527" s="3" t="s">
        <v>1855</v>
      </c>
      <c r="B527" s="3" t="s">
        <v>1856</v>
      </c>
      <c r="C527" s="3" t="s">
        <v>65</v>
      </c>
      <c r="D527" s="3" t="s">
        <v>6</v>
      </c>
      <c r="E527" s="7">
        <v>45936</v>
      </c>
      <c r="F527" s="7">
        <v>45938</v>
      </c>
      <c r="G527" s="3">
        <f t="shared" si="24"/>
        <v>2</v>
      </c>
      <c r="H527" s="3" t="str">
        <f>IF(ISNUMBER(MATCH(A527,Closed!$A:$A,0)), "Closed", IF(G527&lt;=2,"Daily",IF(G527&lt;=5,"Weekly",IF(G527&lt;=31,"Monthly",IF(G527&lt;=90,"Quarterly",IF(G527&lt;=180,"Semi-annual",IF(G527&lt;=366,"Annual","Missing Data")))))))</f>
        <v>Daily</v>
      </c>
      <c r="I527" s="3">
        <f>VLOOKUP($D527,LiquidityProfile!$A:$C,2,0)</f>
        <v>5</v>
      </c>
      <c r="J527" s="3">
        <f>VLOOKUP($D527,LiquidityProfile!$A:$C,3,0)</f>
        <v>15</v>
      </c>
      <c r="K527" s="3" t="str">
        <f t="shared" si="25"/>
        <v>Liquidity Provider</v>
      </c>
      <c r="L527" s="3" t="str">
        <f t="shared" si="26"/>
        <v>Liquidity Provider</v>
      </c>
    </row>
    <row r="528" spans="1:12" ht="15.75" thickBot="1" x14ac:dyDescent="0.3">
      <c r="A528" s="3" t="s">
        <v>1857</v>
      </c>
      <c r="B528" s="3" t="s">
        <v>1858</v>
      </c>
      <c r="C528" s="3" t="s">
        <v>65</v>
      </c>
      <c r="D528" s="3" t="s">
        <v>6</v>
      </c>
      <c r="E528" s="7">
        <v>45204</v>
      </c>
      <c r="F528" s="7">
        <v>45938</v>
      </c>
      <c r="G528" s="3">
        <f t="shared" si="24"/>
        <v>734</v>
      </c>
      <c r="H528" s="3" t="str">
        <f>IF(ISNUMBER(MATCH(A528,Closed!$A:$A,0)), "Closed", IF(G528&lt;=2,"Daily",IF(G528&lt;=5,"Weekly",IF(G528&lt;=31,"Monthly",IF(G528&lt;=90,"Quarterly",IF(G528&lt;=180,"Semi-annual",IF(G528&lt;=366,"Annual","Missing Data")))))))</f>
        <v>Closed</v>
      </c>
      <c r="I528" s="3">
        <f>VLOOKUP($D528,LiquidityProfile!$A:$C,2,0)</f>
        <v>5</v>
      </c>
      <c r="J528" s="3">
        <f>VLOOKUP($D528,LiquidityProfile!$A:$C,3,0)</f>
        <v>15</v>
      </c>
      <c r="K528" s="3" t="str">
        <f t="shared" si="25"/>
        <v>Not Applicable</v>
      </c>
      <c r="L528" s="3" t="str">
        <f t="shared" si="26"/>
        <v>Not Applicable</v>
      </c>
    </row>
    <row r="529" spans="1:12" ht="15.75" thickBot="1" x14ac:dyDescent="0.3">
      <c r="A529" s="3" t="s">
        <v>1859</v>
      </c>
      <c r="B529" s="3" t="s">
        <v>1860</v>
      </c>
      <c r="C529" s="3" t="s">
        <v>65</v>
      </c>
      <c r="D529" s="3" t="s">
        <v>6</v>
      </c>
      <c r="E529" s="7">
        <v>45933</v>
      </c>
      <c r="F529" s="7">
        <v>45938</v>
      </c>
      <c r="G529" s="3">
        <f t="shared" si="24"/>
        <v>5</v>
      </c>
      <c r="H529" s="3" t="str">
        <f>IF(ISNUMBER(MATCH(A529,Closed!$A:$A,0)), "Closed", IF(G529&lt;=2,"Daily",IF(G529&lt;=5,"Weekly",IF(G529&lt;=31,"Monthly",IF(G529&lt;=90,"Quarterly",IF(G529&lt;=180,"Semi-annual",IF(G529&lt;=366,"Annual","Missing Data")))))))</f>
        <v>Weekly</v>
      </c>
      <c r="I529" s="3">
        <f>VLOOKUP($D529,LiquidityProfile!$A:$C,2,0)</f>
        <v>5</v>
      </c>
      <c r="J529" s="3">
        <f>VLOOKUP($D529,LiquidityProfile!$A:$C,3,0)</f>
        <v>15</v>
      </c>
      <c r="K529" s="3" t="str">
        <f t="shared" si="25"/>
        <v>Liquidity Provider</v>
      </c>
      <c r="L529" s="3" t="str">
        <f t="shared" si="26"/>
        <v>Liquidity Provider</v>
      </c>
    </row>
    <row r="530" spans="1:12" ht="15.75" thickBot="1" x14ac:dyDescent="0.3">
      <c r="A530" s="3" t="s">
        <v>1861</v>
      </c>
      <c r="B530" s="3" t="s">
        <v>1862</v>
      </c>
      <c r="C530" s="3" t="s">
        <v>65</v>
      </c>
      <c r="D530" s="3" t="s">
        <v>6</v>
      </c>
      <c r="E530" s="7">
        <v>45933</v>
      </c>
      <c r="F530" s="7">
        <v>45938</v>
      </c>
      <c r="G530" s="3">
        <f t="shared" si="24"/>
        <v>5</v>
      </c>
      <c r="H530" s="3" t="str">
        <f>IF(ISNUMBER(MATCH(A530,Closed!$A:$A,0)), "Closed", IF(G530&lt;=2,"Daily",IF(G530&lt;=5,"Weekly",IF(G530&lt;=31,"Monthly",IF(G530&lt;=90,"Quarterly",IF(G530&lt;=180,"Semi-annual",IF(G530&lt;=366,"Annual","Missing Data")))))))</f>
        <v>Weekly</v>
      </c>
      <c r="I530" s="3">
        <f>VLOOKUP($D530,LiquidityProfile!$A:$C,2,0)</f>
        <v>5</v>
      </c>
      <c r="J530" s="3">
        <f>VLOOKUP($D530,LiquidityProfile!$A:$C,3,0)</f>
        <v>15</v>
      </c>
      <c r="K530" s="3" t="str">
        <f t="shared" si="25"/>
        <v>Liquidity Provider</v>
      </c>
      <c r="L530" s="3" t="str">
        <f t="shared" si="26"/>
        <v>Liquidity Provider</v>
      </c>
    </row>
    <row r="531" spans="1:12" ht="15.75" thickBot="1" x14ac:dyDescent="0.3">
      <c r="A531" s="3" t="s">
        <v>1863</v>
      </c>
      <c r="B531" s="3" t="s">
        <v>1864</v>
      </c>
      <c r="C531" s="3" t="s">
        <v>65</v>
      </c>
      <c r="D531" s="3" t="s">
        <v>6</v>
      </c>
      <c r="E531" s="7">
        <v>45936</v>
      </c>
      <c r="F531" s="7">
        <v>45938</v>
      </c>
      <c r="G531" s="3">
        <f t="shared" si="24"/>
        <v>2</v>
      </c>
      <c r="H531" s="3" t="str">
        <f>IF(ISNUMBER(MATCH(A531,Closed!$A:$A,0)), "Closed", IF(G531&lt;=2,"Daily",IF(G531&lt;=5,"Weekly",IF(G531&lt;=31,"Monthly",IF(G531&lt;=90,"Quarterly",IF(G531&lt;=180,"Semi-annual",IF(G531&lt;=366,"Annual","Missing Data")))))))</f>
        <v>Daily</v>
      </c>
      <c r="I531" s="3">
        <f>VLOOKUP($D531,LiquidityProfile!$A:$C,2,0)</f>
        <v>5</v>
      </c>
      <c r="J531" s="3">
        <f>VLOOKUP($D531,LiquidityProfile!$A:$C,3,0)</f>
        <v>15</v>
      </c>
      <c r="K531" s="3" t="str">
        <f t="shared" si="25"/>
        <v>Liquidity Provider</v>
      </c>
      <c r="L531" s="3" t="str">
        <f t="shared" si="26"/>
        <v>Liquidity Provider</v>
      </c>
    </row>
    <row r="532" spans="1:12" ht="15.75" thickBot="1" x14ac:dyDescent="0.3">
      <c r="A532" s="3" t="s">
        <v>1865</v>
      </c>
      <c r="B532" s="3" t="s">
        <v>1866</v>
      </c>
      <c r="C532" s="3" t="s">
        <v>65</v>
      </c>
      <c r="D532" s="3" t="s">
        <v>6</v>
      </c>
      <c r="E532" s="7">
        <v>45933</v>
      </c>
      <c r="F532" s="7">
        <v>45938</v>
      </c>
      <c r="G532" s="3">
        <f t="shared" si="24"/>
        <v>5</v>
      </c>
      <c r="H532" s="3" t="str">
        <f>IF(ISNUMBER(MATCH(A532,Closed!$A:$A,0)), "Closed", IF(G532&lt;=2,"Daily",IF(G532&lt;=5,"Weekly",IF(G532&lt;=31,"Monthly",IF(G532&lt;=90,"Quarterly",IF(G532&lt;=180,"Semi-annual",IF(G532&lt;=366,"Annual","Missing Data")))))))</f>
        <v>Weekly</v>
      </c>
      <c r="I532" s="3">
        <f>VLOOKUP($D532,LiquidityProfile!$A:$C,2,0)</f>
        <v>5</v>
      </c>
      <c r="J532" s="3">
        <f>VLOOKUP($D532,LiquidityProfile!$A:$C,3,0)</f>
        <v>15</v>
      </c>
      <c r="K532" s="3" t="str">
        <f t="shared" si="25"/>
        <v>Liquidity Provider</v>
      </c>
      <c r="L532" s="3" t="str">
        <f t="shared" si="26"/>
        <v>Liquidity Provider</v>
      </c>
    </row>
    <row r="533" spans="1:12" ht="15.75" thickBot="1" x14ac:dyDescent="0.3">
      <c r="A533" s="3" t="s">
        <v>1867</v>
      </c>
      <c r="B533" s="3" t="s">
        <v>1868</v>
      </c>
      <c r="C533" s="3" t="s">
        <v>65</v>
      </c>
      <c r="D533" s="3" t="s">
        <v>6</v>
      </c>
      <c r="E533" s="7">
        <v>45936</v>
      </c>
      <c r="F533" s="7">
        <v>45938</v>
      </c>
      <c r="G533" s="3">
        <f t="shared" si="24"/>
        <v>2</v>
      </c>
      <c r="H533" s="3" t="str">
        <f>IF(ISNUMBER(MATCH(A533,Closed!$A:$A,0)), "Closed", IF(G533&lt;=2,"Daily",IF(G533&lt;=5,"Weekly",IF(G533&lt;=31,"Monthly",IF(G533&lt;=90,"Quarterly",IF(G533&lt;=180,"Semi-annual",IF(G533&lt;=366,"Annual","Missing Data")))))))</f>
        <v>Daily</v>
      </c>
      <c r="I533" s="3">
        <f>VLOOKUP($D533,LiquidityProfile!$A:$C,2,0)</f>
        <v>5</v>
      </c>
      <c r="J533" s="3">
        <f>VLOOKUP($D533,LiquidityProfile!$A:$C,3,0)</f>
        <v>15</v>
      </c>
      <c r="K533" s="3" t="str">
        <f t="shared" si="25"/>
        <v>Liquidity Provider</v>
      </c>
      <c r="L533" s="3" t="str">
        <f t="shared" si="26"/>
        <v>Liquidity Provider</v>
      </c>
    </row>
    <row r="534" spans="1:12" ht="15.75" thickBot="1" x14ac:dyDescent="0.3">
      <c r="A534" s="3" t="s">
        <v>1869</v>
      </c>
      <c r="B534" s="3" t="s">
        <v>1870</v>
      </c>
      <c r="C534" s="3" t="s">
        <v>65</v>
      </c>
      <c r="D534" s="3" t="s">
        <v>6</v>
      </c>
      <c r="E534" s="7">
        <v>45933</v>
      </c>
      <c r="F534" s="7">
        <v>45938</v>
      </c>
      <c r="G534" s="3">
        <f t="shared" si="24"/>
        <v>5</v>
      </c>
      <c r="H534" s="3" t="str">
        <f>IF(ISNUMBER(MATCH(A534,Closed!$A:$A,0)), "Closed", IF(G534&lt;=2,"Daily",IF(G534&lt;=5,"Weekly",IF(G534&lt;=31,"Monthly",IF(G534&lt;=90,"Quarterly",IF(G534&lt;=180,"Semi-annual",IF(G534&lt;=366,"Annual","Missing Data")))))))</f>
        <v>Weekly</v>
      </c>
      <c r="I534" s="3">
        <f>VLOOKUP($D534,LiquidityProfile!$A:$C,2,0)</f>
        <v>5</v>
      </c>
      <c r="J534" s="3">
        <f>VLOOKUP($D534,LiquidityProfile!$A:$C,3,0)</f>
        <v>15</v>
      </c>
      <c r="K534" s="3" t="str">
        <f t="shared" si="25"/>
        <v>Liquidity Provider</v>
      </c>
      <c r="L534" s="3" t="str">
        <f t="shared" si="26"/>
        <v>Liquidity Provider</v>
      </c>
    </row>
    <row r="535" spans="1:12" ht="15.75" thickBot="1" x14ac:dyDescent="0.3">
      <c r="A535" s="3" t="s">
        <v>1871</v>
      </c>
      <c r="B535" s="3" t="s">
        <v>1872</v>
      </c>
      <c r="C535" s="3" t="s">
        <v>65</v>
      </c>
      <c r="D535" s="3" t="s">
        <v>6</v>
      </c>
      <c r="E535" s="7">
        <v>45936</v>
      </c>
      <c r="F535" s="7">
        <v>45938</v>
      </c>
      <c r="G535" s="3">
        <f t="shared" si="24"/>
        <v>2</v>
      </c>
      <c r="H535" s="3" t="str">
        <f>IF(ISNUMBER(MATCH(A535,Closed!$A:$A,0)), "Closed", IF(G535&lt;=2,"Daily",IF(G535&lt;=5,"Weekly",IF(G535&lt;=31,"Monthly",IF(G535&lt;=90,"Quarterly",IF(G535&lt;=180,"Semi-annual",IF(G535&lt;=366,"Annual","Missing Data")))))))</f>
        <v>Daily</v>
      </c>
      <c r="I535" s="3">
        <f>VLOOKUP($D535,LiquidityProfile!$A:$C,2,0)</f>
        <v>5</v>
      </c>
      <c r="J535" s="3">
        <f>VLOOKUP($D535,LiquidityProfile!$A:$C,3,0)</f>
        <v>15</v>
      </c>
      <c r="K535" s="3" t="str">
        <f t="shared" si="25"/>
        <v>Liquidity Provider</v>
      </c>
      <c r="L535" s="3" t="str">
        <f t="shared" si="26"/>
        <v>Liquidity Provider</v>
      </c>
    </row>
    <row r="536" spans="1:12" ht="15.75" thickBot="1" x14ac:dyDescent="0.3">
      <c r="A536" s="3" t="s">
        <v>1873</v>
      </c>
      <c r="B536" s="3" t="s">
        <v>1874</v>
      </c>
      <c r="C536" s="3" t="s">
        <v>65</v>
      </c>
      <c r="D536" s="3" t="s">
        <v>6</v>
      </c>
      <c r="E536" s="7">
        <v>45933</v>
      </c>
      <c r="F536" s="7">
        <v>45938</v>
      </c>
      <c r="G536" s="3">
        <f t="shared" si="24"/>
        <v>5</v>
      </c>
      <c r="H536" s="3" t="str">
        <f>IF(ISNUMBER(MATCH(A536,Closed!$A:$A,0)), "Closed", IF(G536&lt;=2,"Daily",IF(G536&lt;=5,"Weekly",IF(G536&lt;=31,"Monthly",IF(G536&lt;=90,"Quarterly",IF(G536&lt;=180,"Semi-annual",IF(G536&lt;=366,"Annual","Missing Data")))))))</f>
        <v>Weekly</v>
      </c>
      <c r="I536" s="3">
        <f>VLOOKUP($D536,LiquidityProfile!$A:$C,2,0)</f>
        <v>5</v>
      </c>
      <c r="J536" s="3">
        <f>VLOOKUP($D536,LiquidityProfile!$A:$C,3,0)</f>
        <v>15</v>
      </c>
      <c r="K536" s="3" t="str">
        <f t="shared" si="25"/>
        <v>Liquidity Provider</v>
      </c>
      <c r="L536" s="3" t="str">
        <f t="shared" si="26"/>
        <v>Liquidity Provider</v>
      </c>
    </row>
    <row r="537" spans="1:12" ht="15.75" thickBot="1" x14ac:dyDescent="0.3">
      <c r="A537" s="3" t="s">
        <v>988</v>
      </c>
      <c r="B537" s="3" t="s">
        <v>989</v>
      </c>
      <c r="C537" s="3" t="s">
        <v>65</v>
      </c>
      <c r="D537" s="3" t="s">
        <v>6</v>
      </c>
      <c r="E537" s="7">
        <v>45933</v>
      </c>
      <c r="F537" s="7">
        <v>45938</v>
      </c>
      <c r="G537" s="3">
        <f t="shared" si="24"/>
        <v>5</v>
      </c>
      <c r="H537" s="3" t="str">
        <f>IF(ISNUMBER(MATCH(A537,Closed!$A:$A,0)), "Closed", IF(G537&lt;=2,"Daily",IF(G537&lt;=5,"Weekly",IF(G537&lt;=31,"Monthly",IF(G537&lt;=90,"Quarterly",IF(G537&lt;=180,"Semi-annual",IF(G537&lt;=366,"Annual","Missing Data")))))))</f>
        <v>Weekly</v>
      </c>
      <c r="I537" s="3">
        <f>VLOOKUP($D537,LiquidityProfile!$A:$C,2,0)</f>
        <v>5</v>
      </c>
      <c r="J537" s="3">
        <f>VLOOKUP($D537,LiquidityProfile!$A:$C,3,0)</f>
        <v>15</v>
      </c>
      <c r="K537" s="3" t="str">
        <f t="shared" si="25"/>
        <v>Liquidity Provider</v>
      </c>
      <c r="L537" s="3" t="str">
        <f t="shared" si="26"/>
        <v>Liquidity Provider</v>
      </c>
    </row>
    <row r="538" spans="1:12" ht="15.75" thickBot="1" x14ac:dyDescent="0.3">
      <c r="A538" s="3" t="s">
        <v>990</v>
      </c>
      <c r="B538" s="3" t="s">
        <v>991</v>
      </c>
      <c r="C538" s="3" t="s">
        <v>65</v>
      </c>
      <c r="D538" s="3" t="s">
        <v>6</v>
      </c>
      <c r="E538" s="7">
        <v>45937</v>
      </c>
      <c r="F538" s="7">
        <v>45938</v>
      </c>
      <c r="G538" s="3">
        <f t="shared" si="24"/>
        <v>1</v>
      </c>
      <c r="H538" s="3" t="str">
        <f>IF(ISNUMBER(MATCH(A538,Closed!$A:$A,0)), "Closed", IF(G538&lt;=2,"Daily",IF(G538&lt;=5,"Weekly",IF(G538&lt;=31,"Monthly",IF(G538&lt;=90,"Quarterly",IF(G538&lt;=180,"Semi-annual",IF(G538&lt;=366,"Annual","Missing Data")))))))</f>
        <v>Daily</v>
      </c>
      <c r="I538" s="3">
        <f>VLOOKUP($D538,LiquidityProfile!$A:$C,2,0)</f>
        <v>5</v>
      </c>
      <c r="J538" s="3">
        <f>VLOOKUP($D538,LiquidityProfile!$A:$C,3,0)</f>
        <v>15</v>
      </c>
      <c r="K538" s="3" t="str">
        <f t="shared" si="25"/>
        <v>Liquidity Provider</v>
      </c>
      <c r="L538" s="3" t="str">
        <f t="shared" si="26"/>
        <v>Liquidity Provider</v>
      </c>
    </row>
    <row r="539" spans="1:12" ht="15.75" thickBot="1" x14ac:dyDescent="0.3">
      <c r="A539" s="3" t="s">
        <v>992</v>
      </c>
      <c r="B539" s="3" t="s">
        <v>993</v>
      </c>
      <c r="C539" s="3" t="s">
        <v>65</v>
      </c>
      <c r="D539" s="3" t="s">
        <v>6</v>
      </c>
      <c r="E539" s="7">
        <v>45933</v>
      </c>
      <c r="F539" s="7">
        <v>45938</v>
      </c>
      <c r="G539" s="3">
        <f t="shared" si="24"/>
        <v>5</v>
      </c>
      <c r="H539" s="3" t="str">
        <f>IF(ISNUMBER(MATCH(A539,Closed!$A:$A,0)), "Closed", IF(G539&lt;=2,"Daily",IF(G539&lt;=5,"Weekly",IF(G539&lt;=31,"Monthly",IF(G539&lt;=90,"Quarterly",IF(G539&lt;=180,"Semi-annual",IF(G539&lt;=366,"Annual","Missing Data")))))))</f>
        <v>Weekly</v>
      </c>
      <c r="I539" s="3">
        <f>VLOOKUP($D539,LiquidityProfile!$A:$C,2,0)</f>
        <v>5</v>
      </c>
      <c r="J539" s="3">
        <f>VLOOKUP($D539,LiquidityProfile!$A:$C,3,0)</f>
        <v>15</v>
      </c>
      <c r="K539" s="3" t="str">
        <f t="shared" si="25"/>
        <v>Liquidity Provider</v>
      </c>
      <c r="L539" s="3" t="str">
        <f t="shared" si="26"/>
        <v>Liquidity Provider</v>
      </c>
    </row>
    <row r="540" spans="1:12" ht="15.75" thickBot="1" x14ac:dyDescent="0.3">
      <c r="A540" s="3" t="s">
        <v>996</v>
      </c>
      <c r="B540" s="3" t="s">
        <v>997</v>
      </c>
      <c r="C540" s="3" t="s">
        <v>65</v>
      </c>
      <c r="D540" s="3" t="s">
        <v>6</v>
      </c>
      <c r="E540" s="7">
        <v>45933</v>
      </c>
      <c r="F540" s="7">
        <v>45938</v>
      </c>
      <c r="G540" s="3">
        <f t="shared" si="24"/>
        <v>5</v>
      </c>
      <c r="H540" s="3" t="str">
        <f>IF(ISNUMBER(MATCH(A540,Closed!$A:$A,0)), "Closed", IF(G540&lt;=2,"Daily",IF(G540&lt;=5,"Weekly",IF(G540&lt;=31,"Monthly",IF(G540&lt;=90,"Quarterly",IF(G540&lt;=180,"Semi-annual",IF(G540&lt;=366,"Annual","Missing Data")))))))</f>
        <v>Weekly</v>
      </c>
      <c r="I540" s="3">
        <f>VLOOKUP($D540,LiquidityProfile!$A:$C,2,0)</f>
        <v>5</v>
      </c>
      <c r="J540" s="3">
        <f>VLOOKUP($D540,LiquidityProfile!$A:$C,3,0)</f>
        <v>15</v>
      </c>
      <c r="K540" s="3" t="str">
        <f t="shared" si="25"/>
        <v>Liquidity Provider</v>
      </c>
      <c r="L540" s="3" t="str">
        <f t="shared" si="26"/>
        <v>Liquidity Provider</v>
      </c>
    </row>
    <row r="541" spans="1:12" ht="15.75" thickBot="1" x14ac:dyDescent="0.3">
      <c r="A541" s="3" t="s">
        <v>1012</v>
      </c>
      <c r="B541" s="3" t="s">
        <v>1013</v>
      </c>
      <c r="C541" s="3" t="s">
        <v>65</v>
      </c>
      <c r="D541" s="3" t="s">
        <v>6</v>
      </c>
      <c r="E541" s="7">
        <v>45933</v>
      </c>
      <c r="F541" s="7">
        <v>45938</v>
      </c>
      <c r="G541" s="3">
        <f t="shared" si="24"/>
        <v>5</v>
      </c>
      <c r="H541" s="3" t="str">
        <f>IF(ISNUMBER(MATCH(A541,Closed!$A:$A,0)), "Closed", IF(G541&lt;=2,"Daily",IF(G541&lt;=5,"Weekly",IF(G541&lt;=31,"Monthly",IF(G541&lt;=90,"Quarterly",IF(G541&lt;=180,"Semi-annual",IF(G541&lt;=366,"Annual","Missing Data")))))))</f>
        <v>Weekly</v>
      </c>
      <c r="I541" s="3">
        <f>VLOOKUP($D541,LiquidityProfile!$A:$C,2,0)</f>
        <v>5</v>
      </c>
      <c r="J541" s="3">
        <f>VLOOKUP($D541,LiquidityProfile!$A:$C,3,0)</f>
        <v>15</v>
      </c>
      <c r="K541" s="3" t="str">
        <f t="shared" si="25"/>
        <v>Liquidity Provider</v>
      </c>
      <c r="L541" s="3" t="str">
        <f t="shared" si="26"/>
        <v>Liquidity Provider</v>
      </c>
    </row>
    <row r="542" spans="1:12" ht="15.75" thickBot="1" x14ac:dyDescent="0.3">
      <c r="A542" s="3" t="s">
        <v>994</v>
      </c>
      <c r="B542" s="3" t="s">
        <v>995</v>
      </c>
      <c r="C542" s="3" t="s">
        <v>65</v>
      </c>
      <c r="D542" s="3" t="s">
        <v>6</v>
      </c>
      <c r="E542" s="7">
        <v>45937</v>
      </c>
      <c r="F542" s="7">
        <v>45938</v>
      </c>
      <c r="G542" s="3">
        <f t="shared" si="24"/>
        <v>1</v>
      </c>
      <c r="H542" s="3" t="str">
        <f>IF(ISNUMBER(MATCH(A542,Closed!$A:$A,0)), "Closed", IF(G542&lt;=2,"Daily",IF(G542&lt;=5,"Weekly",IF(G542&lt;=31,"Monthly",IF(G542&lt;=90,"Quarterly",IF(G542&lt;=180,"Semi-annual",IF(G542&lt;=366,"Annual","Missing Data")))))))</f>
        <v>Daily</v>
      </c>
      <c r="I542" s="3">
        <f>VLOOKUP($D542,LiquidityProfile!$A:$C,2,0)</f>
        <v>5</v>
      </c>
      <c r="J542" s="3">
        <f>VLOOKUP($D542,LiquidityProfile!$A:$C,3,0)</f>
        <v>15</v>
      </c>
      <c r="K542" s="3" t="str">
        <f t="shared" si="25"/>
        <v>Liquidity Provider</v>
      </c>
      <c r="L542" s="3" t="str">
        <f t="shared" si="26"/>
        <v>Liquidity Provider</v>
      </c>
    </row>
    <row r="543" spans="1:12" ht="15.75" thickBot="1" x14ac:dyDescent="0.3">
      <c r="A543" s="3" t="s">
        <v>1875</v>
      </c>
      <c r="B543" s="3" t="s">
        <v>1876</v>
      </c>
      <c r="C543" s="3" t="s">
        <v>65</v>
      </c>
      <c r="D543" s="3" t="s">
        <v>6</v>
      </c>
      <c r="E543" s="7">
        <v>45933</v>
      </c>
      <c r="F543" s="7">
        <v>45938</v>
      </c>
      <c r="G543" s="3">
        <f t="shared" si="24"/>
        <v>5</v>
      </c>
      <c r="H543" s="3" t="str">
        <f>IF(ISNUMBER(MATCH(A543,Closed!$A:$A,0)), "Closed", IF(G543&lt;=2,"Daily",IF(G543&lt;=5,"Weekly",IF(G543&lt;=31,"Monthly",IF(G543&lt;=90,"Quarterly",IF(G543&lt;=180,"Semi-annual",IF(G543&lt;=366,"Annual","Missing Data")))))))</f>
        <v>Weekly</v>
      </c>
      <c r="I543" s="3">
        <f>VLOOKUP($D543,LiquidityProfile!$A:$C,2,0)</f>
        <v>5</v>
      </c>
      <c r="J543" s="3">
        <f>VLOOKUP($D543,LiquidityProfile!$A:$C,3,0)</f>
        <v>15</v>
      </c>
      <c r="K543" s="3" t="str">
        <f t="shared" si="25"/>
        <v>Liquidity Provider</v>
      </c>
      <c r="L543" s="3" t="str">
        <f t="shared" si="26"/>
        <v>Liquidity Provider</v>
      </c>
    </row>
    <row r="544" spans="1:12" ht="15.75" thickBot="1" x14ac:dyDescent="0.3">
      <c r="A544" s="3" t="s">
        <v>998</v>
      </c>
      <c r="B544" s="3" t="s">
        <v>999</v>
      </c>
      <c r="C544" s="3" t="s">
        <v>65</v>
      </c>
      <c r="D544" s="3" t="s">
        <v>6</v>
      </c>
      <c r="E544" s="7">
        <v>45936</v>
      </c>
      <c r="F544" s="7">
        <v>45938</v>
      </c>
      <c r="G544" s="3">
        <f t="shared" si="24"/>
        <v>2</v>
      </c>
      <c r="H544" s="3" t="str">
        <f>IF(ISNUMBER(MATCH(A544,Closed!$A:$A,0)), "Closed", IF(G544&lt;=2,"Daily",IF(G544&lt;=5,"Weekly",IF(G544&lt;=31,"Monthly",IF(G544&lt;=90,"Quarterly",IF(G544&lt;=180,"Semi-annual",IF(G544&lt;=366,"Annual","Missing Data")))))))</f>
        <v>Daily</v>
      </c>
      <c r="I544" s="3">
        <f>VLOOKUP($D544,LiquidityProfile!$A:$C,2,0)</f>
        <v>5</v>
      </c>
      <c r="J544" s="3">
        <f>VLOOKUP($D544,LiquidityProfile!$A:$C,3,0)</f>
        <v>15</v>
      </c>
      <c r="K544" s="3" t="str">
        <f t="shared" si="25"/>
        <v>Liquidity Provider</v>
      </c>
      <c r="L544" s="3" t="str">
        <f t="shared" si="26"/>
        <v>Liquidity Provider</v>
      </c>
    </row>
    <row r="545" spans="1:12" ht="15.75" thickBot="1" x14ac:dyDescent="0.3">
      <c r="A545" s="3" t="s">
        <v>1008</v>
      </c>
      <c r="B545" s="3" t="s">
        <v>1009</v>
      </c>
      <c r="C545" s="3" t="s">
        <v>65</v>
      </c>
      <c r="D545" s="3" t="s">
        <v>6</v>
      </c>
      <c r="E545" s="7">
        <v>45933</v>
      </c>
      <c r="F545" s="7">
        <v>45938</v>
      </c>
      <c r="G545" s="3">
        <f t="shared" si="24"/>
        <v>5</v>
      </c>
      <c r="H545" s="3" t="str">
        <f>IF(ISNUMBER(MATCH(A545,Closed!$A:$A,0)), "Closed", IF(G545&lt;=2,"Daily",IF(G545&lt;=5,"Weekly",IF(G545&lt;=31,"Monthly",IF(G545&lt;=90,"Quarterly",IF(G545&lt;=180,"Semi-annual",IF(G545&lt;=366,"Annual","Missing Data")))))))</f>
        <v>Weekly</v>
      </c>
      <c r="I545" s="3">
        <f>VLOOKUP($D545,LiquidityProfile!$A:$C,2,0)</f>
        <v>5</v>
      </c>
      <c r="J545" s="3">
        <f>VLOOKUP($D545,LiquidityProfile!$A:$C,3,0)</f>
        <v>15</v>
      </c>
      <c r="K545" s="3" t="str">
        <f t="shared" si="25"/>
        <v>Liquidity Provider</v>
      </c>
      <c r="L545" s="3" t="str">
        <f t="shared" si="26"/>
        <v>Liquidity Provider</v>
      </c>
    </row>
    <row r="546" spans="1:12" ht="15.75" thickBot="1" x14ac:dyDescent="0.3">
      <c r="A546" s="3" t="s">
        <v>1002</v>
      </c>
      <c r="B546" s="3" t="s">
        <v>1003</v>
      </c>
      <c r="C546" s="3" t="s">
        <v>65</v>
      </c>
      <c r="D546" s="3" t="s">
        <v>6</v>
      </c>
      <c r="E546" s="7">
        <v>45936</v>
      </c>
      <c r="F546" s="7">
        <v>45938</v>
      </c>
      <c r="G546" s="3">
        <f t="shared" si="24"/>
        <v>2</v>
      </c>
      <c r="H546" s="3" t="str">
        <f>IF(ISNUMBER(MATCH(A546,Closed!$A:$A,0)), "Closed", IF(G546&lt;=2,"Daily",IF(G546&lt;=5,"Weekly",IF(G546&lt;=31,"Monthly",IF(G546&lt;=90,"Quarterly",IF(G546&lt;=180,"Semi-annual",IF(G546&lt;=366,"Annual","Missing Data")))))))</f>
        <v>Daily</v>
      </c>
      <c r="I546" s="3">
        <f>VLOOKUP($D546,LiquidityProfile!$A:$C,2,0)</f>
        <v>5</v>
      </c>
      <c r="J546" s="3">
        <f>VLOOKUP($D546,LiquidityProfile!$A:$C,3,0)</f>
        <v>15</v>
      </c>
      <c r="K546" s="3" t="str">
        <f t="shared" si="25"/>
        <v>Liquidity Provider</v>
      </c>
      <c r="L546" s="3" t="str">
        <f t="shared" si="26"/>
        <v>Liquidity Provider</v>
      </c>
    </row>
    <row r="547" spans="1:12" ht="15.75" thickBot="1" x14ac:dyDescent="0.3">
      <c r="A547" s="3" t="s">
        <v>1201</v>
      </c>
      <c r="B547" s="3" t="s">
        <v>1202</v>
      </c>
      <c r="C547" s="3" t="s">
        <v>40</v>
      </c>
      <c r="D547" s="3" t="s">
        <v>8</v>
      </c>
      <c r="E547" s="7">
        <v>45937</v>
      </c>
      <c r="F547" s="7">
        <v>45938</v>
      </c>
      <c r="G547" s="3">
        <f t="shared" si="24"/>
        <v>1</v>
      </c>
      <c r="H547" s="3" t="str">
        <f>IF(ISNUMBER(MATCH(A547,Closed!$A:$A,0)), "Closed", IF(G547&lt;=2,"Daily",IF(G547&lt;=5,"Weekly",IF(G547&lt;=31,"Monthly",IF(G547&lt;=90,"Quarterly",IF(G547&lt;=180,"Semi-annual",IF(G547&lt;=366,"Annual","Missing Data")))))))</f>
        <v>Daily</v>
      </c>
      <c r="I547" s="3">
        <f>VLOOKUP($D547,LiquidityProfile!$A:$C,2,0)</f>
        <v>5</v>
      </c>
      <c r="J547" s="3">
        <f>VLOOKUP($D547,LiquidityProfile!$A:$C,3,0)</f>
        <v>180</v>
      </c>
      <c r="K547" s="3" t="str">
        <f t="shared" si="25"/>
        <v>Liquidity Provider</v>
      </c>
      <c r="L547" s="3" t="str">
        <f t="shared" si="26"/>
        <v>Liquidity Receiver</v>
      </c>
    </row>
    <row r="548" spans="1:12" ht="15.75" thickBot="1" x14ac:dyDescent="0.3">
      <c r="A548" s="3" t="s">
        <v>1203</v>
      </c>
      <c r="B548" s="3" t="s">
        <v>1204</v>
      </c>
      <c r="C548" s="3" t="s">
        <v>40</v>
      </c>
      <c r="D548" s="3" t="s">
        <v>8</v>
      </c>
      <c r="E548" s="7">
        <v>45936</v>
      </c>
      <c r="F548" s="7">
        <v>45938</v>
      </c>
      <c r="G548" s="3">
        <f t="shared" si="24"/>
        <v>2</v>
      </c>
      <c r="H548" s="3" t="str">
        <f>IF(ISNUMBER(MATCH(A548,Closed!$A:$A,0)), "Closed", IF(G548&lt;=2,"Daily",IF(G548&lt;=5,"Weekly",IF(G548&lt;=31,"Monthly",IF(G548&lt;=90,"Quarterly",IF(G548&lt;=180,"Semi-annual",IF(G548&lt;=366,"Annual","Missing Data")))))))</f>
        <v>Daily</v>
      </c>
      <c r="I548" s="3">
        <f>VLOOKUP($D548,LiquidityProfile!$A:$C,2,0)</f>
        <v>5</v>
      </c>
      <c r="J548" s="3">
        <f>VLOOKUP($D548,LiquidityProfile!$A:$C,3,0)</f>
        <v>180</v>
      </c>
      <c r="K548" s="3" t="str">
        <f t="shared" si="25"/>
        <v>Liquidity Provider</v>
      </c>
      <c r="L548" s="3" t="str">
        <f t="shared" si="26"/>
        <v>Liquidity Receiver</v>
      </c>
    </row>
    <row r="549" spans="1:12" ht="15.75" thickBot="1" x14ac:dyDescent="0.3">
      <c r="A549" s="3" t="s">
        <v>1877</v>
      </c>
      <c r="B549" s="3" t="s">
        <v>1878</v>
      </c>
      <c r="C549" s="3" t="s">
        <v>65</v>
      </c>
      <c r="D549" s="3" t="s">
        <v>8</v>
      </c>
      <c r="E549" s="7">
        <v>45933</v>
      </c>
      <c r="F549" s="7">
        <v>45938</v>
      </c>
      <c r="G549" s="3">
        <f t="shared" si="24"/>
        <v>5</v>
      </c>
      <c r="H549" s="3" t="str">
        <f>IF(ISNUMBER(MATCH(A549,Closed!$A:$A,0)), "Closed", IF(G549&lt;=2,"Daily",IF(G549&lt;=5,"Weekly",IF(G549&lt;=31,"Monthly",IF(G549&lt;=90,"Quarterly",IF(G549&lt;=180,"Semi-annual",IF(G549&lt;=366,"Annual","Missing Data")))))))</f>
        <v>Weekly</v>
      </c>
      <c r="I549" s="3">
        <f>VLOOKUP($D549,LiquidityProfile!$A:$C,2,0)</f>
        <v>5</v>
      </c>
      <c r="J549" s="3">
        <f>VLOOKUP($D549,LiquidityProfile!$A:$C,3,0)</f>
        <v>180</v>
      </c>
      <c r="K549" s="3" t="str">
        <f t="shared" si="25"/>
        <v>Liquidity Provider</v>
      </c>
      <c r="L549" s="3" t="str">
        <f t="shared" si="26"/>
        <v>Liquidity Receiver</v>
      </c>
    </row>
    <row r="550" spans="1:12" ht="15.75" thickBot="1" x14ac:dyDescent="0.3">
      <c r="A550" s="3" t="s">
        <v>1879</v>
      </c>
      <c r="B550" s="3" t="s">
        <v>1880</v>
      </c>
      <c r="C550" s="3" t="s">
        <v>65</v>
      </c>
      <c r="D550" s="3" t="s">
        <v>8</v>
      </c>
      <c r="E550" s="7">
        <v>45933</v>
      </c>
      <c r="F550" s="7">
        <v>45938</v>
      </c>
      <c r="G550" s="3">
        <f t="shared" si="24"/>
        <v>5</v>
      </c>
      <c r="H550" s="3" t="str">
        <f>IF(ISNUMBER(MATCH(A550,Closed!$A:$A,0)), "Closed", IF(G550&lt;=2,"Daily",IF(G550&lt;=5,"Weekly",IF(G550&lt;=31,"Monthly",IF(G550&lt;=90,"Quarterly",IF(G550&lt;=180,"Semi-annual",IF(G550&lt;=366,"Annual","Missing Data")))))))</f>
        <v>Weekly</v>
      </c>
      <c r="I550" s="3">
        <f>VLOOKUP($D550,LiquidityProfile!$A:$C,2,0)</f>
        <v>5</v>
      </c>
      <c r="J550" s="3">
        <f>VLOOKUP($D550,LiquidityProfile!$A:$C,3,0)</f>
        <v>180</v>
      </c>
      <c r="K550" s="3" t="str">
        <f t="shared" si="25"/>
        <v>Liquidity Provider</v>
      </c>
      <c r="L550" s="3" t="str">
        <f t="shared" si="26"/>
        <v>Liquidity Receiver</v>
      </c>
    </row>
    <row r="551" spans="1:12" ht="15.75" thickBot="1" x14ac:dyDescent="0.3">
      <c r="A551" s="3" t="s">
        <v>1881</v>
      </c>
      <c r="B551" s="3" t="s">
        <v>1882</v>
      </c>
      <c r="C551" s="3" t="s">
        <v>65</v>
      </c>
      <c r="D551" s="3" t="s">
        <v>8</v>
      </c>
      <c r="E551" s="7">
        <v>45933</v>
      </c>
      <c r="F551" s="7">
        <v>45938</v>
      </c>
      <c r="G551" s="3">
        <f t="shared" si="24"/>
        <v>5</v>
      </c>
      <c r="H551" s="3" t="str">
        <f>IF(ISNUMBER(MATCH(A551,Closed!$A:$A,0)), "Closed", IF(G551&lt;=2,"Daily",IF(G551&lt;=5,"Weekly",IF(G551&lt;=31,"Monthly",IF(G551&lt;=90,"Quarterly",IF(G551&lt;=180,"Semi-annual",IF(G551&lt;=366,"Annual","Missing Data")))))))</f>
        <v>Weekly</v>
      </c>
      <c r="I551" s="3">
        <f>VLOOKUP($D551,LiquidityProfile!$A:$C,2,0)</f>
        <v>5</v>
      </c>
      <c r="J551" s="3">
        <f>VLOOKUP($D551,LiquidityProfile!$A:$C,3,0)</f>
        <v>180</v>
      </c>
      <c r="K551" s="3" t="str">
        <f t="shared" si="25"/>
        <v>Liquidity Provider</v>
      </c>
      <c r="L551" s="3" t="str">
        <f t="shared" si="26"/>
        <v>Liquidity Receiver</v>
      </c>
    </row>
    <row r="552" spans="1:12" ht="15.75" thickBot="1" x14ac:dyDescent="0.3">
      <c r="A552" s="3" t="s">
        <v>1211</v>
      </c>
      <c r="B552" s="3" t="s">
        <v>1212</v>
      </c>
      <c r="C552" s="3" t="s">
        <v>65</v>
      </c>
      <c r="D552" s="3" t="s">
        <v>8</v>
      </c>
      <c r="E552" s="7">
        <v>45933</v>
      </c>
      <c r="F552" s="7">
        <v>45938</v>
      </c>
      <c r="G552" s="3">
        <f t="shared" si="24"/>
        <v>5</v>
      </c>
      <c r="H552" s="3" t="str">
        <f>IF(ISNUMBER(MATCH(A552,Closed!$A:$A,0)), "Closed", IF(G552&lt;=2,"Daily",IF(G552&lt;=5,"Weekly",IF(G552&lt;=31,"Monthly",IF(G552&lt;=90,"Quarterly",IF(G552&lt;=180,"Semi-annual",IF(G552&lt;=366,"Annual","Missing Data")))))))</f>
        <v>Weekly</v>
      </c>
      <c r="I552" s="3">
        <f>VLOOKUP($D552,LiquidityProfile!$A:$C,2,0)</f>
        <v>5</v>
      </c>
      <c r="J552" s="3">
        <f>VLOOKUP($D552,LiquidityProfile!$A:$C,3,0)</f>
        <v>180</v>
      </c>
      <c r="K552" s="3" t="str">
        <f t="shared" si="25"/>
        <v>Liquidity Provider</v>
      </c>
      <c r="L552" s="3" t="str">
        <f t="shared" si="26"/>
        <v>Liquidity Receiver</v>
      </c>
    </row>
    <row r="553" spans="1:12" ht="15.75" thickBot="1" x14ac:dyDescent="0.3">
      <c r="A553" s="3" t="s">
        <v>1883</v>
      </c>
      <c r="B553" s="3" t="s">
        <v>1884</v>
      </c>
      <c r="C553" s="3" t="s">
        <v>65</v>
      </c>
      <c r="D553" s="3" t="s">
        <v>8</v>
      </c>
      <c r="E553" s="7">
        <v>45933</v>
      </c>
      <c r="F553" s="7">
        <v>45938</v>
      </c>
      <c r="G553" s="3">
        <f t="shared" si="24"/>
        <v>5</v>
      </c>
      <c r="H553" s="3" t="str">
        <f>IF(ISNUMBER(MATCH(A553,Closed!$A:$A,0)), "Closed", IF(G553&lt;=2,"Daily",IF(G553&lt;=5,"Weekly",IF(G553&lt;=31,"Monthly",IF(G553&lt;=90,"Quarterly",IF(G553&lt;=180,"Semi-annual",IF(G553&lt;=366,"Annual","Missing Data")))))))</f>
        <v>Weekly</v>
      </c>
      <c r="I553" s="3">
        <f>VLOOKUP($D553,LiquidityProfile!$A:$C,2,0)</f>
        <v>5</v>
      </c>
      <c r="J553" s="3">
        <f>VLOOKUP($D553,LiquidityProfile!$A:$C,3,0)</f>
        <v>180</v>
      </c>
      <c r="K553" s="3" t="str">
        <f t="shared" si="25"/>
        <v>Liquidity Provider</v>
      </c>
      <c r="L553" s="3" t="str">
        <f t="shared" si="26"/>
        <v>Liquidity Receiver</v>
      </c>
    </row>
    <row r="554" spans="1:12" ht="15.75" thickBot="1" x14ac:dyDescent="0.3">
      <c r="A554" s="3" t="s">
        <v>1885</v>
      </c>
      <c r="B554" s="3" t="s">
        <v>1886</v>
      </c>
      <c r="C554" s="3" t="s">
        <v>65</v>
      </c>
      <c r="D554" s="3" t="s">
        <v>8</v>
      </c>
      <c r="E554" s="7">
        <v>45933</v>
      </c>
      <c r="F554" s="7">
        <v>45938</v>
      </c>
      <c r="G554" s="3">
        <f t="shared" si="24"/>
        <v>5</v>
      </c>
      <c r="H554" s="3" t="str">
        <f>IF(ISNUMBER(MATCH(A554,Closed!$A:$A,0)), "Closed", IF(G554&lt;=2,"Daily",IF(G554&lt;=5,"Weekly",IF(G554&lt;=31,"Monthly",IF(G554&lt;=90,"Quarterly",IF(G554&lt;=180,"Semi-annual",IF(G554&lt;=366,"Annual","Missing Data")))))))</f>
        <v>Weekly</v>
      </c>
      <c r="I554" s="3">
        <f>VLOOKUP($D554,LiquidityProfile!$A:$C,2,0)</f>
        <v>5</v>
      </c>
      <c r="J554" s="3">
        <f>VLOOKUP($D554,LiquidityProfile!$A:$C,3,0)</f>
        <v>180</v>
      </c>
      <c r="K554" s="3" t="str">
        <f t="shared" si="25"/>
        <v>Liquidity Provider</v>
      </c>
      <c r="L554" s="3" t="str">
        <f t="shared" si="26"/>
        <v>Liquidity Receiver</v>
      </c>
    </row>
    <row r="555" spans="1:12" ht="15.75" thickBot="1" x14ac:dyDescent="0.3">
      <c r="A555" s="3" t="s">
        <v>1209</v>
      </c>
      <c r="B555" s="3" t="s">
        <v>1210</v>
      </c>
      <c r="C555" s="3" t="s">
        <v>65</v>
      </c>
      <c r="D555" s="3" t="s">
        <v>8</v>
      </c>
      <c r="E555" s="7">
        <v>45933</v>
      </c>
      <c r="F555" s="7">
        <v>45938</v>
      </c>
      <c r="G555" s="3">
        <f t="shared" si="24"/>
        <v>5</v>
      </c>
      <c r="H555" s="3" t="str">
        <f>IF(ISNUMBER(MATCH(A555,Closed!$A:$A,0)), "Closed", IF(G555&lt;=2,"Daily",IF(G555&lt;=5,"Weekly",IF(G555&lt;=31,"Monthly",IF(G555&lt;=90,"Quarterly",IF(G555&lt;=180,"Semi-annual",IF(G555&lt;=366,"Annual","Missing Data")))))))</f>
        <v>Weekly</v>
      </c>
      <c r="I555" s="3">
        <f>VLOOKUP($D555,LiquidityProfile!$A:$C,2,0)</f>
        <v>5</v>
      </c>
      <c r="J555" s="3">
        <f>VLOOKUP($D555,LiquidityProfile!$A:$C,3,0)</f>
        <v>180</v>
      </c>
      <c r="K555" s="3" t="str">
        <f t="shared" si="25"/>
        <v>Liquidity Provider</v>
      </c>
      <c r="L555" s="3" t="str">
        <f t="shared" si="26"/>
        <v>Liquidity Receiver</v>
      </c>
    </row>
    <row r="556" spans="1:12" ht="15.75" thickBot="1" x14ac:dyDescent="0.3">
      <c r="A556" s="3" t="s">
        <v>1887</v>
      </c>
      <c r="B556" s="3" t="s">
        <v>1888</v>
      </c>
      <c r="C556" s="3" t="s">
        <v>65</v>
      </c>
      <c r="D556" s="3" t="s">
        <v>8</v>
      </c>
      <c r="E556" s="7">
        <v>45933</v>
      </c>
      <c r="F556" s="7">
        <v>45938</v>
      </c>
      <c r="G556" s="3">
        <f t="shared" si="24"/>
        <v>5</v>
      </c>
      <c r="H556" s="3" t="str">
        <f>IF(ISNUMBER(MATCH(A556,Closed!$A:$A,0)), "Closed", IF(G556&lt;=2,"Daily",IF(G556&lt;=5,"Weekly",IF(G556&lt;=31,"Monthly",IF(G556&lt;=90,"Quarterly",IF(G556&lt;=180,"Semi-annual",IF(G556&lt;=366,"Annual","Missing Data")))))))</f>
        <v>Weekly</v>
      </c>
      <c r="I556" s="3">
        <f>VLOOKUP($D556,LiquidityProfile!$A:$C,2,0)</f>
        <v>5</v>
      </c>
      <c r="J556" s="3">
        <f>VLOOKUP($D556,LiquidityProfile!$A:$C,3,0)</f>
        <v>180</v>
      </c>
      <c r="K556" s="3" t="str">
        <f t="shared" si="25"/>
        <v>Liquidity Provider</v>
      </c>
      <c r="L556" s="3" t="str">
        <f t="shared" si="26"/>
        <v>Liquidity Receiver</v>
      </c>
    </row>
    <row r="557" spans="1:12" ht="15.75" thickBot="1" x14ac:dyDescent="0.3">
      <c r="A557" s="3" t="s">
        <v>1889</v>
      </c>
      <c r="B557" s="3" t="s">
        <v>1890</v>
      </c>
      <c r="C557" s="3" t="s">
        <v>65</v>
      </c>
      <c r="D557" s="3" t="s">
        <v>8</v>
      </c>
      <c r="E557" s="7">
        <v>45933</v>
      </c>
      <c r="F557" s="7">
        <v>45938</v>
      </c>
      <c r="G557" s="3">
        <f t="shared" si="24"/>
        <v>5</v>
      </c>
      <c r="H557" s="3" t="str">
        <f>IF(ISNUMBER(MATCH(A557,Closed!$A:$A,0)), "Closed", IF(G557&lt;=2,"Daily",IF(G557&lt;=5,"Weekly",IF(G557&lt;=31,"Monthly",IF(G557&lt;=90,"Quarterly",IF(G557&lt;=180,"Semi-annual",IF(G557&lt;=366,"Annual","Missing Data")))))))</f>
        <v>Weekly</v>
      </c>
      <c r="I557" s="3">
        <f>VLOOKUP($D557,LiquidityProfile!$A:$C,2,0)</f>
        <v>5</v>
      </c>
      <c r="J557" s="3">
        <f>VLOOKUP($D557,LiquidityProfile!$A:$C,3,0)</f>
        <v>180</v>
      </c>
      <c r="K557" s="3" t="str">
        <f t="shared" si="25"/>
        <v>Liquidity Provider</v>
      </c>
      <c r="L557" s="3" t="str">
        <f t="shared" si="26"/>
        <v>Liquidity Receiver</v>
      </c>
    </row>
    <row r="558" spans="1:12" ht="15.75" thickBot="1" x14ac:dyDescent="0.3">
      <c r="A558" s="3" t="s">
        <v>1891</v>
      </c>
      <c r="B558" s="3" t="s">
        <v>1892</v>
      </c>
      <c r="C558" s="3" t="s">
        <v>65</v>
      </c>
      <c r="D558" s="3" t="s">
        <v>8</v>
      </c>
      <c r="E558" s="7">
        <v>45937</v>
      </c>
      <c r="F558" s="7">
        <v>45938</v>
      </c>
      <c r="G558" s="3">
        <f t="shared" si="24"/>
        <v>1</v>
      </c>
      <c r="H558" s="3" t="str">
        <f>IF(ISNUMBER(MATCH(A558,Closed!$A:$A,0)), "Closed", IF(G558&lt;=2,"Daily",IF(G558&lt;=5,"Weekly",IF(G558&lt;=31,"Monthly",IF(G558&lt;=90,"Quarterly",IF(G558&lt;=180,"Semi-annual",IF(G558&lt;=366,"Annual","Missing Data")))))))</f>
        <v>Daily</v>
      </c>
      <c r="I558" s="3">
        <f>VLOOKUP($D558,LiquidityProfile!$A:$C,2,0)</f>
        <v>5</v>
      </c>
      <c r="J558" s="3">
        <f>VLOOKUP($D558,LiquidityProfile!$A:$C,3,0)</f>
        <v>180</v>
      </c>
      <c r="K558" s="3" t="str">
        <f t="shared" si="25"/>
        <v>Liquidity Provider</v>
      </c>
      <c r="L558" s="3" t="str">
        <f t="shared" si="26"/>
        <v>Liquidity Receiver</v>
      </c>
    </row>
    <row r="559" spans="1:12" ht="15.75" thickBot="1" x14ac:dyDescent="0.3">
      <c r="A559" s="3" t="s">
        <v>1207</v>
      </c>
      <c r="B559" s="3" t="s">
        <v>1208</v>
      </c>
      <c r="C559" s="3" t="s">
        <v>65</v>
      </c>
      <c r="D559" s="3" t="s">
        <v>8</v>
      </c>
      <c r="E559" s="7">
        <v>45936</v>
      </c>
      <c r="F559" s="7">
        <v>45938</v>
      </c>
      <c r="G559" s="3">
        <f t="shared" si="24"/>
        <v>2</v>
      </c>
      <c r="H559" s="3" t="str">
        <f>IF(ISNUMBER(MATCH(A559,Closed!$A:$A,0)), "Closed", IF(G559&lt;=2,"Daily",IF(G559&lt;=5,"Weekly",IF(G559&lt;=31,"Monthly",IF(G559&lt;=90,"Quarterly",IF(G559&lt;=180,"Semi-annual",IF(G559&lt;=366,"Annual","Missing Data")))))))</f>
        <v>Daily</v>
      </c>
      <c r="I559" s="3">
        <f>VLOOKUP($D559,LiquidityProfile!$A:$C,2,0)</f>
        <v>5</v>
      </c>
      <c r="J559" s="3">
        <f>VLOOKUP($D559,LiquidityProfile!$A:$C,3,0)</f>
        <v>180</v>
      </c>
      <c r="K559" s="3" t="str">
        <f t="shared" si="25"/>
        <v>Liquidity Provider</v>
      </c>
      <c r="L559" s="3" t="str">
        <f t="shared" si="26"/>
        <v>Liquidity Receiver</v>
      </c>
    </row>
    <row r="560" spans="1:12" ht="15.75" thickBot="1" x14ac:dyDescent="0.3">
      <c r="A560" s="3" t="s">
        <v>1893</v>
      </c>
      <c r="B560" s="3" t="s">
        <v>1894</v>
      </c>
      <c r="C560" s="3" t="s">
        <v>65</v>
      </c>
      <c r="D560" s="3" t="s">
        <v>8</v>
      </c>
      <c r="E560" s="7">
        <v>45933</v>
      </c>
      <c r="F560" s="7">
        <v>45938</v>
      </c>
      <c r="G560" s="3">
        <f t="shared" si="24"/>
        <v>5</v>
      </c>
      <c r="H560" s="3" t="str">
        <f>IF(ISNUMBER(MATCH(A560,Closed!$A:$A,0)), "Closed", IF(G560&lt;=2,"Daily",IF(G560&lt;=5,"Weekly",IF(G560&lt;=31,"Monthly",IF(G560&lt;=90,"Quarterly",IF(G560&lt;=180,"Semi-annual",IF(G560&lt;=366,"Annual","Missing Data")))))))</f>
        <v>Weekly</v>
      </c>
      <c r="I560" s="3">
        <f>VLOOKUP($D560,LiquidityProfile!$A:$C,2,0)</f>
        <v>5</v>
      </c>
      <c r="J560" s="3">
        <f>VLOOKUP($D560,LiquidityProfile!$A:$C,3,0)</f>
        <v>180</v>
      </c>
      <c r="K560" s="3" t="str">
        <f t="shared" si="25"/>
        <v>Liquidity Provider</v>
      </c>
      <c r="L560" s="3" t="str">
        <f t="shared" si="26"/>
        <v>Liquidity Receiver</v>
      </c>
    </row>
    <row r="561" spans="1:12" ht="15.75" thickBot="1" x14ac:dyDescent="0.3">
      <c r="A561" s="3" t="s">
        <v>1295</v>
      </c>
      <c r="B561" s="3" t="s">
        <v>1296</v>
      </c>
      <c r="C561" s="3" t="s">
        <v>40</v>
      </c>
      <c r="D561" s="3" t="s">
        <v>5</v>
      </c>
      <c r="E561" s="7">
        <v>45936</v>
      </c>
      <c r="F561" s="7">
        <v>45938</v>
      </c>
      <c r="G561" s="3">
        <f t="shared" si="24"/>
        <v>2</v>
      </c>
      <c r="H561" s="3" t="str">
        <f>IF(ISNUMBER(MATCH(A561,Closed!$A:$A,0)), "Closed", IF(G561&lt;=2,"Daily",IF(G561&lt;=5,"Weekly",IF(G561&lt;=31,"Monthly",IF(G561&lt;=90,"Quarterly",IF(G561&lt;=180,"Semi-annual",IF(G561&lt;=366,"Annual","Missing Data")))))))</f>
        <v>Daily</v>
      </c>
      <c r="I561" s="3">
        <f>VLOOKUP($D561,LiquidityProfile!$A:$C,2,0)</f>
        <v>5</v>
      </c>
      <c r="J561" s="3">
        <f>VLOOKUP($D561,LiquidityProfile!$A:$C,3,0)</f>
        <v>15</v>
      </c>
      <c r="K561" s="3" t="str">
        <f t="shared" si="25"/>
        <v>Liquidity Provider</v>
      </c>
      <c r="L561" s="3" t="str">
        <f t="shared" si="26"/>
        <v>Liquidity Provider</v>
      </c>
    </row>
    <row r="562" spans="1:12" ht="15.75" thickBot="1" x14ac:dyDescent="0.3">
      <c r="A562" s="3" t="s">
        <v>1297</v>
      </c>
      <c r="B562" s="3" t="s">
        <v>1298</v>
      </c>
      <c r="C562" s="3" t="s">
        <v>40</v>
      </c>
      <c r="D562" s="3" t="s">
        <v>5</v>
      </c>
      <c r="E562" s="7">
        <v>45936</v>
      </c>
      <c r="F562" s="7">
        <v>45938</v>
      </c>
      <c r="G562" s="3">
        <f t="shared" si="24"/>
        <v>2</v>
      </c>
      <c r="H562" s="3" t="str">
        <f>IF(ISNUMBER(MATCH(A562,Closed!$A:$A,0)), "Closed", IF(G562&lt;=2,"Daily",IF(G562&lt;=5,"Weekly",IF(G562&lt;=31,"Monthly",IF(G562&lt;=90,"Quarterly",IF(G562&lt;=180,"Semi-annual",IF(G562&lt;=366,"Annual","Missing Data")))))))</f>
        <v>Daily</v>
      </c>
      <c r="I562" s="3">
        <f>VLOOKUP($D562,LiquidityProfile!$A:$C,2,0)</f>
        <v>5</v>
      </c>
      <c r="J562" s="3">
        <f>VLOOKUP($D562,LiquidityProfile!$A:$C,3,0)</f>
        <v>15</v>
      </c>
      <c r="K562" s="3" t="str">
        <f t="shared" si="25"/>
        <v>Liquidity Provider</v>
      </c>
      <c r="L562" s="3" t="str">
        <f t="shared" si="26"/>
        <v>Liquidity Provider</v>
      </c>
    </row>
    <row r="563" spans="1:12" ht="15.75" thickBot="1" x14ac:dyDescent="0.3">
      <c r="A563" s="3" t="s">
        <v>126</v>
      </c>
      <c r="B563" s="3" t="s">
        <v>127</v>
      </c>
      <c r="C563" s="3" t="s">
        <v>40</v>
      </c>
      <c r="D563" s="3" t="s">
        <v>5</v>
      </c>
      <c r="E563" s="7">
        <v>45937</v>
      </c>
      <c r="F563" s="7">
        <v>45938</v>
      </c>
      <c r="G563" s="3">
        <f t="shared" si="24"/>
        <v>1</v>
      </c>
      <c r="H563" s="3" t="str">
        <f>IF(ISNUMBER(MATCH(A563,Closed!$A:$A,0)), "Closed", IF(G563&lt;=2,"Daily",IF(G563&lt;=5,"Weekly",IF(G563&lt;=31,"Monthly",IF(G563&lt;=90,"Quarterly",IF(G563&lt;=180,"Semi-annual",IF(G563&lt;=366,"Annual","Missing Data")))))))</f>
        <v>Daily</v>
      </c>
      <c r="I563" s="3">
        <f>VLOOKUP($D563,LiquidityProfile!$A:$C,2,0)</f>
        <v>5</v>
      </c>
      <c r="J563" s="3">
        <f>VLOOKUP($D563,LiquidityProfile!$A:$C,3,0)</f>
        <v>15</v>
      </c>
      <c r="K563" s="3" t="str">
        <f t="shared" si="25"/>
        <v>Liquidity Provider</v>
      </c>
      <c r="L563" s="3" t="str">
        <f t="shared" si="26"/>
        <v>Liquidity Provider</v>
      </c>
    </row>
    <row r="564" spans="1:12" ht="15.75" thickBot="1" x14ac:dyDescent="0.3">
      <c r="A564" s="3" t="s">
        <v>832</v>
      </c>
      <c r="B564" s="3" t="s">
        <v>833</v>
      </c>
      <c r="C564" s="3" t="s">
        <v>40</v>
      </c>
      <c r="D564" s="3" t="s">
        <v>5</v>
      </c>
      <c r="E564" s="7">
        <v>45937</v>
      </c>
      <c r="F564" s="7">
        <v>45938</v>
      </c>
      <c r="G564" s="3">
        <f t="shared" si="24"/>
        <v>1</v>
      </c>
      <c r="H564" s="3" t="str">
        <f>IF(ISNUMBER(MATCH(A564,Closed!$A:$A,0)), "Closed", IF(G564&lt;=2,"Daily",IF(G564&lt;=5,"Weekly",IF(G564&lt;=31,"Monthly",IF(G564&lt;=90,"Quarterly",IF(G564&lt;=180,"Semi-annual",IF(G564&lt;=366,"Annual","Missing Data")))))))</f>
        <v>Daily</v>
      </c>
      <c r="I564" s="3">
        <f>VLOOKUP($D564,LiquidityProfile!$A:$C,2,0)</f>
        <v>5</v>
      </c>
      <c r="J564" s="3">
        <f>VLOOKUP($D564,LiquidityProfile!$A:$C,3,0)</f>
        <v>15</v>
      </c>
      <c r="K564" s="3" t="str">
        <f t="shared" si="25"/>
        <v>Liquidity Provider</v>
      </c>
      <c r="L564" s="3" t="str">
        <f t="shared" si="26"/>
        <v>Liquidity Provider</v>
      </c>
    </row>
    <row r="565" spans="1:12" ht="15.75" thickBot="1" x14ac:dyDescent="0.3">
      <c r="A565" s="3" t="s">
        <v>1269</v>
      </c>
      <c r="B565" s="3" t="s">
        <v>1270</v>
      </c>
      <c r="C565" s="3" t="s">
        <v>40</v>
      </c>
      <c r="D565" s="3" t="s">
        <v>5</v>
      </c>
      <c r="E565" s="7">
        <v>45937</v>
      </c>
      <c r="F565" s="7">
        <v>45938</v>
      </c>
      <c r="G565" s="3">
        <f t="shared" si="24"/>
        <v>1</v>
      </c>
      <c r="H565" s="3" t="str">
        <f>IF(ISNUMBER(MATCH(A565,Closed!$A:$A,0)), "Closed", IF(G565&lt;=2,"Daily",IF(G565&lt;=5,"Weekly",IF(G565&lt;=31,"Monthly",IF(G565&lt;=90,"Quarterly",IF(G565&lt;=180,"Semi-annual",IF(G565&lt;=366,"Annual","Missing Data")))))))</f>
        <v>Daily</v>
      </c>
      <c r="I565" s="3">
        <f>VLOOKUP($D565,LiquidityProfile!$A:$C,2,0)</f>
        <v>5</v>
      </c>
      <c r="J565" s="3">
        <f>VLOOKUP($D565,LiquidityProfile!$A:$C,3,0)</f>
        <v>15</v>
      </c>
      <c r="K565" s="3" t="str">
        <f t="shared" si="25"/>
        <v>Liquidity Provider</v>
      </c>
      <c r="L565" s="3" t="str">
        <f t="shared" si="26"/>
        <v>Liquidity Provider</v>
      </c>
    </row>
    <row r="566" spans="1:12" ht="15.75" thickBot="1" x14ac:dyDescent="0.3">
      <c r="A566" s="3" t="s">
        <v>1315</v>
      </c>
      <c r="B566" s="3" t="s">
        <v>1316</v>
      </c>
      <c r="C566" s="3" t="s">
        <v>40</v>
      </c>
      <c r="D566" s="3" t="s">
        <v>5</v>
      </c>
      <c r="E566" s="7">
        <v>45936</v>
      </c>
      <c r="F566" s="7">
        <v>45938</v>
      </c>
      <c r="G566" s="3">
        <f t="shared" si="24"/>
        <v>2</v>
      </c>
      <c r="H566" s="3" t="str">
        <f>IF(ISNUMBER(MATCH(A566,Closed!$A:$A,0)), "Closed", IF(G566&lt;=2,"Daily",IF(G566&lt;=5,"Weekly",IF(G566&lt;=31,"Monthly",IF(G566&lt;=90,"Quarterly",IF(G566&lt;=180,"Semi-annual",IF(G566&lt;=366,"Annual","Missing Data")))))))</f>
        <v>Daily</v>
      </c>
      <c r="I566" s="3">
        <f>VLOOKUP($D566,LiquidityProfile!$A:$C,2,0)</f>
        <v>5</v>
      </c>
      <c r="J566" s="3">
        <f>VLOOKUP($D566,LiquidityProfile!$A:$C,3,0)</f>
        <v>15</v>
      </c>
      <c r="K566" s="3" t="str">
        <f t="shared" si="25"/>
        <v>Liquidity Provider</v>
      </c>
      <c r="L566" s="3" t="str">
        <f t="shared" si="26"/>
        <v>Liquidity Provider</v>
      </c>
    </row>
    <row r="567" spans="1:12" ht="15.75" thickBot="1" x14ac:dyDescent="0.3">
      <c r="A567" s="3" t="s">
        <v>1249</v>
      </c>
      <c r="B567" s="3" t="s">
        <v>1250</v>
      </c>
      <c r="C567" s="3" t="s">
        <v>40</v>
      </c>
      <c r="D567" s="3" t="s">
        <v>5</v>
      </c>
      <c r="E567" s="7">
        <v>45933</v>
      </c>
      <c r="F567" s="7">
        <v>45938</v>
      </c>
      <c r="G567" s="3">
        <f t="shared" si="24"/>
        <v>5</v>
      </c>
      <c r="H567" s="3" t="str">
        <f>IF(ISNUMBER(MATCH(A567,Closed!$A:$A,0)), "Closed", IF(G567&lt;=2,"Daily",IF(G567&lt;=5,"Weekly",IF(G567&lt;=31,"Monthly",IF(G567&lt;=90,"Quarterly",IF(G567&lt;=180,"Semi-annual",IF(G567&lt;=366,"Annual","Missing Data")))))))</f>
        <v>Weekly</v>
      </c>
      <c r="I567" s="3">
        <f>VLOOKUP($D567,LiquidityProfile!$A:$C,2,0)</f>
        <v>5</v>
      </c>
      <c r="J567" s="3">
        <f>VLOOKUP($D567,LiquidityProfile!$A:$C,3,0)</f>
        <v>15</v>
      </c>
      <c r="K567" s="3" t="str">
        <f t="shared" si="25"/>
        <v>Liquidity Provider</v>
      </c>
      <c r="L567" s="3" t="str">
        <f t="shared" si="26"/>
        <v>Liquidity Provider</v>
      </c>
    </row>
    <row r="568" spans="1:12" ht="15.75" thickBot="1" x14ac:dyDescent="0.3">
      <c r="A568" s="3" t="s">
        <v>1267</v>
      </c>
      <c r="B568" s="3" t="s">
        <v>1268</v>
      </c>
      <c r="C568" s="3" t="s">
        <v>40</v>
      </c>
      <c r="D568" s="3" t="s">
        <v>5</v>
      </c>
      <c r="E568" s="7">
        <v>45937</v>
      </c>
      <c r="F568" s="7">
        <v>45938</v>
      </c>
      <c r="G568" s="3">
        <f t="shared" si="24"/>
        <v>1</v>
      </c>
      <c r="H568" s="3" t="str">
        <f>IF(ISNUMBER(MATCH(A568,Closed!$A:$A,0)), "Closed", IF(G568&lt;=2,"Daily",IF(G568&lt;=5,"Weekly",IF(G568&lt;=31,"Monthly",IF(G568&lt;=90,"Quarterly",IF(G568&lt;=180,"Semi-annual",IF(G568&lt;=366,"Annual","Missing Data")))))))</f>
        <v>Daily</v>
      </c>
      <c r="I568" s="3">
        <f>VLOOKUP($D568,LiquidityProfile!$A:$C,2,0)</f>
        <v>5</v>
      </c>
      <c r="J568" s="3">
        <f>VLOOKUP($D568,LiquidityProfile!$A:$C,3,0)</f>
        <v>15</v>
      </c>
      <c r="K568" s="3" t="str">
        <f t="shared" si="25"/>
        <v>Liquidity Provider</v>
      </c>
      <c r="L568" s="3" t="str">
        <f t="shared" si="26"/>
        <v>Liquidity Provider</v>
      </c>
    </row>
    <row r="569" spans="1:12" ht="15.75" thickBot="1" x14ac:dyDescent="0.3">
      <c r="A569" s="3" t="s">
        <v>1271</v>
      </c>
      <c r="B569" s="3" t="s">
        <v>1272</v>
      </c>
      <c r="C569" s="3" t="s">
        <v>40</v>
      </c>
      <c r="D569" s="3" t="s">
        <v>5</v>
      </c>
      <c r="E569" s="7">
        <v>45937</v>
      </c>
      <c r="F569" s="7">
        <v>45938</v>
      </c>
      <c r="G569" s="3">
        <f t="shared" si="24"/>
        <v>1</v>
      </c>
      <c r="H569" s="3" t="str">
        <f>IF(ISNUMBER(MATCH(A569,Closed!$A:$A,0)), "Closed", IF(G569&lt;=2,"Daily",IF(G569&lt;=5,"Weekly",IF(G569&lt;=31,"Monthly",IF(G569&lt;=90,"Quarterly",IF(G569&lt;=180,"Semi-annual",IF(G569&lt;=366,"Annual","Missing Data")))))))</f>
        <v>Daily</v>
      </c>
      <c r="I569" s="3">
        <f>VLOOKUP($D569,LiquidityProfile!$A:$C,2,0)</f>
        <v>5</v>
      </c>
      <c r="J569" s="3">
        <f>VLOOKUP($D569,LiquidityProfile!$A:$C,3,0)</f>
        <v>15</v>
      </c>
      <c r="K569" s="3" t="str">
        <f t="shared" si="25"/>
        <v>Liquidity Provider</v>
      </c>
      <c r="L569" s="3" t="str">
        <f t="shared" si="26"/>
        <v>Liquidity Provider</v>
      </c>
    </row>
    <row r="570" spans="1:12" ht="15.75" thickBot="1" x14ac:dyDescent="0.3">
      <c r="A570" s="3" t="s">
        <v>1273</v>
      </c>
      <c r="B570" s="3" t="s">
        <v>1274</v>
      </c>
      <c r="C570" s="3" t="s">
        <v>40</v>
      </c>
      <c r="D570" s="3" t="s">
        <v>5</v>
      </c>
      <c r="E570" s="7">
        <v>45937</v>
      </c>
      <c r="F570" s="7">
        <v>45938</v>
      </c>
      <c r="G570" s="3">
        <f t="shared" si="24"/>
        <v>1</v>
      </c>
      <c r="H570" s="3" t="str">
        <f>IF(ISNUMBER(MATCH(A570,Closed!$A:$A,0)), "Closed", IF(G570&lt;=2,"Daily",IF(G570&lt;=5,"Weekly",IF(G570&lt;=31,"Monthly",IF(G570&lt;=90,"Quarterly",IF(G570&lt;=180,"Semi-annual",IF(G570&lt;=366,"Annual","Missing Data")))))))</f>
        <v>Daily</v>
      </c>
      <c r="I570" s="3">
        <f>VLOOKUP($D570,LiquidityProfile!$A:$C,2,0)</f>
        <v>5</v>
      </c>
      <c r="J570" s="3">
        <f>VLOOKUP($D570,LiquidityProfile!$A:$C,3,0)</f>
        <v>15</v>
      </c>
      <c r="K570" s="3" t="str">
        <f t="shared" si="25"/>
        <v>Liquidity Provider</v>
      </c>
      <c r="L570" s="3" t="str">
        <f t="shared" si="26"/>
        <v>Liquidity Provider</v>
      </c>
    </row>
    <row r="571" spans="1:12" ht="15.75" thickBot="1" x14ac:dyDescent="0.3">
      <c r="A571" s="3" t="s">
        <v>1036</v>
      </c>
      <c r="B571" s="3" t="s">
        <v>1037</v>
      </c>
      <c r="C571" s="3" t="s">
        <v>40</v>
      </c>
      <c r="D571" s="3" t="s">
        <v>5</v>
      </c>
      <c r="E571" s="7">
        <v>45937</v>
      </c>
      <c r="F571" s="7">
        <v>45938</v>
      </c>
      <c r="G571" s="3">
        <f t="shared" si="24"/>
        <v>1</v>
      </c>
      <c r="H571" s="3" t="str">
        <f>IF(ISNUMBER(MATCH(A571,Closed!$A:$A,0)), "Closed", IF(G571&lt;=2,"Daily",IF(G571&lt;=5,"Weekly",IF(G571&lt;=31,"Monthly",IF(G571&lt;=90,"Quarterly",IF(G571&lt;=180,"Semi-annual",IF(G571&lt;=366,"Annual","Missing Data")))))))</f>
        <v>Daily</v>
      </c>
      <c r="I571" s="3">
        <f>VLOOKUP($D571,LiquidityProfile!$A:$C,2,0)</f>
        <v>5</v>
      </c>
      <c r="J571" s="3">
        <f>VLOOKUP($D571,LiquidityProfile!$A:$C,3,0)</f>
        <v>15</v>
      </c>
      <c r="K571" s="3" t="str">
        <f t="shared" si="25"/>
        <v>Liquidity Provider</v>
      </c>
      <c r="L571" s="3" t="str">
        <f t="shared" si="26"/>
        <v>Liquidity Provider</v>
      </c>
    </row>
    <row r="572" spans="1:12" ht="15.75" thickBot="1" x14ac:dyDescent="0.3">
      <c r="A572" s="3" t="s">
        <v>1339</v>
      </c>
      <c r="B572" s="3" t="s">
        <v>1340</v>
      </c>
      <c r="C572" s="3" t="s">
        <v>40</v>
      </c>
      <c r="D572" s="3" t="s">
        <v>5</v>
      </c>
      <c r="E572" s="7">
        <v>45937</v>
      </c>
      <c r="F572" s="7">
        <v>45938</v>
      </c>
      <c r="G572" s="3">
        <f t="shared" si="24"/>
        <v>1</v>
      </c>
      <c r="H572" s="3" t="str">
        <f>IF(ISNUMBER(MATCH(A572,Closed!$A:$A,0)), "Closed", IF(G572&lt;=2,"Daily",IF(G572&lt;=5,"Weekly",IF(G572&lt;=31,"Monthly",IF(G572&lt;=90,"Quarterly",IF(G572&lt;=180,"Semi-annual",IF(G572&lt;=366,"Annual","Missing Data")))))))</f>
        <v>Daily</v>
      </c>
      <c r="I572" s="3">
        <f>VLOOKUP($D572,LiquidityProfile!$A:$C,2,0)</f>
        <v>5</v>
      </c>
      <c r="J572" s="3">
        <f>VLOOKUP($D572,LiquidityProfile!$A:$C,3,0)</f>
        <v>15</v>
      </c>
      <c r="K572" s="3" t="str">
        <f t="shared" si="25"/>
        <v>Liquidity Provider</v>
      </c>
      <c r="L572" s="3" t="str">
        <f t="shared" si="26"/>
        <v>Liquidity Provider</v>
      </c>
    </row>
    <row r="573" spans="1:12" ht="15.75" thickBot="1" x14ac:dyDescent="0.3">
      <c r="A573" s="3" t="s">
        <v>1275</v>
      </c>
      <c r="B573" s="3" t="s">
        <v>1276</v>
      </c>
      <c r="C573" s="3" t="s">
        <v>40</v>
      </c>
      <c r="D573" s="3" t="s">
        <v>5</v>
      </c>
      <c r="E573" s="7">
        <v>45937</v>
      </c>
      <c r="F573" s="7">
        <v>45938</v>
      </c>
      <c r="G573" s="3">
        <f t="shared" si="24"/>
        <v>1</v>
      </c>
      <c r="H573" s="3" t="str">
        <f>IF(ISNUMBER(MATCH(A573,Closed!$A:$A,0)), "Closed", IF(G573&lt;=2,"Daily",IF(G573&lt;=5,"Weekly",IF(G573&lt;=31,"Monthly",IF(G573&lt;=90,"Quarterly",IF(G573&lt;=180,"Semi-annual",IF(G573&lt;=366,"Annual","Missing Data")))))))</f>
        <v>Daily</v>
      </c>
      <c r="I573" s="3">
        <f>VLOOKUP($D573,LiquidityProfile!$A:$C,2,0)</f>
        <v>5</v>
      </c>
      <c r="J573" s="3">
        <f>VLOOKUP($D573,LiquidityProfile!$A:$C,3,0)</f>
        <v>15</v>
      </c>
      <c r="K573" s="3" t="str">
        <f t="shared" si="25"/>
        <v>Liquidity Provider</v>
      </c>
      <c r="L573" s="3" t="str">
        <f t="shared" si="26"/>
        <v>Liquidity Provider</v>
      </c>
    </row>
    <row r="574" spans="1:12" ht="15.75" thickBot="1" x14ac:dyDescent="0.3">
      <c r="A574" s="3" t="s">
        <v>1277</v>
      </c>
      <c r="B574" s="3" t="s">
        <v>1278</v>
      </c>
      <c r="C574" s="3" t="s">
        <v>40</v>
      </c>
      <c r="D574" s="3" t="s">
        <v>5</v>
      </c>
      <c r="E574" s="7">
        <v>45937</v>
      </c>
      <c r="F574" s="7">
        <v>45938</v>
      </c>
      <c r="G574" s="3">
        <f t="shared" si="24"/>
        <v>1</v>
      </c>
      <c r="H574" s="3" t="str">
        <f>IF(ISNUMBER(MATCH(A574,Closed!$A:$A,0)), "Closed", IF(G574&lt;=2,"Daily",IF(G574&lt;=5,"Weekly",IF(G574&lt;=31,"Monthly",IF(G574&lt;=90,"Quarterly",IF(G574&lt;=180,"Semi-annual",IF(G574&lt;=366,"Annual","Missing Data")))))))</f>
        <v>Daily</v>
      </c>
      <c r="I574" s="3">
        <f>VLOOKUP($D574,LiquidityProfile!$A:$C,2,0)</f>
        <v>5</v>
      </c>
      <c r="J574" s="3">
        <f>VLOOKUP($D574,LiquidityProfile!$A:$C,3,0)</f>
        <v>15</v>
      </c>
      <c r="K574" s="3" t="str">
        <f t="shared" si="25"/>
        <v>Liquidity Provider</v>
      </c>
      <c r="L574" s="3" t="str">
        <f t="shared" si="26"/>
        <v>Liquidity Provider</v>
      </c>
    </row>
    <row r="575" spans="1:12" ht="15.75" thickBot="1" x14ac:dyDescent="0.3">
      <c r="A575" s="3" t="s">
        <v>1279</v>
      </c>
      <c r="B575" s="3" t="s">
        <v>1280</v>
      </c>
      <c r="C575" s="3" t="s">
        <v>40</v>
      </c>
      <c r="D575" s="3" t="s">
        <v>5</v>
      </c>
      <c r="E575" s="7">
        <v>45937</v>
      </c>
      <c r="F575" s="7">
        <v>45938</v>
      </c>
      <c r="G575" s="3">
        <f t="shared" si="24"/>
        <v>1</v>
      </c>
      <c r="H575" s="3" t="str">
        <f>IF(ISNUMBER(MATCH(A575,Closed!$A:$A,0)), "Closed", IF(G575&lt;=2,"Daily",IF(G575&lt;=5,"Weekly",IF(G575&lt;=31,"Monthly",IF(G575&lt;=90,"Quarterly",IF(G575&lt;=180,"Semi-annual",IF(G575&lt;=366,"Annual","Missing Data")))))))</f>
        <v>Daily</v>
      </c>
      <c r="I575" s="3">
        <f>VLOOKUP($D575,LiquidityProfile!$A:$C,2,0)</f>
        <v>5</v>
      </c>
      <c r="J575" s="3">
        <f>VLOOKUP($D575,LiquidityProfile!$A:$C,3,0)</f>
        <v>15</v>
      </c>
      <c r="K575" s="3" t="str">
        <f t="shared" si="25"/>
        <v>Liquidity Provider</v>
      </c>
      <c r="L575" s="3" t="str">
        <f t="shared" si="26"/>
        <v>Liquidity Provider</v>
      </c>
    </row>
    <row r="576" spans="1:12" ht="15.75" thickBot="1" x14ac:dyDescent="0.3">
      <c r="A576" s="3" t="s">
        <v>128</v>
      </c>
      <c r="B576" s="3" t="s">
        <v>129</v>
      </c>
      <c r="C576" s="3" t="s">
        <v>40</v>
      </c>
      <c r="D576" s="3" t="s">
        <v>5</v>
      </c>
      <c r="E576" s="7">
        <v>45937</v>
      </c>
      <c r="F576" s="7">
        <v>45938</v>
      </c>
      <c r="G576" s="3">
        <f t="shared" si="24"/>
        <v>1</v>
      </c>
      <c r="H576" s="3" t="str">
        <f>IF(ISNUMBER(MATCH(A576,Closed!$A:$A,0)), "Closed", IF(G576&lt;=2,"Daily",IF(G576&lt;=5,"Weekly",IF(G576&lt;=31,"Monthly",IF(G576&lt;=90,"Quarterly",IF(G576&lt;=180,"Semi-annual",IF(G576&lt;=366,"Annual","Missing Data")))))))</f>
        <v>Daily</v>
      </c>
      <c r="I576" s="3">
        <f>VLOOKUP($D576,LiquidityProfile!$A:$C,2,0)</f>
        <v>5</v>
      </c>
      <c r="J576" s="3">
        <f>VLOOKUP($D576,LiquidityProfile!$A:$C,3,0)</f>
        <v>15</v>
      </c>
      <c r="K576" s="3" t="str">
        <f t="shared" si="25"/>
        <v>Liquidity Provider</v>
      </c>
      <c r="L576" s="3" t="str">
        <f t="shared" si="26"/>
        <v>Liquidity Provider</v>
      </c>
    </row>
    <row r="577" spans="1:12" ht="15.75" thickBot="1" x14ac:dyDescent="0.3">
      <c r="A577" s="3" t="s">
        <v>1347</v>
      </c>
      <c r="B577" s="3" t="s">
        <v>1348</v>
      </c>
      <c r="C577" s="3" t="s">
        <v>40</v>
      </c>
      <c r="D577" s="3" t="s">
        <v>5</v>
      </c>
      <c r="E577" s="7">
        <v>45936</v>
      </c>
      <c r="F577" s="7">
        <v>45938</v>
      </c>
      <c r="G577" s="3">
        <f t="shared" si="24"/>
        <v>2</v>
      </c>
      <c r="H577" s="3" t="str">
        <f>IF(ISNUMBER(MATCH(A577,Closed!$A:$A,0)), "Closed", IF(G577&lt;=2,"Daily",IF(G577&lt;=5,"Weekly",IF(G577&lt;=31,"Monthly",IF(G577&lt;=90,"Quarterly",IF(G577&lt;=180,"Semi-annual",IF(G577&lt;=366,"Annual","Missing Data")))))))</f>
        <v>Daily</v>
      </c>
      <c r="I577" s="3">
        <f>VLOOKUP($D577,LiquidityProfile!$A:$C,2,0)</f>
        <v>5</v>
      </c>
      <c r="J577" s="3">
        <f>VLOOKUP($D577,LiquidityProfile!$A:$C,3,0)</f>
        <v>15</v>
      </c>
      <c r="K577" s="3" t="str">
        <f t="shared" si="25"/>
        <v>Liquidity Provider</v>
      </c>
      <c r="L577" s="3" t="str">
        <f t="shared" si="26"/>
        <v>Liquidity Provider</v>
      </c>
    </row>
    <row r="578" spans="1:12" ht="15.75" thickBot="1" x14ac:dyDescent="0.3">
      <c r="A578" s="3" t="s">
        <v>1070</v>
      </c>
      <c r="B578" s="3" t="s">
        <v>1071</v>
      </c>
      <c r="C578" s="3" t="s">
        <v>40</v>
      </c>
      <c r="D578" s="3" t="s">
        <v>5</v>
      </c>
      <c r="E578" s="7">
        <v>45936</v>
      </c>
      <c r="F578" s="7">
        <v>45938</v>
      </c>
      <c r="G578" s="3">
        <f t="shared" ref="G578:G641" si="27">IF(ISBLANK(E578), "", F578-E578)</f>
        <v>2</v>
      </c>
      <c r="H578" s="3" t="str">
        <f>IF(ISNUMBER(MATCH(A578,Closed!$A:$A,0)), "Closed", IF(G578&lt;=2,"Daily",IF(G578&lt;=5,"Weekly",IF(G578&lt;=31,"Monthly",IF(G578&lt;=90,"Quarterly",IF(G578&lt;=180,"Semi-annual",IF(G578&lt;=366,"Annual","Missing Data")))))))</f>
        <v>Daily</v>
      </c>
      <c r="I578" s="3">
        <f>VLOOKUP($D578,LiquidityProfile!$A:$C,2,0)</f>
        <v>5</v>
      </c>
      <c r="J578" s="3">
        <f>VLOOKUP($D578,LiquidityProfile!$A:$C,3,0)</f>
        <v>15</v>
      </c>
      <c r="K578" s="3" t="str">
        <f t="shared" si="25"/>
        <v>Liquidity Provider</v>
      </c>
      <c r="L578" s="3" t="str">
        <f t="shared" si="26"/>
        <v>Liquidity Provider</v>
      </c>
    </row>
    <row r="579" spans="1:12" ht="15.75" thickBot="1" x14ac:dyDescent="0.3">
      <c r="A579" s="3" t="s">
        <v>1317</v>
      </c>
      <c r="B579" s="3" t="s">
        <v>1318</v>
      </c>
      <c r="C579" s="3" t="s">
        <v>40</v>
      </c>
      <c r="D579" s="3" t="s">
        <v>5</v>
      </c>
      <c r="E579" s="7">
        <v>45936</v>
      </c>
      <c r="F579" s="7">
        <v>45938</v>
      </c>
      <c r="G579" s="3">
        <f t="shared" si="27"/>
        <v>2</v>
      </c>
      <c r="H579" s="3" t="str">
        <f>IF(ISNUMBER(MATCH(A579,Closed!$A:$A,0)), "Closed", IF(G579&lt;=2,"Daily",IF(G579&lt;=5,"Weekly",IF(G579&lt;=31,"Monthly",IF(G579&lt;=90,"Quarterly",IF(G579&lt;=180,"Semi-annual",IF(G579&lt;=366,"Annual","Missing Data")))))))</f>
        <v>Daily</v>
      </c>
      <c r="I579" s="3">
        <f>VLOOKUP($D579,LiquidityProfile!$A:$C,2,0)</f>
        <v>5</v>
      </c>
      <c r="J579" s="3">
        <f>VLOOKUP($D579,LiquidityProfile!$A:$C,3,0)</f>
        <v>15</v>
      </c>
      <c r="K579" s="3" t="str">
        <f t="shared" ref="K579:K642" si="28">IF(H579="Closed","Not Applicable",IF(I579&lt;=30,"Liquidity Provider","Liquidity Receiver"))</f>
        <v>Liquidity Provider</v>
      </c>
      <c r="L579" s="3" t="str">
        <f t="shared" ref="L579:L642" si="29">IF(H579="Closed","Not Applicable",IF(J579&lt;=30,"Liquidity Provider","Liquidity Receiver"))</f>
        <v>Liquidity Provider</v>
      </c>
    </row>
    <row r="580" spans="1:12" ht="15.75" thickBot="1" x14ac:dyDescent="0.3">
      <c r="A580" s="3" t="s">
        <v>134</v>
      </c>
      <c r="B580" s="3" t="s">
        <v>135</v>
      </c>
      <c r="C580" s="3" t="s">
        <v>40</v>
      </c>
      <c r="D580" s="3" t="s">
        <v>5</v>
      </c>
      <c r="E580" s="7">
        <v>45936</v>
      </c>
      <c r="F580" s="7">
        <v>45938</v>
      </c>
      <c r="G580" s="3">
        <f t="shared" si="27"/>
        <v>2</v>
      </c>
      <c r="H580" s="3" t="str">
        <f>IF(ISNUMBER(MATCH(A580,Closed!$A:$A,0)), "Closed", IF(G580&lt;=2,"Daily",IF(G580&lt;=5,"Weekly",IF(G580&lt;=31,"Monthly",IF(G580&lt;=90,"Quarterly",IF(G580&lt;=180,"Semi-annual",IF(G580&lt;=366,"Annual","Missing Data")))))))</f>
        <v>Daily</v>
      </c>
      <c r="I580" s="3">
        <f>VLOOKUP($D580,LiquidityProfile!$A:$C,2,0)</f>
        <v>5</v>
      </c>
      <c r="J580" s="3">
        <f>VLOOKUP($D580,LiquidityProfile!$A:$C,3,0)</f>
        <v>15</v>
      </c>
      <c r="K580" s="3" t="str">
        <f t="shared" si="28"/>
        <v>Liquidity Provider</v>
      </c>
      <c r="L580" s="3" t="str">
        <f t="shared" si="29"/>
        <v>Liquidity Provider</v>
      </c>
    </row>
    <row r="581" spans="1:12" ht="15.75" thickBot="1" x14ac:dyDescent="0.3">
      <c r="A581" s="3" t="s">
        <v>834</v>
      </c>
      <c r="B581" s="3" t="s">
        <v>835</v>
      </c>
      <c r="C581" s="3" t="s">
        <v>40</v>
      </c>
      <c r="D581" s="3" t="s">
        <v>5</v>
      </c>
      <c r="E581" s="7">
        <v>45936</v>
      </c>
      <c r="F581" s="7">
        <v>45938</v>
      </c>
      <c r="G581" s="3">
        <f t="shared" si="27"/>
        <v>2</v>
      </c>
      <c r="H581" s="3" t="str">
        <f>IF(ISNUMBER(MATCH(A581,Closed!$A:$A,0)), "Closed", IF(G581&lt;=2,"Daily",IF(G581&lt;=5,"Weekly",IF(G581&lt;=31,"Monthly",IF(G581&lt;=90,"Quarterly",IF(G581&lt;=180,"Semi-annual",IF(G581&lt;=366,"Annual","Missing Data")))))))</f>
        <v>Daily</v>
      </c>
      <c r="I581" s="3">
        <f>VLOOKUP($D581,LiquidityProfile!$A:$C,2,0)</f>
        <v>5</v>
      </c>
      <c r="J581" s="3">
        <f>VLOOKUP($D581,LiquidityProfile!$A:$C,3,0)</f>
        <v>15</v>
      </c>
      <c r="K581" s="3" t="str">
        <f t="shared" si="28"/>
        <v>Liquidity Provider</v>
      </c>
      <c r="L581" s="3" t="str">
        <f t="shared" si="29"/>
        <v>Liquidity Provider</v>
      </c>
    </row>
    <row r="582" spans="1:12" ht="15.75" thickBot="1" x14ac:dyDescent="0.3">
      <c r="A582" s="3" t="s">
        <v>1181</v>
      </c>
      <c r="B582" s="3" t="s">
        <v>1182</v>
      </c>
      <c r="C582" s="3" t="s">
        <v>40</v>
      </c>
      <c r="D582" s="3" t="s">
        <v>5</v>
      </c>
      <c r="E582" s="7">
        <v>45520</v>
      </c>
      <c r="F582" s="7">
        <v>45938</v>
      </c>
      <c r="G582" s="3">
        <f t="shared" si="27"/>
        <v>418</v>
      </c>
      <c r="H582" s="3" t="str">
        <f>IF(ISNUMBER(MATCH(A582,Closed!$A:$A,0)), "Closed", IF(G582&lt;=2,"Daily",IF(G582&lt;=5,"Weekly",IF(G582&lt;=31,"Monthly",IF(G582&lt;=90,"Quarterly",IF(G582&lt;=180,"Semi-annual",IF(G582&lt;=366,"Annual","Missing Data")))))))</f>
        <v>Closed</v>
      </c>
      <c r="I582" s="3">
        <f>VLOOKUP($D582,LiquidityProfile!$A:$C,2,0)</f>
        <v>5</v>
      </c>
      <c r="J582" s="3">
        <f>VLOOKUP($D582,LiquidityProfile!$A:$C,3,0)</f>
        <v>15</v>
      </c>
      <c r="K582" s="3" t="str">
        <f t="shared" si="28"/>
        <v>Not Applicable</v>
      </c>
      <c r="L582" s="3" t="str">
        <f t="shared" si="29"/>
        <v>Not Applicable</v>
      </c>
    </row>
    <row r="583" spans="1:12" ht="15.75" thickBot="1" x14ac:dyDescent="0.3">
      <c r="A583" s="3" t="s">
        <v>1215</v>
      </c>
      <c r="B583" s="3" t="s">
        <v>1216</v>
      </c>
      <c r="C583" s="3" t="s">
        <v>40</v>
      </c>
      <c r="D583" s="3" t="s">
        <v>5</v>
      </c>
      <c r="E583" s="7">
        <v>45936</v>
      </c>
      <c r="F583" s="7">
        <v>45938</v>
      </c>
      <c r="G583" s="3">
        <f t="shared" si="27"/>
        <v>2</v>
      </c>
      <c r="H583" s="3" t="str">
        <f>IF(ISNUMBER(MATCH(A583,Closed!$A:$A,0)), "Closed", IF(G583&lt;=2,"Daily",IF(G583&lt;=5,"Weekly",IF(G583&lt;=31,"Monthly",IF(G583&lt;=90,"Quarterly",IF(G583&lt;=180,"Semi-annual",IF(G583&lt;=366,"Annual","Missing Data")))))))</f>
        <v>Daily</v>
      </c>
      <c r="I583" s="3">
        <f>VLOOKUP($D583,LiquidityProfile!$A:$C,2,0)</f>
        <v>5</v>
      </c>
      <c r="J583" s="3">
        <f>VLOOKUP($D583,LiquidityProfile!$A:$C,3,0)</f>
        <v>15</v>
      </c>
      <c r="K583" s="3" t="str">
        <f t="shared" si="28"/>
        <v>Liquidity Provider</v>
      </c>
      <c r="L583" s="3" t="str">
        <f t="shared" si="29"/>
        <v>Liquidity Provider</v>
      </c>
    </row>
    <row r="584" spans="1:12" ht="15.75" thickBot="1" x14ac:dyDescent="0.3">
      <c r="A584" s="3" t="s">
        <v>1895</v>
      </c>
      <c r="B584" s="3" t="s">
        <v>1896</v>
      </c>
      <c r="C584" s="3" t="s">
        <v>40</v>
      </c>
      <c r="D584" s="3" t="s">
        <v>5</v>
      </c>
      <c r="E584" s="7">
        <v>45936</v>
      </c>
      <c r="F584" s="7">
        <v>45938</v>
      </c>
      <c r="G584" s="3">
        <f t="shared" si="27"/>
        <v>2</v>
      </c>
      <c r="H584" s="3" t="str">
        <f>IF(ISNUMBER(MATCH(A584,Closed!$A:$A,0)), "Closed", IF(G584&lt;=2,"Daily",IF(G584&lt;=5,"Weekly",IF(G584&lt;=31,"Monthly",IF(G584&lt;=90,"Quarterly",IF(G584&lt;=180,"Semi-annual",IF(G584&lt;=366,"Annual","Missing Data")))))))</f>
        <v>Daily</v>
      </c>
      <c r="I584" s="3">
        <f>VLOOKUP($D584,LiquidityProfile!$A:$C,2,0)</f>
        <v>5</v>
      </c>
      <c r="J584" s="3">
        <f>VLOOKUP($D584,LiquidityProfile!$A:$C,3,0)</f>
        <v>15</v>
      </c>
      <c r="K584" s="3" t="str">
        <f t="shared" si="28"/>
        <v>Liquidity Provider</v>
      </c>
      <c r="L584" s="3" t="str">
        <f t="shared" si="29"/>
        <v>Liquidity Provider</v>
      </c>
    </row>
    <row r="585" spans="1:12" ht="15.75" thickBot="1" x14ac:dyDescent="0.3">
      <c r="A585" s="3" t="s">
        <v>1897</v>
      </c>
      <c r="B585" s="3" t="s">
        <v>1898</v>
      </c>
      <c r="C585" s="3" t="s">
        <v>40</v>
      </c>
      <c r="D585" s="3" t="s">
        <v>5</v>
      </c>
      <c r="E585" s="7">
        <v>45674</v>
      </c>
      <c r="F585" s="7">
        <v>45938</v>
      </c>
      <c r="G585" s="3">
        <f t="shared" si="27"/>
        <v>264</v>
      </c>
      <c r="H585" s="3" t="str">
        <f>IF(ISNUMBER(MATCH(A585,Closed!$A:$A,0)), "Closed", IF(G585&lt;=2,"Daily",IF(G585&lt;=5,"Weekly",IF(G585&lt;=31,"Monthly",IF(G585&lt;=90,"Quarterly",IF(G585&lt;=180,"Semi-annual",IF(G585&lt;=366,"Annual","Missing Data")))))))</f>
        <v>Annual</v>
      </c>
      <c r="I585" s="3">
        <f>VLOOKUP($D585,LiquidityProfile!$A:$C,2,0)</f>
        <v>5</v>
      </c>
      <c r="J585" s="3">
        <f>VLOOKUP($D585,LiquidityProfile!$A:$C,3,0)</f>
        <v>15</v>
      </c>
      <c r="K585" s="3" t="str">
        <f t="shared" si="28"/>
        <v>Liquidity Provider</v>
      </c>
      <c r="L585" s="3" t="str">
        <f t="shared" si="29"/>
        <v>Liquidity Provider</v>
      </c>
    </row>
    <row r="586" spans="1:12" ht="15.75" thickBot="1" x14ac:dyDescent="0.3">
      <c r="A586" s="3" t="s">
        <v>1899</v>
      </c>
      <c r="B586" s="3" t="s">
        <v>1900</v>
      </c>
      <c r="C586" s="3" t="s">
        <v>40</v>
      </c>
      <c r="D586" s="3" t="s">
        <v>5</v>
      </c>
      <c r="E586" s="7">
        <v>45936</v>
      </c>
      <c r="F586" s="7">
        <v>45938</v>
      </c>
      <c r="G586" s="3">
        <f t="shared" si="27"/>
        <v>2</v>
      </c>
      <c r="H586" s="3" t="str">
        <f>IF(ISNUMBER(MATCH(A586,Closed!$A:$A,0)), "Closed", IF(G586&lt;=2,"Daily",IF(G586&lt;=5,"Weekly",IF(G586&lt;=31,"Monthly",IF(G586&lt;=90,"Quarterly",IF(G586&lt;=180,"Semi-annual",IF(G586&lt;=366,"Annual","Missing Data")))))))</f>
        <v>Daily</v>
      </c>
      <c r="I586" s="3">
        <f>VLOOKUP($D586,LiquidityProfile!$A:$C,2,0)</f>
        <v>5</v>
      </c>
      <c r="J586" s="3">
        <f>VLOOKUP($D586,LiquidityProfile!$A:$C,3,0)</f>
        <v>15</v>
      </c>
      <c r="K586" s="3" t="str">
        <f t="shared" si="28"/>
        <v>Liquidity Provider</v>
      </c>
      <c r="L586" s="3" t="str">
        <f t="shared" si="29"/>
        <v>Liquidity Provider</v>
      </c>
    </row>
    <row r="587" spans="1:12" ht="15.75" thickBot="1" x14ac:dyDescent="0.3">
      <c r="A587" s="3" t="s">
        <v>1217</v>
      </c>
      <c r="B587" s="3" t="s">
        <v>1218</v>
      </c>
      <c r="C587" s="3" t="s">
        <v>40</v>
      </c>
      <c r="D587" s="3" t="s">
        <v>5</v>
      </c>
      <c r="E587" s="7">
        <v>45936</v>
      </c>
      <c r="F587" s="7">
        <v>45938</v>
      </c>
      <c r="G587" s="3">
        <f t="shared" si="27"/>
        <v>2</v>
      </c>
      <c r="H587" s="3" t="str">
        <f>IF(ISNUMBER(MATCH(A587,Closed!$A:$A,0)), "Closed", IF(G587&lt;=2,"Daily",IF(G587&lt;=5,"Weekly",IF(G587&lt;=31,"Monthly",IF(G587&lt;=90,"Quarterly",IF(G587&lt;=180,"Semi-annual",IF(G587&lt;=366,"Annual","Missing Data")))))))</f>
        <v>Daily</v>
      </c>
      <c r="I587" s="3">
        <f>VLOOKUP($D587,LiquidityProfile!$A:$C,2,0)</f>
        <v>5</v>
      </c>
      <c r="J587" s="3">
        <f>VLOOKUP($D587,LiquidityProfile!$A:$C,3,0)</f>
        <v>15</v>
      </c>
      <c r="K587" s="3" t="str">
        <f t="shared" si="28"/>
        <v>Liquidity Provider</v>
      </c>
      <c r="L587" s="3" t="str">
        <f t="shared" si="29"/>
        <v>Liquidity Provider</v>
      </c>
    </row>
    <row r="588" spans="1:12" ht="15.75" thickBot="1" x14ac:dyDescent="0.3">
      <c r="A588" s="3" t="s">
        <v>1082</v>
      </c>
      <c r="B588" s="3" t="s">
        <v>1083</v>
      </c>
      <c r="C588" s="3" t="s">
        <v>40</v>
      </c>
      <c r="D588" s="3" t="s">
        <v>5</v>
      </c>
      <c r="E588" s="7">
        <v>45936</v>
      </c>
      <c r="F588" s="7">
        <v>45938</v>
      </c>
      <c r="G588" s="3">
        <f t="shared" si="27"/>
        <v>2</v>
      </c>
      <c r="H588" s="3" t="str">
        <f>IF(ISNUMBER(MATCH(A588,Closed!$A:$A,0)), "Closed", IF(G588&lt;=2,"Daily",IF(G588&lt;=5,"Weekly",IF(G588&lt;=31,"Monthly",IF(G588&lt;=90,"Quarterly",IF(G588&lt;=180,"Semi-annual",IF(G588&lt;=366,"Annual","Missing Data")))))))</f>
        <v>Daily</v>
      </c>
      <c r="I588" s="3">
        <f>VLOOKUP($D588,LiquidityProfile!$A:$C,2,0)</f>
        <v>5</v>
      </c>
      <c r="J588" s="3">
        <f>VLOOKUP($D588,LiquidityProfile!$A:$C,3,0)</f>
        <v>15</v>
      </c>
      <c r="K588" s="3" t="str">
        <f t="shared" si="28"/>
        <v>Liquidity Provider</v>
      </c>
      <c r="L588" s="3" t="str">
        <f t="shared" si="29"/>
        <v>Liquidity Provider</v>
      </c>
    </row>
    <row r="589" spans="1:12" ht="15.75" thickBot="1" x14ac:dyDescent="0.3">
      <c r="A589" s="3" t="s">
        <v>1901</v>
      </c>
      <c r="B589" s="3" t="s">
        <v>1902</v>
      </c>
      <c r="C589" s="3" t="s">
        <v>40</v>
      </c>
      <c r="D589" s="3" t="s">
        <v>5</v>
      </c>
      <c r="E589" s="7">
        <v>45936</v>
      </c>
      <c r="F589" s="7">
        <v>45938</v>
      </c>
      <c r="G589" s="3">
        <f t="shared" si="27"/>
        <v>2</v>
      </c>
      <c r="H589" s="3" t="str">
        <f>IF(ISNUMBER(MATCH(A589,Closed!$A:$A,0)), "Closed", IF(G589&lt;=2,"Daily",IF(G589&lt;=5,"Weekly",IF(G589&lt;=31,"Monthly",IF(G589&lt;=90,"Quarterly",IF(G589&lt;=180,"Semi-annual",IF(G589&lt;=366,"Annual","Missing Data")))))))</f>
        <v>Daily</v>
      </c>
      <c r="I589" s="3">
        <f>VLOOKUP($D589,LiquidityProfile!$A:$C,2,0)</f>
        <v>5</v>
      </c>
      <c r="J589" s="3">
        <f>VLOOKUP($D589,LiquidityProfile!$A:$C,3,0)</f>
        <v>15</v>
      </c>
      <c r="K589" s="3" t="str">
        <f t="shared" si="28"/>
        <v>Liquidity Provider</v>
      </c>
      <c r="L589" s="3" t="str">
        <f t="shared" si="29"/>
        <v>Liquidity Provider</v>
      </c>
    </row>
    <row r="590" spans="1:12" ht="15.75" thickBot="1" x14ac:dyDescent="0.3">
      <c r="A590" s="3" t="s">
        <v>1129</v>
      </c>
      <c r="B590" s="3" t="s">
        <v>1130</v>
      </c>
      <c r="C590" s="3" t="s">
        <v>40</v>
      </c>
      <c r="D590" s="3" t="s">
        <v>5</v>
      </c>
      <c r="E590" s="7">
        <v>45937</v>
      </c>
      <c r="F590" s="7">
        <v>45938</v>
      </c>
      <c r="G590" s="3">
        <f t="shared" si="27"/>
        <v>1</v>
      </c>
      <c r="H590" s="3" t="str">
        <f>IF(ISNUMBER(MATCH(A590,Closed!$A:$A,0)), "Closed", IF(G590&lt;=2,"Daily",IF(G590&lt;=5,"Weekly",IF(G590&lt;=31,"Monthly",IF(G590&lt;=90,"Quarterly",IF(G590&lt;=180,"Semi-annual",IF(G590&lt;=366,"Annual","Missing Data")))))))</f>
        <v>Daily</v>
      </c>
      <c r="I590" s="3">
        <f>VLOOKUP($D590,LiquidityProfile!$A:$C,2,0)</f>
        <v>5</v>
      </c>
      <c r="J590" s="3">
        <f>VLOOKUP($D590,LiquidityProfile!$A:$C,3,0)</f>
        <v>15</v>
      </c>
      <c r="K590" s="3" t="str">
        <f t="shared" si="28"/>
        <v>Liquidity Provider</v>
      </c>
      <c r="L590" s="3" t="str">
        <f t="shared" si="29"/>
        <v>Liquidity Provider</v>
      </c>
    </row>
    <row r="591" spans="1:12" ht="15.75" thickBot="1" x14ac:dyDescent="0.3">
      <c r="A591" s="3" t="s">
        <v>1903</v>
      </c>
      <c r="B591" s="3" t="s">
        <v>1904</v>
      </c>
      <c r="C591" s="3" t="s">
        <v>40</v>
      </c>
      <c r="D591" s="3" t="s">
        <v>5</v>
      </c>
      <c r="E591" s="7">
        <v>45937</v>
      </c>
      <c r="F591" s="7">
        <v>45938</v>
      </c>
      <c r="G591" s="3">
        <f t="shared" si="27"/>
        <v>1</v>
      </c>
      <c r="H591" s="3" t="str">
        <f>IF(ISNUMBER(MATCH(A591,Closed!$A:$A,0)), "Closed", IF(G591&lt;=2,"Daily",IF(G591&lt;=5,"Weekly",IF(G591&lt;=31,"Monthly",IF(G591&lt;=90,"Quarterly",IF(G591&lt;=180,"Semi-annual",IF(G591&lt;=366,"Annual","Missing Data")))))))</f>
        <v>Daily</v>
      </c>
      <c r="I591" s="3">
        <f>VLOOKUP($D591,LiquidityProfile!$A:$C,2,0)</f>
        <v>5</v>
      </c>
      <c r="J591" s="3">
        <f>VLOOKUP($D591,LiquidityProfile!$A:$C,3,0)</f>
        <v>15</v>
      </c>
      <c r="K591" s="3" t="str">
        <f t="shared" si="28"/>
        <v>Liquidity Provider</v>
      </c>
      <c r="L591" s="3" t="str">
        <f t="shared" si="29"/>
        <v>Liquidity Provider</v>
      </c>
    </row>
    <row r="592" spans="1:12" ht="15.75" thickBot="1" x14ac:dyDescent="0.3">
      <c r="A592" s="3" t="s">
        <v>1020</v>
      </c>
      <c r="B592" s="3" t="s">
        <v>1021</v>
      </c>
      <c r="C592" s="3" t="s">
        <v>40</v>
      </c>
      <c r="D592" s="3" t="s">
        <v>5</v>
      </c>
      <c r="E592" s="7">
        <v>45936</v>
      </c>
      <c r="F592" s="7">
        <v>45938</v>
      </c>
      <c r="G592" s="3">
        <f t="shared" si="27"/>
        <v>2</v>
      </c>
      <c r="H592" s="3" t="str">
        <f>IF(ISNUMBER(MATCH(A592,Closed!$A:$A,0)), "Closed", IF(G592&lt;=2,"Daily",IF(G592&lt;=5,"Weekly",IF(G592&lt;=31,"Monthly",IF(G592&lt;=90,"Quarterly",IF(G592&lt;=180,"Semi-annual",IF(G592&lt;=366,"Annual","Missing Data")))))))</f>
        <v>Daily</v>
      </c>
      <c r="I592" s="3">
        <f>VLOOKUP($D592,LiquidityProfile!$A:$C,2,0)</f>
        <v>5</v>
      </c>
      <c r="J592" s="3">
        <f>VLOOKUP($D592,LiquidityProfile!$A:$C,3,0)</f>
        <v>15</v>
      </c>
      <c r="K592" s="3" t="str">
        <f t="shared" si="28"/>
        <v>Liquidity Provider</v>
      </c>
      <c r="L592" s="3" t="str">
        <f t="shared" si="29"/>
        <v>Liquidity Provider</v>
      </c>
    </row>
    <row r="593" spans="1:12" ht="15.75" thickBot="1" x14ac:dyDescent="0.3">
      <c r="A593" s="3" t="s">
        <v>1223</v>
      </c>
      <c r="B593" s="3" t="s">
        <v>1224</v>
      </c>
      <c r="C593" s="3" t="s">
        <v>40</v>
      </c>
      <c r="D593" s="3" t="s">
        <v>5</v>
      </c>
      <c r="E593" s="7">
        <v>45937</v>
      </c>
      <c r="F593" s="7">
        <v>45938</v>
      </c>
      <c r="G593" s="3">
        <f t="shared" si="27"/>
        <v>1</v>
      </c>
      <c r="H593" s="3" t="str">
        <f>IF(ISNUMBER(MATCH(A593,Closed!$A:$A,0)), "Closed", IF(G593&lt;=2,"Daily",IF(G593&lt;=5,"Weekly",IF(G593&lt;=31,"Monthly",IF(G593&lt;=90,"Quarterly",IF(G593&lt;=180,"Semi-annual",IF(G593&lt;=366,"Annual","Missing Data")))))))</f>
        <v>Daily</v>
      </c>
      <c r="I593" s="3">
        <f>VLOOKUP($D593,LiquidityProfile!$A:$C,2,0)</f>
        <v>5</v>
      </c>
      <c r="J593" s="3">
        <f>VLOOKUP($D593,LiquidityProfile!$A:$C,3,0)</f>
        <v>15</v>
      </c>
      <c r="K593" s="3" t="str">
        <f t="shared" si="28"/>
        <v>Liquidity Provider</v>
      </c>
      <c r="L593" s="3" t="str">
        <f t="shared" si="29"/>
        <v>Liquidity Provider</v>
      </c>
    </row>
    <row r="594" spans="1:12" ht="15.75" thickBot="1" x14ac:dyDescent="0.3">
      <c r="A594" s="3" t="s">
        <v>1905</v>
      </c>
      <c r="B594" s="3" t="s">
        <v>1906</v>
      </c>
      <c r="C594" s="3" t="s">
        <v>40</v>
      </c>
      <c r="D594" s="3" t="s">
        <v>5</v>
      </c>
      <c r="E594" s="7">
        <v>45937</v>
      </c>
      <c r="F594" s="7">
        <v>45938</v>
      </c>
      <c r="G594" s="3">
        <f t="shared" si="27"/>
        <v>1</v>
      </c>
      <c r="H594" s="3" t="str">
        <f>IF(ISNUMBER(MATCH(A594,Closed!$A:$A,0)), "Closed", IF(G594&lt;=2,"Daily",IF(G594&lt;=5,"Weekly",IF(G594&lt;=31,"Monthly",IF(G594&lt;=90,"Quarterly",IF(G594&lt;=180,"Semi-annual",IF(G594&lt;=366,"Annual","Missing Data")))))))</f>
        <v>Daily</v>
      </c>
      <c r="I594" s="3">
        <f>VLOOKUP($D594,LiquidityProfile!$A:$C,2,0)</f>
        <v>5</v>
      </c>
      <c r="J594" s="3">
        <f>VLOOKUP($D594,LiquidityProfile!$A:$C,3,0)</f>
        <v>15</v>
      </c>
      <c r="K594" s="3" t="str">
        <f t="shared" si="28"/>
        <v>Liquidity Provider</v>
      </c>
      <c r="L594" s="3" t="str">
        <f t="shared" si="29"/>
        <v>Liquidity Provider</v>
      </c>
    </row>
    <row r="595" spans="1:12" ht="15.75" thickBot="1" x14ac:dyDescent="0.3">
      <c r="A595" s="3" t="s">
        <v>1139</v>
      </c>
      <c r="B595" s="3" t="s">
        <v>1140</v>
      </c>
      <c r="C595" s="3" t="s">
        <v>40</v>
      </c>
      <c r="D595" s="3" t="s">
        <v>5</v>
      </c>
      <c r="E595" s="7">
        <v>45919</v>
      </c>
      <c r="F595" s="7">
        <v>45938</v>
      </c>
      <c r="G595" s="3">
        <f t="shared" si="27"/>
        <v>19</v>
      </c>
      <c r="H595" s="3" t="str">
        <f>IF(ISNUMBER(MATCH(A595,Closed!$A:$A,0)), "Closed", IF(G595&lt;=2,"Daily",IF(G595&lt;=5,"Weekly",IF(G595&lt;=31,"Monthly",IF(G595&lt;=90,"Quarterly",IF(G595&lt;=180,"Semi-annual",IF(G595&lt;=366,"Annual","Missing Data")))))))</f>
        <v>Monthly</v>
      </c>
      <c r="I595" s="3">
        <f>VLOOKUP($D595,LiquidityProfile!$A:$C,2,0)</f>
        <v>5</v>
      </c>
      <c r="J595" s="3">
        <f>VLOOKUP($D595,LiquidityProfile!$A:$C,3,0)</f>
        <v>15</v>
      </c>
      <c r="K595" s="3" t="str">
        <f t="shared" si="28"/>
        <v>Liquidity Provider</v>
      </c>
      <c r="L595" s="3" t="str">
        <f t="shared" si="29"/>
        <v>Liquidity Provider</v>
      </c>
    </row>
    <row r="596" spans="1:12" ht="15.75" thickBot="1" x14ac:dyDescent="0.3">
      <c r="A596" s="3" t="s">
        <v>1169</v>
      </c>
      <c r="B596" s="3" t="s">
        <v>1170</v>
      </c>
      <c r="C596" s="3" t="s">
        <v>40</v>
      </c>
      <c r="D596" s="3" t="s">
        <v>5</v>
      </c>
      <c r="E596" s="7">
        <v>45937</v>
      </c>
      <c r="F596" s="7">
        <v>45938</v>
      </c>
      <c r="G596" s="3">
        <f t="shared" si="27"/>
        <v>1</v>
      </c>
      <c r="H596" s="3" t="str">
        <f>IF(ISNUMBER(MATCH(A596,Closed!$A:$A,0)), "Closed", IF(G596&lt;=2,"Daily",IF(G596&lt;=5,"Weekly",IF(G596&lt;=31,"Monthly",IF(G596&lt;=90,"Quarterly",IF(G596&lt;=180,"Semi-annual",IF(G596&lt;=366,"Annual","Missing Data")))))))</f>
        <v>Daily</v>
      </c>
      <c r="I596" s="3">
        <f>VLOOKUP($D596,LiquidityProfile!$A:$C,2,0)</f>
        <v>5</v>
      </c>
      <c r="J596" s="3">
        <f>VLOOKUP($D596,LiquidityProfile!$A:$C,3,0)</f>
        <v>15</v>
      </c>
      <c r="K596" s="3" t="str">
        <f t="shared" si="28"/>
        <v>Liquidity Provider</v>
      </c>
      <c r="L596" s="3" t="str">
        <f t="shared" si="29"/>
        <v>Liquidity Provider</v>
      </c>
    </row>
    <row r="597" spans="1:12" ht="15.75" thickBot="1" x14ac:dyDescent="0.3">
      <c r="A597" s="3" t="s">
        <v>1018</v>
      </c>
      <c r="B597" s="3" t="s">
        <v>1019</v>
      </c>
      <c r="C597" s="3" t="s">
        <v>40</v>
      </c>
      <c r="D597" s="3" t="s">
        <v>5</v>
      </c>
      <c r="E597" s="7">
        <v>45936</v>
      </c>
      <c r="F597" s="7">
        <v>45938</v>
      </c>
      <c r="G597" s="3">
        <f t="shared" si="27"/>
        <v>2</v>
      </c>
      <c r="H597" s="3" t="str">
        <f>IF(ISNUMBER(MATCH(A597,Closed!$A:$A,0)), "Closed", IF(G597&lt;=2,"Daily",IF(G597&lt;=5,"Weekly",IF(G597&lt;=31,"Monthly",IF(G597&lt;=90,"Quarterly",IF(G597&lt;=180,"Semi-annual",IF(G597&lt;=366,"Annual","Missing Data")))))))</f>
        <v>Daily</v>
      </c>
      <c r="I597" s="3">
        <f>VLOOKUP($D597,LiquidityProfile!$A:$C,2,0)</f>
        <v>5</v>
      </c>
      <c r="J597" s="3">
        <f>VLOOKUP($D597,LiquidityProfile!$A:$C,3,0)</f>
        <v>15</v>
      </c>
      <c r="K597" s="3" t="str">
        <f t="shared" si="28"/>
        <v>Liquidity Provider</v>
      </c>
      <c r="L597" s="3" t="str">
        <f t="shared" si="29"/>
        <v>Liquidity Provider</v>
      </c>
    </row>
    <row r="598" spans="1:12" ht="15.75" thickBot="1" x14ac:dyDescent="0.3">
      <c r="A598" s="3" t="s">
        <v>1907</v>
      </c>
      <c r="B598" s="3" t="s">
        <v>1908</v>
      </c>
      <c r="C598" s="3" t="s">
        <v>40</v>
      </c>
      <c r="D598" s="3" t="s">
        <v>5</v>
      </c>
      <c r="E598" s="7">
        <v>45937</v>
      </c>
      <c r="F598" s="7">
        <v>45938</v>
      </c>
      <c r="G598" s="3">
        <f t="shared" si="27"/>
        <v>1</v>
      </c>
      <c r="H598" s="3" t="str">
        <f>IF(ISNUMBER(MATCH(A598,Closed!$A:$A,0)), "Closed", IF(G598&lt;=2,"Daily",IF(G598&lt;=5,"Weekly",IF(G598&lt;=31,"Monthly",IF(G598&lt;=90,"Quarterly",IF(G598&lt;=180,"Semi-annual",IF(G598&lt;=366,"Annual","Missing Data")))))))</f>
        <v>Daily</v>
      </c>
      <c r="I598" s="3">
        <f>VLOOKUP($D598,LiquidityProfile!$A:$C,2,0)</f>
        <v>5</v>
      </c>
      <c r="J598" s="3">
        <f>VLOOKUP($D598,LiquidityProfile!$A:$C,3,0)</f>
        <v>15</v>
      </c>
      <c r="K598" s="3" t="str">
        <f t="shared" si="28"/>
        <v>Liquidity Provider</v>
      </c>
      <c r="L598" s="3" t="str">
        <f t="shared" si="29"/>
        <v>Liquidity Provider</v>
      </c>
    </row>
    <row r="599" spans="1:12" ht="24.75" thickBot="1" x14ac:dyDescent="0.3">
      <c r="A599" s="3" t="s">
        <v>1040</v>
      </c>
      <c r="B599" s="3" t="s">
        <v>1041</v>
      </c>
      <c r="C599" s="3" t="s">
        <v>40</v>
      </c>
      <c r="D599" s="3" t="s">
        <v>5</v>
      </c>
      <c r="E599" s="7">
        <v>45937</v>
      </c>
      <c r="F599" s="7">
        <v>45938</v>
      </c>
      <c r="G599" s="3">
        <f t="shared" si="27"/>
        <v>1</v>
      </c>
      <c r="H599" s="3" t="str">
        <f>IF(ISNUMBER(MATCH(A599,Closed!$A:$A,0)), "Closed", IF(G599&lt;=2,"Daily",IF(G599&lt;=5,"Weekly",IF(G599&lt;=31,"Monthly",IF(G599&lt;=90,"Quarterly",IF(G599&lt;=180,"Semi-annual",IF(G599&lt;=366,"Annual","Missing Data")))))))</f>
        <v>Daily</v>
      </c>
      <c r="I599" s="3">
        <f>VLOOKUP($D599,LiquidityProfile!$A:$C,2,0)</f>
        <v>5</v>
      </c>
      <c r="J599" s="3">
        <f>VLOOKUP($D599,LiquidityProfile!$A:$C,3,0)</f>
        <v>15</v>
      </c>
      <c r="K599" s="3" t="str">
        <f t="shared" si="28"/>
        <v>Liquidity Provider</v>
      </c>
      <c r="L599" s="3" t="str">
        <f t="shared" si="29"/>
        <v>Liquidity Provider</v>
      </c>
    </row>
    <row r="600" spans="1:12" ht="15.75" thickBot="1" x14ac:dyDescent="0.3">
      <c r="A600" s="3" t="s">
        <v>1909</v>
      </c>
      <c r="B600" s="3" t="s">
        <v>1910</v>
      </c>
      <c r="C600" s="3" t="s">
        <v>40</v>
      </c>
      <c r="D600" s="3" t="s">
        <v>5</v>
      </c>
      <c r="E600" s="7">
        <v>45937</v>
      </c>
      <c r="F600" s="7">
        <v>45938</v>
      </c>
      <c r="G600" s="3">
        <f t="shared" si="27"/>
        <v>1</v>
      </c>
      <c r="H600" s="3" t="str">
        <f>IF(ISNUMBER(MATCH(A600,Closed!$A:$A,0)), "Closed", IF(G600&lt;=2,"Daily",IF(G600&lt;=5,"Weekly",IF(G600&lt;=31,"Monthly",IF(G600&lt;=90,"Quarterly",IF(G600&lt;=180,"Semi-annual",IF(G600&lt;=366,"Annual","Missing Data")))))))</f>
        <v>Daily</v>
      </c>
      <c r="I600" s="3">
        <f>VLOOKUP($D600,LiquidityProfile!$A:$C,2,0)</f>
        <v>5</v>
      </c>
      <c r="J600" s="3">
        <f>VLOOKUP($D600,LiquidityProfile!$A:$C,3,0)</f>
        <v>15</v>
      </c>
      <c r="K600" s="3" t="str">
        <f t="shared" si="28"/>
        <v>Liquidity Provider</v>
      </c>
      <c r="L600" s="3" t="str">
        <f t="shared" si="29"/>
        <v>Liquidity Provider</v>
      </c>
    </row>
    <row r="601" spans="1:12" ht="15.75" thickBot="1" x14ac:dyDescent="0.3">
      <c r="A601" s="3" t="s">
        <v>1313</v>
      </c>
      <c r="B601" s="3" t="s">
        <v>1314</v>
      </c>
      <c r="C601" s="3" t="s">
        <v>40</v>
      </c>
      <c r="D601" s="3" t="s">
        <v>5</v>
      </c>
      <c r="E601" s="7">
        <v>45936</v>
      </c>
      <c r="F601" s="7">
        <v>45938</v>
      </c>
      <c r="G601" s="3">
        <f t="shared" si="27"/>
        <v>2</v>
      </c>
      <c r="H601" s="3" t="str">
        <f>IF(ISNUMBER(MATCH(A601,Closed!$A:$A,0)), "Closed", IF(G601&lt;=2,"Daily",IF(G601&lt;=5,"Weekly",IF(G601&lt;=31,"Monthly",IF(G601&lt;=90,"Quarterly",IF(G601&lt;=180,"Semi-annual",IF(G601&lt;=366,"Annual","Missing Data")))))))</f>
        <v>Daily</v>
      </c>
      <c r="I601" s="3">
        <f>VLOOKUP($D601,LiquidityProfile!$A:$C,2,0)</f>
        <v>5</v>
      </c>
      <c r="J601" s="3">
        <f>VLOOKUP($D601,LiquidityProfile!$A:$C,3,0)</f>
        <v>15</v>
      </c>
      <c r="K601" s="3" t="str">
        <f t="shared" si="28"/>
        <v>Liquidity Provider</v>
      </c>
      <c r="L601" s="3" t="str">
        <f t="shared" si="29"/>
        <v>Liquidity Provider</v>
      </c>
    </row>
    <row r="602" spans="1:12" ht="15.75" thickBot="1" x14ac:dyDescent="0.3">
      <c r="A602" s="3" t="s">
        <v>1319</v>
      </c>
      <c r="B602" s="3" t="s">
        <v>1320</v>
      </c>
      <c r="C602" s="3" t="s">
        <v>40</v>
      </c>
      <c r="D602" s="3" t="s">
        <v>5</v>
      </c>
      <c r="E602" s="7">
        <v>45937</v>
      </c>
      <c r="F602" s="7">
        <v>45938</v>
      </c>
      <c r="G602" s="3">
        <f t="shared" si="27"/>
        <v>1</v>
      </c>
      <c r="H602" s="3" t="str">
        <f>IF(ISNUMBER(MATCH(A602,Closed!$A:$A,0)), "Closed", IF(G602&lt;=2,"Daily",IF(G602&lt;=5,"Weekly",IF(G602&lt;=31,"Monthly",IF(G602&lt;=90,"Quarterly",IF(G602&lt;=180,"Semi-annual",IF(G602&lt;=366,"Annual","Missing Data")))))))</f>
        <v>Daily</v>
      </c>
      <c r="I602" s="3">
        <f>VLOOKUP($D602,LiquidityProfile!$A:$C,2,0)</f>
        <v>5</v>
      </c>
      <c r="J602" s="3">
        <f>VLOOKUP($D602,LiquidityProfile!$A:$C,3,0)</f>
        <v>15</v>
      </c>
      <c r="K602" s="3" t="str">
        <f t="shared" si="28"/>
        <v>Liquidity Provider</v>
      </c>
      <c r="L602" s="3" t="str">
        <f t="shared" si="29"/>
        <v>Liquidity Provider</v>
      </c>
    </row>
    <row r="603" spans="1:12" ht="15.75" thickBot="1" x14ac:dyDescent="0.3">
      <c r="A603" s="3" t="s">
        <v>1911</v>
      </c>
      <c r="B603" s="3" t="s">
        <v>1912</v>
      </c>
      <c r="C603" s="3" t="s">
        <v>40</v>
      </c>
      <c r="D603" s="3" t="s">
        <v>5</v>
      </c>
      <c r="E603" s="7">
        <v>45936</v>
      </c>
      <c r="F603" s="7">
        <v>45938</v>
      </c>
      <c r="G603" s="3">
        <f t="shared" si="27"/>
        <v>2</v>
      </c>
      <c r="H603" s="3" t="str">
        <f>IF(ISNUMBER(MATCH(A603,Closed!$A:$A,0)), "Closed", IF(G603&lt;=2,"Daily",IF(G603&lt;=5,"Weekly",IF(G603&lt;=31,"Monthly",IF(G603&lt;=90,"Quarterly",IF(G603&lt;=180,"Semi-annual",IF(G603&lt;=366,"Annual","Missing Data")))))))</f>
        <v>Daily</v>
      </c>
      <c r="I603" s="3">
        <f>VLOOKUP($D603,LiquidityProfile!$A:$C,2,0)</f>
        <v>5</v>
      </c>
      <c r="J603" s="3">
        <f>VLOOKUP($D603,LiquidityProfile!$A:$C,3,0)</f>
        <v>15</v>
      </c>
      <c r="K603" s="3" t="str">
        <f t="shared" si="28"/>
        <v>Liquidity Provider</v>
      </c>
      <c r="L603" s="3" t="str">
        <f t="shared" si="29"/>
        <v>Liquidity Provider</v>
      </c>
    </row>
    <row r="604" spans="1:12" ht="15.75" thickBot="1" x14ac:dyDescent="0.3">
      <c r="A604" s="3" t="s">
        <v>1052</v>
      </c>
      <c r="B604" s="3" t="s">
        <v>1053</v>
      </c>
      <c r="C604" s="3" t="s">
        <v>40</v>
      </c>
      <c r="D604" s="3" t="s">
        <v>5</v>
      </c>
      <c r="E604" s="7">
        <v>45936</v>
      </c>
      <c r="F604" s="7">
        <v>45938</v>
      </c>
      <c r="G604" s="3">
        <f t="shared" si="27"/>
        <v>2</v>
      </c>
      <c r="H604" s="3" t="str">
        <f>IF(ISNUMBER(MATCH(A604,Closed!$A:$A,0)), "Closed", IF(G604&lt;=2,"Daily",IF(G604&lt;=5,"Weekly",IF(G604&lt;=31,"Monthly",IF(G604&lt;=90,"Quarterly",IF(G604&lt;=180,"Semi-annual",IF(G604&lt;=366,"Annual","Missing Data")))))))</f>
        <v>Daily</v>
      </c>
      <c r="I604" s="3">
        <f>VLOOKUP($D604,LiquidityProfile!$A:$C,2,0)</f>
        <v>5</v>
      </c>
      <c r="J604" s="3">
        <f>VLOOKUP($D604,LiquidityProfile!$A:$C,3,0)</f>
        <v>15</v>
      </c>
      <c r="K604" s="3" t="str">
        <f t="shared" si="28"/>
        <v>Liquidity Provider</v>
      </c>
      <c r="L604" s="3" t="str">
        <f t="shared" si="29"/>
        <v>Liquidity Provider</v>
      </c>
    </row>
    <row r="605" spans="1:12" ht="15.75" thickBot="1" x14ac:dyDescent="0.3">
      <c r="A605" s="3" t="s">
        <v>1231</v>
      </c>
      <c r="B605" s="3" t="s">
        <v>1232</v>
      </c>
      <c r="C605" s="3" t="s">
        <v>40</v>
      </c>
      <c r="D605" s="3" t="s">
        <v>5</v>
      </c>
      <c r="E605" s="7">
        <v>45936</v>
      </c>
      <c r="F605" s="7">
        <v>45938</v>
      </c>
      <c r="G605" s="3">
        <f t="shared" si="27"/>
        <v>2</v>
      </c>
      <c r="H605" s="3" t="str">
        <f>IF(ISNUMBER(MATCH(A605,Closed!$A:$A,0)), "Closed", IF(G605&lt;=2,"Daily",IF(G605&lt;=5,"Weekly",IF(G605&lt;=31,"Monthly",IF(G605&lt;=90,"Quarterly",IF(G605&lt;=180,"Semi-annual",IF(G605&lt;=366,"Annual","Missing Data")))))))</f>
        <v>Daily</v>
      </c>
      <c r="I605" s="3">
        <f>VLOOKUP($D605,LiquidityProfile!$A:$C,2,0)</f>
        <v>5</v>
      </c>
      <c r="J605" s="3">
        <f>VLOOKUP($D605,LiquidityProfile!$A:$C,3,0)</f>
        <v>15</v>
      </c>
      <c r="K605" s="3" t="str">
        <f t="shared" si="28"/>
        <v>Liquidity Provider</v>
      </c>
      <c r="L605" s="3" t="str">
        <f t="shared" si="29"/>
        <v>Liquidity Provider</v>
      </c>
    </row>
    <row r="606" spans="1:12" ht="15.75" thickBot="1" x14ac:dyDescent="0.3">
      <c r="A606" s="3" t="s">
        <v>1323</v>
      </c>
      <c r="B606" s="3" t="s">
        <v>1324</v>
      </c>
      <c r="C606" s="3" t="s">
        <v>40</v>
      </c>
      <c r="D606" s="3" t="s">
        <v>5</v>
      </c>
      <c r="E606" s="7">
        <v>45936</v>
      </c>
      <c r="F606" s="7">
        <v>45938</v>
      </c>
      <c r="G606" s="3">
        <f t="shared" si="27"/>
        <v>2</v>
      </c>
      <c r="H606" s="3" t="str">
        <f>IF(ISNUMBER(MATCH(A606,Closed!$A:$A,0)), "Closed", IF(G606&lt;=2,"Daily",IF(G606&lt;=5,"Weekly",IF(G606&lt;=31,"Monthly",IF(G606&lt;=90,"Quarterly",IF(G606&lt;=180,"Semi-annual",IF(G606&lt;=366,"Annual","Missing Data")))))))</f>
        <v>Daily</v>
      </c>
      <c r="I606" s="3">
        <f>VLOOKUP($D606,LiquidityProfile!$A:$C,2,0)</f>
        <v>5</v>
      </c>
      <c r="J606" s="3">
        <f>VLOOKUP($D606,LiquidityProfile!$A:$C,3,0)</f>
        <v>15</v>
      </c>
      <c r="K606" s="3" t="str">
        <f t="shared" si="28"/>
        <v>Liquidity Provider</v>
      </c>
      <c r="L606" s="3" t="str">
        <f t="shared" si="29"/>
        <v>Liquidity Provider</v>
      </c>
    </row>
    <row r="607" spans="1:12" ht="15.75" thickBot="1" x14ac:dyDescent="0.3">
      <c r="A607" s="3" t="s">
        <v>1913</v>
      </c>
      <c r="B607" s="3" t="s">
        <v>1914</v>
      </c>
      <c r="C607" s="3" t="s">
        <v>40</v>
      </c>
      <c r="D607" s="3" t="s">
        <v>5</v>
      </c>
      <c r="E607" s="7">
        <v>45933</v>
      </c>
      <c r="F607" s="7">
        <v>45938</v>
      </c>
      <c r="G607" s="3">
        <f t="shared" si="27"/>
        <v>5</v>
      </c>
      <c r="H607" s="3" t="str">
        <f>IF(ISNUMBER(MATCH(A607,Closed!$A:$A,0)), "Closed", IF(G607&lt;=2,"Daily",IF(G607&lt;=5,"Weekly",IF(G607&lt;=31,"Monthly",IF(G607&lt;=90,"Quarterly",IF(G607&lt;=180,"Semi-annual",IF(G607&lt;=366,"Annual","Missing Data")))))))</f>
        <v>Weekly</v>
      </c>
      <c r="I607" s="3">
        <f>VLOOKUP($D607,LiquidityProfile!$A:$C,2,0)</f>
        <v>5</v>
      </c>
      <c r="J607" s="3">
        <f>VLOOKUP($D607,LiquidityProfile!$A:$C,3,0)</f>
        <v>15</v>
      </c>
      <c r="K607" s="3" t="str">
        <f t="shared" si="28"/>
        <v>Liquidity Provider</v>
      </c>
      <c r="L607" s="3" t="str">
        <f t="shared" si="29"/>
        <v>Liquidity Provider</v>
      </c>
    </row>
    <row r="608" spans="1:12" ht="15.75" thickBot="1" x14ac:dyDescent="0.3">
      <c r="A608" s="3" t="s">
        <v>1183</v>
      </c>
      <c r="B608" s="3" t="s">
        <v>1184</v>
      </c>
      <c r="C608" s="3" t="s">
        <v>40</v>
      </c>
      <c r="D608" s="3" t="s">
        <v>5</v>
      </c>
      <c r="E608" s="7">
        <v>45937</v>
      </c>
      <c r="F608" s="7">
        <v>45938</v>
      </c>
      <c r="G608" s="3">
        <f t="shared" si="27"/>
        <v>1</v>
      </c>
      <c r="H608" s="3" t="str">
        <f>IF(ISNUMBER(MATCH(A608,Closed!$A:$A,0)), "Closed", IF(G608&lt;=2,"Daily",IF(G608&lt;=5,"Weekly",IF(G608&lt;=31,"Monthly",IF(G608&lt;=90,"Quarterly",IF(G608&lt;=180,"Semi-annual",IF(G608&lt;=366,"Annual","Missing Data")))))))</f>
        <v>Daily</v>
      </c>
      <c r="I608" s="3">
        <f>VLOOKUP($D608,LiquidityProfile!$A:$C,2,0)</f>
        <v>5</v>
      </c>
      <c r="J608" s="3">
        <f>VLOOKUP($D608,LiquidityProfile!$A:$C,3,0)</f>
        <v>15</v>
      </c>
      <c r="K608" s="3" t="str">
        <f t="shared" si="28"/>
        <v>Liquidity Provider</v>
      </c>
      <c r="L608" s="3" t="str">
        <f t="shared" si="29"/>
        <v>Liquidity Provider</v>
      </c>
    </row>
    <row r="609" spans="1:12" ht="24.75" thickBot="1" x14ac:dyDescent="0.3">
      <c r="A609" s="3" t="s">
        <v>1915</v>
      </c>
      <c r="B609" s="3" t="s">
        <v>1916</v>
      </c>
      <c r="C609" s="3" t="s">
        <v>40</v>
      </c>
      <c r="D609" s="3" t="s">
        <v>5</v>
      </c>
      <c r="E609" s="7">
        <v>45933</v>
      </c>
      <c r="F609" s="7">
        <v>45938</v>
      </c>
      <c r="G609" s="3">
        <f t="shared" si="27"/>
        <v>5</v>
      </c>
      <c r="H609" s="3" t="str">
        <f>IF(ISNUMBER(MATCH(A609,Closed!$A:$A,0)), "Closed", IF(G609&lt;=2,"Daily",IF(G609&lt;=5,"Weekly",IF(G609&lt;=31,"Monthly",IF(G609&lt;=90,"Quarterly",IF(G609&lt;=180,"Semi-annual",IF(G609&lt;=366,"Annual","Missing Data")))))))</f>
        <v>Weekly</v>
      </c>
      <c r="I609" s="3">
        <f>VLOOKUP($D609,LiquidityProfile!$A:$C,2,0)</f>
        <v>5</v>
      </c>
      <c r="J609" s="3">
        <f>VLOOKUP($D609,LiquidityProfile!$A:$C,3,0)</f>
        <v>15</v>
      </c>
      <c r="K609" s="3" t="str">
        <f t="shared" si="28"/>
        <v>Liquidity Provider</v>
      </c>
      <c r="L609" s="3" t="str">
        <f t="shared" si="29"/>
        <v>Liquidity Provider</v>
      </c>
    </row>
    <row r="610" spans="1:12" ht="15.75" thickBot="1" x14ac:dyDescent="0.3">
      <c r="A610" s="3" t="s">
        <v>1301</v>
      </c>
      <c r="B610" s="3" t="s">
        <v>1302</v>
      </c>
      <c r="C610" s="3" t="s">
        <v>40</v>
      </c>
      <c r="D610" s="3" t="s">
        <v>5</v>
      </c>
      <c r="E610" s="7">
        <v>45936</v>
      </c>
      <c r="F610" s="7">
        <v>45938</v>
      </c>
      <c r="G610" s="3">
        <f t="shared" si="27"/>
        <v>2</v>
      </c>
      <c r="H610" s="3" t="str">
        <f>IF(ISNUMBER(MATCH(A610,Closed!$A:$A,0)), "Closed", IF(G610&lt;=2,"Daily",IF(G610&lt;=5,"Weekly",IF(G610&lt;=31,"Monthly",IF(G610&lt;=90,"Quarterly",IF(G610&lt;=180,"Semi-annual",IF(G610&lt;=366,"Annual","Missing Data")))))))</f>
        <v>Daily</v>
      </c>
      <c r="I610" s="3">
        <f>VLOOKUP($D610,LiquidityProfile!$A:$C,2,0)</f>
        <v>5</v>
      </c>
      <c r="J610" s="3">
        <f>VLOOKUP($D610,LiquidityProfile!$A:$C,3,0)</f>
        <v>15</v>
      </c>
      <c r="K610" s="3" t="str">
        <f t="shared" si="28"/>
        <v>Liquidity Provider</v>
      </c>
      <c r="L610" s="3" t="str">
        <f t="shared" si="29"/>
        <v>Liquidity Provider</v>
      </c>
    </row>
    <row r="611" spans="1:12" ht="15.75" thickBot="1" x14ac:dyDescent="0.3">
      <c r="A611" s="3" t="s">
        <v>1255</v>
      </c>
      <c r="B611" s="3" t="s">
        <v>1256</v>
      </c>
      <c r="C611" s="3" t="s">
        <v>40</v>
      </c>
      <c r="D611" s="3" t="s">
        <v>5</v>
      </c>
      <c r="E611" s="7">
        <v>45936</v>
      </c>
      <c r="F611" s="7">
        <v>45938</v>
      </c>
      <c r="G611" s="3">
        <f t="shared" si="27"/>
        <v>2</v>
      </c>
      <c r="H611" s="3" t="str">
        <f>IF(ISNUMBER(MATCH(A611,Closed!$A:$A,0)), "Closed", IF(G611&lt;=2,"Daily",IF(G611&lt;=5,"Weekly",IF(G611&lt;=31,"Monthly",IF(G611&lt;=90,"Quarterly",IF(G611&lt;=180,"Semi-annual",IF(G611&lt;=366,"Annual","Missing Data")))))))</f>
        <v>Daily</v>
      </c>
      <c r="I611" s="3">
        <f>VLOOKUP($D611,LiquidityProfile!$A:$C,2,0)</f>
        <v>5</v>
      </c>
      <c r="J611" s="3">
        <f>VLOOKUP($D611,LiquidityProfile!$A:$C,3,0)</f>
        <v>15</v>
      </c>
      <c r="K611" s="3" t="str">
        <f t="shared" si="28"/>
        <v>Liquidity Provider</v>
      </c>
      <c r="L611" s="3" t="str">
        <f t="shared" si="29"/>
        <v>Liquidity Provider</v>
      </c>
    </row>
    <row r="612" spans="1:12" ht="15.75" thickBot="1" x14ac:dyDescent="0.3">
      <c r="A612" s="3" t="s">
        <v>1239</v>
      </c>
      <c r="B612" s="3" t="s">
        <v>1240</v>
      </c>
      <c r="C612" s="3" t="s">
        <v>40</v>
      </c>
      <c r="D612" s="3" t="s">
        <v>5</v>
      </c>
      <c r="E612" s="7">
        <v>45936</v>
      </c>
      <c r="F612" s="7">
        <v>45938</v>
      </c>
      <c r="G612" s="3">
        <f t="shared" si="27"/>
        <v>2</v>
      </c>
      <c r="H612" s="3" t="str">
        <f>IF(ISNUMBER(MATCH(A612,Closed!$A:$A,0)), "Closed", IF(G612&lt;=2,"Daily",IF(G612&lt;=5,"Weekly",IF(G612&lt;=31,"Monthly",IF(G612&lt;=90,"Quarterly",IF(G612&lt;=180,"Semi-annual",IF(G612&lt;=366,"Annual","Missing Data")))))))</f>
        <v>Daily</v>
      </c>
      <c r="I612" s="3">
        <f>VLOOKUP($D612,LiquidityProfile!$A:$C,2,0)</f>
        <v>5</v>
      </c>
      <c r="J612" s="3">
        <f>VLOOKUP($D612,LiquidityProfile!$A:$C,3,0)</f>
        <v>15</v>
      </c>
      <c r="K612" s="3" t="str">
        <f t="shared" si="28"/>
        <v>Liquidity Provider</v>
      </c>
      <c r="L612" s="3" t="str">
        <f t="shared" si="29"/>
        <v>Liquidity Provider</v>
      </c>
    </row>
    <row r="613" spans="1:12" ht="15.75" thickBot="1" x14ac:dyDescent="0.3">
      <c r="A613" s="3" t="s">
        <v>1024</v>
      </c>
      <c r="B613" s="3" t="s">
        <v>1025</v>
      </c>
      <c r="C613" s="3" t="s">
        <v>40</v>
      </c>
      <c r="D613" s="3" t="s">
        <v>5</v>
      </c>
      <c r="E613" s="7">
        <v>45936</v>
      </c>
      <c r="F613" s="7">
        <v>45938</v>
      </c>
      <c r="G613" s="3">
        <f t="shared" si="27"/>
        <v>2</v>
      </c>
      <c r="H613" s="3" t="str">
        <f>IF(ISNUMBER(MATCH(A613,Closed!$A:$A,0)), "Closed", IF(G613&lt;=2,"Daily",IF(G613&lt;=5,"Weekly",IF(G613&lt;=31,"Monthly",IF(G613&lt;=90,"Quarterly",IF(G613&lt;=180,"Semi-annual",IF(G613&lt;=366,"Annual","Missing Data")))))))</f>
        <v>Daily</v>
      </c>
      <c r="I613" s="3">
        <f>VLOOKUP($D613,LiquidityProfile!$A:$C,2,0)</f>
        <v>5</v>
      </c>
      <c r="J613" s="3">
        <f>VLOOKUP($D613,LiquidityProfile!$A:$C,3,0)</f>
        <v>15</v>
      </c>
      <c r="K613" s="3" t="str">
        <f t="shared" si="28"/>
        <v>Liquidity Provider</v>
      </c>
      <c r="L613" s="3" t="str">
        <f t="shared" si="29"/>
        <v>Liquidity Provider</v>
      </c>
    </row>
    <row r="614" spans="1:12" ht="15.75" thickBot="1" x14ac:dyDescent="0.3">
      <c r="A614" s="3" t="s">
        <v>1135</v>
      </c>
      <c r="B614" s="3" t="s">
        <v>1136</v>
      </c>
      <c r="C614" s="3" t="s">
        <v>40</v>
      </c>
      <c r="D614" s="3" t="s">
        <v>5</v>
      </c>
      <c r="E614" s="7">
        <v>45936</v>
      </c>
      <c r="F614" s="7">
        <v>45938</v>
      </c>
      <c r="G614" s="3">
        <f t="shared" si="27"/>
        <v>2</v>
      </c>
      <c r="H614" s="3" t="str">
        <f>IF(ISNUMBER(MATCH(A614,Closed!$A:$A,0)), "Closed", IF(G614&lt;=2,"Daily",IF(G614&lt;=5,"Weekly",IF(G614&lt;=31,"Monthly",IF(G614&lt;=90,"Quarterly",IF(G614&lt;=180,"Semi-annual",IF(G614&lt;=366,"Annual","Missing Data")))))))</f>
        <v>Daily</v>
      </c>
      <c r="I614" s="3">
        <f>VLOOKUP($D614,LiquidityProfile!$A:$C,2,0)</f>
        <v>5</v>
      </c>
      <c r="J614" s="3">
        <f>VLOOKUP($D614,LiquidityProfile!$A:$C,3,0)</f>
        <v>15</v>
      </c>
      <c r="K614" s="3" t="str">
        <f t="shared" si="28"/>
        <v>Liquidity Provider</v>
      </c>
      <c r="L614" s="3" t="str">
        <f t="shared" si="29"/>
        <v>Liquidity Provider</v>
      </c>
    </row>
    <row r="615" spans="1:12" ht="15.75" thickBot="1" x14ac:dyDescent="0.3">
      <c r="A615" s="3" t="s">
        <v>1221</v>
      </c>
      <c r="B615" s="3" t="s">
        <v>1222</v>
      </c>
      <c r="C615" s="3" t="s">
        <v>40</v>
      </c>
      <c r="D615" s="3" t="s">
        <v>5</v>
      </c>
      <c r="E615" s="7">
        <v>45936</v>
      </c>
      <c r="F615" s="7">
        <v>45938</v>
      </c>
      <c r="G615" s="3">
        <f t="shared" si="27"/>
        <v>2</v>
      </c>
      <c r="H615" s="3" t="str">
        <f>IF(ISNUMBER(MATCH(A615,Closed!$A:$A,0)), "Closed", IF(G615&lt;=2,"Daily",IF(G615&lt;=5,"Weekly",IF(G615&lt;=31,"Monthly",IF(G615&lt;=90,"Quarterly",IF(G615&lt;=180,"Semi-annual",IF(G615&lt;=366,"Annual","Missing Data")))))))</f>
        <v>Daily</v>
      </c>
      <c r="I615" s="3">
        <f>VLOOKUP($D615,LiquidityProfile!$A:$C,2,0)</f>
        <v>5</v>
      </c>
      <c r="J615" s="3">
        <f>VLOOKUP($D615,LiquidityProfile!$A:$C,3,0)</f>
        <v>15</v>
      </c>
      <c r="K615" s="3" t="str">
        <f t="shared" si="28"/>
        <v>Liquidity Provider</v>
      </c>
      <c r="L615" s="3" t="str">
        <f t="shared" si="29"/>
        <v>Liquidity Provider</v>
      </c>
    </row>
    <row r="616" spans="1:12" ht="15.75" thickBot="1" x14ac:dyDescent="0.3">
      <c r="A616" s="3" t="s">
        <v>1062</v>
      </c>
      <c r="B616" s="3" t="s">
        <v>1063</v>
      </c>
      <c r="C616" s="3" t="s">
        <v>40</v>
      </c>
      <c r="D616" s="3" t="s">
        <v>5</v>
      </c>
      <c r="E616" s="7">
        <v>45936</v>
      </c>
      <c r="F616" s="7">
        <v>45938</v>
      </c>
      <c r="G616" s="3">
        <f t="shared" si="27"/>
        <v>2</v>
      </c>
      <c r="H616" s="3" t="str">
        <f>IF(ISNUMBER(MATCH(A616,Closed!$A:$A,0)), "Closed", IF(G616&lt;=2,"Daily",IF(G616&lt;=5,"Weekly",IF(G616&lt;=31,"Monthly",IF(G616&lt;=90,"Quarterly",IF(G616&lt;=180,"Semi-annual",IF(G616&lt;=366,"Annual","Missing Data")))))))</f>
        <v>Daily</v>
      </c>
      <c r="I616" s="3">
        <f>VLOOKUP($D616,LiquidityProfile!$A:$C,2,0)</f>
        <v>5</v>
      </c>
      <c r="J616" s="3">
        <f>VLOOKUP($D616,LiquidityProfile!$A:$C,3,0)</f>
        <v>15</v>
      </c>
      <c r="K616" s="3" t="str">
        <f t="shared" si="28"/>
        <v>Liquidity Provider</v>
      </c>
      <c r="L616" s="3" t="str">
        <f t="shared" si="29"/>
        <v>Liquidity Provider</v>
      </c>
    </row>
    <row r="617" spans="1:12" ht="15.75" thickBot="1" x14ac:dyDescent="0.3">
      <c r="A617" s="3" t="s">
        <v>1185</v>
      </c>
      <c r="B617" s="3" t="s">
        <v>1186</v>
      </c>
      <c r="C617" s="3" t="s">
        <v>40</v>
      </c>
      <c r="D617" s="3" t="s">
        <v>5</v>
      </c>
      <c r="E617" s="7">
        <v>45936</v>
      </c>
      <c r="F617" s="7">
        <v>45938</v>
      </c>
      <c r="G617" s="3">
        <f t="shared" si="27"/>
        <v>2</v>
      </c>
      <c r="H617" s="3" t="str">
        <f>IF(ISNUMBER(MATCH(A617,Closed!$A:$A,0)), "Closed", IF(G617&lt;=2,"Daily",IF(G617&lt;=5,"Weekly",IF(G617&lt;=31,"Monthly",IF(G617&lt;=90,"Quarterly",IF(G617&lt;=180,"Semi-annual",IF(G617&lt;=366,"Annual","Missing Data")))))))</f>
        <v>Daily</v>
      </c>
      <c r="I617" s="3">
        <f>VLOOKUP($D617,LiquidityProfile!$A:$C,2,0)</f>
        <v>5</v>
      </c>
      <c r="J617" s="3">
        <f>VLOOKUP($D617,LiquidityProfile!$A:$C,3,0)</f>
        <v>15</v>
      </c>
      <c r="K617" s="3" t="str">
        <f t="shared" si="28"/>
        <v>Liquidity Provider</v>
      </c>
      <c r="L617" s="3" t="str">
        <f t="shared" si="29"/>
        <v>Liquidity Provider</v>
      </c>
    </row>
    <row r="618" spans="1:12" ht="15.75" thickBot="1" x14ac:dyDescent="0.3">
      <c r="A618" s="3" t="s">
        <v>1261</v>
      </c>
      <c r="B618" s="3" t="s">
        <v>1262</v>
      </c>
      <c r="C618" s="3" t="s">
        <v>40</v>
      </c>
      <c r="D618" s="3" t="s">
        <v>5</v>
      </c>
      <c r="E618" s="7">
        <v>45936</v>
      </c>
      <c r="F618" s="7">
        <v>45938</v>
      </c>
      <c r="G618" s="3">
        <f t="shared" si="27"/>
        <v>2</v>
      </c>
      <c r="H618" s="3" t="str">
        <f>IF(ISNUMBER(MATCH(A618,Closed!$A:$A,0)), "Closed", IF(G618&lt;=2,"Daily",IF(G618&lt;=5,"Weekly",IF(G618&lt;=31,"Monthly",IF(G618&lt;=90,"Quarterly",IF(G618&lt;=180,"Semi-annual",IF(G618&lt;=366,"Annual","Missing Data")))))))</f>
        <v>Daily</v>
      </c>
      <c r="I618" s="3">
        <f>VLOOKUP($D618,LiquidityProfile!$A:$C,2,0)</f>
        <v>5</v>
      </c>
      <c r="J618" s="3">
        <f>VLOOKUP($D618,LiquidityProfile!$A:$C,3,0)</f>
        <v>15</v>
      </c>
      <c r="K618" s="3" t="str">
        <f t="shared" si="28"/>
        <v>Liquidity Provider</v>
      </c>
      <c r="L618" s="3" t="str">
        <f t="shared" si="29"/>
        <v>Liquidity Provider</v>
      </c>
    </row>
    <row r="619" spans="1:12" ht="15.75" thickBot="1" x14ac:dyDescent="0.3">
      <c r="A619" s="3" t="s">
        <v>1299</v>
      </c>
      <c r="B619" s="3" t="s">
        <v>1300</v>
      </c>
      <c r="C619" s="3" t="s">
        <v>40</v>
      </c>
      <c r="D619" s="3" t="s">
        <v>5</v>
      </c>
      <c r="E619" s="7">
        <v>45936</v>
      </c>
      <c r="F619" s="7">
        <v>45938</v>
      </c>
      <c r="G619" s="3">
        <f t="shared" si="27"/>
        <v>2</v>
      </c>
      <c r="H619" s="3" t="str">
        <f>IF(ISNUMBER(MATCH(A619,Closed!$A:$A,0)), "Closed", IF(G619&lt;=2,"Daily",IF(G619&lt;=5,"Weekly",IF(G619&lt;=31,"Monthly",IF(G619&lt;=90,"Quarterly",IF(G619&lt;=180,"Semi-annual",IF(G619&lt;=366,"Annual","Missing Data")))))))</f>
        <v>Daily</v>
      </c>
      <c r="I619" s="3">
        <f>VLOOKUP($D619,LiquidityProfile!$A:$C,2,0)</f>
        <v>5</v>
      </c>
      <c r="J619" s="3">
        <f>VLOOKUP($D619,LiquidityProfile!$A:$C,3,0)</f>
        <v>15</v>
      </c>
      <c r="K619" s="3" t="str">
        <f t="shared" si="28"/>
        <v>Liquidity Provider</v>
      </c>
      <c r="L619" s="3" t="str">
        <f t="shared" si="29"/>
        <v>Liquidity Provider</v>
      </c>
    </row>
    <row r="620" spans="1:12" ht="15.75" thickBot="1" x14ac:dyDescent="0.3">
      <c r="A620" s="3" t="s">
        <v>1050</v>
      </c>
      <c r="B620" s="3" t="s">
        <v>1051</v>
      </c>
      <c r="C620" s="3" t="s">
        <v>40</v>
      </c>
      <c r="D620" s="3" t="s">
        <v>5</v>
      </c>
      <c r="E620" s="7">
        <v>45936</v>
      </c>
      <c r="F620" s="7">
        <v>45938</v>
      </c>
      <c r="G620" s="3">
        <f t="shared" si="27"/>
        <v>2</v>
      </c>
      <c r="H620" s="3" t="str">
        <f>IF(ISNUMBER(MATCH(A620,Closed!$A:$A,0)), "Closed", IF(G620&lt;=2,"Daily",IF(G620&lt;=5,"Weekly",IF(G620&lt;=31,"Monthly",IF(G620&lt;=90,"Quarterly",IF(G620&lt;=180,"Semi-annual",IF(G620&lt;=366,"Annual","Missing Data")))))))</f>
        <v>Daily</v>
      </c>
      <c r="I620" s="3">
        <f>VLOOKUP($D620,LiquidityProfile!$A:$C,2,0)</f>
        <v>5</v>
      </c>
      <c r="J620" s="3">
        <f>VLOOKUP($D620,LiquidityProfile!$A:$C,3,0)</f>
        <v>15</v>
      </c>
      <c r="K620" s="3" t="str">
        <f t="shared" si="28"/>
        <v>Liquidity Provider</v>
      </c>
      <c r="L620" s="3" t="str">
        <f t="shared" si="29"/>
        <v>Liquidity Provider</v>
      </c>
    </row>
    <row r="621" spans="1:12" ht="15.75" thickBot="1" x14ac:dyDescent="0.3">
      <c r="A621" s="3" t="s">
        <v>1281</v>
      </c>
      <c r="B621" s="3" t="s">
        <v>1282</v>
      </c>
      <c r="C621" s="3" t="s">
        <v>40</v>
      </c>
      <c r="D621" s="3" t="s">
        <v>5</v>
      </c>
      <c r="E621" s="7">
        <v>45936</v>
      </c>
      <c r="F621" s="7">
        <v>45938</v>
      </c>
      <c r="G621" s="3">
        <f t="shared" si="27"/>
        <v>2</v>
      </c>
      <c r="H621" s="3" t="str">
        <f>IF(ISNUMBER(MATCH(A621,Closed!$A:$A,0)), "Closed", IF(G621&lt;=2,"Daily",IF(G621&lt;=5,"Weekly",IF(G621&lt;=31,"Monthly",IF(G621&lt;=90,"Quarterly",IF(G621&lt;=180,"Semi-annual",IF(G621&lt;=366,"Annual","Missing Data")))))))</f>
        <v>Daily</v>
      </c>
      <c r="I621" s="3">
        <f>VLOOKUP($D621,LiquidityProfile!$A:$C,2,0)</f>
        <v>5</v>
      </c>
      <c r="J621" s="3">
        <f>VLOOKUP($D621,LiquidityProfile!$A:$C,3,0)</f>
        <v>15</v>
      </c>
      <c r="K621" s="3" t="str">
        <f t="shared" si="28"/>
        <v>Liquidity Provider</v>
      </c>
      <c r="L621" s="3" t="str">
        <f t="shared" si="29"/>
        <v>Liquidity Provider</v>
      </c>
    </row>
    <row r="622" spans="1:12" ht="15.75" thickBot="1" x14ac:dyDescent="0.3">
      <c r="A622" s="3" t="s">
        <v>1293</v>
      </c>
      <c r="B622" s="3" t="s">
        <v>1294</v>
      </c>
      <c r="C622" s="3" t="s">
        <v>40</v>
      </c>
      <c r="D622" s="3" t="s">
        <v>5</v>
      </c>
      <c r="E622" s="7">
        <v>45936</v>
      </c>
      <c r="F622" s="7">
        <v>45938</v>
      </c>
      <c r="G622" s="3">
        <f t="shared" si="27"/>
        <v>2</v>
      </c>
      <c r="H622" s="3" t="str">
        <f>IF(ISNUMBER(MATCH(A622,Closed!$A:$A,0)), "Closed", IF(G622&lt;=2,"Daily",IF(G622&lt;=5,"Weekly",IF(G622&lt;=31,"Monthly",IF(G622&lt;=90,"Quarterly",IF(G622&lt;=180,"Semi-annual",IF(G622&lt;=366,"Annual","Missing Data")))))))</f>
        <v>Daily</v>
      </c>
      <c r="I622" s="3">
        <f>VLOOKUP($D622,LiquidityProfile!$A:$C,2,0)</f>
        <v>5</v>
      </c>
      <c r="J622" s="3">
        <f>VLOOKUP($D622,LiquidityProfile!$A:$C,3,0)</f>
        <v>15</v>
      </c>
      <c r="K622" s="3" t="str">
        <f t="shared" si="28"/>
        <v>Liquidity Provider</v>
      </c>
      <c r="L622" s="3" t="str">
        <f t="shared" si="29"/>
        <v>Liquidity Provider</v>
      </c>
    </row>
    <row r="623" spans="1:12" ht="15.75" thickBot="1" x14ac:dyDescent="0.3">
      <c r="A623" s="3" t="s">
        <v>1235</v>
      </c>
      <c r="B623" s="3" t="s">
        <v>1236</v>
      </c>
      <c r="C623" s="3" t="s">
        <v>40</v>
      </c>
      <c r="D623" s="3" t="s">
        <v>5</v>
      </c>
      <c r="E623" s="7">
        <v>45937</v>
      </c>
      <c r="F623" s="7">
        <v>45938</v>
      </c>
      <c r="G623" s="3">
        <f t="shared" si="27"/>
        <v>1</v>
      </c>
      <c r="H623" s="3" t="str">
        <f>IF(ISNUMBER(MATCH(A623,Closed!$A:$A,0)), "Closed", IF(G623&lt;=2,"Daily",IF(G623&lt;=5,"Weekly",IF(G623&lt;=31,"Monthly",IF(G623&lt;=90,"Quarterly",IF(G623&lt;=180,"Semi-annual",IF(G623&lt;=366,"Annual","Missing Data")))))))</f>
        <v>Daily</v>
      </c>
      <c r="I623" s="3">
        <f>VLOOKUP($D623,LiquidityProfile!$A:$C,2,0)</f>
        <v>5</v>
      </c>
      <c r="J623" s="3">
        <f>VLOOKUP($D623,LiquidityProfile!$A:$C,3,0)</f>
        <v>15</v>
      </c>
      <c r="K623" s="3" t="str">
        <f t="shared" si="28"/>
        <v>Liquidity Provider</v>
      </c>
      <c r="L623" s="3" t="str">
        <f t="shared" si="29"/>
        <v>Liquidity Provider</v>
      </c>
    </row>
    <row r="624" spans="1:12" ht="15.75" thickBot="1" x14ac:dyDescent="0.3">
      <c r="A624" s="3" t="s">
        <v>1032</v>
      </c>
      <c r="B624" s="3" t="s">
        <v>1033</v>
      </c>
      <c r="C624" s="3" t="s">
        <v>40</v>
      </c>
      <c r="D624" s="3" t="s">
        <v>5</v>
      </c>
      <c r="E624" s="7">
        <v>45936</v>
      </c>
      <c r="F624" s="7">
        <v>45938</v>
      </c>
      <c r="G624" s="3">
        <f t="shared" si="27"/>
        <v>2</v>
      </c>
      <c r="H624" s="3" t="str">
        <f>IF(ISNUMBER(MATCH(A624,Closed!$A:$A,0)), "Closed", IF(G624&lt;=2,"Daily",IF(G624&lt;=5,"Weekly",IF(G624&lt;=31,"Monthly",IF(G624&lt;=90,"Quarterly",IF(G624&lt;=180,"Semi-annual",IF(G624&lt;=366,"Annual","Missing Data")))))))</f>
        <v>Daily</v>
      </c>
      <c r="I624" s="3">
        <f>VLOOKUP($D624,LiquidityProfile!$A:$C,2,0)</f>
        <v>5</v>
      </c>
      <c r="J624" s="3">
        <f>VLOOKUP($D624,LiquidityProfile!$A:$C,3,0)</f>
        <v>15</v>
      </c>
      <c r="K624" s="3" t="str">
        <f t="shared" si="28"/>
        <v>Liquidity Provider</v>
      </c>
      <c r="L624" s="3" t="str">
        <f t="shared" si="29"/>
        <v>Liquidity Provider</v>
      </c>
    </row>
    <row r="625" spans="1:12" ht="15.75" thickBot="1" x14ac:dyDescent="0.3">
      <c r="A625" s="3" t="s">
        <v>1259</v>
      </c>
      <c r="B625" s="3" t="s">
        <v>1260</v>
      </c>
      <c r="C625" s="3" t="s">
        <v>40</v>
      </c>
      <c r="D625" s="3" t="s">
        <v>5</v>
      </c>
      <c r="E625" s="7">
        <v>45937</v>
      </c>
      <c r="F625" s="7">
        <v>45938</v>
      </c>
      <c r="G625" s="3">
        <f t="shared" si="27"/>
        <v>1</v>
      </c>
      <c r="H625" s="3" t="str">
        <f>IF(ISNUMBER(MATCH(A625,Closed!$A:$A,0)), "Closed", IF(G625&lt;=2,"Daily",IF(G625&lt;=5,"Weekly",IF(G625&lt;=31,"Monthly",IF(G625&lt;=90,"Quarterly",IF(G625&lt;=180,"Semi-annual",IF(G625&lt;=366,"Annual","Missing Data")))))))</f>
        <v>Daily</v>
      </c>
      <c r="I625" s="3">
        <f>VLOOKUP($D625,LiquidityProfile!$A:$C,2,0)</f>
        <v>5</v>
      </c>
      <c r="J625" s="3">
        <f>VLOOKUP($D625,LiquidityProfile!$A:$C,3,0)</f>
        <v>15</v>
      </c>
      <c r="K625" s="3" t="str">
        <f t="shared" si="28"/>
        <v>Liquidity Provider</v>
      </c>
      <c r="L625" s="3" t="str">
        <f t="shared" si="29"/>
        <v>Liquidity Provider</v>
      </c>
    </row>
    <row r="626" spans="1:12" ht="15.75" thickBot="1" x14ac:dyDescent="0.3">
      <c r="A626" s="3" t="s">
        <v>1034</v>
      </c>
      <c r="B626" s="3" t="s">
        <v>1035</v>
      </c>
      <c r="C626" s="3" t="s">
        <v>40</v>
      </c>
      <c r="D626" s="3" t="s">
        <v>5</v>
      </c>
      <c r="E626" s="7">
        <v>45936</v>
      </c>
      <c r="F626" s="7">
        <v>45938</v>
      </c>
      <c r="G626" s="3">
        <f t="shared" si="27"/>
        <v>2</v>
      </c>
      <c r="H626" s="3" t="str">
        <f>IF(ISNUMBER(MATCH(A626,Closed!$A:$A,0)), "Closed", IF(G626&lt;=2,"Daily",IF(G626&lt;=5,"Weekly",IF(G626&lt;=31,"Monthly",IF(G626&lt;=90,"Quarterly",IF(G626&lt;=180,"Semi-annual",IF(G626&lt;=366,"Annual","Missing Data")))))))</f>
        <v>Daily</v>
      </c>
      <c r="I626" s="3">
        <f>VLOOKUP($D626,LiquidityProfile!$A:$C,2,0)</f>
        <v>5</v>
      </c>
      <c r="J626" s="3">
        <f>VLOOKUP($D626,LiquidityProfile!$A:$C,3,0)</f>
        <v>15</v>
      </c>
      <c r="K626" s="3" t="str">
        <f t="shared" si="28"/>
        <v>Liquidity Provider</v>
      </c>
      <c r="L626" s="3" t="str">
        <f t="shared" si="29"/>
        <v>Liquidity Provider</v>
      </c>
    </row>
    <row r="627" spans="1:12" ht="15.75" thickBot="1" x14ac:dyDescent="0.3">
      <c r="A627" s="3" t="s">
        <v>1026</v>
      </c>
      <c r="B627" s="3" t="s">
        <v>1027</v>
      </c>
      <c r="C627" s="3" t="s">
        <v>40</v>
      </c>
      <c r="D627" s="3" t="s">
        <v>5</v>
      </c>
      <c r="E627" s="7">
        <v>45937</v>
      </c>
      <c r="F627" s="7">
        <v>45938</v>
      </c>
      <c r="G627" s="3">
        <f t="shared" si="27"/>
        <v>1</v>
      </c>
      <c r="H627" s="3" t="str">
        <f>IF(ISNUMBER(MATCH(A627,Closed!$A:$A,0)), "Closed", IF(G627&lt;=2,"Daily",IF(G627&lt;=5,"Weekly",IF(G627&lt;=31,"Monthly",IF(G627&lt;=90,"Quarterly",IF(G627&lt;=180,"Semi-annual",IF(G627&lt;=366,"Annual","Missing Data")))))))</f>
        <v>Daily</v>
      </c>
      <c r="I627" s="3">
        <f>VLOOKUP($D627,LiquidityProfile!$A:$C,2,0)</f>
        <v>5</v>
      </c>
      <c r="J627" s="3">
        <f>VLOOKUP($D627,LiquidityProfile!$A:$C,3,0)</f>
        <v>15</v>
      </c>
      <c r="K627" s="3" t="str">
        <f t="shared" si="28"/>
        <v>Liquidity Provider</v>
      </c>
      <c r="L627" s="3" t="str">
        <f t="shared" si="29"/>
        <v>Liquidity Provider</v>
      </c>
    </row>
    <row r="628" spans="1:12" ht="15.75" thickBot="1" x14ac:dyDescent="0.3">
      <c r="A628" s="3" t="s">
        <v>124</v>
      </c>
      <c r="B628" s="3" t="s">
        <v>125</v>
      </c>
      <c r="C628" s="3" t="s">
        <v>40</v>
      </c>
      <c r="D628" s="3" t="s">
        <v>5</v>
      </c>
      <c r="E628" s="7">
        <v>45937</v>
      </c>
      <c r="F628" s="7">
        <v>45938</v>
      </c>
      <c r="G628" s="3">
        <f t="shared" si="27"/>
        <v>1</v>
      </c>
      <c r="H628" s="3" t="str">
        <f>IF(ISNUMBER(MATCH(A628,Closed!$A:$A,0)), "Closed", IF(G628&lt;=2,"Daily",IF(G628&lt;=5,"Weekly",IF(G628&lt;=31,"Monthly",IF(G628&lt;=90,"Quarterly",IF(G628&lt;=180,"Semi-annual",IF(G628&lt;=366,"Annual","Missing Data")))))))</f>
        <v>Daily</v>
      </c>
      <c r="I628" s="3">
        <f>VLOOKUP($D628,LiquidityProfile!$A:$C,2,0)</f>
        <v>5</v>
      </c>
      <c r="J628" s="3">
        <f>VLOOKUP($D628,LiquidityProfile!$A:$C,3,0)</f>
        <v>15</v>
      </c>
      <c r="K628" s="3" t="str">
        <f t="shared" si="28"/>
        <v>Liquidity Provider</v>
      </c>
      <c r="L628" s="3" t="str">
        <f t="shared" si="29"/>
        <v>Liquidity Provider</v>
      </c>
    </row>
    <row r="629" spans="1:12" ht="15.75" thickBot="1" x14ac:dyDescent="0.3">
      <c r="A629" s="3" t="s">
        <v>1060</v>
      </c>
      <c r="B629" s="3" t="s">
        <v>1061</v>
      </c>
      <c r="C629" s="3" t="s">
        <v>40</v>
      </c>
      <c r="D629" s="3" t="s">
        <v>5</v>
      </c>
      <c r="E629" s="7">
        <v>45937</v>
      </c>
      <c r="F629" s="7">
        <v>45938</v>
      </c>
      <c r="G629" s="3">
        <f t="shared" si="27"/>
        <v>1</v>
      </c>
      <c r="H629" s="3" t="str">
        <f>IF(ISNUMBER(MATCH(A629,Closed!$A:$A,0)), "Closed", IF(G629&lt;=2,"Daily",IF(G629&lt;=5,"Weekly",IF(G629&lt;=31,"Monthly",IF(G629&lt;=90,"Quarterly",IF(G629&lt;=180,"Semi-annual",IF(G629&lt;=366,"Annual","Missing Data")))))))</f>
        <v>Daily</v>
      </c>
      <c r="I629" s="3">
        <f>VLOOKUP($D629,LiquidityProfile!$A:$C,2,0)</f>
        <v>5</v>
      </c>
      <c r="J629" s="3">
        <f>VLOOKUP($D629,LiquidityProfile!$A:$C,3,0)</f>
        <v>15</v>
      </c>
      <c r="K629" s="3" t="str">
        <f t="shared" si="28"/>
        <v>Liquidity Provider</v>
      </c>
      <c r="L629" s="3" t="str">
        <f t="shared" si="29"/>
        <v>Liquidity Provider</v>
      </c>
    </row>
    <row r="630" spans="1:12" ht="15.75" thickBot="1" x14ac:dyDescent="0.3">
      <c r="A630" s="3" t="s">
        <v>1265</v>
      </c>
      <c r="B630" s="3" t="s">
        <v>1266</v>
      </c>
      <c r="C630" s="3" t="s">
        <v>40</v>
      </c>
      <c r="D630" s="3" t="s">
        <v>5</v>
      </c>
      <c r="E630" s="7">
        <v>45937</v>
      </c>
      <c r="F630" s="7">
        <v>45938</v>
      </c>
      <c r="G630" s="3">
        <f t="shared" si="27"/>
        <v>1</v>
      </c>
      <c r="H630" s="3" t="str">
        <f>IF(ISNUMBER(MATCH(A630,Closed!$A:$A,0)), "Closed", IF(G630&lt;=2,"Daily",IF(G630&lt;=5,"Weekly",IF(G630&lt;=31,"Monthly",IF(G630&lt;=90,"Quarterly",IF(G630&lt;=180,"Semi-annual",IF(G630&lt;=366,"Annual","Missing Data")))))))</f>
        <v>Daily</v>
      </c>
      <c r="I630" s="3">
        <f>VLOOKUP($D630,LiquidityProfile!$A:$C,2,0)</f>
        <v>5</v>
      </c>
      <c r="J630" s="3">
        <f>VLOOKUP($D630,LiquidityProfile!$A:$C,3,0)</f>
        <v>15</v>
      </c>
      <c r="K630" s="3" t="str">
        <f t="shared" si="28"/>
        <v>Liquidity Provider</v>
      </c>
      <c r="L630" s="3" t="str">
        <f t="shared" si="29"/>
        <v>Liquidity Provider</v>
      </c>
    </row>
    <row r="631" spans="1:12" ht="15.75" thickBot="1" x14ac:dyDescent="0.3">
      <c r="A631" s="3" t="s">
        <v>1237</v>
      </c>
      <c r="B631" s="3" t="s">
        <v>1238</v>
      </c>
      <c r="C631" s="3" t="s">
        <v>40</v>
      </c>
      <c r="D631" s="3" t="s">
        <v>5</v>
      </c>
      <c r="E631" s="7">
        <v>45936</v>
      </c>
      <c r="F631" s="7">
        <v>45938</v>
      </c>
      <c r="G631" s="3">
        <f t="shared" si="27"/>
        <v>2</v>
      </c>
      <c r="H631" s="3" t="str">
        <f>IF(ISNUMBER(MATCH(A631,Closed!$A:$A,0)), "Closed", IF(G631&lt;=2,"Daily",IF(G631&lt;=5,"Weekly",IF(G631&lt;=31,"Monthly",IF(G631&lt;=90,"Quarterly",IF(G631&lt;=180,"Semi-annual",IF(G631&lt;=366,"Annual","Missing Data")))))))</f>
        <v>Daily</v>
      </c>
      <c r="I631" s="3">
        <f>VLOOKUP($D631,LiquidityProfile!$A:$C,2,0)</f>
        <v>5</v>
      </c>
      <c r="J631" s="3">
        <f>VLOOKUP($D631,LiquidityProfile!$A:$C,3,0)</f>
        <v>15</v>
      </c>
      <c r="K631" s="3" t="str">
        <f t="shared" si="28"/>
        <v>Liquidity Provider</v>
      </c>
      <c r="L631" s="3" t="str">
        <f t="shared" si="29"/>
        <v>Liquidity Provider</v>
      </c>
    </row>
    <row r="632" spans="1:12" ht="15.75" thickBot="1" x14ac:dyDescent="0.3">
      <c r="A632" s="3" t="s">
        <v>1917</v>
      </c>
      <c r="B632" s="3" t="s">
        <v>1918</v>
      </c>
      <c r="C632" s="3" t="s">
        <v>40</v>
      </c>
      <c r="D632" s="3" t="s">
        <v>5</v>
      </c>
      <c r="E632" s="7">
        <v>45936</v>
      </c>
      <c r="F632" s="7">
        <v>45938</v>
      </c>
      <c r="G632" s="3">
        <f t="shared" si="27"/>
        <v>2</v>
      </c>
      <c r="H632" s="3" t="str">
        <f>IF(ISNUMBER(MATCH(A632,Closed!$A:$A,0)), "Closed", IF(G632&lt;=2,"Daily",IF(G632&lt;=5,"Weekly",IF(G632&lt;=31,"Monthly",IF(G632&lt;=90,"Quarterly",IF(G632&lt;=180,"Semi-annual",IF(G632&lt;=366,"Annual","Missing Data")))))))</f>
        <v>Daily</v>
      </c>
      <c r="I632" s="3">
        <f>VLOOKUP($D632,LiquidityProfile!$A:$C,2,0)</f>
        <v>5</v>
      </c>
      <c r="J632" s="3">
        <f>VLOOKUP($D632,LiquidityProfile!$A:$C,3,0)</f>
        <v>15</v>
      </c>
      <c r="K632" s="3" t="str">
        <f t="shared" si="28"/>
        <v>Liquidity Provider</v>
      </c>
      <c r="L632" s="3" t="str">
        <f t="shared" si="29"/>
        <v>Liquidity Provider</v>
      </c>
    </row>
    <row r="633" spans="1:12" ht="15.75" thickBot="1" x14ac:dyDescent="0.3">
      <c r="A633" s="3" t="s">
        <v>1303</v>
      </c>
      <c r="B633" s="3" t="s">
        <v>1304</v>
      </c>
      <c r="C633" s="3" t="s">
        <v>40</v>
      </c>
      <c r="D633" s="3" t="s">
        <v>5</v>
      </c>
      <c r="E633" s="7">
        <v>45936</v>
      </c>
      <c r="F633" s="7">
        <v>45938</v>
      </c>
      <c r="G633" s="3">
        <f t="shared" si="27"/>
        <v>2</v>
      </c>
      <c r="H633" s="3" t="str">
        <f>IF(ISNUMBER(MATCH(A633,Closed!$A:$A,0)), "Closed", IF(G633&lt;=2,"Daily",IF(G633&lt;=5,"Weekly",IF(G633&lt;=31,"Monthly",IF(G633&lt;=90,"Quarterly",IF(G633&lt;=180,"Semi-annual",IF(G633&lt;=366,"Annual","Missing Data")))))))</f>
        <v>Daily</v>
      </c>
      <c r="I633" s="3">
        <f>VLOOKUP($D633,LiquidityProfile!$A:$C,2,0)</f>
        <v>5</v>
      </c>
      <c r="J633" s="3">
        <f>VLOOKUP($D633,LiquidityProfile!$A:$C,3,0)</f>
        <v>15</v>
      </c>
      <c r="K633" s="3" t="str">
        <f t="shared" si="28"/>
        <v>Liquidity Provider</v>
      </c>
      <c r="L633" s="3" t="str">
        <f t="shared" si="29"/>
        <v>Liquidity Provider</v>
      </c>
    </row>
    <row r="634" spans="1:12" ht="15.75" thickBot="1" x14ac:dyDescent="0.3">
      <c r="A634" s="3" t="s">
        <v>1016</v>
      </c>
      <c r="B634" s="3" t="s">
        <v>1017</v>
      </c>
      <c r="C634" s="3" t="s">
        <v>40</v>
      </c>
      <c r="D634" s="3" t="s">
        <v>5</v>
      </c>
      <c r="E634" s="7">
        <v>45936</v>
      </c>
      <c r="F634" s="7">
        <v>45938</v>
      </c>
      <c r="G634" s="3">
        <f t="shared" si="27"/>
        <v>2</v>
      </c>
      <c r="H634" s="3" t="str">
        <f>IF(ISNUMBER(MATCH(A634,Closed!$A:$A,0)), "Closed", IF(G634&lt;=2,"Daily",IF(G634&lt;=5,"Weekly",IF(G634&lt;=31,"Monthly",IF(G634&lt;=90,"Quarterly",IF(G634&lt;=180,"Semi-annual",IF(G634&lt;=366,"Annual","Missing Data")))))))</f>
        <v>Daily</v>
      </c>
      <c r="I634" s="3">
        <f>VLOOKUP($D634,LiquidityProfile!$A:$C,2,0)</f>
        <v>5</v>
      </c>
      <c r="J634" s="3">
        <f>VLOOKUP($D634,LiquidityProfile!$A:$C,3,0)</f>
        <v>15</v>
      </c>
      <c r="K634" s="3" t="str">
        <f t="shared" si="28"/>
        <v>Liquidity Provider</v>
      </c>
      <c r="L634" s="3" t="str">
        <f t="shared" si="29"/>
        <v>Liquidity Provider</v>
      </c>
    </row>
    <row r="635" spans="1:12" ht="15.75" thickBot="1" x14ac:dyDescent="0.3">
      <c r="A635" s="3" t="s">
        <v>1171</v>
      </c>
      <c r="B635" s="3" t="s">
        <v>1172</v>
      </c>
      <c r="C635" s="3" t="s">
        <v>40</v>
      </c>
      <c r="D635" s="3" t="s">
        <v>5</v>
      </c>
      <c r="E635" s="7">
        <v>45936</v>
      </c>
      <c r="F635" s="7">
        <v>45938</v>
      </c>
      <c r="G635" s="3">
        <f t="shared" si="27"/>
        <v>2</v>
      </c>
      <c r="H635" s="3" t="str">
        <f>IF(ISNUMBER(MATCH(A635,Closed!$A:$A,0)), "Closed", IF(G635&lt;=2,"Daily",IF(G635&lt;=5,"Weekly",IF(G635&lt;=31,"Monthly",IF(G635&lt;=90,"Quarterly",IF(G635&lt;=180,"Semi-annual",IF(G635&lt;=366,"Annual","Missing Data")))))))</f>
        <v>Daily</v>
      </c>
      <c r="I635" s="3">
        <f>VLOOKUP($D635,LiquidityProfile!$A:$C,2,0)</f>
        <v>5</v>
      </c>
      <c r="J635" s="3">
        <f>VLOOKUP($D635,LiquidityProfile!$A:$C,3,0)</f>
        <v>15</v>
      </c>
      <c r="K635" s="3" t="str">
        <f t="shared" si="28"/>
        <v>Liquidity Provider</v>
      </c>
      <c r="L635" s="3" t="str">
        <f t="shared" si="29"/>
        <v>Liquidity Provider</v>
      </c>
    </row>
    <row r="636" spans="1:12" ht="15.75" thickBot="1" x14ac:dyDescent="0.3">
      <c r="A636" s="3" t="s">
        <v>1227</v>
      </c>
      <c r="B636" s="3" t="s">
        <v>1228</v>
      </c>
      <c r="C636" s="3" t="s">
        <v>40</v>
      </c>
      <c r="D636" s="3" t="s">
        <v>5</v>
      </c>
      <c r="E636" s="7">
        <v>45936</v>
      </c>
      <c r="F636" s="7">
        <v>45938</v>
      </c>
      <c r="G636" s="3">
        <f t="shared" si="27"/>
        <v>2</v>
      </c>
      <c r="H636" s="3" t="str">
        <f>IF(ISNUMBER(MATCH(A636,Closed!$A:$A,0)), "Closed", IF(G636&lt;=2,"Daily",IF(G636&lt;=5,"Weekly",IF(G636&lt;=31,"Monthly",IF(G636&lt;=90,"Quarterly",IF(G636&lt;=180,"Semi-annual",IF(G636&lt;=366,"Annual","Missing Data")))))))</f>
        <v>Daily</v>
      </c>
      <c r="I636" s="3">
        <f>VLOOKUP($D636,LiquidityProfile!$A:$C,2,0)</f>
        <v>5</v>
      </c>
      <c r="J636" s="3">
        <f>VLOOKUP($D636,LiquidityProfile!$A:$C,3,0)</f>
        <v>15</v>
      </c>
      <c r="K636" s="3" t="str">
        <f t="shared" si="28"/>
        <v>Liquidity Provider</v>
      </c>
      <c r="L636" s="3" t="str">
        <f t="shared" si="29"/>
        <v>Liquidity Provider</v>
      </c>
    </row>
    <row r="637" spans="1:12" ht="15.75" thickBot="1" x14ac:dyDescent="0.3">
      <c r="A637" s="3" t="s">
        <v>828</v>
      </c>
      <c r="B637" s="3" t="s">
        <v>829</v>
      </c>
      <c r="C637" s="3" t="s">
        <v>40</v>
      </c>
      <c r="D637" s="3" t="s">
        <v>5</v>
      </c>
      <c r="E637" s="7">
        <v>45936</v>
      </c>
      <c r="F637" s="7">
        <v>45938</v>
      </c>
      <c r="G637" s="3">
        <f t="shared" si="27"/>
        <v>2</v>
      </c>
      <c r="H637" s="3" t="str">
        <f>IF(ISNUMBER(MATCH(A637,Closed!$A:$A,0)), "Closed", IF(G637&lt;=2,"Daily",IF(G637&lt;=5,"Weekly",IF(G637&lt;=31,"Monthly",IF(G637&lt;=90,"Quarterly",IF(G637&lt;=180,"Semi-annual",IF(G637&lt;=366,"Annual","Missing Data")))))))</f>
        <v>Daily</v>
      </c>
      <c r="I637" s="3">
        <f>VLOOKUP($D637,LiquidityProfile!$A:$C,2,0)</f>
        <v>5</v>
      </c>
      <c r="J637" s="3">
        <f>VLOOKUP($D637,LiquidityProfile!$A:$C,3,0)</f>
        <v>15</v>
      </c>
      <c r="K637" s="3" t="str">
        <f t="shared" si="28"/>
        <v>Liquidity Provider</v>
      </c>
      <c r="L637" s="3" t="str">
        <f t="shared" si="29"/>
        <v>Liquidity Provider</v>
      </c>
    </row>
    <row r="638" spans="1:12" ht="15.75" thickBot="1" x14ac:dyDescent="0.3">
      <c r="A638" s="3" t="s">
        <v>1068</v>
      </c>
      <c r="B638" s="3" t="s">
        <v>1069</v>
      </c>
      <c r="C638" s="3" t="s">
        <v>40</v>
      </c>
      <c r="D638" s="3" t="s">
        <v>5</v>
      </c>
      <c r="E638" s="7">
        <v>45936</v>
      </c>
      <c r="F638" s="7">
        <v>45938</v>
      </c>
      <c r="G638" s="3">
        <f t="shared" si="27"/>
        <v>2</v>
      </c>
      <c r="H638" s="3" t="str">
        <f>IF(ISNUMBER(MATCH(A638,Closed!$A:$A,0)), "Closed", IF(G638&lt;=2,"Daily",IF(G638&lt;=5,"Weekly",IF(G638&lt;=31,"Monthly",IF(G638&lt;=90,"Quarterly",IF(G638&lt;=180,"Semi-annual",IF(G638&lt;=366,"Annual","Missing Data")))))))</f>
        <v>Daily</v>
      </c>
      <c r="I638" s="3">
        <f>VLOOKUP($D638,LiquidityProfile!$A:$C,2,0)</f>
        <v>5</v>
      </c>
      <c r="J638" s="3">
        <f>VLOOKUP($D638,LiquidityProfile!$A:$C,3,0)</f>
        <v>15</v>
      </c>
      <c r="K638" s="3" t="str">
        <f t="shared" si="28"/>
        <v>Liquidity Provider</v>
      </c>
      <c r="L638" s="3" t="str">
        <f t="shared" si="29"/>
        <v>Liquidity Provider</v>
      </c>
    </row>
    <row r="639" spans="1:12" ht="15.75" thickBot="1" x14ac:dyDescent="0.3">
      <c r="A639" s="3" t="s">
        <v>1066</v>
      </c>
      <c r="B639" s="3" t="s">
        <v>1067</v>
      </c>
      <c r="C639" s="3" t="s">
        <v>40</v>
      </c>
      <c r="D639" s="3" t="s">
        <v>5</v>
      </c>
      <c r="E639" s="7">
        <v>45936</v>
      </c>
      <c r="F639" s="7">
        <v>45938</v>
      </c>
      <c r="G639" s="3">
        <f t="shared" si="27"/>
        <v>2</v>
      </c>
      <c r="H639" s="3" t="str">
        <f>IF(ISNUMBER(MATCH(A639,Closed!$A:$A,0)), "Closed", IF(G639&lt;=2,"Daily",IF(G639&lt;=5,"Weekly",IF(G639&lt;=31,"Monthly",IF(G639&lt;=90,"Quarterly",IF(G639&lt;=180,"Semi-annual",IF(G639&lt;=366,"Annual","Missing Data")))))))</f>
        <v>Daily</v>
      </c>
      <c r="I639" s="3">
        <f>VLOOKUP($D639,LiquidityProfile!$A:$C,2,0)</f>
        <v>5</v>
      </c>
      <c r="J639" s="3">
        <f>VLOOKUP($D639,LiquidityProfile!$A:$C,3,0)</f>
        <v>15</v>
      </c>
      <c r="K639" s="3" t="str">
        <f t="shared" si="28"/>
        <v>Liquidity Provider</v>
      </c>
      <c r="L639" s="3" t="str">
        <f t="shared" si="29"/>
        <v>Liquidity Provider</v>
      </c>
    </row>
    <row r="640" spans="1:12" ht="15.75" thickBot="1" x14ac:dyDescent="0.3">
      <c r="A640" s="3" t="s">
        <v>132</v>
      </c>
      <c r="B640" s="3" t="s">
        <v>133</v>
      </c>
      <c r="C640" s="3" t="s">
        <v>40</v>
      </c>
      <c r="D640" s="3" t="s">
        <v>5</v>
      </c>
      <c r="E640" s="7">
        <v>45933</v>
      </c>
      <c r="F640" s="7">
        <v>45938</v>
      </c>
      <c r="G640" s="3">
        <f t="shared" si="27"/>
        <v>5</v>
      </c>
      <c r="H640" s="3" t="str">
        <f>IF(ISNUMBER(MATCH(A640,Closed!$A:$A,0)), "Closed", IF(G640&lt;=2,"Daily",IF(G640&lt;=5,"Weekly",IF(G640&lt;=31,"Monthly",IF(G640&lt;=90,"Quarterly",IF(G640&lt;=180,"Semi-annual",IF(G640&lt;=366,"Annual","Missing Data")))))))</f>
        <v>Weekly</v>
      </c>
      <c r="I640" s="3">
        <f>VLOOKUP($D640,LiquidityProfile!$A:$C,2,0)</f>
        <v>5</v>
      </c>
      <c r="J640" s="3">
        <f>VLOOKUP($D640,LiquidityProfile!$A:$C,3,0)</f>
        <v>15</v>
      </c>
      <c r="K640" s="3" t="str">
        <f t="shared" si="28"/>
        <v>Liquidity Provider</v>
      </c>
      <c r="L640" s="3" t="str">
        <f t="shared" si="29"/>
        <v>Liquidity Provider</v>
      </c>
    </row>
    <row r="641" spans="1:12" ht="15.75" thickBot="1" x14ac:dyDescent="0.3">
      <c r="A641" s="3" t="s">
        <v>1187</v>
      </c>
      <c r="B641" s="3" t="s">
        <v>1188</v>
      </c>
      <c r="C641" s="3" t="s">
        <v>40</v>
      </c>
      <c r="D641" s="3" t="s">
        <v>5</v>
      </c>
      <c r="E641" s="7">
        <v>45936</v>
      </c>
      <c r="F641" s="7">
        <v>45938</v>
      </c>
      <c r="G641" s="3">
        <f t="shared" si="27"/>
        <v>2</v>
      </c>
      <c r="H641" s="3" t="str">
        <f>IF(ISNUMBER(MATCH(A641,Closed!$A:$A,0)), "Closed", IF(G641&lt;=2,"Daily",IF(G641&lt;=5,"Weekly",IF(G641&lt;=31,"Monthly",IF(G641&lt;=90,"Quarterly",IF(G641&lt;=180,"Semi-annual",IF(G641&lt;=366,"Annual","Missing Data")))))))</f>
        <v>Daily</v>
      </c>
      <c r="I641" s="3">
        <f>VLOOKUP($D641,LiquidityProfile!$A:$C,2,0)</f>
        <v>5</v>
      </c>
      <c r="J641" s="3">
        <f>VLOOKUP($D641,LiquidityProfile!$A:$C,3,0)</f>
        <v>15</v>
      </c>
      <c r="K641" s="3" t="str">
        <f t="shared" si="28"/>
        <v>Liquidity Provider</v>
      </c>
      <c r="L641" s="3" t="str">
        <f t="shared" si="29"/>
        <v>Liquidity Provider</v>
      </c>
    </row>
    <row r="642" spans="1:12" ht="15.75" thickBot="1" x14ac:dyDescent="0.3">
      <c r="A642" s="3" t="s">
        <v>122</v>
      </c>
      <c r="B642" s="3" t="s">
        <v>123</v>
      </c>
      <c r="C642" s="3" t="s">
        <v>40</v>
      </c>
      <c r="D642" s="3" t="s">
        <v>5</v>
      </c>
      <c r="E642" s="7">
        <v>45933</v>
      </c>
      <c r="F642" s="7">
        <v>45938</v>
      </c>
      <c r="G642" s="3">
        <f t="shared" ref="G642:G705" si="30">IF(ISBLANK(E642), "", F642-E642)</f>
        <v>5</v>
      </c>
      <c r="H642" s="3" t="str">
        <f>IF(ISNUMBER(MATCH(A642,Closed!$A:$A,0)), "Closed", IF(G642&lt;=2,"Daily",IF(G642&lt;=5,"Weekly",IF(G642&lt;=31,"Monthly",IF(G642&lt;=90,"Quarterly",IF(G642&lt;=180,"Semi-annual",IF(G642&lt;=366,"Annual","Missing Data")))))))</f>
        <v>Weekly</v>
      </c>
      <c r="I642" s="3">
        <f>VLOOKUP($D642,LiquidityProfile!$A:$C,2,0)</f>
        <v>5</v>
      </c>
      <c r="J642" s="3">
        <f>VLOOKUP($D642,LiquidityProfile!$A:$C,3,0)</f>
        <v>15</v>
      </c>
      <c r="K642" s="3" t="str">
        <f t="shared" si="28"/>
        <v>Liquidity Provider</v>
      </c>
      <c r="L642" s="3" t="str">
        <f t="shared" si="29"/>
        <v>Liquidity Provider</v>
      </c>
    </row>
    <row r="643" spans="1:12" ht="15.75" thickBot="1" x14ac:dyDescent="0.3">
      <c r="A643" s="3" t="s">
        <v>1287</v>
      </c>
      <c r="B643" s="3" t="s">
        <v>1288</v>
      </c>
      <c r="C643" s="3" t="s">
        <v>40</v>
      </c>
      <c r="D643" s="3" t="s">
        <v>5</v>
      </c>
      <c r="E643" s="7">
        <v>45933</v>
      </c>
      <c r="F643" s="7">
        <v>45938</v>
      </c>
      <c r="G643" s="3">
        <f t="shared" si="30"/>
        <v>5</v>
      </c>
      <c r="H643" s="3" t="str">
        <f>IF(ISNUMBER(MATCH(A643,Closed!$A:$A,0)), "Closed", IF(G643&lt;=2,"Daily",IF(G643&lt;=5,"Weekly",IF(G643&lt;=31,"Monthly",IF(G643&lt;=90,"Quarterly",IF(G643&lt;=180,"Semi-annual",IF(G643&lt;=366,"Annual","Missing Data")))))))</f>
        <v>Weekly</v>
      </c>
      <c r="I643" s="3">
        <f>VLOOKUP($D643,LiquidityProfile!$A:$C,2,0)</f>
        <v>5</v>
      </c>
      <c r="J643" s="3">
        <f>VLOOKUP($D643,LiquidityProfile!$A:$C,3,0)</f>
        <v>15</v>
      </c>
      <c r="K643" s="3" t="str">
        <f t="shared" ref="K643:K663" si="31">IF(H643="Closed","Not Applicable",IF(I643&lt;=30,"Liquidity Provider","Liquidity Receiver"))</f>
        <v>Liquidity Provider</v>
      </c>
      <c r="L643" s="3" t="str">
        <f t="shared" ref="L643:L663" si="32">IF(H643="Closed","Not Applicable",IF(J643&lt;=30,"Liquidity Provider","Liquidity Receiver"))</f>
        <v>Liquidity Provider</v>
      </c>
    </row>
    <row r="644" spans="1:12" ht="15.75" thickBot="1" x14ac:dyDescent="0.3">
      <c r="A644" s="3" t="s">
        <v>1064</v>
      </c>
      <c r="B644" s="3" t="s">
        <v>1065</v>
      </c>
      <c r="C644" s="3" t="s">
        <v>40</v>
      </c>
      <c r="D644" s="3" t="s">
        <v>5</v>
      </c>
      <c r="E644" s="7">
        <v>45937</v>
      </c>
      <c r="F644" s="7">
        <v>45938</v>
      </c>
      <c r="G644" s="3">
        <f t="shared" si="30"/>
        <v>1</v>
      </c>
      <c r="H644" s="3" t="str">
        <f>IF(ISNUMBER(MATCH(A644,Closed!$A:$A,0)), "Closed", IF(G644&lt;=2,"Daily",IF(G644&lt;=5,"Weekly",IF(G644&lt;=31,"Monthly",IF(G644&lt;=90,"Quarterly",IF(G644&lt;=180,"Semi-annual",IF(G644&lt;=366,"Annual","Missing Data")))))))</f>
        <v>Daily</v>
      </c>
      <c r="I644" s="3">
        <f>VLOOKUP($D644,LiquidityProfile!$A:$C,2,0)</f>
        <v>5</v>
      </c>
      <c r="J644" s="3">
        <f>VLOOKUP($D644,LiquidityProfile!$A:$C,3,0)</f>
        <v>15</v>
      </c>
      <c r="K644" s="3" t="str">
        <f t="shared" si="31"/>
        <v>Liquidity Provider</v>
      </c>
      <c r="L644" s="3" t="str">
        <f t="shared" si="32"/>
        <v>Liquidity Provider</v>
      </c>
    </row>
    <row r="645" spans="1:12" ht="15.75" thickBot="1" x14ac:dyDescent="0.3">
      <c r="A645" s="3" t="s">
        <v>1311</v>
      </c>
      <c r="B645" s="3" t="s">
        <v>1312</v>
      </c>
      <c r="C645" s="3" t="s">
        <v>40</v>
      </c>
      <c r="D645" s="3" t="s">
        <v>5</v>
      </c>
      <c r="E645" s="7">
        <v>45936</v>
      </c>
      <c r="F645" s="7">
        <v>45938</v>
      </c>
      <c r="G645" s="3">
        <f t="shared" si="30"/>
        <v>2</v>
      </c>
      <c r="H645" s="3" t="str">
        <f>IF(ISNUMBER(MATCH(A645,Closed!$A:$A,0)), "Closed", IF(G645&lt;=2,"Daily",IF(G645&lt;=5,"Weekly",IF(G645&lt;=31,"Monthly",IF(G645&lt;=90,"Quarterly",IF(G645&lt;=180,"Semi-annual",IF(G645&lt;=366,"Annual","Missing Data")))))))</f>
        <v>Daily</v>
      </c>
      <c r="I645" s="3">
        <f>VLOOKUP($D645,LiquidityProfile!$A:$C,2,0)</f>
        <v>5</v>
      </c>
      <c r="J645" s="3">
        <f>VLOOKUP($D645,LiquidityProfile!$A:$C,3,0)</f>
        <v>15</v>
      </c>
      <c r="K645" s="3" t="str">
        <f t="shared" si="31"/>
        <v>Liquidity Provider</v>
      </c>
      <c r="L645" s="3" t="str">
        <f t="shared" si="32"/>
        <v>Liquidity Provider</v>
      </c>
    </row>
    <row r="646" spans="1:12" ht="15.75" thickBot="1" x14ac:dyDescent="0.3">
      <c r="A646" s="3" t="s">
        <v>1080</v>
      </c>
      <c r="B646" s="3" t="s">
        <v>1081</v>
      </c>
      <c r="C646" s="3" t="s">
        <v>40</v>
      </c>
      <c r="D646" s="3" t="s">
        <v>5</v>
      </c>
      <c r="E646" s="7">
        <v>45936</v>
      </c>
      <c r="F646" s="7">
        <v>45938</v>
      </c>
      <c r="G646" s="3">
        <f t="shared" si="30"/>
        <v>2</v>
      </c>
      <c r="H646" s="3" t="str">
        <f>IF(ISNUMBER(MATCH(A646,Closed!$A:$A,0)), "Closed", IF(G646&lt;=2,"Daily",IF(G646&lt;=5,"Weekly",IF(G646&lt;=31,"Monthly",IF(G646&lt;=90,"Quarterly",IF(G646&lt;=180,"Semi-annual",IF(G646&lt;=366,"Annual","Missing Data")))))))</f>
        <v>Daily</v>
      </c>
      <c r="I646" s="3">
        <f>VLOOKUP($D646,LiquidityProfile!$A:$C,2,0)</f>
        <v>5</v>
      </c>
      <c r="J646" s="3">
        <f>VLOOKUP($D646,LiquidityProfile!$A:$C,3,0)</f>
        <v>15</v>
      </c>
      <c r="K646" s="3" t="str">
        <f t="shared" si="31"/>
        <v>Liquidity Provider</v>
      </c>
      <c r="L646" s="3" t="str">
        <f t="shared" si="32"/>
        <v>Liquidity Provider</v>
      </c>
    </row>
    <row r="647" spans="1:12" ht="15.75" thickBot="1" x14ac:dyDescent="0.3">
      <c r="A647" s="3" t="s">
        <v>1325</v>
      </c>
      <c r="B647" s="3" t="s">
        <v>1326</v>
      </c>
      <c r="C647" s="3" t="s">
        <v>40</v>
      </c>
      <c r="D647" s="3" t="s">
        <v>5</v>
      </c>
      <c r="E647" s="7">
        <v>45936</v>
      </c>
      <c r="F647" s="7">
        <v>45938</v>
      </c>
      <c r="G647" s="3">
        <f t="shared" si="30"/>
        <v>2</v>
      </c>
      <c r="H647" s="3" t="str">
        <f>IF(ISNUMBER(MATCH(A647,Closed!$A:$A,0)), "Closed", IF(G647&lt;=2,"Daily",IF(G647&lt;=5,"Weekly",IF(G647&lt;=31,"Monthly",IF(G647&lt;=90,"Quarterly",IF(G647&lt;=180,"Semi-annual",IF(G647&lt;=366,"Annual","Missing Data")))))))</f>
        <v>Daily</v>
      </c>
      <c r="I647" s="3">
        <f>VLOOKUP($D647,LiquidityProfile!$A:$C,2,0)</f>
        <v>5</v>
      </c>
      <c r="J647" s="3">
        <f>VLOOKUP($D647,LiquidityProfile!$A:$C,3,0)</f>
        <v>15</v>
      </c>
      <c r="K647" s="3" t="str">
        <f t="shared" si="31"/>
        <v>Liquidity Provider</v>
      </c>
      <c r="L647" s="3" t="str">
        <f t="shared" si="32"/>
        <v>Liquidity Provider</v>
      </c>
    </row>
    <row r="648" spans="1:12" ht="15.75" thickBot="1" x14ac:dyDescent="0.3">
      <c r="A648" s="3" t="s">
        <v>1038</v>
      </c>
      <c r="B648" s="3" t="s">
        <v>1039</v>
      </c>
      <c r="C648" s="3" t="s">
        <v>40</v>
      </c>
      <c r="D648" s="3" t="s">
        <v>5</v>
      </c>
      <c r="E648" s="7">
        <v>45936</v>
      </c>
      <c r="F648" s="7">
        <v>45938</v>
      </c>
      <c r="G648" s="3">
        <f t="shared" si="30"/>
        <v>2</v>
      </c>
      <c r="H648" s="3" t="str">
        <f>IF(ISNUMBER(MATCH(A648,Closed!$A:$A,0)), "Closed", IF(G648&lt;=2,"Daily",IF(G648&lt;=5,"Weekly",IF(G648&lt;=31,"Monthly",IF(G648&lt;=90,"Quarterly",IF(G648&lt;=180,"Semi-annual",IF(G648&lt;=366,"Annual","Missing Data")))))))</f>
        <v>Daily</v>
      </c>
      <c r="I648" s="3">
        <f>VLOOKUP($D648,LiquidityProfile!$A:$C,2,0)</f>
        <v>5</v>
      </c>
      <c r="J648" s="3">
        <f>VLOOKUP($D648,LiquidityProfile!$A:$C,3,0)</f>
        <v>15</v>
      </c>
      <c r="K648" s="3" t="str">
        <f t="shared" si="31"/>
        <v>Liquidity Provider</v>
      </c>
      <c r="L648" s="3" t="str">
        <f t="shared" si="32"/>
        <v>Liquidity Provider</v>
      </c>
    </row>
    <row r="649" spans="1:12" ht="15.75" thickBot="1" x14ac:dyDescent="0.3">
      <c r="A649" s="3" t="s">
        <v>830</v>
      </c>
      <c r="B649" s="3" t="s">
        <v>831</v>
      </c>
      <c r="C649" s="3" t="s">
        <v>40</v>
      </c>
      <c r="D649" s="3" t="s">
        <v>5</v>
      </c>
      <c r="E649" s="7">
        <v>45936</v>
      </c>
      <c r="F649" s="7">
        <v>45938</v>
      </c>
      <c r="G649" s="3">
        <f t="shared" si="30"/>
        <v>2</v>
      </c>
      <c r="H649" s="3" t="str">
        <f>IF(ISNUMBER(MATCH(A649,Closed!$A:$A,0)), "Closed", IF(G649&lt;=2,"Daily",IF(G649&lt;=5,"Weekly",IF(G649&lt;=31,"Monthly",IF(G649&lt;=90,"Quarterly",IF(G649&lt;=180,"Semi-annual",IF(G649&lt;=366,"Annual","Missing Data")))))))</f>
        <v>Daily</v>
      </c>
      <c r="I649" s="3">
        <f>VLOOKUP($D649,LiquidityProfile!$A:$C,2,0)</f>
        <v>5</v>
      </c>
      <c r="J649" s="3">
        <f>VLOOKUP($D649,LiquidityProfile!$A:$C,3,0)</f>
        <v>15</v>
      </c>
      <c r="K649" s="3" t="str">
        <f t="shared" si="31"/>
        <v>Liquidity Provider</v>
      </c>
      <c r="L649" s="3" t="str">
        <f t="shared" si="32"/>
        <v>Liquidity Provider</v>
      </c>
    </row>
    <row r="650" spans="1:12" ht="15.75" thickBot="1" x14ac:dyDescent="0.3">
      <c r="A650" s="3" t="s">
        <v>1257</v>
      </c>
      <c r="B650" s="3" t="s">
        <v>1258</v>
      </c>
      <c r="C650" s="3" t="s">
        <v>40</v>
      </c>
      <c r="D650" s="3" t="s">
        <v>5</v>
      </c>
      <c r="E650" s="7">
        <v>45936</v>
      </c>
      <c r="F650" s="7">
        <v>45938</v>
      </c>
      <c r="G650" s="3">
        <f t="shared" si="30"/>
        <v>2</v>
      </c>
      <c r="H650" s="3" t="str">
        <f>IF(ISNUMBER(MATCH(A650,Closed!$A:$A,0)), "Closed", IF(G650&lt;=2,"Daily",IF(G650&lt;=5,"Weekly",IF(G650&lt;=31,"Monthly",IF(G650&lt;=90,"Quarterly",IF(G650&lt;=180,"Semi-annual",IF(G650&lt;=366,"Annual","Missing Data")))))))</f>
        <v>Daily</v>
      </c>
      <c r="I650" s="3">
        <f>VLOOKUP($D650,LiquidityProfile!$A:$C,2,0)</f>
        <v>5</v>
      </c>
      <c r="J650" s="3">
        <f>VLOOKUP($D650,LiquidityProfile!$A:$C,3,0)</f>
        <v>15</v>
      </c>
      <c r="K650" s="3" t="str">
        <f t="shared" si="31"/>
        <v>Liquidity Provider</v>
      </c>
      <c r="L650" s="3" t="str">
        <f t="shared" si="32"/>
        <v>Liquidity Provider</v>
      </c>
    </row>
    <row r="651" spans="1:12" ht="15.75" thickBot="1" x14ac:dyDescent="0.3">
      <c r="A651" s="3" t="s">
        <v>1263</v>
      </c>
      <c r="B651" s="3" t="s">
        <v>1264</v>
      </c>
      <c r="C651" s="3" t="s">
        <v>40</v>
      </c>
      <c r="D651" s="3" t="s">
        <v>5</v>
      </c>
      <c r="E651" s="7">
        <v>45937</v>
      </c>
      <c r="F651" s="7">
        <v>45938</v>
      </c>
      <c r="G651" s="3">
        <f t="shared" si="30"/>
        <v>1</v>
      </c>
      <c r="H651" s="3" t="str">
        <f>IF(ISNUMBER(MATCH(A651,Closed!$A:$A,0)), "Closed", IF(G651&lt;=2,"Daily",IF(G651&lt;=5,"Weekly",IF(G651&lt;=31,"Monthly",IF(G651&lt;=90,"Quarterly",IF(G651&lt;=180,"Semi-annual",IF(G651&lt;=366,"Annual","Missing Data")))))))</f>
        <v>Daily</v>
      </c>
      <c r="I651" s="3">
        <f>VLOOKUP($D651,LiquidityProfile!$A:$C,2,0)</f>
        <v>5</v>
      </c>
      <c r="J651" s="3">
        <f>VLOOKUP($D651,LiquidityProfile!$A:$C,3,0)</f>
        <v>15</v>
      </c>
      <c r="K651" s="3" t="str">
        <f t="shared" si="31"/>
        <v>Liquidity Provider</v>
      </c>
      <c r="L651" s="3" t="str">
        <f t="shared" si="32"/>
        <v>Liquidity Provider</v>
      </c>
    </row>
    <row r="652" spans="1:12" ht="15.75" thickBot="1" x14ac:dyDescent="0.3">
      <c r="A652" s="3" t="s">
        <v>1247</v>
      </c>
      <c r="B652" s="3" t="s">
        <v>1248</v>
      </c>
      <c r="C652" s="3" t="s">
        <v>40</v>
      </c>
      <c r="D652" s="3" t="s">
        <v>5</v>
      </c>
      <c r="E652" s="7">
        <v>45936</v>
      </c>
      <c r="F652" s="7">
        <v>45938</v>
      </c>
      <c r="G652" s="3">
        <f t="shared" si="30"/>
        <v>2</v>
      </c>
      <c r="H652" s="3" t="str">
        <f>IF(ISNUMBER(MATCH(A652,Closed!$A:$A,0)), "Closed", IF(G652&lt;=2,"Daily",IF(G652&lt;=5,"Weekly",IF(G652&lt;=31,"Monthly",IF(G652&lt;=90,"Quarterly",IF(G652&lt;=180,"Semi-annual",IF(G652&lt;=366,"Annual","Missing Data")))))))</f>
        <v>Daily</v>
      </c>
      <c r="I652" s="3">
        <f>VLOOKUP($D652,LiquidityProfile!$A:$C,2,0)</f>
        <v>5</v>
      </c>
      <c r="J652" s="3">
        <f>VLOOKUP($D652,LiquidityProfile!$A:$C,3,0)</f>
        <v>15</v>
      </c>
      <c r="K652" s="3" t="str">
        <f t="shared" si="31"/>
        <v>Liquidity Provider</v>
      </c>
      <c r="L652" s="3" t="str">
        <f t="shared" si="32"/>
        <v>Liquidity Provider</v>
      </c>
    </row>
    <row r="653" spans="1:12" ht="15.75" thickBot="1" x14ac:dyDescent="0.3">
      <c r="A653" s="3" t="s">
        <v>1219</v>
      </c>
      <c r="B653" s="3" t="s">
        <v>1220</v>
      </c>
      <c r="C653" s="3" t="s">
        <v>40</v>
      </c>
      <c r="D653" s="3" t="s">
        <v>5</v>
      </c>
      <c r="E653" s="7">
        <v>45936</v>
      </c>
      <c r="F653" s="7">
        <v>45938</v>
      </c>
      <c r="G653" s="3">
        <f t="shared" si="30"/>
        <v>2</v>
      </c>
      <c r="H653" s="3" t="str">
        <f>IF(ISNUMBER(MATCH(A653,Closed!$A:$A,0)), "Closed", IF(G653&lt;=2,"Daily",IF(G653&lt;=5,"Weekly",IF(G653&lt;=31,"Monthly",IF(G653&lt;=90,"Quarterly",IF(G653&lt;=180,"Semi-annual",IF(G653&lt;=366,"Annual","Missing Data")))))))</f>
        <v>Daily</v>
      </c>
      <c r="I653" s="3">
        <f>VLOOKUP($D653,LiquidityProfile!$A:$C,2,0)</f>
        <v>5</v>
      </c>
      <c r="J653" s="3">
        <f>VLOOKUP($D653,LiquidityProfile!$A:$C,3,0)</f>
        <v>15</v>
      </c>
      <c r="K653" s="3" t="str">
        <f t="shared" si="31"/>
        <v>Liquidity Provider</v>
      </c>
      <c r="L653" s="3" t="str">
        <f t="shared" si="32"/>
        <v>Liquidity Provider</v>
      </c>
    </row>
    <row r="654" spans="1:12" ht="15.75" thickBot="1" x14ac:dyDescent="0.3">
      <c r="A654" s="3" t="s">
        <v>1285</v>
      </c>
      <c r="B654" s="3" t="s">
        <v>1286</v>
      </c>
      <c r="C654" s="3" t="s">
        <v>40</v>
      </c>
      <c r="D654" s="3" t="s">
        <v>5</v>
      </c>
      <c r="E654" s="7">
        <v>45936</v>
      </c>
      <c r="F654" s="7">
        <v>45938</v>
      </c>
      <c r="G654" s="3">
        <f t="shared" si="30"/>
        <v>2</v>
      </c>
      <c r="H654" s="3" t="str">
        <f>IF(ISNUMBER(MATCH(A654,Closed!$A:$A,0)), "Closed", IF(G654&lt;=2,"Daily",IF(G654&lt;=5,"Weekly",IF(G654&lt;=31,"Monthly",IF(G654&lt;=90,"Quarterly",IF(G654&lt;=180,"Semi-annual",IF(G654&lt;=366,"Annual","Missing Data")))))))</f>
        <v>Daily</v>
      </c>
      <c r="I654" s="3">
        <f>VLOOKUP($D654,LiquidityProfile!$A:$C,2,0)</f>
        <v>5</v>
      </c>
      <c r="J654" s="3">
        <f>VLOOKUP($D654,LiquidityProfile!$A:$C,3,0)</f>
        <v>15</v>
      </c>
      <c r="K654" s="3" t="str">
        <f t="shared" si="31"/>
        <v>Liquidity Provider</v>
      </c>
      <c r="L654" s="3" t="str">
        <f t="shared" si="32"/>
        <v>Liquidity Provider</v>
      </c>
    </row>
    <row r="655" spans="1:12" ht="15.75" thickBot="1" x14ac:dyDescent="0.3">
      <c r="A655" s="3" t="s">
        <v>1241</v>
      </c>
      <c r="B655" s="3" t="s">
        <v>1242</v>
      </c>
      <c r="C655" s="3" t="s">
        <v>40</v>
      </c>
      <c r="D655" s="3" t="s">
        <v>5</v>
      </c>
      <c r="E655" s="7">
        <v>45936</v>
      </c>
      <c r="F655" s="7">
        <v>45938</v>
      </c>
      <c r="G655" s="3">
        <f t="shared" si="30"/>
        <v>2</v>
      </c>
      <c r="H655" s="3" t="str">
        <f>IF(ISNUMBER(MATCH(A655,Closed!$A:$A,0)), "Closed", IF(G655&lt;=2,"Daily",IF(G655&lt;=5,"Weekly",IF(G655&lt;=31,"Monthly",IF(G655&lt;=90,"Quarterly",IF(G655&lt;=180,"Semi-annual",IF(G655&lt;=366,"Annual","Missing Data")))))))</f>
        <v>Daily</v>
      </c>
      <c r="I655" s="3">
        <f>VLOOKUP($D655,LiquidityProfile!$A:$C,2,0)</f>
        <v>5</v>
      </c>
      <c r="J655" s="3">
        <f>VLOOKUP($D655,LiquidityProfile!$A:$C,3,0)</f>
        <v>15</v>
      </c>
      <c r="K655" s="3" t="str">
        <f t="shared" si="31"/>
        <v>Liquidity Provider</v>
      </c>
      <c r="L655" s="3" t="str">
        <f t="shared" si="32"/>
        <v>Liquidity Provider</v>
      </c>
    </row>
    <row r="656" spans="1:12" ht="15.75" thickBot="1" x14ac:dyDescent="0.3">
      <c r="A656" s="3" t="s">
        <v>1233</v>
      </c>
      <c r="B656" s="3" t="s">
        <v>1234</v>
      </c>
      <c r="C656" s="3" t="s">
        <v>40</v>
      </c>
      <c r="D656" s="3" t="s">
        <v>5</v>
      </c>
      <c r="E656" s="7">
        <v>45936</v>
      </c>
      <c r="F656" s="7">
        <v>45938</v>
      </c>
      <c r="G656" s="3">
        <f t="shared" si="30"/>
        <v>2</v>
      </c>
      <c r="H656" s="3" t="str">
        <f>IF(ISNUMBER(MATCH(A656,Closed!$A:$A,0)), "Closed", IF(G656&lt;=2,"Daily",IF(G656&lt;=5,"Weekly",IF(G656&lt;=31,"Monthly",IF(G656&lt;=90,"Quarterly",IF(G656&lt;=180,"Semi-annual",IF(G656&lt;=366,"Annual","Missing Data")))))))</f>
        <v>Daily</v>
      </c>
      <c r="I656" s="3">
        <f>VLOOKUP($D656,LiquidityProfile!$A:$C,2,0)</f>
        <v>5</v>
      </c>
      <c r="J656" s="3">
        <f>VLOOKUP($D656,LiquidityProfile!$A:$C,3,0)</f>
        <v>15</v>
      </c>
      <c r="K656" s="3" t="str">
        <f t="shared" si="31"/>
        <v>Liquidity Provider</v>
      </c>
      <c r="L656" s="3" t="str">
        <f t="shared" si="32"/>
        <v>Liquidity Provider</v>
      </c>
    </row>
    <row r="657" spans="1:12" ht="15.75" thickBot="1" x14ac:dyDescent="0.3">
      <c r="A657" s="3" t="s">
        <v>1253</v>
      </c>
      <c r="B657" s="3" t="s">
        <v>1254</v>
      </c>
      <c r="C657" s="3" t="s">
        <v>40</v>
      </c>
      <c r="D657" s="3" t="s">
        <v>5</v>
      </c>
      <c r="E657" s="7">
        <v>45936</v>
      </c>
      <c r="F657" s="7">
        <v>45938</v>
      </c>
      <c r="G657" s="3">
        <f t="shared" si="30"/>
        <v>2</v>
      </c>
      <c r="H657" s="3" t="str">
        <f>IF(ISNUMBER(MATCH(A657,Closed!$A:$A,0)), "Closed", IF(G657&lt;=2,"Daily",IF(G657&lt;=5,"Weekly",IF(G657&lt;=31,"Monthly",IF(G657&lt;=90,"Quarterly",IF(G657&lt;=180,"Semi-annual",IF(G657&lt;=366,"Annual","Missing Data")))))))</f>
        <v>Daily</v>
      </c>
      <c r="I657" s="3">
        <f>VLOOKUP($D657,LiquidityProfile!$A:$C,2,0)</f>
        <v>5</v>
      </c>
      <c r="J657" s="3">
        <f>VLOOKUP($D657,LiquidityProfile!$A:$C,3,0)</f>
        <v>15</v>
      </c>
      <c r="K657" s="3" t="str">
        <f t="shared" si="31"/>
        <v>Liquidity Provider</v>
      </c>
      <c r="L657" s="3" t="str">
        <f t="shared" si="32"/>
        <v>Liquidity Provider</v>
      </c>
    </row>
    <row r="658" spans="1:12" ht="15.75" thickBot="1" x14ac:dyDescent="0.3">
      <c r="A658" s="3" t="s">
        <v>1078</v>
      </c>
      <c r="B658" s="3" t="s">
        <v>1079</v>
      </c>
      <c r="C658" s="3" t="s">
        <v>40</v>
      </c>
      <c r="D658" s="3" t="s">
        <v>5</v>
      </c>
      <c r="E658" s="7">
        <v>45936</v>
      </c>
      <c r="F658" s="7">
        <v>45938</v>
      </c>
      <c r="G658" s="3">
        <f t="shared" si="30"/>
        <v>2</v>
      </c>
      <c r="H658" s="3" t="str">
        <f>IF(ISNUMBER(MATCH(A658,Closed!$A:$A,0)), "Closed", IF(G658&lt;=2,"Daily",IF(G658&lt;=5,"Weekly",IF(G658&lt;=31,"Monthly",IF(G658&lt;=90,"Quarterly",IF(G658&lt;=180,"Semi-annual",IF(G658&lt;=366,"Annual","Missing Data")))))))</f>
        <v>Daily</v>
      </c>
      <c r="I658" s="3">
        <f>VLOOKUP($D658,LiquidityProfile!$A:$C,2,0)</f>
        <v>5</v>
      </c>
      <c r="J658" s="3">
        <f>VLOOKUP($D658,LiquidityProfile!$A:$C,3,0)</f>
        <v>15</v>
      </c>
      <c r="K658" s="3" t="str">
        <f t="shared" si="31"/>
        <v>Liquidity Provider</v>
      </c>
      <c r="L658" s="3" t="str">
        <f t="shared" si="32"/>
        <v>Liquidity Provider</v>
      </c>
    </row>
    <row r="659" spans="1:12" ht="15.75" thickBot="1" x14ac:dyDescent="0.3">
      <c r="A659" s="3" t="s">
        <v>1072</v>
      </c>
      <c r="B659" s="3" t="s">
        <v>1073</v>
      </c>
      <c r="C659" s="3" t="s">
        <v>40</v>
      </c>
      <c r="D659" s="3" t="s">
        <v>5</v>
      </c>
      <c r="E659" s="7">
        <v>45936</v>
      </c>
      <c r="F659" s="7">
        <v>45938</v>
      </c>
      <c r="G659" s="3">
        <f t="shared" si="30"/>
        <v>2</v>
      </c>
      <c r="H659" s="3" t="str">
        <f>IF(ISNUMBER(MATCH(A659,Closed!$A:$A,0)), "Closed", IF(G659&lt;=2,"Daily",IF(G659&lt;=5,"Weekly",IF(G659&lt;=31,"Monthly",IF(G659&lt;=90,"Quarterly",IF(G659&lt;=180,"Semi-annual",IF(G659&lt;=366,"Annual","Missing Data")))))))</f>
        <v>Daily</v>
      </c>
      <c r="I659" s="3">
        <f>VLOOKUP($D659,LiquidityProfile!$A:$C,2,0)</f>
        <v>5</v>
      </c>
      <c r="J659" s="3">
        <f>VLOOKUP($D659,LiquidityProfile!$A:$C,3,0)</f>
        <v>15</v>
      </c>
      <c r="K659" s="3" t="str">
        <f t="shared" si="31"/>
        <v>Liquidity Provider</v>
      </c>
      <c r="L659" s="3" t="str">
        <f t="shared" si="32"/>
        <v>Liquidity Provider</v>
      </c>
    </row>
    <row r="660" spans="1:12" ht="15.75" thickBot="1" x14ac:dyDescent="0.3">
      <c r="A660" s="3" t="s">
        <v>1133</v>
      </c>
      <c r="B660" s="3" t="s">
        <v>1134</v>
      </c>
      <c r="C660" s="3" t="s">
        <v>40</v>
      </c>
      <c r="D660" s="3" t="s">
        <v>5</v>
      </c>
      <c r="E660" s="7">
        <v>45936</v>
      </c>
      <c r="F660" s="7">
        <v>45938</v>
      </c>
      <c r="G660" s="3">
        <f t="shared" si="30"/>
        <v>2</v>
      </c>
      <c r="H660" s="3" t="str">
        <f>IF(ISNUMBER(MATCH(A660,Closed!$A:$A,0)), "Closed", IF(G660&lt;=2,"Daily",IF(G660&lt;=5,"Weekly",IF(G660&lt;=31,"Monthly",IF(G660&lt;=90,"Quarterly",IF(G660&lt;=180,"Semi-annual",IF(G660&lt;=366,"Annual","Missing Data")))))))</f>
        <v>Daily</v>
      </c>
      <c r="I660" s="3">
        <f>VLOOKUP($D660,LiquidityProfile!$A:$C,2,0)</f>
        <v>5</v>
      </c>
      <c r="J660" s="3">
        <f>VLOOKUP($D660,LiquidityProfile!$A:$C,3,0)</f>
        <v>15</v>
      </c>
      <c r="K660" s="3" t="str">
        <f t="shared" si="31"/>
        <v>Liquidity Provider</v>
      </c>
      <c r="L660" s="3" t="str">
        <f t="shared" si="32"/>
        <v>Liquidity Provider</v>
      </c>
    </row>
    <row r="661" spans="1:12" ht="15.75" thickBot="1" x14ac:dyDescent="0.3">
      <c r="A661" s="3" t="s">
        <v>1054</v>
      </c>
      <c r="B661" s="3" t="s">
        <v>1055</v>
      </c>
      <c r="C661" s="3" t="s">
        <v>40</v>
      </c>
      <c r="D661" s="3" t="s">
        <v>5</v>
      </c>
      <c r="E661" s="7">
        <v>45933</v>
      </c>
      <c r="F661" s="7">
        <v>45938</v>
      </c>
      <c r="G661" s="3">
        <f t="shared" si="30"/>
        <v>5</v>
      </c>
      <c r="H661" s="3" t="str">
        <f>IF(ISNUMBER(MATCH(A661,Closed!$A:$A,0)), "Closed", IF(G661&lt;=2,"Daily",IF(G661&lt;=5,"Weekly",IF(G661&lt;=31,"Monthly",IF(G661&lt;=90,"Quarterly",IF(G661&lt;=180,"Semi-annual",IF(G661&lt;=366,"Annual","Missing Data")))))))</f>
        <v>Weekly</v>
      </c>
      <c r="I661" s="3">
        <f>VLOOKUP($D661,LiquidityProfile!$A:$C,2,0)</f>
        <v>5</v>
      </c>
      <c r="J661" s="3">
        <f>VLOOKUP($D661,LiquidityProfile!$A:$C,3,0)</f>
        <v>15</v>
      </c>
      <c r="K661" s="3" t="str">
        <f t="shared" si="31"/>
        <v>Liquidity Provider</v>
      </c>
      <c r="L661" s="3" t="str">
        <f t="shared" si="32"/>
        <v>Liquidity Provider</v>
      </c>
    </row>
    <row r="662" spans="1:12" ht="15.75" thickBot="1" x14ac:dyDescent="0.3">
      <c r="A662" s="3" t="s">
        <v>1056</v>
      </c>
      <c r="B662" s="3" t="s">
        <v>1057</v>
      </c>
      <c r="C662" s="3" t="s">
        <v>40</v>
      </c>
      <c r="D662" s="3" t="s">
        <v>5</v>
      </c>
      <c r="E662" s="7">
        <v>45933</v>
      </c>
      <c r="F662" s="7">
        <v>45938</v>
      </c>
      <c r="G662" s="3">
        <f t="shared" si="30"/>
        <v>5</v>
      </c>
      <c r="H662" s="3" t="str">
        <f>IF(ISNUMBER(MATCH(A662,Closed!$A:$A,0)), "Closed", IF(G662&lt;=2,"Daily",IF(G662&lt;=5,"Weekly",IF(G662&lt;=31,"Monthly",IF(G662&lt;=90,"Quarterly",IF(G662&lt;=180,"Semi-annual",IF(G662&lt;=366,"Annual","Missing Data")))))))</f>
        <v>Weekly</v>
      </c>
      <c r="I662" s="3">
        <f>VLOOKUP($D662,LiquidityProfile!$A:$C,2,0)</f>
        <v>5</v>
      </c>
      <c r="J662" s="3">
        <f>VLOOKUP($D662,LiquidityProfile!$A:$C,3,0)</f>
        <v>15</v>
      </c>
      <c r="K662" s="3" t="str">
        <f t="shared" si="31"/>
        <v>Liquidity Provider</v>
      </c>
      <c r="L662" s="3" t="str">
        <f t="shared" si="32"/>
        <v>Liquidity Provider</v>
      </c>
    </row>
    <row r="663" spans="1:12" ht="15.75" thickBot="1" x14ac:dyDescent="0.3">
      <c r="A663" s="3" t="s">
        <v>1283</v>
      </c>
      <c r="B663" s="3" t="s">
        <v>1284</v>
      </c>
      <c r="C663" s="3" t="s">
        <v>40</v>
      </c>
      <c r="D663" s="3" t="s">
        <v>5</v>
      </c>
      <c r="E663" s="7">
        <v>45933</v>
      </c>
      <c r="F663" s="7">
        <v>45938</v>
      </c>
      <c r="G663" s="3">
        <f t="shared" si="30"/>
        <v>5</v>
      </c>
      <c r="H663" s="3" t="str">
        <f>IF(ISNUMBER(MATCH(A663,Closed!$A:$A,0)), "Closed", IF(G663&lt;=2,"Daily",IF(G663&lt;=5,"Weekly",IF(G663&lt;=31,"Monthly",IF(G663&lt;=90,"Quarterly",IF(G663&lt;=180,"Semi-annual",IF(G663&lt;=366,"Annual","Missing Data")))))))</f>
        <v>Weekly</v>
      </c>
      <c r="I663" s="3">
        <f>VLOOKUP($D663,LiquidityProfile!$A:$C,2,0)</f>
        <v>5</v>
      </c>
      <c r="J663" s="3">
        <f>VLOOKUP($D663,LiquidityProfile!$A:$C,3,0)</f>
        <v>15</v>
      </c>
      <c r="K663" s="3" t="str">
        <f t="shared" si="31"/>
        <v>Liquidity Provider</v>
      </c>
      <c r="L663" s="3" t="str">
        <f t="shared" si="32"/>
        <v>Liquidity Provider</v>
      </c>
    </row>
    <row r="664" spans="1:12" ht="15.75" thickBot="1" x14ac:dyDescent="0.3">
      <c r="A664" s="3" t="s">
        <v>1327</v>
      </c>
      <c r="B664" s="3" t="s">
        <v>1328</v>
      </c>
      <c r="C664" s="3" t="s">
        <v>40</v>
      </c>
      <c r="D664" s="3" t="s">
        <v>5</v>
      </c>
      <c r="E664" s="7">
        <v>45936</v>
      </c>
      <c r="F664" s="7">
        <v>45938</v>
      </c>
      <c r="G664" s="3">
        <f t="shared" si="30"/>
        <v>2</v>
      </c>
      <c r="H664" s="3" t="str">
        <f>IF(ISNUMBER(MATCH(A664,Closed!$A:$A,0)), "Closed", IF(G664&lt;=2,"Daily",IF(G664&lt;=5,"Weekly",IF(G664&lt;=31,"Monthly",IF(G664&lt;=90,"Quarterly",IF(G664&lt;=180,"Semi-annual",IF(G664&lt;=366,"Annual","Missing Data")))))))</f>
        <v>Daily</v>
      </c>
      <c r="I664" s="3">
        <f>VLOOKUP($D664,LiquidityProfile!$A:$C,2,0)</f>
        <v>5</v>
      </c>
      <c r="J664" s="3">
        <f>VLOOKUP($D664,LiquidityProfile!$A:$C,3,0)</f>
        <v>15</v>
      </c>
      <c r="K664" s="3" t="str">
        <f>IF(H664="Closed","Not Applicable",IF(I664&lt;=30,"Liquidity Provider","Liquidity Receiver"))</f>
        <v>Liquidity Provider</v>
      </c>
      <c r="L664" s="3" t="str">
        <f>IF(H664="Closed","Not Applicable",IF(J664&lt;=30,"Liquidity Provider","Liquidity Receiver"))</f>
        <v>Liquidity Provider</v>
      </c>
    </row>
    <row r="665" spans="1:12" ht="15.75" thickBot="1" x14ac:dyDescent="0.3">
      <c r="A665" s="3" t="s">
        <v>1919</v>
      </c>
      <c r="B665" s="3" t="s">
        <v>1920</v>
      </c>
      <c r="C665" s="3" t="s">
        <v>40</v>
      </c>
      <c r="D665" s="3" t="s">
        <v>5</v>
      </c>
      <c r="E665" s="7">
        <v>45936</v>
      </c>
      <c r="F665" s="7">
        <v>45938</v>
      </c>
      <c r="G665" s="3">
        <f t="shared" si="30"/>
        <v>2</v>
      </c>
      <c r="H665" s="3" t="str">
        <f>IF(ISNUMBER(MATCH(A665,Closed!$A:$A,0)), "Closed", IF(G665&lt;=2,"Daily",IF(G665&lt;=5,"Weekly",IF(G665&lt;=31,"Monthly",IF(G665&lt;=90,"Quarterly",IF(G665&lt;=180,"Semi-annual",IF(G665&lt;=366,"Annual","Missing Data")))))))</f>
        <v>Daily</v>
      </c>
      <c r="I665" s="3">
        <f>VLOOKUP($D665,LiquidityProfile!$A:$C,2,0)</f>
        <v>5</v>
      </c>
      <c r="J665" s="3">
        <f>VLOOKUP($D665,LiquidityProfile!$A:$C,3,0)</f>
        <v>15</v>
      </c>
      <c r="K665" s="3" t="str">
        <f t="shared" ref="K665:K728" si="33">IF(H665="Closed","Not Applicable",IF(I665&lt;=30,"Liquidity Provider","Liquidity Receiver"))</f>
        <v>Liquidity Provider</v>
      </c>
      <c r="L665" s="3" t="str">
        <f t="shared" ref="L665:L728" si="34">IF(H665="Closed","Not Applicable",IF(J665&lt;=30,"Liquidity Provider","Liquidity Receiver"))</f>
        <v>Liquidity Provider</v>
      </c>
    </row>
    <row r="666" spans="1:12" ht="15.75" thickBot="1" x14ac:dyDescent="0.3">
      <c r="A666" s="3" t="s">
        <v>1309</v>
      </c>
      <c r="B666" s="3" t="s">
        <v>1310</v>
      </c>
      <c r="C666" s="3" t="s">
        <v>65</v>
      </c>
      <c r="D666" s="3" t="s">
        <v>5</v>
      </c>
      <c r="E666" s="7">
        <v>45936</v>
      </c>
      <c r="F666" s="7">
        <v>45938</v>
      </c>
      <c r="G666" s="3">
        <f t="shared" si="30"/>
        <v>2</v>
      </c>
      <c r="H666" s="3" t="str">
        <f>IF(ISNUMBER(MATCH(A666,Closed!$A:$A,0)), "Closed", IF(G666&lt;=2,"Daily",IF(G666&lt;=5,"Weekly",IF(G666&lt;=31,"Monthly",IF(G666&lt;=90,"Quarterly",IF(G666&lt;=180,"Semi-annual",IF(G666&lt;=366,"Annual","Missing Data")))))))</f>
        <v>Daily</v>
      </c>
      <c r="I666" s="3">
        <f>VLOOKUP($D666,LiquidityProfile!$A:$C,2,0)</f>
        <v>5</v>
      </c>
      <c r="J666" s="3">
        <f>VLOOKUP($D666,LiquidityProfile!$A:$C,3,0)</f>
        <v>15</v>
      </c>
      <c r="K666" s="3" t="str">
        <f t="shared" si="33"/>
        <v>Liquidity Provider</v>
      </c>
      <c r="L666" s="3" t="str">
        <f t="shared" si="34"/>
        <v>Liquidity Provider</v>
      </c>
    </row>
    <row r="667" spans="1:12" ht="15.75" thickBot="1" x14ac:dyDescent="0.3">
      <c r="A667" s="3" t="s">
        <v>1921</v>
      </c>
      <c r="B667" s="3" t="s">
        <v>1922</v>
      </c>
      <c r="C667" s="3" t="s">
        <v>65</v>
      </c>
      <c r="D667" s="3" t="s">
        <v>5</v>
      </c>
      <c r="E667" s="7">
        <v>45618</v>
      </c>
      <c r="F667" s="7">
        <v>45938</v>
      </c>
      <c r="G667" s="3">
        <f t="shared" si="30"/>
        <v>320</v>
      </c>
      <c r="H667" s="3" t="str">
        <f>IF(ISNUMBER(MATCH(A667,Closed!$A:$A,0)), "Closed", IF(G667&lt;=2,"Daily",IF(G667&lt;=5,"Weekly",IF(G667&lt;=31,"Monthly",IF(G667&lt;=90,"Quarterly",IF(G667&lt;=180,"Semi-annual",IF(G667&lt;=366,"Annual","Missing Data")))))))</f>
        <v>Annual</v>
      </c>
      <c r="I667" s="3">
        <f>VLOOKUP($D667,LiquidityProfile!$A:$C,2,0)</f>
        <v>5</v>
      </c>
      <c r="J667" s="3">
        <f>VLOOKUP($D667,LiquidityProfile!$A:$C,3,0)</f>
        <v>15</v>
      </c>
      <c r="K667" s="3" t="str">
        <f t="shared" si="33"/>
        <v>Liquidity Provider</v>
      </c>
      <c r="L667" s="3" t="str">
        <f t="shared" si="34"/>
        <v>Liquidity Provider</v>
      </c>
    </row>
    <row r="668" spans="1:12" ht="15.75" thickBot="1" x14ac:dyDescent="0.3">
      <c r="A668" s="3" t="s">
        <v>1923</v>
      </c>
      <c r="B668" s="3" t="s">
        <v>1924</v>
      </c>
      <c r="C668" s="3" t="s">
        <v>65</v>
      </c>
      <c r="D668" s="3" t="s">
        <v>5</v>
      </c>
      <c r="E668" s="7">
        <v>45618</v>
      </c>
      <c r="F668" s="7">
        <v>45938</v>
      </c>
      <c r="G668" s="3">
        <f t="shared" si="30"/>
        <v>320</v>
      </c>
      <c r="H668" s="3" t="str">
        <f>IF(ISNUMBER(MATCH(A668,Closed!$A:$A,0)), "Closed", IF(G668&lt;=2,"Daily",IF(G668&lt;=5,"Weekly",IF(G668&lt;=31,"Monthly",IF(G668&lt;=90,"Quarterly",IF(G668&lt;=180,"Semi-annual",IF(G668&lt;=366,"Annual","Missing Data")))))))</f>
        <v>Annual</v>
      </c>
      <c r="I668" s="3">
        <f>VLOOKUP($D668,LiquidityProfile!$A:$C,2,0)</f>
        <v>5</v>
      </c>
      <c r="J668" s="3">
        <f>VLOOKUP($D668,LiquidityProfile!$A:$C,3,0)</f>
        <v>15</v>
      </c>
      <c r="K668" s="3" t="str">
        <f t="shared" si="33"/>
        <v>Liquidity Provider</v>
      </c>
      <c r="L668" s="3" t="str">
        <f t="shared" si="34"/>
        <v>Liquidity Provider</v>
      </c>
    </row>
    <row r="669" spans="1:12" ht="15.75" thickBot="1" x14ac:dyDescent="0.3">
      <c r="A669" s="3" t="s">
        <v>1115</v>
      </c>
      <c r="B669" s="3" t="s">
        <v>1116</v>
      </c>
      <c r="C669" s="3" t="s">
        <v>65</v>
      </c>
      <c r="D669" s="3" t="s">
        <v>5</v>
      </c>
      <c r="E669" s="7">
        <v>45933</v>
      </c>
      <c r="F669" s="7">
        <v>45938</v>
      </c>
      <c r="G669" s="3">
        <f t="shared" si="30"/>
        <v>5</v>
      </c>
      <c r="H669" s="3" t="str">
        <f>IF(ISNUMBER(MATCH(A669,Closed!$A:$A,0)), "Closed", IF(G669&lt;=2,"Daily",IF(G669&lt;=5,"Weekly",IF(G669&lt;=31,"Monthly",IF(G669&lt;=90,"Quarterly",IF(G669&lt;=180,"Semi-annual",IF(G669&lt;=366,"Annual","Missing Data")))))))</f>
        <v>Weekly</v>
      </c>
      <c r="I669" s="3">
        <f>VLOOKUP($D669,LiquidityProfile!$A:$C,2,0)</f>
        <v>5</v>
      </c>
      <c r="J669" s="3">
        <f>VLOOKUP($D669,LiquidityProfile!$A:$C,3,0)</f>
        <v>15</v>
      </c>
      <c r="K669" s="3" t="str">
        <f t="shared" si="33"/>
        <v>Liquidity Provider</v>
      </c>
      <c r="L669" s="3" t="str">
        <f t="shared" si="34"/>
        <v>Liquidity Provider</v>
      </c>
    </row>
    <row r="670" spans="1:12" ht="15.75" thickBot="1" x14ac:dyDescent="0.3">
      <c r="A670" s="3" t="s">
        <v>1925</v>
      </c>
      <c r="B670" s="3" t="s">
        <v>1926</v>
      </c>
      <c r="C670" s="3" t="s">
        <v>65</v>
      </c>
      <c r="D670" s="3" t="s">
        <v>5</v>
      </c>
      <c r="E670" s="7">
        <v>45933</v>
      </c>
      <c r="F670" s="7">
        <v>45938</v>
      </c>
      <c r="G670" s="3">
        <f t="shared" si="30"/>
        <v>5</v>
      </c>
      <c r="H670" s="3" t="str">
        <f>IF(ISNUMBER(MATCH(A670,Closed!$A:$A,0)), "Closed", IF(G670&lt;=2,"Daily",IF(G670&lt;=5,"Weekly",IF(G670&lt;=31,"Monthly",IF(G670&lt;=90,"Quarterly",IF(G670&lt;=180,"Semi-annual",IF(G670&lt;=366,"Annual","Missing Data")))))))</f>
        <v>Weekly</v>
      </c>
      <c r="I670" s="3">
        <f>VLOOKUP($D670,LiquidityProfile!$A:$C,2,0)</f>
        <v>5</v>
      </c>
      <c r="J670" s="3">
        <f>VLOOKUP($D670,LiquidityProfile!$A:$C,3,0)</f>
        <v>15</v>
      </c>
      <c r="K670" s="3" t="str">
        <f t="shared" si="33"/>
        <v>Liquidity Provider</v>
      </c>
      <c r="L670" s="3" t="str">
        <f t="shared" si="34"/>
        <v>Liquidity Provider</v>
      </c>
    </row>
    <row r="671" spans="1:12" ht="15.75" thickBot="1" x14ac:dyDescent="0.3">
      <c r="A671" s="3" t="s">
        <v>1927</v>
      </c>
      <c r="B671" s="3" t="s">
        <v>1928</v>
      </c>
      <c r="C671" s="3" t="s">
        <v>65</v>
      </c>
      <c r="D671" s="3" t="s">
        <v>5</v>
      </c>
      <c r="E671" s="7">
        <v>45933</v>
      </c>
      <c r="F671" s="7">
        <v>45938</v>
      </c>
      <c r="G671" s="3">
        <f t="shared" si="30"/>
        <v>5</v>
      </c>
      <c r="H671" s="3" t="str">
        <f>IF(ISNUMBER(MATCH(A671,Closed!$A:$A,0)), "Closed", IF(G671&lt;=2,"Daily",IF(G671&lt;=5,"Weekly",IF(G671&lt;=31,"Monthly",IF(G671&lt;=90,"Quarterly",IF(G671&lt;=180,"Semi-annual",IF(G671&lt;=366,"Annual","Missing Data")))))))</f>
        <v>Weekly</v>
      </c>
      <c r="I671" s="3">
        <f>VLOOKUP($D671,LiquidityProfile!$A:$C,2,0)</f>
        <v>5</v>
      </c>
      <c r="J671" s="3">
        <f>VLOOKUP($D671,LiquidityProfile!$A:$C,3,0)</f>
        <v>15</v>
      </c>
      <c r="K671" s="3" t="str">
        <f t="shared" si="33"/>
        <v>Liquidity Provider</v>
      </c>
      <c r="L671" s="3" t="str">
        <f t="shared" si="34"/>
        <v>Liquidity Provider</v>
      </c>
    </row>
    <row r="672" spans="1:12" ht="15.75" thickBot="1" x14ac:dyDescent="0.3">
      <c r="A672" s="3" t="s">
        <v>1929</v>
      </c>
      <c r="B672" s="3" t="s">
        <v>1930</v>
      </c>
      <c r="C672" s="3" t="s">
        <v>65</v>
      </c>
      <c r="D672" s="3" t="s">
        <v>5</v>
      </c>
      <c r="E672" s="7">
        <v>45933</v>
      </c>
      <c r="F672" s="7">
        <v>45938</v>
      </c>
      <c r="G672" s="3">
        <f t="shared" si="30"/>
        <v>5</v>
      </c>
      <c r="H672" s="3" t="str">
        <f>IF(ISNUMBER(MATCH(A672,Closed!$A:$A,0)), "Closed", IF(G672&lt;=2,"Daily",IF(G672&lt;=5,"Weekly",IF(G672&lt;=31,"Monthly",IF(G672&lt;=90,"Quarterly",IF(G672&lt;=180,"Semi-annual",IF(G672&lt;=366,"Annual","Missing Data")))))))</f>
        <v>Weekly</v>
      </c>
      <c r="I672" s="3">
        <f>VLOOKUP($D672,LiquidityProfile!$A:$C,2,0)</f>
        <v>5</v>
      </c>
      <c r="J672" s="3">
        <f>VLOOKUP($D672,LiquidityProfile!$A:$C,3,0)</f>
        <v>15</v>
      </c>
      <c r="K672" s="3" t="str">
        <f t="shared" si="33"/>
        <v>Liquidity Provider</v>
      </c>
      <c r="L672" s="3" t="str">
        <f t="shared" si="34"/>
        <v>Liquidity Provider</v>
      </c>
    </row>
    <row r="673" spans="1:12" ht="15.75" thickBot="1" x14ac:dyDescent="0.3">
      <c r="A673" s="3" t="s">
        <v>1931</v>
      </c>
      <c r="B673" s="3" t="s">
        <v>1932</v>
      </c>
      <c r="C673" s="3" t="s">
        <v>65</v>
      </c>
      <c r="D673" s="3" t="s">
        <v>5</v>
      </c>
      <c r="E673" s="7">
        <v>45933</v>
      </c>
      <c r="F673" s="7">
        <v>45938</v>
      </c>
      <c r="G673" s="3">
        <f t="shared" si="30"/>
        <v>5</v>
      </c>
      <c r="H673" s="3" t="str">
        <f>IF(ISNUMBER(MATCH(A673,Closed!$A:$A,0)), "Closed", IF(G673&lt;=2,"Daily",IF(G673&lt;=5,"Weekly",IF(G673&lt;=31,"Monthly",IF(G673&lt;=90,"Quarterly",IF(G673&lt;=180,"Semi-annual",IF(G673&lt;=366,"Annual","Missing Data")))))))</f>
        <v>Weekly</v>
      </c>
      <c r="I673" s="3">
        <f>VLOOKUP($D673,LiquidityProfile!$A:$C,2,0)</f>
        <v>5</v>
      </c>
      <c r="J673" s="3">
        <f>VLOOKUP($D673,LiquidityProfile!$A:$C,3,0)</f>
        <v>15</v>
      </c>
      <c r="K673" s="3" t="str">
        <f t="shared" si="33"/>
        <v>Liquidity Provider</v>
      </c>
      <c r="L673" s="3" t="str">
        <f t="shared" si="34"/>
        <v>Liquidity Provider</v>
      </c>
    </row>
    <row r="674" spans="1:12" ht="15.75" thickBot="1" x14ac:dyDescent="0.3">
      <c r="A674" s="3" t="s">
        <v>1933</v>
      </c>
      <c r="B674" s="3" t="s">
        <v>1934</v>
      </c>
      <c r="C674" s="3" t="s">
        <v>65</v>
      </c>
      <c r="D674" s="3" t="s">
        <v>5</v>
      </c>
      <c r="E674" s="7">
        <v>45932</v>
      </c>
      <c r="F674" s="7">
        <v>45938</v>
      </c>
      <c r="G674" s="3">
        <f t="shared" si="30"/>
        <v>6</v>
      </c>
      <c r="H674" s="3" t="str">
        <f>IF(ISNUMBER(MATCH(A674,Closed!$A:$A,0)), "Closed", IF(G674&lt;=2,"Daily",IF(G674&lt;=5,"Weekly",IF(G674&lt;=31,"Monthly",IF(G674&lt;=90,"Quarterly",IF(G674&lt;=180,"Semi-annual",IF(G674&lt;=366,"Annual","Missing Data")))))))</f>
        <v>Monthly</v>
      </c>
      <c r="I674" s="3">
        <f>VLOOKUP($D674,LiquidityProfile!$A:$C,2,0)</f>
        <v>5</v>
      </c>
      <c r="J674" s="3">
        <f>VLOOKUP($D674,LiquidityProfile!$A:$C,3,0)</f>
        <v>15</v>
      </c>
      <c r="K674" s="3" t="str">
        <f t="shared" si="33"/>
        <v>Liquidity Provider</v>
      </c>
      <c r="L674" s="3" t="str">
        <f t="shared" si="34"/>
        <v>Liquidity Provider</v>
      </c>
    </row>
    <row r="675" spans="1:12" ht="15.75" thickBot="1" x14ac:dyDescent="0.3">
      <c r="A675" s="3" t="s">
        <v>1935</v>
      </c>
      <c r="B675" s="3" t="s">
        <v>1936</v>
      </c>
      <c r="C675" s="3" t="s">
        <v>65</v>
      </c>
      <c r="D675" s="3" t="s">
        <v>5</v>
      </c>
      <c r="E675" s="7">
        <v>45936</v>
      </c>
      <c r="F675" s="7">
        <v>45938</v>
      </c>
      <c r="G675" s="3">
        <f t="shared" si="30"/>
        <v>2</v>
      </c>
      <c r="H675" s="3" t="str">
        <f>IF(ISNUMBER(MATCH(A675,Closed!$A:$A,0)), "Closed", IF(G675&lt;=2,"Daily",IF(G675&lt;=5,"Weekly",IF(G675&lt;=31,"Monthly",IF(G675&lt;=90,"Quarterly",IF(G675&lt;=180,"Semi-annual",IF(G675&lt;=366,"Annual","Missing Data")))))))</f>
        <v>Daily</v>
      </c>
      <c r="I675" s="3">
        <f>VLOOKUP($D675,LiquidityProfile!$A:$C,2,0)</f>
        <v>5</v>
      </c>
      <c r="J675" s="3">
        <f>VLOOKUP($D675,LiquidityProfile!$A:$C,3,0)</f>
        <v>15</v>
      </c>
      <c r="K675" s="3" t="str">
        <f t="shared" si="33"/>
        <v>Liquidity Provider</v>
      </c>
      <c r="L675" s="3" t="str">
        <f t="shared" si="34"/>
        <v>Liquidity Provider</v>
      </c>
    </row>
    <row r="676" spans="1:12" ht="15.75" thickBot="1" x14ac:dyDescent="0.3">
      <c r="A676" s="3" t="s">
        <v>1937</v>
      </c>
      <c r="B676" s="3" t="s">
        <v>1938</v>
      </c>
      <c r="C676" s="3" t="s">
        <v>65</v>
      </c>
      <c r="D676" s="3" t="s">
        <v>5</v>
      </c>
      <c r="E676" s="7">
        <v>45933</v>
      </c>
      <c r="F676" s="7">
        <v>45938</v>
      </c>
      <c r="G676" s="3">
        <f t="shared" si="30"/>
        <v>5</v>
      </c>
      <c r="H676" s="3" t="str">
        <f>IF(ISNUMBER(MATCH(A676,Closed!$A:$A,0)), "Closed", IF(G676&lt;=2,"Daily",IF(G676&lt;=5,"Weekly",IF(G676&lt;=31,"Monthly",IF(G676&lt;=90,"Quarterly",IF(G676&lt;=180,"Semi-annual",IF(G676&lt;=366,"Annual","Missing Data")))))))</f>
        <v>Weekly</v>
      </c>
      <c r="I676" s="3">
        <f>VLOOKUP($D676,LiquidityProfile!$A:$C,2,0)</f>
        <v>5</v>
      </c>
      <c r="J676" s="3">
        <f>VLOOKUP($D676,LiquidityProfile!$A:$C,3,0)</f>
        <v>15</v>
      </c>
      <c r="K676" s="3" t="str">
        <f t="shared" si="33"/>
        <v>Liquidity Provider</v>
      </c>
      <c r="L676" s="3" t="str">
        <f t="shared" si="34"/>
        <v>Liquidity Provider</v>
      </c>
    </row>
    <row r="677" spans="1:12" ht="15.75" thickBot="1" x14ac:dyDescent="0.3">
      <c r="A677" s="3" t="s">
        <v>1939</v>
      </c>
      <c r="B677" s="3" t="s">
        <v>1940</v>
      </c>
      <c r="C677" s="3" t="s">
        <v>65</v>
      </c>
      <c r="D677" s="3" t="s">
        <v>5</v>
      </c>
      <c r="E677" s="7">
        <v>45933</v>
      </c>
      <c r="F677" s="7">
        <v>45938</v>
      </c>
      <c r="G677" s="3">
        <f t="shared" si="30"/>
        <v>5</v>
      </c>
      <c r="H677" s="3" t="str">
        <f>IF(ISNUMBER(MATCH(A677,Closed!$A:$A,0)), "Closed", IF(G677&lt;=2,"Daily",IF(G677&lt;=5,"Weekly",IF(G677&lt;=31,"Monthly",IF(G677&lt;=90,"Quarterly",IF(G677&lt;=180,"Semi-annual",IF(G677&lt;=366,"Annual","Missing Data")))))))</f>
        <v>Weekly</v>
      </c>
      <c r="I677" s="3">
        <f>VLOOKUP($D677,LiquidityProfile!$A:$C,2,0)</f>
        <v>5</v>
      </c>
      <c r="J677" s="3">
        <f>VLOOKUP($D677,LiquidityProfile!$A:$C,3,0)</f>
        <v>15</v>
      </c>
      <c r="K677" s="3" t="str">
        <f t="shared" si="33"/>
        <v>Liquidity Provider</v>
      </c>
      <c r="L677" s="3" t="str">
        <f t="shared" si="34"/>
        <v>Liquidity Provider</v>
      </c>
    </row>
    <row r="678" spans="1:12" ht="15.75" thickBot="1" x14ac:dyDescent="0.3">
      <c r="A678" s="3" t="s">
        <v>1941</v>
      </c>
      <c r="B678" s="3" t="s">
        <v>1942</v>
      </c>
      <c r="C678" s="3" t="s">
        <v>65</v>
      </c>
      <c r="D678" s="3" t="s">
        <v>5</v>
      </c>
      <c r="E678" s="7">
        <v>45933</v>
      </c>
      <c r="F678" s="7">
        <v>45938</v>
      </c>
      <c r="G678" s="3">
        <f t="shared" si="30"/>
        <v>5</v>
      </c>
      <c r="H678" s="3" t="str">
        <f>IF(ISNUMBER(MATCH(A678,Closed!$A:$A,0)), "Closed", IF(G678&lt;=2,"Daily",IF(G678&lt;=5,"Weekly",IF(G678&lt;=31,"Monthly",IF(G678&lt;=90,"Quarterly",IF(G678&lt;=180,"Semi-annual",IF(G678&lt;=366,"Annual","Missing Data")))))))</f>
        <v>Weekly</v>
      </c>
      <c r="I678" s="3">
        <f>VLOOKUP($D678,LiquidityProfile!$A:$C,2,0)</f>
        <v>5</v>
      </c>
      <c r="J678" s="3">
        <f>VLOOKUP($D678,LiquidityProfile!$A:$C,3,0)</f>
        <v>15</v>
      </c>
      <c r="K678" s="3" t="str">
        <f t="shared" si="33"/>
        <v>Liquidity Provider</v>
      </c>
      <c r="L678" s="3" t="str">
        <f t="shared" si="34"/>
        <v>Liquidity Provider</v>
      </c>
    </row>
    <row r="679" spans="1:12" ht="15.75" thickBot="1" x14ac:dyDescent="0.3">
      <c r="A679" s="3" t="s">
        <v>1117</v>
      </c>
      <c r="B679" s="3" t="s">
        <v>1118</v>
      </c>
      <c r="C679" s="3" t="s">
        <v>65</v>
      </c>
      <c r="D679" s="3" t="s">
        <v>5</v>
      </c>
      <c r="E679" s="7">
        <v>45937</v>
      </c>
      <c r="F679" s="7">
        <v>45938</v>
      </c>
      <c r="G679" s="3">
        <f t="shared" si="30"/>
        <v>1</v>
      </c>
      <c r="H679" s="3" t="str">
        <f>IF(ISNUMBER(MATCH(A679,Closed!$A:$A,0)), "Closed", IF(G679&lt;=2,"Daily",IF(G679&lt;=5,"Weekly",IF(G679&lt;=31,"Monthly",IF(G679&lt;=90,"Quarterly",IF(G679&lt;=180,"Semi-annual",IF(G679&lt;=366,"Annual","Missing Data")))))))</f>
        <v>Daily</v>
      </c>
      <c r="I679" s="3">
        <f>VLOOKUP($D679,LiquidityProfile!$A:$C,2,0)</f>
        <v>5</v>
      </c>
      <c r="J679" s="3">
        <f>VLOOKUP($D679,LiquidityProfile!$A:$C,3,0)</f>
        <v>15</v>
      </c>
      <c r="K679" s="3" t="str">
        <f t="shared" si="33"/>
        <v>Liquidity Provider</v>
      </c>
      <c r="L679" s="3" t="str">
        <f t="shared" si="34"/>
        <v>Liquidity Provider</v>
      </c>
    </row>
    <row r="680" spans="1:12" ht="15.75" thickBot="1" x14ac:dyDescent="0.3">
      <c r="A680" s="3" t="s">
        <v>1943</v>
      </c>
      <c r="B680" s="3" t="s">
        <v>1944</v>
      </c>
      <c r="C680" s="3" t="s">
        <v>65</v>
      </c>
      <c r="D680" s="3" t="s">
        <v>5</v>
      </c>
      <c r="E680" s="7">
        <v>45936</v>
      </c>
      <c r="F680" s="7">
        <v>45938</v>
      </c>
      <c r="G680" s="3">
        <f t="shared" si="30"/>
        <v>2</v>
      </c>
      <c r="H680" s="3" t="str">
        <f>IF(ISNUMBER(MATCH(A680,Closed!$A:$A,0)), "Closed", IF(G680&lt;=2,"Daily",IF(G680&lt;=5,"Weekly",IF(G680&lt;=31,"Monthly",IF(G680&lt;=90,"Quarterly",IF(G680&lt;=180,"Semi-annual",IF(G680&lt;=366,"Annual","Missing Data")))))))</f>
        <v>Daily</v>
      </c>
      <c r="I680" s="3">
        <f>VLOOKUP($D680,LiquidityProfile!$A:$C,2,0)</f>
        <v>5</v>
      </c>
      <c r="J680" s="3">
        <f>VLOOKUP($D680,LiquidityProfile!$A:$C,3,0)</f>
        <v>15</v>
      </c>
      <c r="K680" s="3" t="str">
        <f t="shared" si="33"/>
        <v>Liquidity Provider</v>
      </c>
      <c r="L680" s="3" t="str">
        <f t="shared" si="34"/>
        <v>Liquidity Provider</v>
      </c>
    </row>
    <row r="681" spans="1:12" ht="15.75" thickBot="1" x14ac:dyDescent="0.3">
      <c r="A681" s="3" t="s">
        <v>1945</v>
      </c>
      <c r="B681" s="3" t="s">
        <v>1946</v>
      </c>
      <c r="C681" s="3" t="s">
        <v>65</v>
      </c>
      <c r="D681" s="3" t="s">
        <v>5</v>
      </c>
      <c r="E681" s="7">
        <v>45937</v>
      </c>
      <c r="F681" s="7">
        <v>45938</v>
      </c>
      <c r="G681" s="3">
        <f t="shared" si="30"/>
        <v>1</v>
      </c>
      <c r="H681" s="3" t="str">
        <f>IF(ISNUMBER(MATCH(A681,Closed!$A:$A,0)), "Closed", IF(G681&lt;=2,"Daily",IF(G681&lt;=5,"Weekly",IF(G681&lt;=31,"Monthly",IF(G681&lt;=90,"Quarterly",IF(G681&lt;=180,"Semi-annual",IF(G681&lt;=366,"Annual","Missing Data")))))))</f>
        <v>Daily</v>
      </c>
      <c r="I681" s="3">
        <f>VLOOKUP($D681,LiquidityProfile!$A:$C,2,0)</f>
        <v>5</v>
      </c>
      <c r="J681" s="3">
        <f>VLOOKUP($D681,LiquidityProfile!$A:$C,3,0)</f>
        <v>15</v>
      </c>
      <c r="K681" s="3" t="str">
        <f t="shared" si="33"/>
        <v>Liquidity Provider</v>
      </c>
      <c r="L681" s="3" t="str">
        <f t="shared" si="34"/>
        <v>Liquidity Provider</v>
      </c>
    </row>
    <row r="682" spans="1:12" ht="15.75" thickBot="1" x14ac:dyDescent="0.3">
      <c r="A682" s="3" t="s">
        <v>1141</v>
      </c>
      <c r="B682" s="3" t="s">
        <v>1142</v>
      </c>
      <c r="C682" s="3" t="s">
        <v>65</v>
      </c>
      <c r="D682" s="3" t="s">
        <v>5</v>
      </c>
      <c r="E682" s="7">
        <v>45933</v>
      </c>
      <c r="F682" s="7">
        <v>45938</v>
      </c>
      <c r="G682" s="3">
        <f t="shared" si="30"/>
        <v>5</v>
      </c>
      <c r="H682" s="3" t="str">
        <f>IF(ISNUMBER(MATCH(A682,Closed!$A:$A,0)), "Closed", IF(G682&lt;=2,"Daily",IF(G682&lt;=5,"Weekly",IF(G682&lt;=31,"Monthly",IF(G682&lt;=90,"Quarterly",IF(G682&lt;=180,"Semi-annual",IF(G682&lt;=366,"Annual","Missing Data")))))))</f>
        <v>Weekly</v>
      </c>
      <c r="I682" s="3">
        <f>VLOOKUP($D682,LiquidityProfile!$A:$C,2,0)</f>
        <v>5</v>
      </c>
      <c r="J682" s="3">
        <f>VLOOKUP($D682,LiquidityProfile!$A:$C,3,0)</f>
        <v>15</v>
      </c>
      <c r="K682" s="3" t="str">
        <f t="shared" si="33"/>
        <v>Liquidity Provider</v>
      </c>
      <c r="L682" s="3" t="str">
        <f t="shared" si="34"/>
        <v>Liquidity Provider</v>
      </c>
    </row>
    <row r="683" spans="1:12" ht="15.75" thickBot="1" x14ac:dyDescent="0.3">
      <c r="A683" s="3" t="s">
        <v>1947</v>
      </c>
      <c r="B683" s="3" t="s">
        <v>1948</v>
      </c>
      <c r="C683" s="3" t="s">
        <v>65</v>
      </c>
      <c r="D683" s="3" t="s">
        <v>5</v>
      </c>
      <c r="E683" s="7">
        <v>45933</v>
      </c>
      <c r="F683" s="7">
        <v>45938</v>
      </c>
      <c r="G683" s="3">
        <f t="shared" si="30"/>
        <v>5</v>
      </c>
      <c r="H683" s="3" t="str">
        <f>IF(ISNUMBER(MATCH(A683,Closed!$A:$A,0)), "Closed", IF(G683&lt;=2,"Daily",IF(G683&lt;=5,"Weekly",IF(G683&lt;=31,"Monthly",IF(G683&lt;=90,"Quarterly",IF(G683&lt;=180,"Semi-annual",IF(G683&lt;=366,"Annual","Missing Data")))))))</f>
        <v>Weekly</v>
      </c>
      <c r="I683" s="3">
        <f>VLOOKUP($D683,LiquidityProfile!$A:$C,2,0)</f>
        <v>5</v>
      </c>
      <c r="J683" s="3">
        <f>VLOOKUP($D683,LiquidityProfile!$A:$C,3,0)</f>
        <v>15</v>
      </c>
      <c r="K683" s="3" t="str">
        <f t="shared" si="33"/>
        <v>Liquidity Provider</v>
      </c>
      <c r="L683" s="3" t="str">
        <f t="shared" si="34"/>
        <v>Liquidity Provider</v>
      </c>
    </row>
    <row r="684" spans="1:12" ht="15.75" thickBot="1" x14ac:dyDescent="0.3">
      <c r="A684" s="3" t="s">
        <v>1949</v>
      </c>
      <c r="B684" s="3" t="s">
        <v>1950</v>
      </c>
      <c r="C684" s="3" t="s">
        <v>65</v>
      </c>
      <c r="D684" s="3" t="s">
        <v>5</v>
      </c>
      <c r="E684" s="7">
        <v>45931</v>
      </c>
      <c r="F684" s="7">
        <v>45938</v>
      </c>
      <c r="G684" s="3">
        <f t="shared" si="30"/>
        <v>7</v>
      </c>
      <c r="H684" s="3" t="str">
        <f>IF(ISNUMBER(MATCH(A684,Closed!$A:$A,0)), "Closed", IF(G684&lt;=2,"Daily",IF(G684&lt;=5,"Weekly",IF(G684&lt;=31,"Monthly",IF(G684&lt;=90,"Quarterly",IF(G684&lt;=180,"Semi-annual",IF(G684&lt;=366,"Annual","Missing Data")))))))</f>
        <v>Monthly</v>
      </c>
      <c r="I684" s="3">
        <f>VLOOKUP($D684,LiquidityProfile!$A:$C,2,0)</f>
        <v>5</v>
      </c>
      <c r="J684" s="3">
        <f>VLOOKUP($D684,LiquidityProfile!$A:$C,3,0)</f>
        <v>15</v>
      </c>
      <c r="K684" s="3" t="str">
        <f t="shared" si="33"/>
        <v>Liquidity Provider</v>
      </c>
      <c r="L684" s="3" t="str">
        <f t="shared" si="34"/>
        <v>Liquidity Provider</v>
      </c>
    </row>
    <row r="685" spans="1:12" ht="15.75" thickBot="1" x14ac:dyDescent="0.3">
      <c r="A685" s="3" t="s">
        <v>1149</v>
      </c>
      <c r="B685" s="3" t="s">
        <v>1150</v>
      </c>
      <c r="C685" s="3" t="s">
        <v>65</v>
      </c>
      <c r="D685" s="3" t="s">
        <v>5</v>
      </c>
      <c r="E685" s="7">
        <v>45933</v>
      </c>
      <c r="F685" s="7">
        <v>45938</v>
      </c>
      <c r="G685" s="3">
        <f t="shared" si="30"/>
        <v>5</v>
      </c>
      <c r="H685" s="3" t="str">
        <f>IF(ISNUMBER(MATCH(A685,Closed!$A:$A,0)), "Closed", IF(G685&lt;=2,"Daily",IF(G685&lt;=5,"Weekly",IF(G685&lt;=31,"Monthly",IF(G685&lt;=90,"Quarterly",IF(G685&lt;=180,"Semi-annual",IF(G685&lt;=366,"Annual","Missing Data")))))))</f>
        <v>Weekly</v>
      </c>
      <c r="I685" s="3">
        <f>VLOOKUP($D685,LiquidityProfile!$A:$C,2,0)</f>
        <v>5</v>
      </c>
      <c r="J685" s="3">
        <f>VLOOKUP($D685,LiquidityProfile!$A:$C,3,0)</f>
        <v>15</v>
      </c>
      <c r="K685" s="3" t="str">
        <f t="shared" si="33"/>
        <v>Liquidity Provider</v>
      </c>
      <c r="L685" s="3" t="str">
        <f t="shared" si="34"/>
        <v>Liquidity Provider</v>
      </c>
    </row>
    <row r="686" spans="1:12" ht="15.75" thickBot="1" x14ac:dyDescent="0.3">
      <c r="A686" s="3" t="s">
        <v>1951</v>
      </c>
      <c r="B686" s="3" t="s">
        <v>1952</v>
      </c>
      <c r="C686" s="3" t="s">
        <v>65</v>
      </c>
      <c r="D686" s="3" t="s">
        <v>5</v>
      </c>
      <c r="E686" s="7">
        <v>45933</v>
      </c>
      <c r="F686" s="7">
        <v>45938</v>
      </c>
      <c r="G686" s="3">
        <f t="shared" si="30"/>
        <v>5</v>
      </c>
      <c r="H686" s="3" t="str">
        <f>IF(ISNUMBER(MATCH(A686,Closed!$A:$A,0)), "Closed", IF(G686&lt;=2,"Daily",IF(G686&lt;=5,"Weekly",IF(G686&lt;=31,"Monthly",IF(G686&lt;=90,"Quarterly",IF(G686&lt;=180,"Semi-annual",IF(G686&lt;=366,"Annual","Missing Data")))))))</f>
        <v>Weekly</v>
      </c>
      <c r="I686" s="3">
        <f>VLOOKUP($D686,LiquidityProfile!$A:$C,2,0)</f>
        <v>5</v>
      </c>
      <c r="J686" s="3">
        <f>VLOOKUP($D686,LiquidityProfile!$A:$C,3,0)</f>
        <v>15</v>
      </c>
      <c r="K686" s="3" t="str">
        <f t="shared" si="33"/>
        <v>Liquidity Provider</v>
      </c>
      <c r="L686" s="3" t="str">
        <f t="shared" si="34"/>
        <v>Liquidity Provider</v>
      </c>
    </row>
    <row r="687" spans="1:12" ht="15.75" thickBot="1" x14ac:dyDescent="0.3">
      <c r="A687" s="3" t="s">
        <v>1953</v>
      </c>
      <c r="B687" s="3" t="s">
        <v>1954</v>
      </c>
      <c r="C687" s="3" t="s">
        <v>65</v>
      </c>
      <c r="D687" s="3" t="s">
        <v>5</v>
      </c>
      <c r="E687" s="7">
        <v>45933</v>
      </c>
      <c r="F687" s="7">
        <v>45938</v>
      </c>
      <c r="G687" s="3">
        <f t="shared" si="30"/>
        <v>5</v>
      </c>
      <c r="H687" s="3" t="str">
        <f>IF(ISNUMBER(MATCH(A687,Closed!$A:$A,0)), "Closed", IF(G687&lt;=2,"Daily",IF(G687&lt;=5,"Weekly",IF(G687&lt;=31,"Monthly",IF(G687&lt;=90,"Quarterly",IF(G687&lt;=180,"Semi-annual",IF(G687&lt;=366,"Annual","Missing Data")))))))</f>
        <v>Weekly</v>
      </c>
      <c r="I687" s="3">
        <f>VLOOKUP($D687,LiquidityProfile!$A:$C,2,0)</f>
        <v>5</v>
      </c>
      <c r="J687" s="3">
        <f>VLOOKUP($D687,LiquidityProfile!$A:$C,3,0)</f>
        <v>15</v>
      </c>
      <c r="K687" s="3" t="str">
        <f t="shared" si="33"/>
        <v>Liquidity Provider</v>
      </c>
      <c r="L687" s="3" t="str">
        <f t="shared" si="34"/>
        <v>Liquidity Provider</v>
      </c>
    </row>
    <row r="688" spans="1:12" ht="15.75" thickBot="1" x14ac:dyDescent="0.3">
      <c r="A688" s="3" t="s">
        <v>1113</v>
      </c>
      <c r="B688" s="3" t="s">
        <v>1114</v>
      </c>
      <c r="C688" s="3" t="s">
        <v>65</v>
      </c>
      <c r="D688" s="3" t="s">
        <v>5</v>
      </c>
      <c r="E688" s="7">
        <v>45838</v>
      </c>
      <c r="F688" s="7">
        <v>45938</v>
      </c>
      <c r="G688" s="3">
        <f t="shared" si="30"/>
        <v>100</v>
      </c>
      <c r="H688" s="3" t="str">
        <f>IF(ISNUMBER(MATCH(A688,Closed!$A:$A,0)), "Closed", IF(G688&lt;=2,"Daily",IF(G688&lt;=5,"Weekly",IF(G688&lt;=31,"Monthly",IF(G688&lt;=90,"Quarterly",IF(G688&lt;=180,"Semi-annual",IF(G688&lt;=366,"Annual","Missing Data")))))))</f>
        <v>Semi-annual</v>
      </c>
      <c r="I688" s="3">
        <f>VLOOKUP($D688,LiquidityProfile!$A:$C,2,0)</f>
        <v>5</v>
      </c>
      <c r="J688" s="3">
        <f>VLOOKUP($D688,LiquidityProfile!$A:$C,3,0)</f>
        <v>15</v>
      </c>
      <c r="K688" s="3" t="str">
        <f t="shared" si="33"/>
        <v>Liquidity Provider</v>
      </c>
      <c r="L688" s="3" t="str">
        <f t="shared" si="34"/>
        <v>Liquidity Provider</v>
      </c>
    </row>
    <row r="689" spans="1:12" ht="15.75" thickBot="1" x14ac:dyDescent="0.3">
      <c r="A689" s="3" t="s">
        <v>1955</v>
      </c>
      <c r="B689" s="3" t="s">
        <v>1956</v>
      </c>
      <c r="C689" s="3" t="s">
        <v>65</v>
      </c>
      <c r="D689" s="3" t="s">
        <v>5</v>
      </c>
      <c r="E689" s="7">
        <v>45933</v>
      </c>
      <c r="F689" s="7">
        <v>45938</v>
      </c>
      <c r="G689" s="3">
        <f t="shared" si="30"/>
        <v>5</v>
      </c>
      <c r="H689" s="3" t="str">
        <f>IF(ISNUMBER(MATCH(A689,Closed!$A:$A,0)), "Closed", IF(G689&lt;=2,"Daily",IF(G689&lt;=5,"Weekly",IF(G689&lt;=31,"Monthly",IF(G689&lt;=90,"Quarterly",IF(G689&lt;=180,"Semi-annual",IF(G689&lt;=366,"Annual","Missing Data")))))))</f>
        <v>Weekly</v>
      </c>
      <c r="I689" s="3">
        <f>VLOOKUP($D689,LiquidityProfile!$A:$C,2,0)</f>
        <v>5</v>
      </c>
      <c r="J689" s="3">
        <f>VLOOKUP($D689,LiquidityProfile!$A:$C,3,0)</f>
        <v>15</v>
      </c>
      <c r="K689" s="3" t="str">
        <f t="shared" si="33"/>
        <v>Liquidity Provider</v>
      </c>
      <c r="L689" s="3" t="str">
        <f t="shared" si="34"/>
        <v>Liquidity Provider</v>
      </c>
    </row>
    <row r="690" spans="1:12" ht="15.75" thickBot="1" x14ac:dyDescent="0.3">
      <c r="A690" s="3" t="s">
        <v>1159</v>
      </c>
      <c r="B690" s="3" t="s">
        <v>1160</v>
      </c>
      <c r="C690" s="3" t="s">
        <v>65</v>
      </c>
      <c r="D690" s="3" t="s">
        <v>5</v>
      </c>
      <c r="E690" s="7">
        <v>45933</v>
      </c>
      <c r="F690" s="7">
        <v>45938</v>
      </c>
      <c r="G690" s="3">
        <f t="shared" si="30"/>
        <v>5</v>
      </c>
      <c r="H690" s="3" t="str">
        <f>IF(ISNUMBER(MATCH(A690,Closed!$A:$A,0)), "Closed", IF(G690&lt;=2,"Daily",IF(G690&lt;=5,"Weekly",IF(G690&lt;=31,"Monthly",IF(G690&lt;=90,"Quarterly",IF(G690&lt;=180,"Semi-annual",IF(G690&lt;=366,"Annual","Missing Data")))))))</f>
        <v>Weekly</v>
      </c>
      <c r="I690" s="3">
        <f>VLOOKUP($D690,LiquidityProfile!$A:$C,2,0)</f>
        <v>5</v>
      </c>
      <c r="J690" s="3">
        <f>VLOOKUP($D690,LiquidityProfile!$A:$C,3,0)</f>
        <v>15</v>
      </c>
      <c r="K690" s="3" t="str">
        <f t="shared" si="33"/>
        <v>Liquidity Provider</v>
      </c>
      <c r="L690" s="3" t="str">
        <f t="shared" si="34"/>
        <v>Liquidity Provider</v>
      </c>
    </row>
    <row r="691" spans="1:12" ht="15.75" thickBot="1" x14ac:dyDescent="0.3">
      <c r="A691" s="3" t="s">
        <v>1957</v>
      </c>
      <c r="B691" s="3" t="s">
        <v>1958</v>
      </c>
      <c r="C691" s="3" t="s">
        <v>65</v>
      </c>
      <c r="D691" s="3" t="s">
        <v>5</v>
      </c>
      <c r="E691" s="7">
        <v>45933</v>
      </c>
      <c r="F691" s="7">
        <v>45938</v>
      </c>
      <c r="G691" s="3">
        <f t="shared" si="30"/>
        <v>5</v>
      </c>
      <c r="H691" s="3" t="str">
        <f>IF(ISNUMBER(MATCH(A691,Closed!$A:$A,0)), "Closed", IF(G691&lt;=2,"Daily",IF(G691&lt;=5,"Weekly",IF(G691&lt;=31,"Monthly",IF(G691&lt;=90,"Quarterly",IF(G691&lt;=180,"Semi-annual",IF(G691&lt;=366,"Annual","Missing Data")))))))</f>
        <v>Weekly</v>
      </c>
      <c r="I691" s="3">
        <f>VLOOKUP($D691,LiquidityProfile!$A:$C,2,0)</f>
        <v>5</v>
      </c>
      <c r="J691" s="3">
        <f>VLOOKUP($D691,LiquidityProfile!$A:$C,3,0)</f>
        <v>15</v>
      </c>
      <c r="K691" s="3" t="str">
        <f t="shared" si="33"/>
        <v>Liquidity Provider</v>
      </c>
      <c r="L691" s="3" t="str">
        <f t="shared" si="34"/>
        <v>Liquidity Provider</v>
      </c>
    </row>
    <row r="692" spans="1:12" ht="15.75" thickBot="1" x14ac:dyDescent="0.3">
      <c r="A692" s="3" t="s">
        <v>1959</v>
      </c>
      <c r="B692" s="3" t="s">
        <v>1960</v>
      </c>
      <c r="C692" s="3" t="s">
        <v>65</v>
      </c>
      <c r="D692" s="3" t="s">
        <v>5</v>
      </c>
      <c r="E692" s="7">
        <v>45933</v>
      </c>
      <c r="F692" s="7">
        <v>45938</v>
      </c>
      <c r="G692" s="3">
        <f t="shared" si="30"/>
        <v>5</v>
      </c>
      <c r="H692" s="3" t="str">
        <f>IF(ISNUMBER(MATCH(A692,Closed!$A:$A,0)), "Closed", IF(G692&lt;=2,"Daily",IF(G692&lt;=5,"Weekly",IF(G692&lt;=31,"Monthly",IF(G692&lt;=90,"Quarterly",IF(G692&lt;=180,"Semi-annual",IF(G692&lt;=366,"Annual","Missing Data")))))))</f>
        <v>Weekly</v>
      </c>
      <c r="I692" s="3">
        <f>VLOOKUP($D692,LiquidityProfile!$A:$C,2,0)</f>
        <v>5</v>
      </c>
      <c r="J692" s="3">
        <f>VLOOKUP($D692,LiquidityProfile!$A:$C,3,0)</f>
        <v>15</v>
      </c>
      <c r="K692" s="3" t="str">
        <f t="shared" si="33"/>
        <v>Liquidity Provider</v>
      </c>
      <c r="L692" s="3" t="str">
        <f t="shared" si="34"/>
        <v>Liquidity Provider</v>
      </c>
    </row>
    <row r="693" spans="1:12" ht="15.75" thickBot="1" x14ac:dyDescent="0.3">
      <c r="A693" s="3" t="s">
        <v>1961</v>
      </c>
      <c r="B693" s="3" t="s">
        <v>1962</v>
      </c>
      <c r="C693" s="3" t="s">
        <v>65</v>
      </c>
      <c r="D693" s="3" t="s">
        <v>5</v>
      </c>
      <c r="E693" s="7">
        <v>45933</v>
      </c>
      <c r="F693" s="7">
        <v>45938</v>
      </c>
      <c r="G693" s="3">
        <f t="shared" si="30"/>
        <v>5</v>
      </c>
      <c r="H693" s="3" t="str">
        <f>IF(ISNUMBER(MATCH(A693,Closed!$A:$A,0)), "Closed", IF(G693&lt;=2,"Daily",IF(G693&lt;=5,"Weekly",IF(G693&lt;=31,"Monthly",IF(G693&lt;=90,"Quarterly",IF(G693&lt;=180,"Semi-annual",IF(G693&lt;=366,"Annual","Missing Data")))))))</f>
        <v>Weekly</v>
      </c>
      <c r="I693" s="3">
        <f>VLOOKUP($D693,LiquidityProfile!$A:$C,2,0)</f>
        <v>5</v>
      </c>
      <c r="J693" s="3">
        <f>VLOOKUP($D693,LiquidityProfile!$A:$C,3,0)</f>
        <v>15</v>
      </c>
      <c r="K693" s="3" t="str">
        <f t="shared" si="33"/>
        <v>Liquidity Provider</v>
      </c>
      <c r="L693" s="3" t="str">
        <f t="shared" si="34"/>
        <v>Liquidity Provider</v>
      </c>
    </row>
    <row r="694" spans="1:12" ht="15.75" thickBot="1" x14ac:dyDescent="0.3">
      <c r="A694" s="3" t="s">
        <v>1155</v>
      </c>
      <c r="B694" s="3" t="s">
        <v>1156</v>
      </c>
      <c r="C694" s="3" t="s">
        <v>65</v>
      </c>
      <c r="D694" s="3" t="s">
        <v>5</v>
      </c>
      <c r="E694" s="7">
        <v>45933</v>
      </c>
      <c r="F694" s="7">
        <v>45938</v>
      </c>
      <c r="G694" s="3">
        <f t="shared" si="30"/>
        <v>5</v>
      </c>
      <c r="H694" s="3" t="str">
        <f>IF(ISNUMBER(MATCH(A694,Closed!$A:$A,0)), "Closed", IF(G694&lt;=2,"Daily",IF(G694&lt;=5,"Weekly",IF(G694&lt;=31,"Monthly",IF(G694&lt;=90,"Quarterly",IF(G694&lt;=180,"Semi-annual",IF(G694&lt;=366,"Annual","Missing Data")))))))</f>
        <v>Weekly</v>
      </c>
      <c r="I694" s="3">
        <f>VLOOKUP($D694,LiquidityProfile!$A:$C,2,0)</f>
        <v>5</v>
      </c>
      <c r="J694" s="3">
        <f>VLOOKUP($D694,LiquidityProfile!$A:$C,3,0)</f>
        <v>15</v>
      </c>
      <c r="K694" s="3" t="str">
        <f t="shared" si="33"/>
        <v>Liquidity Provider</v>
      </c>
      <c r="L694" s="3" t="str">
        <f t="shared" si="34"/>
        <v>Liquidity Provider</v>
      </c>
    </row>
    <row r="695" spans="1:12" ht="15.75" thickBot="1" x14ac:dyDescent="0.3">
      <c r="A695" s="3" t="s">
        <v>1963</v>
      </c>
      <c r="B695" s="3" t="s">
        <v>1964</v>
      </c>
      <c r="C695" s="3" t="s">
        <v>65</v>
      </c>
      <c r="D695" s="3" t="s">
        <v>5</v>
      </c>
      <c r="E695" s="7">
        <v>45933</v>
      </c>
      <c r="F695" s="7">
        <v>45938</v>
      </c>
      <c r="G695" s="3">
        <f t="shared" si="30"/>
        <v>5</v>
      </c>
      <c r="H695" s="3" t="str">
        <f>IF(ISNUMBER(MATCH(A695,Closed!$A:$A,0)), "Closed", IF(G695&lt;=2,"Daily",IF(G695&lt;=5,"Weekly",IF(G695&lt;=31,"Monthly",IF(G695&lt;=90,"Quarterly",IF(G695&lt;=180,"Semi-annual",IF(G695&lt;=366,"Annual","Missing Data")))))))</f>
        <v>Weekly</v>
      </c>
      <c r="I695" s="3">
        <f>VLOOKUP($D695,LiquidityProfile!$A:$C,2,0)</f>
        <v>5</v>
      </c>
      <c r="J695" s="3">
        <f>VLOOKUP($D695,LiquidityProfile!$A:$C,3,0)</f>
        <v>15</v>
      </c>
      <c r="K695" s="3" t="str">
        <f t="shared" si="33"/>
        <v>Liquidity Provider</v>
      </c>
      <c r="L695" s="3" t="str">
        <f t="shared" si="34"/>
        <v>Liquidity Provider</v>
      </c>
    </row>
    <row r="696" spans="1:12" ht="15.75" thickBot="1" x14ac:dyDescent="0.3">
      <c r="A696" s="3" t="s">
        <v>1191</v>
      </c>
      <c r="B696" s="3" t="s">
        <v>1192</v>
      </c>
      <c r="C696" s="3" t="s">
        <v>65</v>
      </c>
      <c r="D696" s="3" t="s">
        <v>5</v>
      </c>
      <c r="E696" s="7">
        <v>45933</v>
      </c>
      <c r="F696" s="7">
        <v>45938</v>
      </c>
      <c r="G696" s="3">
        <f t="shared" si="30"/>
        <v>5</v>
      </c>
      <c r="H696" s="3" t="str">
        <f>IF(ISNUMBER(MATCH(A696,Closed!$A:$A,0)), "Closed", IF(G696&lt;=2,"Daily",IF(G696&lt;=5,"Weekly",IF(G696&lt;=31,"Monthly",IF(G696&lt;=90,"Quarterly",IF(G696&lt;=180,"Semi-annual",IF(G696&lt;=366,"Annual","Missing Data")))))))</f>
        <v>Weekly</v>
      </c>
      <c r="I696" s="3">
        <f>VLOOKUP($D696,LiquidityProfile!$A:$C,2,0)</f>
        <v>5</v>
      </c>
      <c r="J696" s="3">
        <f>VLOOKUP($D696,LiquidityProfile!$A:$C,3,0)</f>
        <v>15</v>
      </c>
      <c r="K696" s="3" t="str">
        <f t="shared" si="33"/>
        <v>Liquidity Provider</v>
      </c>
      <c r="L696" s="3" t="str">
        <f t="shared" si="34"/>
        <v>Liquidity Provider</v>
      </c>
    </row>
    <row r="697" spans="1:12" ht="15.75" thickBot="1" x14ac:dyDescent="0.3">
      <c r="A697" s="3" t="s">
        <v>1965</v>
      </c>
      <c r="B697" s="3" t="s">
        <v>1966</v>
      </c>
      <c r="C697" s="3" t="s">
        <v>65</v>
      </c>
      <c r="D697" s="3" t="s">
        <v>5</v>
      </c>
      <c r="E697" s="7">
        <v>45933</v>
      </c>
      <c r="F697" s="7">
        <v>45938</v>
      </c>
      <c r="G697" s="3">
        <f t="shared" si="30"/>
        <v>5</v>
      </c>
      <c r="H697" s="3" t="str">
        <f>IF(ISNUMBER(MATCH(A697,Closed!$A:$A,0)), "Closed", IF(G697&lt;=2,"Daily",IF(G697&lt;=5,"Weekly",IF(G697&lt;=31,"Monthly",IF(G697&lt;=90,"Quarterly",IF(G697&lt;=180,"Semi-annual",IF(G697&lt;=366,"Annual","Missing Data")))))))</f>
        <v>Weekly</v>
      </c>
      <c r="I697" s="3">
        <f>VLOOKUP($D697,LiquidityProfile!$A:$C,2,0)</f>
        <v>5</v>
      </c>
      <c r="J697" s="3">
        <f>VLOOKUP($D697,LiquidityProfile!$A:$C,3,0)</f>
        <v>15</v>
      </c>
      <c r="K697" s="3" t="str">
        <f t="shared" si="33"/>
        <v>Liquidity Provider</v>
      </c>
      <c r="L697" s="3" t="str">
        <f t="shared" si="34"/>
        <v>Liquidity Provider</v>
      </c>
    </row>
    <row r="698" spans="1:12" ht="15.75" thickBot="1" x14ac:dyDescent="0.3">
      <c r="A698" s="3" t="s">
        <v>1967</v>
      </c>
      <c r="B698" s="3" t="s">
        <v>1968</v>
      </c>
      <c r="C698" s="3" t="s">
        <v>65</v>
      </c>
      <c r="D698" s="3" t="s">
        <v>5</v>
      </c>
      <c r="E698" s="7">
        <v>45937</v>
      </c>
      <c r="F698" s="7">
        <v>45938</v>
      </c>
      <c r="G698" s="3">
        <f t="shared" si="30"/>
        <v>1</v>
      </c>
      <c r="H698" s="3" t="str">
        <f>IF(ISNUMBER(MATCH(A698,Closed!$A:$A,0)), "Closed", IF(G698&lt;=2,"Daily",IF(G698&lt;=5,"Weekly",IF(G698&lt;=31,"Monthly",IF(G698&lt;=90,"Quarterly",IF(G698&lt;=180,"Semi-annual",IF(G698&lt;=366,"Annual","Missing Data")))))))</f>
        <v>Daily</v>
      </c>
      <c r="I698" s="3">
        <f>VLOOKUP($D698,LiquidityProfile!$A:$C,2,0)</f>
        <v>5</v>
      </c>
      <c r="J698" s="3">
        <f>VLOOKUP($D698,LiquidityProfile!$A:$C,3,0)</f>
        <v>15</v>
      </c>
      <c r="K698" s="3" t="str">
        <f t="shared" si="33"/>
        <v>Liquidity Provider</v>
      </c>
      <c r="L698" s="3" t="str">
        <f t="shared" si="34"/>
        <v>Liquidity Provider</v>
      </c>
    </row>
    <row r="699" spans="1:12" ht="15.75" thickBot="1" x14ac:dyDescent="0.3">
      <c r="A699" s="3" t="s">
        <v>1969</v>
      </c>
      <c r="B699" s="3" t="s">
        <v>1970</v>
      </c>
      <c r="C699" s="3" t="s">
        <v>65</v>
      </c>
      <c r="D699" s="3" t="s">
        <v>5</v>
      </c>
      <c r="E699" s="7">
        <v>45565</v>
      </c>
      <c r="F699" s="7">
        <v>45938</v>
      </c>
      <c r="G699" s="3">
        <f t="shared" si="30"/>
        <v>373</v>
      </c>
      <c r="H699" s="3" t="str">
        <f>IF(ISNUMBER(MATCH(A699,Closed!$A:$A,0)), "Closed", IF(G699&lt;=2,"Daily",IF(G699&lt;=5,"Weekly",IF(G699&lt;=31,"Monthly",IF(G699&lt;=90,"Quarterly",IF(G699&lt;=180,"Semi-annual",IF(G699&lt;=366,"Annual","Missing Data")))))))</f>
        <v>Missing Data</v>
      </c>
      <c r="I699" s="3">
        <f>VLOOKUP($D699,LiquidityProfile!$A:$C,2,0)</f>
        <v>5</v>
      </c>
      <c r="J699" s="3">
        <f>VLOOKUP($D699,LiquidityProfile!$A:$C,3,0)</f>
        <v>15</v>
      </c>
      <c r="K699" s="3" t="str">
        <f t="shared" si="33"/>
        <v>Liquidity Provider</v>
      </c>
      <c r="L699" s="3" t="str">
        <f t="shared" si="34"/>
        <v>Liquidity Provider</v>
      </c>
    </row>
    <row r="700" spans="1:12" ht="15.75" thickBot="1" x14ac:dyDescent="0.3">
      <c r="A700" s="3" t="s">
        <v>144</v>
      </c>
      <c r="B700" s="3" t="s">
        <v>145</v>
      </c>
      <c r="C700" s="3" t="s">
        <v>65</v>
      </c>
      <c r="D700" s="3" t="s">
        <v>5</v>
      </c>
      <c r="E700" s="7">
        <v>45933</v>
      </c>
      <c r="F700" s="7">
        <v>45938</v>
      </c>
      <c r="G700" s="3">
        <f t="shared" si="30"/>
        <v>5</v>
      </c>
      <c r="H700" s="3" t="str">
        <f>IF(ISNUMBER(MATCH(A700,Closed!$A:$A,0)), "Closed", IF(G700&lt;=2,"Daily",IF(G700&lt;=5,"Weekly",IF(G700&lt;=31,"Monthly",IF(G700&lt;=90,"Quarterly",IF(G700&lt;=180,"Semi-annual",IF(G700&lt;=366,"Annual","Missing Data")))))))</f>
        <v>Weekly</v>
      </c>
      <c r="I700" s="3">
        <f>VLOOKUP($D700,LiquidityProfile!$A:$C,2,0)</f>
        <v>5</v>
      </c>
      <c r="J700" s="3">
        <f>VLOOKUP($D700,LiquidityProfile!$A:$C,3,0)</f>
        <v>15</v>
      </c>
      <c r="K700" s="3" t="str">
        <f t="shared" si="33"/>
        <v>Liquidity Provider</v>
      </c>
      <c r="L700" s="3" t="str">
        <f t="shared" si="34"/>
        <v>Liquidity Provider</v>
      </c>
    </row>
    <row r="701" spans="1:12" ht="15.75" thickBot="1" x14ac:dyDescent="0.3">
      <c r="A701" s="3" t="s">
        <v>1971</v>
      </c>
      <c r="B701" s="3" t="s">
        <v>1972</v>
      </c>
      <c r="C701" s="3" t="s">
        <v>65</v>
      </c>
      <c r="D701" s="3" t="s">
        <v>5</v>
      </c>
      <c r="E701" s="7">
        <v>45936</v>
      </c>
      <c r="F701" s="7">
        <v>45938</v>
      </c>
      <c r="G701" s="3">
        <f t="shared" si="30"/>
        <v>2</v>
      </c>
      <c r="H701" s="3" t="str">
        <f>IF(ISNUMBER(MATCH(A701,Closed!$A:$A,0)), "Closed", IF(G701&lt;=2,"Daily",IF(G701&lt;=5,"Weekly",IF(G701&lt;=31,"Monthly",IF(G701&lt;=90,"Quarterly",IF(G701&lt;=180,"Semi-annual",IF(G701&lt;=366,"Annual","Missing Data")))))))</f>
        <v>Daily</v>
      </c>
      <c r="I701" s="3">
        <f>VLOOKUP($D701,LiquidityProfile!$A:$C,2,0)</f>
        <v>5</v>
      </c>
      <c r="J701" s="3">
        <f>VLOOKUP($D701,LiquidityProfile!$A:$C,3,0)</f>
        <v>15</v>
      </c>
      <c r="K701" s="3" t="str">
        <f t="shared" si="33"/>
        <v>Liquidity Provider</v>
      </c>
      <c r="L701" s="3" t="str">
        <f t="shared" si="34"/>
        <v>Liquidity Provider</v>
      </c>
    </row>
    <row r="702" spans="1:12" ht="15.75" thickBot="1" x14ac:dyDescent="0.3">
      <c r="A702" s="3" t="s">
        <v>1973</v>
      </c>
      <c r="B702" s="3" t="s">
        <v>1974</v>
      </c>
      <c r="C702" s="3" t="s">
        <v>65</v>
      </c>
      <c r="D702" s="3" t="s">
        <v>5</v>
      </c>
      <c r="E702" s="7">
        <v>45933</v>
      </c>
      <c r="F702" s="7">
        <v>45938</v>
      </c>
      <c r="G702" s="3">
        <f t="shared" si="30"/>
        <v>5</v>
      </c>
      <c r="H702" s="3" t="str">
        <f>IF(ISNUMBER(MATCH(A702,Closed!$A:$A,0)), "Closed", IF(G702&lt;=2,"Daily",IF(G702&lt;=5,"Weekly",IF(G702&lt;=31,"Monthly",IF(G702&lt;=90,"Quarterly",IF(G702&lt;=180,"Semi-annual",IF(G702&lt;=366,"Annual","Missing Data")))))))</f>
        <v>Weekly</v>
      </c>
      <c r="I702" s="3">
        <f>VLOOKUP($D702,LiquidityProfile!$A:$C,2,0)</f>
        <v>5</v>
      </c>
      <c r="J702" s="3">
        <f>VLOOKUP($D702,LiquidityProfile!$A:$C,3,0)</f>
        <v>15</v>
      </c>
      <c r="K702" s="3" t="str">
        <f t="shared" si="33"/>
        <v>Liquidity Provider</v>
      </c>
      <c r="L702" s="3" t="str">
        <f t="shared" si="34"/>
        <v>Liquidity Provider</v>
      </c>
    </row>
    <row r="703" spans="1:12" ht="15.75" thickBot="1" x14ac:dyDescent="0.3">
      <c r="A703" s="3" t="s">
        <v>1975</v>
      </c>
      <c r="B703" s="3" t="s">
        <v>1976</v>
      </c>
      <c r="C703" s="3" t="s">
        <v>65</v>
      </c>
      <c r="D703" s="3" t="s">
        <v>5</v>
      </c>
      <c r="E703" s="7">
        <v>45933</v>
      </c>
      <c r="F703" s="7">
        <v>45938</v>
      </c>
      <c r="G703" s="3">
        <f t="shared" si="30"/>
        <v>5</v>
      </c>
      <c r="H703" s="3" t="str">
        <f>IF(ISNUMBER(MATCH(A703,Closed!$A:$A,0)), "Closed", IF(G703&lt;=2,"Daily",IF(G703&lt;=5,"Weekly",IF(G703&lt;=31,"Monthly",IF(G703&lt;=90,"Quarterly",IF(G703&lt;=180,"Semi-annual",IF(G703&lt;=366,"Annual","Missing Data")))))))</f>
        <v>Weekly</v>
      </c>
      <c r="I703" s="3">
        <f>VLOOKUP($D703,LiquidityProfile!$A:$C,2,0)</f>
        <v>5</v>
      </c>
      <c r="J703" s="3">
        <f>VLOOKUP($D703,LiquidityProfile!$A:$C,3,0)</f>
        <v>15</v>
      </c>
      <c r="K703" s="3" t="str">
        <f t="shared" si="33"/>
        <v>Liquidity Provider</v>
      </c>
      <c r="L703" s="3" t="str">
        <f t="shared" si="34"/>
        <v>Liquidity Provider</v>
      </c>
    </row>
    <row r="704" spans="1:12" ht="24.75" thickBot="1" x14ac:dyDescent="0.3">
      <c r="A704" s="3" t="s">
        <v>1977</v>
      </c>
      <c r="B704" s="3" t="s">
        <v>1978</v>
      </c>
      <c r="C704" s="3" t="s">
        <v>65</v>
      </c>
      <c r="D704" s="3" t="s">
        <v>5</v>
      </c>
      <c r="E704" s="7">
        <v>45933</v>
      </c>
      <c r="F704" s="7">
        <v>45938</v>
      </c>
      <c r="G704" s="3">
        <f t="shared" si="30"/>
        <v>5</v>
      </c>
      <c r="H704" s="3" t="str">
        <f>IF(ISNUMBER(MATCH(A704,Closed!$A:$A,0)), "Closed", IF(G704&lt;=2,"Daily",IF(G704&lt;=5,"Weekly",IF(G704&lt;=31,"Monthly",IF(G704&lt;=90,"Quarterly",IF(G704&lt;=180,"Semi-annual",IF(G704&lt;=366,"Annual","Missing Data")))))))</f>
        <v>Weekly</v>
      </c>
      <c r="I704" s="3">
        <f>VLOOKUP($D704,LiquidityProfile!$A:$C,2,0)</f>
        <v>5</v>
      </c>
      <c r="J704" s="3">
        <f>VLOOKUP($D704,LiquidityProfile!$A:$C,3,0)</f>
        <v>15</v>
      </c>
      <c r="K704" s="3" t="str">
        <f t="shared" si="33"/>
        <v>Liquidity Provider</v>
      </c>
      <c r="L704" s="3" t="str">
        <f t="shared" si="34"/>
        <v>Liquidity Provider</v>
      </c>
    </row>
    <row r="705" spans="1:12" ht="15.75" thickBot="1" x14ac:dyDescent="0.3">
      <c r="A705" s="3" t="s">
        <v>1337</v>
      </c>
      <c r="B705" s="3" t="s">
        <v>1979</v>
      </c>
      <c r="C705" s="3" t="s">
        <v>65</v>
      </c>
      <c r="D705" s="3" t="s">
        <v>5</v>
      </c>
      <c r="E705" s="7">
        <v>45933</v>
      </c>
      <c r="F705" s="7">
        <v>45938</v>
      </c>
      <c r="G705" s="3">
        <f t="shared" si="30"/>
        <v>5</v>
      </c>
      <c r="H705" s="3" t="str">
        <f>IF(ISNUMBER(MATCH(A705,Closed!$A:$A,0)), "Closed", IF(G705&lt;=2,"Daily",IF(G705&lt;=5,"Weekly",IF(G705&lt;=31,"Monthly",IF(G705&lt;=90,"Quarterly",IF(G705&lt;=180,"Semi-annual",IF(G705&lt;=366,"Annual","Missing Data")))))))</f>
        <v>Weekly</v>
      </c>
      <c r="I705" s="3">
        <f>VLOOKUP($D705,LiquidityProfile!$A:$C,2,0)</f>
        <v>5</v>
      </c>
      <c r="J705" s="3">
        <f>VLOOKUP($D705,LiquidityProfile!$A:$C,3,0)</f>
        <v>15</v>
      </c>
      <c r="K705" s="3" t="str">
        <f t="shared" si="33"/>
        <v>Liquidity Provider</v>
      </c>
      <c r="L705" s="3" t="str">
        <f t="shared" si="34"/>
        <v>Liquidity Provider</v>
      </c>
    </row>
    <row r="706" spans="1:12" ht="15.75" thickBot="1" x14ac:dyDescent="0.3">
      <c r="A706" s="3" t="s">
        <v>1980</v>
      </c>
      <c r="B706" s="3" t="s">
        <v>1981</v>
      </c>
      <c r="C706" s="3" t="s">
        <v>65</v>
      </c>
      <c r="D706" s="3" t="s">
        <v>5</v>
      </c>
      <c r="E706" s="7">
        <v>45933</v>
      </c>
      <c r="F706" s="7">
        <v>45938</v>
      </c>
      <c r="G706" s="3">
        <f t="shared" ref="G706:G769" si="35">IF(ISBLANK(E706), "", F706-E706)</f>
        <v>5</v>
      </c>
      <c r="H706" s="3" t="str">
        <f>IF(ISNUMBER(MATCH(A706,Closed!$A:$A,0)), "Closed", IF(G706&lt;=2,"Daily",IF(G706&lt;=5,"Weekly",IF(G706&lt;=31,"Monthly",IF(G706&lt;=90,"Quarterly",IF(G706&lt;=180,"Semi-annual",IF(G706&lt;=366,"Annual","Missing Data")))))))</f>
        <v>Weekly</v>
      </c>
      <c r="I706" s="3">
        <f>VLOOKUP($D706,LiquidityProfile!$A:$C,2,0)</f>
        <v>5</v>
      </c>
      <c r="J706" s="3">
        <f>VLOOKUP($D706,LiquidityProfile!$A:$C,3,0)</f>
        <v>15</v>
      </c>
      <c r="K706" s="3" t="str">
        <f t="shared" si="33"/>
        <v>Liquidity Provider</v>
      </c>
      <c r="L706" s="3" t="str">
        <f t="shared" si="34"/>
        <v>Liquidity Provider</v>
      </c>
    </row>
    <row r="707" spans="1:12" ht="15.75" thickBot="1" x14ac:dyDescent="0.3">
      <c r="A707" s="3" t="s">
        <v>1982</v>
      </c>
      <c r="B707" s="3" t="s">
        <v>1983</v>
      </c>
      <c r="C707" s="3" t="s">
        <v>65</v>
      </c>
      <c r="D707" s="3" t="s">
        <v>5</v>
      </c>
      <c r="E707" s="7">
        <v>45936</v>
      </c>
      <c r="F707" s="7">
        <v>45938</v>
      </c>
      <c r="G707" s="3">
        <f t="shared" si="35"/>
        <v>2</v>
      </c>
      <c r="H707" s="3" t="str">
        <f>IF(ISNUMBER(MATCH(A707,Closed!$A:$A,0)), "Closed", IF(G707&lt;=2,"Daily",IF(G707&lt;=5,"Weekly",IF(G707&lt;=31,"Monthly",IF(G707&lt;=90,"Quarterly",IF(G707&lt;=180,"Semi-annual",IF(G707&lt;=366,"Annual","Missing Data")))))))</f>
        <v>Daily</v>
      </c>
      <c r="I707" s="3">
        <f>VLOOKUP($D707,LiquidityProfile!$A:$C,2,0)</f>
        <v>5</v>
      </c>
      <c r="J707" s="3">
        <f>VLOOKUP($D707,LiquidityProfile!$A:$C,3,0)</f>
        <v>15</v>
      </c>
      <c r="K707" s="3" t="str">
        <f t="shared" si="33"/>
        <v>Liquidity Provider</v>
      </c>
      <c r="L707" s="3" t="str">
        <f t="shared" si="34"/>
        <v>Liquidity Provider</v>
      </c>
    </row>
    <row r="708" spans="1:12" ht="15.75" thickBot="1" x14ac:dyDescent="0.3">
      <c r="A708" s="3" t="s">
        <v>1094</v>
      </c>
      <c r="B708" s="3" t="s">
        <v>1095</v>
      </c>
      <c r="C708" s="3" t="s">
        <v>65</v>
      </c>
      <c r="D708" s="3" t="s">
        <v>5</v>
      </c>
      <c r="E708" s="7">
        <v>45933</v>
      </c>
      <c r="F708" s="7">
        <v>45938</v>
      </c>
      <c r="G708" s="3">
        <f t="shared" si="35"/>
        <v>5</v>
      </c>
      <c r="H708" s="3" t="str">
        <f>IF(ISNUMBER(MATCH(A708,Closed!$A:$A,0)), "Closed", IF(G708&lt;=2,"Daily",IF(G708&lt;=5,"Weekly",IF(G708&lt;=31,"Monthly",IF(G708&lt;=90,"Quarterly",IF(G708&lt;=180,"Semi-annual",IF(G708&lt;=366,"Annual","Missing Data")))))))</f>
        <v>Weekly</v>
      </c>
      <c r="I708" s="3">
        <f>VLOOKUP($D708,LiquidityProfile!$A:$C,2,0)</f>
        <v>5</v>
      </c>
      <c r="J708" s="3">
        <f>VLOOKUP($D708,LiquidityProfile!$A:$C,3,0)</f>
        <v>15</v>
      </c>
      <c r="K708" s="3" t="str">
        <f t="shared" si="33"/>
        <v>Liquidity Provider</v>
      </c>
      <c r="L708" s="3" t="str">
        <f t="shared" si="34"/>
        <v>Liquidity Provider</v>
      </c>
    </row>
    <row r="709" spans="1:12" ht="15.75" thickBot="1" x14ac:dyDescent="0.3">
      <c r="A709" s="3" t="s">
        <v>1984</v>
      </c>
      <c r="B709" s="3" t="s">
        <v>1985</v>
      </c>
      <c r="C709" s="3" t="s">
        <v>65</v>
      </c>
      <c r="D709" s="3" t="s">
        <v>5</v>
      </c>
      <c r="E709" s="7">
        <v>45933</v>
      </c>
      <c r="F709" s="7">
        <v>45938</v>
      </c>
      <c r="G709" s="3">
        <f t="shared" si="35"/>
        <v>5</v>
      </c>
      <c r="H709" s="3" t="str">
        <f>IF(ISNUMBER(MATCH(A709,Closed!$A:$A,0)), "Closed", IF(G709&lt;=2,"Daily",IF(G709&lt;=5,"Weekly",IF(G709&lt;=31,"Monthly",IF(G709&lt;=90,"Quarterly",IF(G709&lt;=180,"Semi-annual",IF(G709&lt;=366,"Annual","Missing Data")))))))</f>
        <v>Weekly</v>
      </c>
      <c r="I709" s="3">
        <f>VLOOKUP($D709,LiquidityProfile!$A:$C,2,0)</f>
        <v>5</v>
      </c>
      <c r="J709" s="3">
        <f>VLOOKUP($D709,LiquidityProfile!$A:$C,3,0)</f>
        <v>15</v>
      </c>
      <c r="K709" s="3" t="str">
        <f t="shared" si="33"/>
        <v>Liquidity Provider</v>
      </c>
      <c r="L709" s="3" t="str">
        <f t="shared" si="34"/>
        <v>Liquidity Provider</v>
      </c>
    </row>
    <row r="710" spans="1:12" ht="15.75" thickBot="1" x14ac:dyDescent="0.3">
      <c r="A710" s="3" t="s">
        <v>1986</v>
      </c>
      <c r="B710" s="3" t="s">
        <v>1987</v>
      </c>
      <c r="C710" s="3" t="s">
        <v>65</v>
      </c>
      <c r="D710" s="3" t="s">
        <v>5</v>
      </c>
      <c r="E710" s="7">
        <v>45933</v>
      </c>
      <c r="F710" s="7">
        <v>45938</v>
      </c>
      <c r="G710" s="3">
        <f t="shared" si="35"/>
        <v>5</v>
      </c>
      <c r="H710" s="3" t="str">
        <f>IF(ISNUMBER(MATCH(A710,Closed!$A:$A,0)), "Closed", IF(G710&lt;=2,"Daily",IF(G710&lt;=5,"Weekly",IF(G710&lt;=31,"Monthly",IF(G710&lt;=90,"Quarterly",IF(G710&lt;=180,"Semi-annual",IF(G710&lt;=366,"Annual","Missing Data")))))))</f>
        <v>Weekly</v>
      </c>
      <c r="I710" s="3">
        <f>VLOOKUP($D710,LiquidityProfile!$A:$C,2,0)</f>
        <v>5</v>
      </c>
      <c r="J710" s="3">
        <f>VLOOKUP($D710,LiquidityProfile!$A:$C,3,0)</f>
        <v>15</v>
      </c>
      <c r="K710" s="3" t="str">
        <f t="shared" si="33"/>
        <v>Liquidity Provider</v>
      </c>
      <c r="L710" s="3" t="str">
        <f t="shared" si="34"/>
        <v>Liquidity Provider</v>
      </c>
    </row>
    <row r="711" spans="1:12" ht="15.75" thickBot="1" x14ac:dyDescent="0.3">
      <c r="A711" s="3" t="s">
        <v>1086</v>
      </c>
      <c r="B711" s="3" t="s">
        <v>1087</v>
      </c>
      <c r="C711" s="3" t="s">
        <v>65</v>
      </c>
      <c r="D711" s="3" t="s">
        <v>5</v>
      </c>
      <c r="E711" s="7">
        <v>45933</v>
      </c>
      <c r="F711" s="7">
        <v>45938</v>
      </c>
      <c r="G711" s="3">
        <f t="shared" si="35"/>
        <v>5</v>
      </c>
      <c r="H711" s="3" t="str">
        <f>IF(ISNUMBER(MATCH(A711,Closed!$A:$A,0)), "Closed", IF(G711&lt;=2,"Daily",IF(G711&lt;=5,"Weekly",IF(G711&lt;=31,"Monthly",IF(G711&lt;=90,"Quarterly",IF(G711&lt;=180,"Semi-annual",IF(G711&lt;=366,"Annual","Missing Data")))))))</f>
        <v>Weekly</v>
      </c>
      <c r="I711" s="3">
        <f>VLOOKUP($D711,LiquidityProfile!$A:$C,2,0)</f>
        <v>5</v>
      </c>
      <c r="J711" s="3">
        <f>VLOOKUP($D711,LiquidityProfile!$A:$C,3,0)</f>
        <v>15</v>
      </c>
      <c r="K711" s="3" t="str">
        <f t="shared" si="33"/>
        <v>Liquidity Provider</v>
      </c>
      <c r="L711" s="3" t="str">
        <f t="shared" si="34"/>
        <v>Liquidity Provider</v>
      </c>
    </row>
    <row r="712" spans="1:12" ht="15.75" thickBot="1" x14ac:dyDescent="0.3">
      <c r="A712" s="3" t="s">
        <v>1988</v>
      </c>
      <c r="B712" s="3" t="s">
        <v>1989</v>
      </c>
      <c r="C712" s="3" t="s">
        <v>65</v>
      </c>
      <c r="D712" s="3" t="s">
        <v>5</v>
      </c>
      <c r="E712" s="7">
        <v>45936</v>
      </c>
      <c r="F712" s="7">
        <v>45938</v>
      </c>
      <c r="G712" s="3">
        <f t="shared" si="35"/>
        <v>2</v>
      </c>
      <c r="H712" s="3" t="str">
        <f>IF(ISNUMBER(MATCH(A712,Closed!$A:$A,0)), "Closed", IF(G712&lt;=2,"Daily",IF(G712&lt;=5,"Weekly",IF(G712&lt;=31,"Monthly",IF(G712&lt;=90,"Quarterly",IF(G712&lt;=180,"Semi-annual",IF(G712&lt;=366,"Annual","Missing Data")))))))</f>
        <v>Daily</v>
      </c>
      <c r="I712" s="3">
        <f>VLOOKUP($D712,LiquidityProfile!$A:$C,2,0)</f>
        <v>5</v>
      </c>
      <c r="J712" s="3">
        <f>VLOOKUP($D712,LiquidityProfile!$A:$C,3,0)</f>
        <v>15</v>
      </c>
      <c r="K712" s="3" t="str">
        <f t="shared" si="33"/>
        <v>Liquidity Provider</v>
      </c>
      <c r="L712" s="3" t="str">
        <f t="shared" si="34"/>
        <v>Liquidity Provider</v>
      </c>
    </row>
    <row r="713" spans="1:12" ht="15.75" thickBot="1" x14ac:dyDescent="0.3">
      <c r="A713" s="3" t="s">
        <v>138</v>
      </c>
      <c r="B713" s="3" t="s">
        <v>139</v>
      </c>
      <c r="C713" s="3" t="s">
        <v>65</v>
      </c>
      <c r="D713" s="3" t="s">
        <v>5</v>
      </c>
      <c r="E713" s="7">
        <v>45933</v>
      </c>
      <c r="F713" s="7">
        <v>45938</v>
      </c>
      <c r="G713" s="3">
        <f t="shared" si="35"/>
        <v>5</v>
      </c>
      <c r="H713" s="3" t="str">
        <f>IF(ISNUMBER(MATCH(A713,Closed!$A:$A,0)), "Closed", IF(G713&lt;=2,"Daily",IF(G713&lt;=5,"Weekly",IF(G713&lt;=31,"Monthly",IF(G713&lt;=90,"Quarterly",IF(G713&lt;=180,"Semi-annual",IF(G713&lt;=366,"Annual","Missing Data")))))))</f>
        <v>Weekly</v>
      </c>
      <c r="I713" s="3">
        <f>VLOOKUP($D713,LiquidityProfile!$A:$C,2,0)</f>
        <v>5</v>
      </c>
      <c r="J713" s="3">
        <f>VLOOKUP($D713,LiquidityProfile!$A:$C,3,0)</f>
        <v>15</v>
      </c>
      <c r="K713" s="3" t="str">
        <f t="shared" si="33"/>
        <v>Liquidity Provider</v>
      </c>
      <c r="L713" s="3" t="str">
        <f t="shared" si="34"/>
        <v>Liquidity Provider</v>
      </c>
    </row>
    <row r="714" spans="1:12" ht="15.75" thickBot="1" x14ac:dyDescent="0.3">
      <c r="A714" s="3" t="s">
        <v>1990</v>
      </c>
      <c r="B714" s="3" t="s">
        <v>1991</v>
      </c>
      <c r="C714" s="3" t="s">
        <v>65</v>
      </c>
      <c r="D714" s="3" t="s">
        <v>5</v>
      </c>
      <c r="E714" s="7">
        <v>45936</v>
      </c>
      <c r="F714" s="7">
        <v>45938</v>
      </c>
      <c r="G714" s="3">
        <f t="shared" si="35"/>
        <v>2</v>
      </c>
      <c r="H714" s="3" t="str">
        <f>IF(ISNUMBER(MATCH(A714,Closed!$A:$A,0)), "Closed", IF(G714&lt;=2,"Daily",IF(G714&lt;=5,"Weekly",IF(G714&lt;=31,"Monthly",IF(G714&lt;=90,"Quarterly",IF(G714&lt;=180,"Semi-annual",IF(G714&lt;=366,"Annual","Missing Data")))))))</f>
        <v>Daily</v>
      </c>
      <c r="I714" s="3">
        <f>VLOOKUP($D714,LiquidityProfile!$A:$C,2,0)</f>
        <v>5</v>
      </c>
      <c r="J714" s="3">
        <f>VLOOKUP($D714,LiquidityProfile!$A:$C,3,0)</f>
        <v>15</v>
      </c>
      <c r="K714" s="3" t="str">
        <f t="shared" si="33"/>
        <v>Liquidity Provider</v>
      </c>
      <c r="L714" s="3" t="str">
        <f t="shared" si="34"/>
        <v>Liquidity Provider</v>
      </c>
    </row>
    <row r="715" spans="1:12" ht="15.75" thickBot="1" x14ac:dyDescent="0.3">
      <c r="A715" s="3" t="s">
        <v>1125</v>
      </c>
      <c r="B715" s="3" t="s">
        <v>1126</v>
      </c>
      <c r="C715" s="3" t="s">
        <v>65</v>
      </c>
      <c r="D715" s="3" t="s">
        <v>5</v>
      </c>
      <c r="E715" s="7">
        <v>45933</v>
      </c>
      <c r="F715" s="7">
        <v>45938</v>
      </c>
      <c r="G715" s="3">
        <f t="shared" si="35"/>
        <v>5</v>
      </c>
      <c r="H715" s="3" t="str">
        <f>IF(ISNUMBER(MATCH(A715,Closed!$A:$A,0)), "Closed", IF(G715&lt;=2,"Daily",IF(G715&lt;=5,"Weekly",IF(G715&lt;=31,"Monthly",IF(G715&lt;=90,"Quarterly",IF(G715&lt;=180,"Semi-annual",IF(G715&lt;=366,"Annual","Missing Data")))))))</f>
        <v>Weekly</v>
      </c>
      <c r="I715" s="3">
        <f>VLOOKUP($D715,LiquidityProfile!$A:$C,2,0)</f>
        <v>5</v>
      </c>
      <c r="J715" s="3">
        <f>VLOOKUP($D715,LiquidityProfile!$A:$C,3,0)</f>
        <v>15</v>
      </c>
      <c r="K715" s="3" t="str">
        <f t="shared" si="33"/>
        <v>Liquidity Provider</v>
      </c>
      <c r="L715" s="3" t="str">
        <f t="shared" si="34"/>
        <v>Liquidity Provider</v>
      </c>
    </row>
    <row r="716" spans="1:12" ht="15.75" thickBot="1" x14ac:dyDescent="0.3">
      <c r="A716" s="3" t="s">
        <v>1333</v>
      </c>
      <c r="B716" s="3" t="s">
        <v>1334</v>
      </c>
      <c r="C716" s="3" t="s">
        <v>65</v>
      </c>
      <c r="D716" s="3" t="s">
        <v>5</v>
      </c>
      <c r="E716" s="7">
        <v>45933</v>
      </c>
      <c r="F716" s="7">
        <v>45938</v>
      </c>
      <c r="G716" s="3">
        <f t="shared" si="35"/>
        <v>5</v>
      </c>
      <c r="H716" s="3" t="str">
        <f>IF(ISNUMBER(MATCH(A716,Closed!$A:$A,0)), "Closed", IF(G716&lt;=2,"Daily",IF(G716&lt;=5,"Weekly",IF(G716&lt;=31,"Monthly",IF(G716&lt;=90,"Quarterly",IF(G716&lt;=180,"Semi-annual",IF(G716&lt;=366,"Annual","Missing Data")))))))</f>
        <v>Weekly</v>
      </c>
      <c r="I716" s="3">
        <f>VLOOKUP($D716,LiquidityProfile!$A:$C,2,0)</f>
        <v>5</v>
      </c>
      <c r="J716" s="3">
        <f>VLOOKUP($D716,LiquidityProfile!$A:$C,3,0)</f>
        <v>15</v>
      </c>
      <c r="K716" s="3" t="str">
        <f t="shared" si="33"/>
        <v>Liquidity Provider</v>
      </c>
      <c r="L716" s="3" t="str">
        <f t="shared" si="34"/>
        <v>Liquidity Provider</v>
      </c>
    </row>
    <row r="717" spans="1:12" ht="15.75" thickBot="1" x14ac:dyDescent="0.3">
      <c r="A717" s="3" t="s">
        <v>1992</v>
      </c>
      <c r="B717" s="3" t="s">
        <v>1993</v>
      </c>
      <c r="C717" s="3" t="s">
        <v>65</v>
      </c>
      <c r="D717" s="3" t="s">
        <v>5</v>
      </c>
      <c r="E717" s="7">
        <v>45933</v>
      </c>
      <c r="F717" s="7">
        <v>45938</v>
      </c>
      <c r="G717" s="3">
        <f t="shared" si="35"/>
        <v>5</v>
      </c>
      <c r="H717" s="3" t="str">
        <f>IF(ISNUMBER(MATCH(A717,Closed!$A:$A,0)), "Closed", IF(G717&lt;=2,"Daily",IF(G717&lt;=5,"Weekly",IF(G717&lt;=31,"Monthly",IF(G717&lt;=90,"Quarterly",IF(G717&lt;=180,"Semi-annual",IF(G717&lt;=366,"Annual","Missing Data")))))))</f>
        <v>Weekly</v>
      </c>
      <c r="I717" s="3">
        <f>VLOOKUP($D717,LiquidityProfile!$A:$C,2,0)</f>
        <v>5</v>
      </c>
      <c r="J717" s="3">
        <f>VLOOKUP($D717,LiquidityProfile!$A:$C,3,0)</f>
        <v>15</v>
      </c>
      <c r="K717" s="3" t="str">
        <f t="shared" si="33"/>
        <v>Liquidity Provider</v>
      </c>
      <c r="L717" s="3" t="str">
        <f t="shared" si="34"/>
        <v>Liquidity Provider</v>
      </c>
    </row>
    <row r="718" spans="1:12" ht="15.75" thickBot="1" x14ac:dyDescent="0.3">
      <c r="A718" s="3" t="s">
        <v>1104</v>
      </c>
      <c r="B718" s="3" t="s">
        <v>1083</v>
      </c>
      <c r="C718" s="3" t="s">
        <v>65</v>
      </c>
      <c r="D718" s="3" t="s">
        <v>5</v>
      </c>
      <c r="E718" s="7">
        <v>45936</v>
      </c>
      <c r="F718" s="7">
        <v>45938</v>
      </c>
      <c r="G718" s="3">
        <f t="shared" si="35"/>
        <v>2</v>
      </c>
      <c r="H718" s="3" t="str">
        <f>IF(ISNUMBER(MATCH(A718,Closed!$A:$A,0)), "Closed", IF(G718&lt;=2,"Daily",IF(G718&lt;=5,"Weekly",IF(G718&lt;=31,"Monthly",IF(G718&lt;=90,"Quarterly",IF(G718&lt;=180,"Semi-annual",IF(G718&lt;=366,"Annual","Missing Data")))))))</f>
        <v>Daily</v>
      </c>
      <c r="I718" s="3">
        <f>VLOOKUP($D718,LiquidityProfile!$A:$C,2,0)</f>
        <v>5</v>
      </c>
      <c r="J718" s="3">
        <f>VLOOKUP($D718,LiquidityProfile!$A:$C,3,0)</f>
        <v>15</v>
      </c>
      <c r="K718" s="3" t="str">
        <f t="shared" si="33"/>
        <v>Liquidity Provider</v>
      </c>
      <c r="L718" s="3" t="str">
        <f t="shared" si="34"/>
        <v>Liquidity Provider</v>
      </c>
    </row>
    <row r="719" spans="1:12" ht="15.75" thickBot="1" x14ac:dyDescent="0.3">
      <c r="A719" s="3" t="s">
        <v>1145</v>
      </c>
      <c r="B719" s="3" t="s">
        <v>1146</v>
      </c>
      <c r="C719" s="3" t="s">
        <v>65</v>
      </c>
      <c r="D719" s="3" t="s">
        <v>5</v>
      </c>
      <c r="E719" s="7">
        <v>45933</v>
      </c>
      <c r="F719" s="7">
        <v>45938</v>
      </c>
      <c r="G719" s="3">
        <f t="shared" si="35"/>
        <v>5</v>
      </c>
      <c r="H719" s="3" t="str">
        <f>IF(ISNUMBER(MATCH(A719,Closed!$A:$A,0)), "Closed", IF(G719&lt;=2,"Daily",IF(G719&lt;=5,"Weekly",IF(G719&lt;=31,"Monthly",IF(G719&lt;=90,"Quarterly",IF(G719&lt;=180,"Semi-annual",IF(G719&lt;=366,"Annual","Missing Data")))))))</f>
        <v>Weekly</v>
      </c>
      <c r="I719" s="3">
        <f>VLOOKUP($D719,LiquidityProfile!$A:$C,2,0)</f>
        <v>5</v>
      </c>
      <c r="J719" s="3">
        <f>VLOOKUP($D719,LiquidityProfile!$A:$C,3,0)</f>
        <v>15</v>
      </c>
      <c r="K719" s="3" t="str">
        <f t="shared" si="33"/>
        <v>Liquidity Provider</v>
      </c>
      <c r="L719" s="3" t="str">
        <f t="shared" si="34"/>
        <v>Liquidity Provider</v>
      </c>
    </row>
    <row r="720" spans="1:12" ht="15.75" thickBot="1" x14ac:dyDescent="0.3">
      <c r="A720" s="3" t="s">
        <v>1994</v>
      </c>
      <c r="B720" s="3" t="s">
        <v>1995</v>
      </c>
      <c r="C720" s="3" t="s">
        <v>65</v>
      </c>
      <c r="D720" s="3" t="s">
        <v>5</v>
      </c>
      <c r="E720" s="7">
        <v>45932</v>
      </c>
      <c r="F720" s="7">
        <v>45938</v>
      </c>
      <c r="G720" s="3">
        <f t="shared" si="35"/>
        <v>6</v>
      </c>
      <c r="H720" s="3" t="str">
        <f>IF(ISNUMBER(MATCH(A720,Closed!$A:$A,0)), "Closed", IF(G720&lt;=2,"Daily",IF(G720&lt;=5,"Weekly",IF(G720&lt;=31,"Monthly",IF(G720&lt;=90,"Quarterly",IF(G720&lt;=180,"Semi-annual",IF(G720&lt;=366,"Annual","Missing Data")))))))</f>
        <v>Monthly</v>
      </c>
      <c r="I720" s="3">
        <f>VLOOKUP($D720,LiquidityProfile!$A:$C,2,0)</f>
        <v>5</v>
      </c>
      <c r="J720" s="3">
        <f>VLOOKUP($D720,LiquidityProfile!$A:$C,3,0)</f>
        <v>15</v>
      </c>
      <c r="K720" s="3" t="str">
        <f t="shared" si="33"/>
        <v>Liquidity Provider</v>
      </c>
      <c r="L720" s="3" t="str">
        <f t="shared" si="34"/>
        <v>Liquidity Provider</v>
      </c>
    </row>
    <row r="721" spans="1:12" ht="15.75" thickBot="1" x14ac:dyDescent="0.3">
      <c r="A721" s="3" t="s">
        <v>1163</v>
      </c>
      <c r="B721" s="3" t="s">
        <v>1164</v>
      </c>
      <c r="C721" s="3" t="s">
        <v>65</v>
      </c>
      <c r="D721" s="3" t="s">
        <v>5</v>
      </c>
      <c r="E721" s="7">
        <v>45936</v>
      </c>
      <c r="F721" s="7">
        <v>45938</v>
      </c>
      <c r="G721" s="3">
        <f t="shared" si="35"/>
        <v>2</v>
      </c>
      <c r="H721" s="3" t="str">
        <f>IF(ISNUMBER(MATCH(A721,Closed!$A:$A,0)), "Closed", IF(G721&lt;=2,"Daily",IF(G721&lt;=5,"Weekly",IF(G721&lt;=31,"Monthly",IF(G721&lt;=90,"Quarterly",IF(G721&lt;=180,"Semi-annual",IF(G721&lt;=366,"Annual","Missing Data")))))))</f>
        <v>Daily</v>
      </c>
      <c r="I721" s="3">
        <f>VLOOKUP($D721,LiquidityProfile!$A:$C,2,0)</f>
        <v>5</v>
      </c>
      <c r="J721" s="3">
        <f>VLOOKUP($D721,LiquidityProfile!$A:$C,3,0)</f>
        <v>15</v>
      </c>
      <c r="K721" s="3" t="str">
        <f t="shared" si="33"/>
        <v>Liquidity Provider</v>
      </c>
      <c r="L721" s="3" t="str">
        <f t="shared" si="34"/>
        <v>Liquidity Provider</v>
      </c>
    </row>
    <row r="722" spans="1:12" ht="15.75" thickBot="1" x14ac:dyDescent="0.3">
      <c r="A722" s="3" t="s">
        <v>1996</v>
      </c>
      <c r="B722" s="3" t="s">
        <v>1997</v>
      </c>
      <c r="C722" s="3" t="s">
        <v>65</v>
      </c>
      <c r="D722" s="3" t="s">
        <v>5</v>
      </c>
      <c r="E722" s="7">
        <v>45937</v>
      </c>
      <c r="F722" s="7">
        <v>45938</v>
      </c>
      <c r="G722" s="3">
        <f t="shared" si="35"/>
        <v>1</v>
      </c>
      <c r="H722" s="3" t="str">
        <f>IF(ISNUMBER(MATCH(A722,Closed!$A:$A,0)), "Closed", IF(G722&lt;=2,"Daily",IF(G722&lt;=5,"Weekly",IF(G722&lt;=31,"Monthly",IF(G722&lt;=90,"Quarterly",IF(G722&lt;=180,"Semi-annual",IF(G722&lt;=366,"Annual","Missing Data")))))))</f>
        <v>Daily</v>
      </c>
      <c r="I722" s="3">
        <f>VLOOKUP($D722,LiquidityProfile!$A:$C,2,0)</f>
        <v>5</v>
      </c>
      <c r="J722" s="3">
        <f>VLOOKUP($D722,LiquidityProfile!$A:$C,3,0)</f>
        <v>15</v>
      </c>
      <c r="K722" s="3" t="str">
        <f t="shared" si="33"/>
        <v>Liquidity Provider</v>
      </c>
      <c r="L722" s="3" t="str">
        <f t="shared" si="34"/>
        <v>Liquidity Provider</v>
      </c>
    </row>
    <row r="723" spans="1:12" ht="15.75" thickBot="1" x14ac:dyDescent="0.3">
      <c r="A723" s="3" t="s">
        <v>1349</v>
      </c>
      <c r="B723" s="3" t="s">
        <v>1350</v>
      </c>
      <c r="C723" s="3" t="s">
        <v>65</v>
      </c>
      <c r="D723" s="3" t="s">
        <v>5</v>
      </c>
      <c r="E723" s="7">
        <v>45933</v>
      </c>
      <c r="F723" s="7">
        <v>45938</v>
      </c>
      <c r="G723" s="3">
        <f t="shared" si="35"/>
        <v>5</v>
      </c>
      <c r="H723" s="3" t="str">
        <f>IF(ISNUMBER(MATCH(A723,Closed!$A:$A,0)), "Closed", IF(G723&lt;=2,"Daily",IF(G723&lt;=5,"Weekly",IF(G723&lt;=31,"Monthly",IF(G723&lt;=90,"Quarterly",IF(G723&lt;=180,"Semi-annual",IF(G723&lt;=366,"Annual","Missing Data")))))))</f>
        <v>Weekly</v>
      </c>
      <c r="I723" s="3">
        <f>VLOOKUP($D723,LiquidityProfile!$A:$C,2,0)</f>
        <v>5</v>
      </c>
      <c r="J723" s="3">
        <f>VLOOKUP($D723,LiquidityProfile!$A:$C,3,0)</f>
        <v>15</v>
      </c>
      <c r="K723" s="3" t="str">
        <f t="shared" si="33"/>
        <v>Liquidity Provider</v>
      </c>
      <c r="L723" s="3" t="str">
        <f t="shared" si="34"/>
        <v>Liquidity Provider</v>
      </c>
    </row>
    <row r="724" spans="1:12" ht="24.75" thickBot="1" x14ac:dyDescent="0.3">
      <c r="A724" s="3" t="s">
        <v>1998</v>
      </c>
      <c r="B724" s="3" t="s">
        <v>1999</v>
      </c>
      <c r="C724" s="3" t="s">
        <v>65</v>
      </c>
      <c r="D724" s="3" t="s">
        <v>5</v>
      </c>
      <c r="E724" s="7">
        <v>45936</v>
      </c>
      <c r="F724" s="7">
        <v>45938</v>
      </c>
      <c r="G724" s="3">
        <f t="shared" si="35"/>
        <v>2</v>
      </c>
      <c r="H724" s="3" t="str">
        <f>IF(ISNUMBER(MATCH(A724,Closed!$A:$A,0)), "Closed", IF(G724&lt;=2,"Daily",IF(G724&lt;=5,"Weekly",IF(G724&lt;=31,"Monthly",IF(G724&lt;=90,"Quarterly",IF(G724&lt;=180,"Semi-annual",IF(G724&lt;=366,"Annual","Missing Data")))))))</f>
        <v>Daily</v>
      </c>
      <c r="I724" s="3">
        <f>VLOOKUP($D724,LiquidityProfile!$A:$C,2,0)</f>
        <v>5</v>
      </c>
      <c r="J724" s="3">
        <f>VLOOKUP($D724,LiquidityProfile!$A:$C,3,0)</f>
        <v>15</v>
      </c>
      <c r="K724" s="3" t="str">
        <f t="shared" si="33"/>
        <v>Liquidity Provider</v>
      </c>
      <c r="L724" s="3" t="str">
        <f t="shared" si="34"/>
        <v>Liquidity Provider</v>
      </c>
    </row>
    <row r="725" spans="1:12" ht="15.75" thickBot="1" x14ac:dyDescent="0.3">
      <c r="A725" s="3" t="s">
        <v>1123</v>
      </c>
      <c r="B725" s="3" t="s">
        <v>1124</v>
      </c>
      <c r="C725" s="3" t="s">
        <v>65</v>
      </c>
      <c r="D725" s="3" t="s">
        <v>5</v>
      </c>
      <c r="E725" s="7">
        <v>45933</v>
      </c>
      <c r="F725" s="7">
        <v>45938</v>
      </c>
      <c r="G725" s="3">
        <f t="shared" si="35"/>
        <v>5</v>
      </c>
      <c r="H725" s="3" t="str">
        <f>IF(ISNUMBER(MATCH(A725,Closed!$A:$A,0)), "Closed", IF(G725&lt;=2,"Daily",IF(G725&lt;=5,"Weekly",IF(G725&lt;=31,"Monthly",IF(G725&lt;=90,"Quarterly",IF(G725&lt;=180,"Semi-annual",IF(G725&lt;=366,"Annual","Missing Data")))))))</f>
        <v>Weekly</v>
      </c>
      <c r="I725" s="3">
        <f>VLOOKUP($D725,LiquidityProfile!$A:$C,2,0)</f>
        <v>5</v>
      </c>
      <c r="J725" s="3">
        <f>VLOOKUP($D725,LiquidityProfile!$A:$C,3,0)</f>
        <v>15</v>
      </c>
      <c r="K725" s="3" t="str">
        <f t="shared" si="33"/>
        <v>Liquidity Provider</v>
      </c>
      <c r="L725" s="3" t="str">
        <f t="shared" si="34"/>
        <v>Liquidity Provider</v>
      </c>
    </row>
    <row r="726" spans="1:12" ht="15.75" thickBot="1" x14ac:dyDescent="0.3">
      <c r="A726" s="3" t="s">
        <v>2000</v>
      </c>
      <c r="B726" s="3" t="s">
        <v>2001</v>
      </c>
      <c r="C726" s="3" t="s">
        <v>65</v>
      </c>
      <c r="D726" s="3" t="s">
        <v>5</v>
      </c>
      <c r="E726" s="7">
        <v>45933</v>
      </c>
      <c r="F726" s="7">
        <v>45938</v>
      </c>
      <c r="G726" s="3">
        <f t="shared" si="35"/>
        <v>5</v>
      </c>
      <c r="H726" s="3" t="str">
        <f>IF(ISNUMBER(MATCH(A726,Closed!$A:$A,0)), "Closed", IF(G726&lt;=2,"Daily",IF(G726&lt;=5,"Weekly",IF(G726&lt;=31,"Monthly",IF(G726&lt;=90,"Quarterly",IF(G726&lt;=180,"Semi-annual",IF(G726&lt;=366,"Annual","Missing Data")))))))</f>
        <v>Weekly</v>
      </c>
      <c r="I726" s="3">
        <f>VLOOKUP($D726,LiquidityProfile!$A:$C,2,0)</f>
        <v>5</v>
      </c>
      <c r="J726" s="3">
        <f>VLOOKUP($D726,LiquidityProfile!$A:$C,3,0)</f>
        <v>15</v>
      </c>
      <c r="K726" s="3" t="str">
        <f t="shared" si="33"/>
        <v>Liquidity Provider</v>
      </c>
      <c r="L726" s="3" t="str">
        <f t="shared" si="34"/>
        <v>Liquidity Provider</v>
      </c>
    </row>
    <row r="727" spans="1:12" ht="15.75" thickBot="1" x14ac:dyDescent="0.3">
      <c r="A727" s="3" t="s">
        <v>2002</v>
      </c>
      <c r="B727" s="3" t="s">
        <v>2003</v>
      </c>
      <c r="C727" s="3" t="s">
        <v>65</v>
      </c>
      <c r="D727" s="3" t="s">
        <v>5</v>
      </c>
      <c r="E727" s="7">
        <v>45933</v>
      </c>
      <c r="F727" s="7">
        <v>45938</v>
      </c>
      <c r="G727" s="3">
        <f t="shared" si="35"/>
        <v>5</v>
      </c>
      <c r="H727" s="3" t="str">
        <f>IF(ISNUMBER(MATCH(A727,Closed!$A:$A,0)), "Closed", IF(G727&lt;=2,"Daily",IF(G727&lt;=5,"Weekly",IF(G727&lt;=31,"Monthly",IF(G727&lt;=90,"Quarterly",IF(G727&lt;=180,"Semi-annual",IF(G727&lt;=366,"Annual","Missing Data")))))))</f>
        <v>Weekly</v>
      </c>
      <c r="I727" s="3">
        <f>VLOOKUP($D727,LiquidityProfile!$A:$C,2,0)</f>
        <v>5</v>
      </c>
      <c r="J727" s="3">
        <f>VLOOKUP($D727,LiquidityProfile!$A:$C,3,0)</f>
        <v>15</v>
      </c>
      <c r="K727" s="3" t="str">
        <f t="shared" si="33"/>
        <v>Liquidity Provider</v>
      </c>
      <c r="L727" s="3" t="str">
        <f t="shared" si="34"/>
        <v>Liquidity Provider</v>
      </c>
    </row>
    <row r="728" spans="1:12" ht="15.75" thickBot="1" x14ac:dyDescent="0.3">
      <c r="A728" s="3" t="s">
        <v>2004</v>
      </c>
      <c r="B728" s="3" t="s">
        <v>2005</v>
      </c>
      <c r="C728" s="3" t="s">
        <v>65</v>
      </c>
      <c r="D728" s="3" t="s">
        <v>5</v>
      </c>
      <c r="E728" s="7">
        <v>45933</v>
      </c>
      <c r="F728" s="7">
        <v>45938</v>
      </c>
      <c r="G728" s="3">
        <f t="shared" si="35"/>
        <v>5</v>
      </c>
      <c r="H728" s="3" t="str">
        <f>IF(ISNUMBER(MATCH(A728,Closed!$A:$A,0)), "Closed", IF(G728&lt;=2,"Daily",IF(G728&lt;=5,"Weekly",IF(G728&lt;=31,"Monthly",IF(G728&lt;=90,"Quarterly",IF(G728&lt;=180,"Semi-annual",IF(G728&lt;=366,"Annual","Missing Data")))))))</f>
        <v>Weekly</v>
      </c>
      <c r="I728" s="3">
        <f>VLOOKUP($D728,LiquidityProfile!$A:$C,2,0)</f>
        <v>5</v>
      </c>
      <c r="J728" s="3">
        <f>VLOOKUP($D728,LiquidityProfile!$A:$C,3,0)</f>
        <v>15</v>
      </c>
      <c r="K728" s="3" t="str">
        <f t="shared" si="33"/>
        <v>Liquidity Provider</v>
      </c>
      <c r="L728" s="3" t="str">
        <f t="shared" si="34"/>
        <v>Liquidity Provider</v>
      </c>
    </row>
    <row r="729" spans="1:12" ht="15.75" thickBot="1" x14ac:dyDescent="0.3">
      <c r="A729" s="3" t="s">
        <v>2006</v>
      </c>
      <c r="B729" s="3" t="s">
        <v>2007</v>
      </c>
      <c r="C729" s="3" t="s">
        <v>65</v>
      </c>
      <c r="D729" s="3" t="s">
        <v>5</v>
      </c>
      <c r="E729" s="7">
        <v>45937</v>
      </c>
      <c r="F729" s="7">
        <v>45938</v>
      </c>
      <c r="G729" s="3">
        <f t="shared" si="35"/>
        <v>1</v>
      </c>
      <c r="H729" s="3" t="str">
        <f>IF(ISNUMBER(MATCH(A729,Closed!$A:$A,0)), "Closed", IF(G729&lt;=2,"Daily",IF(G729&lt;=5,"Weekly",IF(G729&lt;=31,"Monthly",IF(G729&lt;=90,"Quarterly",IF(G729&lt;=180,"Semi-annual",IF(G729&lt;=366,"Annual","Missing Data")))))))</f>
        <v>Daily</v>
      </c>
      <c r="I729" s="3">
        <f>VLOOKUP($D729,LiquidityProfile!$A:$C,2,0)</f>
        <v>5</v>
      </c>
      <c r="J729" s="3">
        <f>VLOOKUP($D729,LiquidityProfile!$A:$C,3,0)</f>
        <v>15</v>
      </c>
      <c r="K729" s="3" t="str">
        <f t="shared" ref="K729:K792" si="36">IF(H729="Closed","Not Applicable",IF(I729&lt;=30,"Liquidity Provider","Liquidity Receiver"))</f>
        <v>Liquidity Provider</v>
      </c>
      <c r="L729" s="3" t="str">
        <f t="shared" ref="L729:L792" si="37">IF(H729="Closed","Not Applicable",IF(J729&lt;=30,"Liquidity Provider","Liquidity Receiver"))</f>
        <v>Liquidity Provider</v>
      </c>
    </row>
    <row r="730" spans="1:12" ht="15.75" thickBot="1" x14ac:dyDescent="0.3">
      <c r="A730" s="3" t="s">
        <v>1335</v>
      </c>
      <c r="B730" s="3" t="s">
        <v>1336</v>
      </c>
      <c r="C730" s="3" t="s">
        <v>65</v>
      </c>
      <c r="D730" s="3" t="s">
        <v>5</v>
      </c>
      <c r="E730" s="7">
        <v>45933</v>
      </c>
      <c r="F730" s="7">
        <v>45938</v>
      </c>
      <c r="G730" s="3">
        <f t="shared" si="35"/>
        <v>5</v>
      </c>
      <c r="H730" s="3" t="str">
        <f>IF(ISNUMBER(MATCH(A730,Closed!$A:$A,0)), "Closed", IF(G730&lt;=2,"Daily",IF(G730&lt;=5,"Weekly",IF(G730&lt;=31,"Monthly",IF(G730&lt;=90,"Quarterly",IF(G730&lt;=180,"Semi-annual",IF(G730&lt;=366,"Annual","Missing Data")))))))</f>
        <v>Weekly</v>
      </c>
      <c r="I730" s="3">
        <f>VLOOKUP($D730,LiquidityProfile!$A:$C,2,0)</f>
        <v>5</v>
      </c>
      <c r="J730" s="3">
        <f>VLOOKUP($D730,LiquidityProfile!$A:$C,3,0)</f>
        <v>15</v>
      </c>
      <c r="K730" s="3" t="str">
        <f t="shared" si="36"/>
        <v>Liquidity Provider</v>
      </c>
      <c r="L730" s="3" t="str">
        <f t="shared" si="37"/>
        <v>Liquidity Provider</v>
      </c>
    </row>
    <row r="731" spans="1:12" ht="15.75" thickBot="1" x14ac:dyDescent="0.3">
      <c r="A731" s="3" t="s">
        <v>2008</v>
      </c>
      <c r="B731" s="3" t="s">
        <v>2009</v>
      </c>
      <c r="C731" s="3" t="s">
        <v>65</v>
      </c>
      <c r="D731" s="3" t="s">
        <v>5</v>
      </c>
      <c r="E731" s="7">
        <v>45933</v>
      </c>
      <c r="F731" s="7">
        <v>45938</v>
      </c>
      <c r="G731" s="3">
        <f t="shared" si="35"/>
        <v>5</v>
      </c>
      <c r="H731" s="3" t="str">
        <f>IF(ISNUMBER(MATCH(A731,Closed!$A:$A,0)), "Closed", IF(G731&lt;=2,"Daily",IF(G731&lt;=5,"Weekly",IF(G731&lt;=31,"Monthly",IF(G731&lt;=90,"Quarterly",IF(G731&lt;=180,"Semi-annual",IF(G731&lt;=366,"Annual","Missing Data")))))))</f>
        <v>Weekly</v>
      </c>
      <c r="I731" s="3">
        <f>VLOOKUP($D731,LiquidityProfile!$A:$C,2,0)</f>
        <v>5</v>
      </c>
      <c r="J731" s="3">
        <f>VLOOKUP($D731,LiquidityProfile!$A:$C,3,0)</f>
        <v>15</v>
      </c>
      <c r="K731" s="3" t="str">
        <f t="shared" si="36"/>
        <v>Liquidity Provider</v>
      </c>
      <c r="L731" s="3" t="str">
        <f t="shared" si="37"/>
        <v>Liquidity Provider</v>
      </c>
    </row>
    <row r="732" spans="1:12" ht="15.75" thickBot="1" x14ac:dyDescent="0.3">
      <c r="A732" s="3" t="s">
        <v>2010</v>
      </c>
      <c r="B732" s="3" t="s">
        <v>2011</v>
      </c>
      <c r="C732" s="3" t="s">
        <v>65</v>
      </c>
      <c r="D732" s="3" t="s">
        <v>5</v>
      </c>
      <c r="E732" s="7">
        <v>45933</v>
      </c>
      <c r="F732" s="7">
        <v>45938</v>
      </c>
      <c r="G732" s="3">
        <f t="shared" si="35"/>
        <v>5</v>
      </c>
      <c r="H732" s="3" t="str">
        <f>IF(ISNUMBER(MATCH(A732,Closed!$A:$A,0)), "Closed", IF(G732&lt;=2,"Daily",IF(G732&lt;=5,"Weekly",IF(G732&lt;=31,"Monthly",IF(G732&lt;=90,"Quarterly",IF(G732&lt;=180,"Semi-annual",IF(G732&lt;=366,"Annual","Missing Data")))))))</f>
        <v>Weekly</v>
      </c>
      <c r="I732" s="3">
        <f>VLOOKUP($D732,LiquidityProfile!$A:$C,2,0)</f>
        <v>5</v>
      </c>
      <c r="J732" s="3">
        <f>VLOOKUP($D732,LiquidityProfile!$A:$C,3,0)</f>
        <v>15</v>
      </c>
      <c r="K732" s="3" t="str">
        <f t="shared" si="36"/>
        <v>Liquidity Provider</v>
      </c>
      <c r="L732" s="3" t="str">
        <f t="shared" si="37"/>
        <v>Liquidity Provider</v>
      </c>
    </row>
    <row r="733" spans="1:12" ht="15.75" thickBot="1" x14ac:dyDescent="0.3">
      <c r="A733" s="3" t="s">
        <v>2012</v>
      </c>
      <c r="B733" s="3" t="s">
        <v>2013</v>
      </c>
      <c r="C733" s="3" t="s">
        <v>65</v>
      </c>
      <c r="D733" s="3" t="s">
        <v>5</v>
      </c>
      <c r="E733" s="7"/>
      <c r="F733" s="7">
        <v>45938</v>
      </c>
      <c r="G733" s="3" t="str">
        <f t="shared" si="35"/>
        <v/>
      </c>
      <c r="H733" s="3" t="str">
        <f>IF(ISNUMBER(MATCH(A733,Closed!$A:$A,0)), "Closed", IF(G733&lt;=2,"Daily",IF(G733&lt;=5,"Weekly",IF(G733&lt;=31,"Monthly",IF(G733&lt;=90,"Quarterly",IF(G733&lt;=180,"Semi-annual",IF(G733&lt;=366,"Annual","Missing Data")))))))</f>
        <v>Missing Data</v>
      </c>
      <c r="I733" s="3">
        <f>VLOOKUP($D733,LiquidityProfile!$A:$C,2,0)</f>
        <v>5</v>
      </c>
      <c r="J733" s="3">
        <f>VLOOKUP($D733,LiquidityProfile!$A:$C,3,0)</f>
        <v>15</v>
      </c>
      <c r="K733" s="3" t="str">
        <f t="shared" si="36"/>
        <v>Liquidity Provider</v>
      </c>
      <c r="L733" s="3" t="str">
        <f t="shared" si="37"/>
        <v>Liquidity Provider</v>
      </c>
    </row>
    <row r="734" spans="1:12" ht="15.75" thickBot="1" x14ac:dyDescent="0.3">
      <c r="A734" s="3" t="s">
        <v>2014</v>
      </c>
      <c r="B734" s="3" t="s">
        <v>2015</v>
      </c>
      <c r="C734" s="3" t="s">
        <v>65</v>
      </c>
      <c r="D734" s="3" t="s">
        <v>5</v>
      </c>
      <c r="E734" s="7">
        <v>45933</v>
      </c>
      <c r="F734" s="7">
        <v>45938</v>
      </c>
      <c r="G734" s="3">
        <f t="shared" si="35"/>
        <v>5</v>
      </c>
      <c r="H734" s="3" t="str">
        <f>IF(ISNUMBER(MATCH(A734,Closed!$A:$A,0)), "Closed", IF(G734&lt;=2,"Daily",IF(G734&lt;=5,"Weekly",IF(G734&lt;=31,"Monthly",IF(G734&lt;=90,"Quarterly",IF(G734&lt;=180,"Semi-annual",IF(G734&lt;=366,"Annual","Missing Data")))))))</f>
        <v>Weekly</v>
      </c>
      <c r="I734" s="3">
        <f>VLOOKUP($D734,LiquidityProfile!$A:$C,2,0)</f>
        <v>5</v>
      </c>
      <c r="J734" s="3">
        <f>VLOOKUP($D734,LiquidityProfile!$A:$C,3,0)</f>
        <v>15</v>
      </c>
      <c r="K734" s="3" t="str">
        <f t="shared" si="36"/>
        <v>Liquidity Provider</v>
      </c>
      <c r="L734" s="3" t="str">
        <f t="shared" si="37"/>
        <v>Liquidity Provider</v>
      </c>
    </row>
    <row r="735" spans="1:12" ht="15.75" thickBot="1" x14ac:dyDescent="0.3">
      <c r="A735" s="3" t="s">
        <v>1147</v>
      </c>
      <c r="B735" s="3" t="s">
        <v>1148</v>
      </c>
      <c r="C735" s="3" t="s">
        <v>65</v>
      </c>
      <c r="D735" s="3" t="s">
        <v>5</v>
      </c>
      <c r="E735" s="7">
        <v>45936</v>
      </c>
      <c r="F735" s="7">
        <v>45938</v>
      </c>
      <c r="G735" s="3">
        <f t="shared" si="35"/>
        <v>2</v>
      </c>
      <c r="H735" s="3" t="str">
        <f>IF(ISNUMBER(MATCH(A735,Closed!$A:$A,0)), "Closed", IF(G735&lt;=2,"Daily",IF(G735&lt;=5,"Weekly",IF(G735&lt;=31,"Monthly",IF(G735&lt;=90,"Quarterly",IF(G735&lt;=180,"Semi-annual",IF(G735&lt;=366,"Annual","Missing Data")))))))</f>
        <v>Daily</v>
      </c>
      <c r="I735" s="3">
        <f>VLOOKUP($D735,LiquidityProfile!$A:$C,2,0)</f>
        <v>5</v>
      </c>
      <c r="J735" s="3">
        <f>VLOOKUP($D735,LiquidityProfile!$A:$C,3,0)</f>
        <v>15</v>
      </c>
      <c r="K735" s="3" t="str">
        <f t="shared" si="36"/>
        <v>Liquidity Provider</v>
      </c>
      <c r="L735" s="3" t="str">
        <f t="shared" si="37"/>
        <v>Liquidity Provider</v>
      </c>
    </row>
    <row r="736" spans="1:12" ht="15.75" thickBot="1" x14ac:dyDescent="0.3">
      <c r="A736" s="3" t="s">
        <v>1084</v>
      </c>
      <c r="B736" s="3" t="s">
        <v>1085</v>
      </c>
      <c r="C736" s="3" t="s">
        <v>65</v>
      </c>
      <c r="D736" s="3" t="s">
        <v>5</v>
      </c>
      <c r="E736" s="7">
        <v>45933</v>
      </c>
      <c r="F736" s="7">
        <v>45938</v>
      </c>
      <c r="G736" s="3">
        <f t="shared" si="35"/>
        <v>5</v>
      </c>
      <c r="H736" s="3" t="str">
        <f>IF(ISNUMBER(MATCH(A736,Closed!$A:$A,0)), "Closed", IF(G736&lt;=2,"Daily",IF(G736&lt;=5,"Weekly",IF(G736&lt;=31,"Monthly",IF(G736&lt;=90,"Quarterly",IF(G736&lt;=180,"Semi-annual",IF(G736&lt;=366,"Annual","Missing Data")))))))</f>
        <v>Weekly</v>
      </c>
      <c r="I736" s="3">
        <f>VLOOKUP($D736,LiquidityProfile!$A:$C,2,0)</f>
        <v>5</v>
      </c>
      <c r="J736" s="3">
        <f>VLOOKUP($D736,LiquidityProfile!$A:$C,3,0)</f>
        <v>15</v>
      </c>
      <c r="K736" s="3" t="str">
        <f t="shared" si="36"/>
        <v>Liquidity Provider</v>
      </c>
      <c r="L736" s="3" t="str">
        <f t="shared" si="37"/>
        <v>Liquidity Provider</v>
      </c>
    </row>
    <row r="737" spans="1:12" ht="15.75" thickBot="1" x14ac:dyDescent="0.3">
      <c r="A737" s="3" t="s">
        <v>2016</v>
      </c>
      <c r="B737" s="3" t="s">
        <v>2017</v>
      </c>
      <c r="C737" s="3" t="s">
        <v>65</v>
      </c>
      <c r="D737" s="3" t="s">
        <v>5</v>
      </c>
      <c r="E737" s="7">
        <v>45936</v>
      </c>
      <c r="F737" s="7">
        <v>45938</v>
      </c>
      <c r="G737" s="3">
        <f t="shared" si="35"/>
        <v>2</v>
      </c>
      <c r="H737" s="3" t="str">
        <f>IF(ISNUMBER(MATCH(A737,Closed!$A:$A,0)), "Closed", IF(G737&lt;=2,"Daily",IF(G737&lt;=5,"Weekly",IF(G737&lt;=31,"Monthly",IF(G737&lt;=90,"Quarterly",IF(G737&lt;=180,"Semi-annual",IF(G737&lt;=366,"Annual","Missing Data")))))))</f>
        <v>Daily</v>
      </c>
      <c r="I737" s="3">
        <f>VLOOKUP($D737,LiquidityProfile!$A:$C,2,0)</f>
        <v>5</v>
      </c>
      <c r="J737" s="3">
        <f>VLOOKUP($D737,LiquidityProfile!$A:$C,3,0)</f>
        <v>15</v>
      </c>
      <c r="K737" s="3" t="str">
        <f t="shared" si="36"/>
        <v>Liquidity Provider</v>
      </c>
      <c r="L737" s="3" t="str">
        <f t="shared" si="37"/>
        <v>Liquidity Provider</v>
      </c>
    </row>
    <row r="738" spans="1:12" ht="15.75" thickBot="1" x14ac:dyDescent="0.3">
      <c r="A738" s="3" t="s">
        <v>2018</v>
      </c>
      <c r="B738" s="3" t="s">
        <v>2019</v>
      </c>
      <c r="C738" s="3" t="s">
        <v>65</v>
      </c>
      <c r="D738" s="3" t="s">
        <v>5</v>
      </c>
      <c r="E738" s="7">
        <v>45933</v>
      </c>
      <c r="F738" s="7">
        <v>45938</v>
      </c>
      <c r="G738" s="3">
        <f t="shared" si="35"/>
        <v>5</v>
      </c>
      <c r="H738" s="3" t="str">
        <f>IF(ISNUMBER(MATCH(A738,Closed!$A:$A,0)), "Closed", IF(G738&lt;=2,"Daily",IF(G738&lt;=5,"Weekly",IF(G738&lt;=31,"Monthly",IF(G738&lt;=90,"Quarterly",IF(G738&lt;=180,"Semi-annual",IF(G738&lt;=366,"Annual","Missing Data")))))))</f>
        <v>Weekly</v>
      </c>
      <c r="I738" s="3">
        <f>VLOOKUP($D738,LiquidityProfile!$A:$C,2,0)</f>
        <v>5</v>
      </c>
      <c r="J738" s="3">
        <f>VLOOKUP($D738,LiquidityProfile!$A:$C,3,0)</f>
        <v>15</v>
      </c>
      <c r="K738" s="3" t="str">
        <f t="shared" si="36"/>
        <v>Liquidity Provider</v>
      </c>
      <c r="L738" s="3" t="str">
        <f t="shared" si="37"/>
        <v>Liquidity Provider</v>
      </c>
    </row>
    <row r="739" spans="1:12" ht="15.75" thickBot="1" x14ac:dyDescent="0.3">
      <c r="A739" s="3" t="s">
        <v>2020</v>
      </c>
      <c r="B739" s="3" t="s">
        <v>2021</v>
      </c>
      <c r="C739" s="3" t="s">
        <v>65</v>
      </c>
      <c r="D739" s="3" t="s">
        <v>5</v>
      </c>
      <c r="E739" s="7">
        <v>45933</v>
      </c>
      <c r="F739" s="7">
        <v>45938</v>
      </c>
      <c r="G739" s="3">
        <f t="shared" si="35"/>
        <v>5</v>
      </c>
      <c r="H739" s="3" t="str">
        <f>IF(ISNUMBER(MATCH(A739,Closed!$A:$A,0)), "Closed", IF(G739&lt;=2,"Daily",IF(G739&lt;=5,"Weekly",IF(G739&lt;=31,"Monthly",IF(G739&lt;=90,"Quarterly",IF(G739&lt;=180,"Semi-annual",IF(G739&lt;=366,"Annual","Missing Data")))))))</f>
        <v>Weekly</v>
      </c>
      <c r="I739" s="3">
        <f>VLOOKUP($D739,LiquidityProfile!$A:$C,2,0)</f>
        <v>5</v>
      </c>
      <c r="J739" s="3">
        <f>VLOOKUP($D739,LiquidityProfile!$A:$C,3,0)</f>
        <v>15</v>
      </c>
      <c r="K739" s="3" t="str">
        <f t="shared" si="36"/>
        <v>Liquidity Provider</v>
      </c>
      <c r="L739" s="3" t="str">
        <f t="shared" si="37"/>
        <v>Liquidity Provider</v>
      </c>
    </row>
    <row r="740" spans="1:12" ht="15.75" thickBot="1" x14ac:dyDescent="0.3">
      <c r="A740" s="3" t="s">
        <v>2022</v>
      </c>
      <c r="B740" s="3" t="s">
        <v>2023</v>
      </c>
      <c r="C740" s="3" t="s">
        <v>65</v>
      </c>
      <c r="D740" s="3" t="s">
        <v>5</v>
      </c>
      <c r="E740" s="7">
        <v>45936</v>
      </c>
      <c r="F740" s="7">
        <v>45938</v>
      </c>
      <c r="G740" s="3">
        <f t="shared" si="35"/>
        <v>2</v>
      </c>
      <c r="H740" s="3" t="str">
        <f>IF(ISNUMBER(MATCH(A740,Closed!$A:$A,0)), "Closed", IF(G740&lt;=2,"Daily",IF(G740&lt;=5,"Weekly",IF(G740&lt;=31,"Monthly",IF(G740&lt;=90,"Quarterly",IF(G740&lt;=180,"Semi-annual",IF(G740&lt;=366,"Annual","Missing Data")))))))</f>
        <v>Daily</v>
      </c>
      <c r="I740" s="3">
        <f>VLOOKUP($D740,LiquidityProfile!$A:$C,2,0)</f>
        <v>5</v>
      </c>
      <c r="J740" s="3">
        <f>VLOOKUP($D740,LiquidityProfile!$A:$C,3,0)</f>
        <v>15</v>
      </c>
      <c r="K740" s="3" t="str">
        <f t="shared" si="36"/>
        <v>Liquidity Provider</v>
      </c>
      <c r="L740" s="3" t="str">
        <f t="shared" si="37"/>
        <v>Liquidity Provider</v>
      </c>
    </row>
    <row r="741" spans="1:12" ht="15.75" thickBot="1" x14ac:dyDescent="0.3">
      <c r="A741" s="3" t="s">
        <v>2024</v>
      </c>
      <c r="B741" s="3" t="s">
        <v>2025</v>
      </c>
      <c r="C741" s="3" t="s">
        <v>65</v>
      </c>
      <c r="D741" s="3" t="s">
        <v>5</v>
      </c>
      <c r="E741" s="7">
        <v>45723</v>
      </c>
      <c r="F741" s="7">
        <v>45938</v>
      </c>
      <c r="G741" s="3">
        <f t="shared" si="35"/>
        <v>215</v>
      </c>
      <c r="H741" s="3" t="str">
        <f>IF(ISNUMBER(MATCH(A741,Closed!$A:$A,0)), "Closed", IF(G741&lt;=2,"Daily",IF(G741&lt;=5,"Weekly",IF(G741&lt;=31,"Monthly",IF(G741&lt;=90,"Quarterly",IF(G741&lt;=180,"Semi-annual",IF(G741&lt;=366,"Annual","Missing Data")))))))</f>
        <v>Closed</v>
      </c>
      <c r="I741" s="3">
        <f>VLOOKUP($D741,LiquidityProfile!$A:$C,2,0)</f>
        <v>5</v>
      </c>
      <c r="J741" s="3">
        <f>VLOOKUP($D741,LiquidityProfile!$A:$C,3,0)</f>
        <v>15</v>
      </c>
      <c r="K741" s="3" t="str">
        <f t="shared" si="36"/>
        <v>Not Applicable</v>
      </c>
      <c r="L741" s="3" t="str">
        <f t="shared" si="37"/>
        <v>Not Applicable</v>
      </c>
    </row>
    <row r="742" spans="1:12" ht="15.75" thickBot="1" x14ac:dyDescent="0.3">
      <c r="A742" s="3" t="s">
        <v>2026</v>
      </c>
      <c r="B742" s="3" t="s">
        <v>2027</v>
      </c>
      <c r="C742" s="3" t="s">
        <v>65</v>
      </c>
      <c r="D742" s="3" t="s">
        <v>5</v>
      </c>
      <c r="E742" s="7">
        <v>45933</v>
      </c>
      <c r="F742" s="7">
        <v>45938</v>
      </c>
      <c r="G742" s="3">
        <f t="shared" si="35"/>
        <v>5</v>
      </c>
      <c r="H742" s="3" t="str">
        <f>IF(ISNUMBER(MATCH(A742,Closed!$A:$A,0)), "Closed", IF(G742&lt;=2,"Daily",IF(G742&lt;=5,"Weekly",IF(G742&lt;=31,"Monthly",IF(G742&lt;=90,"Quarterly",IF(G742&lt;=180,"Semi-annual",IF(G742&lt;=366,"Annual","Missing Data")))))))</f>
        <v>Weekly</v>
      </c>
      <c r="I742" s="3">
        <f>VLOOKUP($D742,LiquidityProfile!$A:$C,2,0)</f>
        <v>5</v>
      </c>
      <c r="J742" s="3">
        <f>VLOOKUP($D742,LiquidityProfile!$A:$C,3,0)</f>
        <v>15</v>
      </c>
      <c r="K742" s="3" t="str">
        <f t="shared" si="36"/>
        <v>Liquidity Provider</v>
      </c>
      <c r="L742" s="3" t="str">
        <f t="shared" si="37"/>
        <v>Liquidity Provider</v>
      </c>
    </row>
    <row r="743" spans="1:12" ht="15.75" thickBot="1" x14ac:dyDescent="0.3">
      <c r="A743" s="3" t="s">
        <v>140</v>
      </c>
      <c r="B743" s="3" t="s">
        <v>141</v>
      </c>
      <c r="C743" s="3" t="s">
        <v>65</v>
      </c>
      <c r="D743" s="3" t="s">
        <v>5</v>
      </c>
      <c r="E743" s="7">
        <v>45936</v>
      </c>
      <c r="F743" s="7">
        <v>45938</v>
      </c>
      <c r="G743" s="3">
        <f t="shared" si="35"/>
        <v>2</v>
      </c>
      <c r="H743" s="3" t="str">
        <f>IF(ISNUMBER(MATCH(A743,Closed!$A:$A,0)), "Closed", IF(G743&lt;=2,"Daily",IF(G743&lt;=5,"Weekly",IF(G743&lt;=31,"Monthly",IF(G743&lt;=90,"Quarterly",IF(G743&lt;=180,"Semi-annual",IF(G743&lt;=366,"Annual","Missing Data")))))))</f>
        <v>Daily</v>
      </c>
      <c r="I743" s="3">
        <f>VLOOKUP($D743,LiquidityProfile!$A:$C,2,0)</f>
        <v>5</v>
      </c>
      <c r="J743" s="3">
        <f>VLOOKUP($D743,LiquidityProfile!$A:$C,3,0)</f>
        <v>15</v>
      </c>
      <c r="K743" s="3" t="str">
        <f t="shared" si="36"/>
        <v>Liquidity Provider</v>
      </c>
      <c r="L743" s="3" t="str">
        <f t="shared" si="37"/>
        <v>Liquidity Provider</v>
      </c>
    </row>
    <row r="744" spans="1:12" ht="15.75" thickBot="1" x14ac:dyDescent="0.3">
      <c r="A744" s="3" t="s">
        <v>2028</v>
      </c>
      <c r="B744" s="3" t="s">
        <v>2029</v>
      </c>
      <c r="C744" s="3" t="s">
        <v>65</v>
      </c>
      <c r="D744" s="3" t="s">
        <v>5</v>
      </c>
      <c r="E744" s="7">
        <v>45933</v>
      </c>
      <c r="F744" s="7">
        <v>45938</v>
      </c>
      <c r="G744" s="3">
        <f t="shared" si="35"/>
        <v>5</v>
      </c>
      <c r="H744" s="3" t="str">
        <f>IF(ISNUMBER(MATCH(A744,Closed!$A:$A,0)), "Closed", IF(G744&lt;=2,"Daily",IF(G744&lt;=5,"Weekly",IF(G744&lt;=31,"Monthly",IF(G744&lt;=90,"Quarterly",IF(G744&lt;=180,"Semi-annual",IF(G744&lt;=366,"Annual","Missing Data")))))))</f>
        <v>Weekly</v>
      </c>
      <c r="I744" s="3">
        <f>VLOOKUP($D744,LiquidityProfile!$A:$C,2,0)</f>
        <v>5</v>
      </c>
      <c r="J744" s="3">
        <f>VLOOKUP($D744,LiquidityProfile!$A:$C,3,0)</f>
        <v>15</v>
      </c>
      <c r="K744" s="3" t="str">
        <f t="shared" si="36"/>
        <v>Liquidity Provider</v>
      </c>
      <c r="L744" s="3" t="str">
        <f t="shared" si="37"/>
        <v>Liquidity Provider</v>
      </c>
    </row>
    <row r="745" spans="1:12" ht="15.75" thickBot="1" x14ac:dyDescent="0.3">
      <c r="A745" s="3" t="s">
        <v>1105</v>
      </c>
      <c r="B745" s="3" t="s">
        <v>1106</v>
      </c>
      <c r="C745" s="3" t="s">
        <v>65</v>
      </c>
      <c r="D745" s="3" t="s">
        <v>5</v>
      </c>
      <c r="E745" s="7">
        <v>45933</v>
      </c>
      <c r="F745" s="7">
        <v>45938</v>
      </c>
      <c r="G745" s="3">
        <f t="shared" si="35"/>
        <v>5</v>
      </c>
      <c r="H745" s="3" t="str">
        <f>IF(ISNUMBER(MATCH(A745,Closed!$A:$A,0)), "Closed", IF(G745&lt;=2,"Daily",IF(G745&lt;=5,"Weekly",IF(G745&lt;=31,"Monthly",IF(G745&lt;=90,"Quarterly",IF(G745&lt;=180,"Semi-annual",IF(G745&lt;=366,"Annual","Missing Data")))))))</f>
        <v>Weekly</v>
      </c>
      <c r="I745" s="3">
        <f>VLOOKUP($D745,LiquidityProfile!$A:$C,2,0)</f>
        <v>5</v>
      </c>
      <c r="J745" s="3">
        <f>VLOOKUP($D745,LiquidityProfile!$A:$C,3,0)</f>
        <v>15</v>
      </c>
      <c r="K745" s="3" t="str">
        <f t="shared" si="36"/>
        <v>Liquidity Provider</v>
      </c>
      <c r="L745" s="3" t="str">
        <f t="shared" si="37"/>
        <v>Liquidity Provider</v>
      </c>
    </row>
    <row r="746" spans="1:12" ht="15.75" thickBot="1" x14ac:dyDescent="0.3">
      <c r="A746" s="3" t="s">
        <v>2030</v>
      </c>
      <c r="B746" s="3" t="s">
        <v>2031</v>
      </c>
      <c r="C746" s="3" t="s">
        <v>65</v>
      </c>
      <c r="D746" s="3" t="s">
        <v>5</v>
      </c>
      <c r="E746" s="7">
        <v>45933</v>
      </c>
      <c r="F746" s="7">
        <v>45938</v>
      </c>
      <c r="G746" s="3">
        <f t="shared" si="35"/>
        <v>5</v>
      </c>
      <c r="H746" s="3" t="str">
        <f>IF(ISNUMBER(MATCH(A746,Closed!$A:$A,0)), "Closed", IF(G746&lt;=2,"Daily",IF(G746&lt;=5,"Weekly",IF(G746&lt;=31,"Monthly",IF(G746&lt;=90,"Quarterly",IF(G746&lt;=180,"Semi-annual",IF(G746&lt;=366,"Annual","Missing Data")))))))</f>
        <v>Weekly</v>
      </c>
      <c r="I746" s="3">
        <f>VLOOKUP($D746,LiquidityProfile!$A:$C,2,0)</f>
        <v>5</v>
      </c>
      <c r="J746" s="3">
        <f>VLOOKUP($D746,LiquidityProfile!$A:$C,3,0)</f>
        <v>15</v>
      </c>
      <c r="K746" s="3" t="str">
        <f t="shared" si="36"/>
        <v>Liquidity Provider</v>
      </c>
      <c r="L746" s="3" t="str">
        <f t="shared" si="37"/>
        <v>Liquidity Provider</v>
      </c>
    </row>
    <row r="747" spans="1:12" ht="15.75" thickBot="1" x14ac:dyDescent="0.3">
      <c r="A747" s="3" t="s">
        <v>1165</v>
      </c>
      <c r="B747" s="3" t="s">
        <v>1166</v>
      </c>
      <c r="C747" s="3" t="s">
        <v>65</v>
      </c>
      <c r="D747" s="3" t="s">
        <v>5</v>
      </c>
      <c r="E747" s="7">
        <v>45936</v>
      </c>
      <c r="F747" s="7">
        <v>45938</v>
      </c>
      <c r="G747" s="3">
        <f t="shared" si="35"/>
        <v>2</v>
      </c>
      <c r="H747" s="3" t="str">
        <f>IF(ISNUMBER(MATCH(A747,Closed!$A:$A,0)), "Closed", IF(G747&lt;=2,"Daily",IF(G747&lt;=5,"Weekly",IF(G747&lt;=31,"Monthly",IF(G747&lt;=90,"Quarterly",IF(G747&lt;=180,"Semi-annual",IF(G747&lt;=366,"Annual","Missing Data")))))))</f>
        <v>Daily</v>
      </c>
      <c r="I747" s="3">
        <f>VLOOKUP($D747,LiquidityProfile!$A:$C,2,0)</f>
        <v>5</v>
      </c>
      <c r="J747" s="3">
        <f>VLOOKUP($D747,LiquidityProfile!$A:$C,3,0)</f>
        <v>15</v>
      </c>
      <c r="K747" s="3" t="str">
        <f t="shared" si="36"/>
        <v>Liquidity Provider</v>
      </c>
      <c r="L747" s="3" t="str">
        <f t="shared" si="37"/>
        <v>Liquidity Provider</v>
      </c>
    </row>
    <row r="748" spans="1:12" ht="15.75" thickBot="1" x14ac:dyDescent="0.3">
      <c r="A748" s="3" t="s">
        <v>2032</v>
      </c>
      <c r="B748" s="3" t="s">
        <v>2033</v>
      </c>
      <c r="C748" s="3" t="s">
        <v>65</v>
      </c>
      <c r="D748" s="3" t="s">
        <v>5</v>
      </c>
      <c r="E748" s="7">
        <v>45933</v>
      </c>
      <c r="F748" s="7">
        <v>45938</v>
      </c>
      <c r="G748" s="3">
        <f t="shared" si="35"/>
        <v>5</v>
      </c>
      <c r="H748" s="3" t="str">
        <f>IF(ISNUMBER(MATCH(A748,Closed!$A:$A,0)), "Closed", IF(G748&lt;=2,"Daily",IF(G748&lt;=5,"Weekly",IF(G748&lt;=31,"Monthly",IF(G748&lt;=90,"Quarterly",IF(G748&lt;=180,"Semi-annual",IF(G748&lt;=366,"Annual","Missing Data")))))))</f>
        <v>Weekly</v>
      </c>
      <c r="I748" s="3">
        <f>VLOOKUP($D748,LiquidityProfile!$A:$C,2,0)</f>
        <v>5</v>
      </c>
      <c r="J748" s="3">
        <f>VLOOKUP($D748,LiquidityProfile!$A:$C,3,0)</f>
        <v>15</v>
      </c>
      <c r="K748" s="3" t="str">
        <f t="shared" si="36"/>
        <v>Liquidity Provider</v>
      </c>
      <c r="L748" s="3" t="str">
        <f t="shared" si="37"/>
        <v>Liquidity Provider</v>
      </c>
    </row>
    <row r="749" spans="1:12" ht="15.75" thickBot="1" x14ac:dyDescent="0.3">
      <c r="A749" s="3" t="s">
        <v>2034</v>
      </c>
      <c r="B749" s="3" t="s">
        <v>2035</v>
      </c>
      <c r="C749" s="3" t="s">
        <v>65</v>
      </c>
      <c r="D749" s="3" t="s">
        <v>5</v>
      </c>
      <c r="E749" s="7">
        <v>45933</v>
      </c>
      <c r="F749" s="7">
        <v>45938</v>
      </c>
      <c r="G749" s="3">
        <f t="shared" si="35"/>
        <v>5</v>
      </c>
      <c r="H749" s="3" t="str">
        <f>IF(ISNUMBER(MATCH(A749,Closed!$A:$A,0)), "Closed", IF(G749&lt;=2,"Daily",IF(G749&lt;=5,"Weekly",IF(G749&lt;=31,"Monthly",IF(G749&lt;=90,"Quarterly",IF(G749&lt;=180,"Semi-annual",IF(G749&lt;=366,"Annual","Missing Data")))))))</f>
        <v>Weekly</v>
      </c>
      <c r="I749" s="3">
        <f>VLOOKUP($D749,LiquidityProfile!$A:$C,2,0)</f>
        <v>5</v>
      </c>
      <c r="J749" s="3">
        <f>VLOOKUP($D749,LiquidityProfile!$A:$C,3,0)</f>
        <v>15</v>
      </c>
      <c r="K749" s="3" t="str">
        <f t="shared" si="36"/>
        <v>Liquidity Provider</v>
      </c>
      <c r="L749" s="3" t="str">
        <f t="shared" si="37"/>
        <v>Liquidity Provider</v>
      </c>
    </row>
    <row r="750" spans="1:12" ht="15.75" thickBot="1" x14ac:dyDescent="0.3">
      <c r="A750" s="3" t="s">
        <v>1127</v>
      </c>
      <c r="B750" s="3" t="s">
        <v>1128</v>
      </c>
      <c r="C750" s="3" t="s">
        <v>65</v>
      </c>
      <c r="D750" s="3" t="s">
        <v>5</v>
      </c>
      <c r="E750" s="7">
        <v>45933</v>
      </c>
      <c r="F750" s="7">
        <v>45938</v>
      </c>
      <c r="G750" s="3">
        <f t="shared" si="35"/>
        <v>5</v>
      </c>
      <c r="H750" s="3" t="str">
        <f>IF(ISNUMBER(MATCH(A750,Closed!$A:$A,0)), "Closed", IF(G750&lt;=2,"Daily",IF(G750&lt;=5,"Weekly",IF(G750&lt;=31,"Monthly",IF(G750&lt;=90,"Quarterly",IF(G750&lt;=180,"Semi-annual",IF(G750&lt;=366,"Annual","Missing Data")))))))</f>
        <v>Weekly</v>
      </c>
      <c r="I750" s="3">
        <f>VLOOKUP($D750,LiquidityProfile!$A:$C,2,0)</f>
        <v>5</v>
      </c>
      <c r="J750" s="3">
        <f>VLOOKUP($D750,LiquidityProfile!$A:$C,3,0)</f>
        <v>15</v>
      </c>
      <c r="K750" s="3" t="str">
        <f t="shared" si="36"/>
        <v>Liquidity Provider</v>
      </c>
      <c r="L750" s="3" t="str">
        <f t="shared" si="37"/>
        <v>Liquidity Provider</v>
      </c>
    </row>
    <row r="751" spans="1:12" ht="15.75" thickBot="1" x14ac:dyDescent="0.3">
      <c r="A751" s="3" t="s">
        <v>1096</v>
      </c>
      <c r="B751" s="3" t="s">
        <v>1097</v>
      </c>
      <c r="C751" s="3" t="s">
        <v>65</v>
      </c>
      <c r="D751" s="3" t="s">
        <v>5</v>
      </c>
      <c r="E751" s="7">
        <v>45933</v>
      </c>
      <c r="F751" s="7">
        <v>45938</v>
      </c>
      <c r="G751" s="3">
        <f t="shared" si="35"/>
        <v>5</v>
      </c>
      <c r="H751" s="3" t="str">
        <f>IF(ISNUMBER(MATCH(A751,Closed!$A:$A,0)), "Closed", IF(G751&lt;=2,"Daily",IF(G751&lt;=5,"Weekly",IF(G751&lt;=31,"Monthly",IF(G751&lt;=90,"Quarterly",IF(G751&lt;=180,"Semi-annual",IF(G751&lt;=366,"Annual","Missing Data")))))))</f>
        <v>Weekly</v>
      </c>
      <c r="I751" s="3">
        <f>VLOOKUP($D751,LiquidityProfile!$A:$C,2,0)</f>
        <v>5</v>
      </c>
      <c r="J751" s="3">
        <f>VLOOKUP($D751,LiquidityProfile!$A:$C,3,0)</f>
        <v>15</v>
      </c>
      <c r="K751" s="3" t="str">
        <f t="shared" si="36"/>
        <v>Liquidity Provider</v>
      </c>
      <c r="L751" s="3" t="str">
        <f t="shared" si="37"/>
        <v>Liquidity Provider</v>
      </c>
    </row>
    <row r="752" spans="1:12" ht="15.75" thickBot="1" x14ac:dyDescent="0.3">
      <c r="A752" s="3" t="s">
        <v>1331</v>
      </c>
      <c r="B752" s="3" t="s">
        <v>1332</v>
      </c>
      <c r="C752" s="3" t="s">
        <v>65</v>
      </c>
      <c r="D752" s="3" t="s">
        <v>5</v>
      </c>
      <c r="E752" s="7">
        <v>45933</v>
      </c>
      <c r="F752" s="7">
        <v>45938</v>
      </c>
      <c r="G752" s="3">
        <f t="shared" si="35"/>
        <v>5</v>
      </c>
      <c r="H752" s="3" t="str">
        <f>IF(ISNUMBER(MATCH(A752,Closed!$A:$A,0)), "Closed", IF(G752&lt;=2,"Daily",IF(G752&lt;=5,"Weekly",IF(G752&lt;=31,"Monthly",IF(G752&lt;=90,"Quarterly",IF(G752&lt;=180,"Semi-annual",IF(G752&lt;=366,"Annual","Missing Data")))))))</f>
        <v>Weekly</v>
      </c>
      <c r="I752" s="3">
        <f>VLOOKUP($D752,LiquidityProfile!$A:$C,2,0)</f>
        <v>5</v>
      </c>
      <c r="J752" s="3">
        <f>VLOOKUP($D752,LiquidityProfile!$A:$C,3,0)</f>
        <v>15</v>
      </c>
      <c r="K752" s="3" t="str">
        <f t="shared" si="36"/>
        <v>Liquidity Provider</v>
      </c>
      <c r="L752" s="3" t="str">
        <f t="shared" si="37"/>
        <v>Liquidity Provider</v>
      </c>
    </row>
    <row r="753" spans="1:12" ht="15.75" thickBot="1" x14ac:dyDescent="0.3">
      <c r="A753" s="3" t="s">
        <v>136</v>
      </c>
      <c r="B753" s="3" t="s">
        <v>137</v>
      </c>
      <c r="C753" s="3" t="s">
        <v>65</v>
      </c>
      <c r="D753" s="3" t="s">
        <v>5</v>
      </c>
      <c r="E753" s="7">
        <v>45933</v>
      </c>
      <c r="F753" s="7">
        <v>45938</v>
      </c>
      <c r="G753" s="3">
        <f t="shared" si="35"/>
        <v>5</v>
      </c>
      <c r="H753" s="3" t="str">
        <f>IF(ISNUMBER(MATCH(A753,Closed!$A:$A,0)), "Closed", IF(G753&lt;=2,"Daily",IF(G753&lt;=5,"Weekly",IF(G753&lt;=31,"Monthly",IF(G753&lt;=90,"Quarterly",IF(G753&lt;=180,"Semi-annual",IF(G753&lt;=366,"Annual","Missing Data")))))))</f>
        <v>Weekly</v>
      </c>
      <c r="I753" s="3">
        <f>VLOOKUP($D753,LiquidityProfile!$A:$C,2,0)</f>
        <v>5</v>
      </c>
      <c r="J753" s="3">
        <f>VLOOKUP($D753,LiquidityProfile!$A:$C,3,0)</f>
        <v>15</v>
      </c>
      <c r="K753" s="3" t="str">
        <f t="shared" si="36"/>
        <v>Liquidity Provider</v>
      </c>
      <c r="L753" s="3" t="str">
        <f t="shared" si="37"/>
        <v>Liquidity Provider</v>
      </c>
    </row>
    <row r="754" spans="1:12" ht="15.75" thickBot="1" x14ac:dyDescent="0.3">
      <c r="A754" s="3" t="s">
        <v>836</v>
      </c>
      <c r="B754" s="3" t="s">
        <v>837</v>
      </c>
      <c r="C754" s="3" t="s">
        <v>65</v>
      </c>
      <c r="D754" s="3" t="s">
        <v>5</v>
      </c>
      <c r="E754" s="7">
        <v>45933</v>
      </c>
      <c r="F754" s="7">
        <v>45938</v>
      </c>
      <c r="G754" s="3">
        <f t="shared" si="35"/>
        <v>5</v>
      </c>
      <c r="H754" s="3" t="str">
        <f>IF(ISNUMBER(MATCH(A754,Closed!$A:$A,0)), "Closed", IF(G754&lt;=2,"Daily",IF(G754&lt;=5,"Weekly",IF(G754&lt;=31,"Monthly",IF(G754&lt;=90,"Quarterly",IF(G754&lt;=180,"Semi-annual",IF(G754&lt;=366,"Annual","Missing Data")))))))</f>
        <v>Weekly</v>
      </c>
      <c r="I754" s="3">
        <f>VLOOKUP($D754,LiquidityProfile!$A:$C,2,0)</f>
        <v>5</v>
      </c>
      <c r="J754" s="3">
        <f>VLOOKUP($D754,LiquidityProfile!$A:$C,3,0)</f>
        <v>15</v>
      </c>
      <c r="K754" s="3" t="str">
        <f t="shared" si="36"/>
        <v>Liquidity Provider</v>
      </c>
      <c r="L754" s="3" t="str">
        <f t="shared" si="37"/>
        <v>Liquidity Provider</v>
      </c>
    </row>
    <row r="755" spans="1:12" ht="15.75" thickBot="1" x14ac:dyDescent="0.3">
      <c r="A755" s="3" t="s">
        <v>2036</v>
      </c>
      <c r="B755" s="3" t="s">
        <v>2037</v>
      </c>
      <c r="C755" s="3" t="s">
        <v>65</v>
      </c>
      <c r="D755" s="3" t="s">
        <v>5</v>
      </c>
      <c r="E755" s="7">
        <v>45933</v>
      </c>
      <c r="F755" s="7">
        <v>45938</v>
      </c>
      <c r="G755" s="3">
        <f t="shared" si="35"/>
        <v>5</v>
      </c>
      <c r="H755" s="3" t="str">
        <f>IF(ISNUMBER(MATCH(A755,Closed!$A:$A,0)), "Closed", IF(G755&lt;=2,"Daily",IF(G755&lt;=5,"Weekly",IF(G755&lt;=31,"Monthly",IF(G755&lt;=90,"Quarterly",IF(G755&lt;=180,"Semi-annual",IF(G755&lt;=366,"Annual","Missing Data")))))))</f>
        <v>Weekly</v>
      </c>
      <c r="I755" s="3">
        <f>VLOOKUP($D755,LiquidityProfile!$A:$C,2,0)</f>
        <v>5</v>
      </c>
      <c r="J755" s="3">
        <f>VLOOKUP($D755,LiquidityProfile!$A:$C,3,0)</f>
        <v>15</v>
      </c>
      <c r="K755" s="3" t="str">
        <f t="shared" si="36"/>
        <v>Liquidity Provider</v>
      </c>
      <c r="L755" s="3" t="str">
        <f t="shared" si="37"/>
        <v>Liquidity Provider</v>
      </c>
    </row>
    <row r="756" spans="1:12" ht="15.75" thickBot="1" x14ac:dyDescent="0.3">
      <c r="A756" s="3" t="s">
        <v>1143</v>
      </c>
      <c r="B756" s="3" t="s">
        <v>1144</v>
      </c>
      <c r="C756" s="3" t="s">
        <v>65</v>
      </c>
      <c r="D756" s="3" t="s">
        <v>5</v>
      </c>
      <c r="E756" s="7">
        <v>45933</v>
      </c>
      <c r="F756" s="7">
        <v>45938</v>
      </c>
      <c r="G756" s="3">
        <f t="shared" si="35"/>
        <v>5</v>
      </c>
      <c r="H756" s="3" t="str">
        <f>IF(ISNUMBER(MATCH(A756,Closed!$A:$A,0)), "Closed", IF(G756&lt;=2,"Daily",IF(G756&lt;=5,"Weekly",IF(G756&lt;=31,"Monthly",IF(G756&lt;=90,"Quarterly",IF(G756&lt;=180,"Semi-annual",IF(G756&lt;=366,"Annual","Missing Data")))))))</f>
        <v>Weekly</v>
      </c>
      <c r="I756" s="3">
        <f>VLOOKUP($D756,LiquidityProfile!$A:$C,2,0)</f>
        <v>5</v>
      </c>
      <c r="J756" s="3">
        <f>VLOOKUP($D756,LiquidityProfile!$A:$C,3,0)</f>
        <v>15</v>
      </c>
      <c r="K756" s="3" t="str">
        <f t="shared" si="36"/>
        <v>Liquidity Provider</v>
      </c>
      <c r="L756" s="3" t="str">
        <f t="shared" si="37"/>
        <v>Liquidity Provider</v>
      </c>
    </row>
    <row r="757" spans="1:12" ht="15.75" thickBot="1" x14ac:dyDescent="0.3">
      <c r="A757" s="3" t="s">
        <v>1151</v>
      </c>
      <c r="B757" s="3" t="s">
        <v>1152</v>
      </c>
      <c r="C757" s="3" t="s">
        <v>65</v>
      </c>
      <c r="D757" s="3" t="s">
        <v>5</v>
      </c>
      <c r="E757" s="7">
        <v>45936</v>
      </c>
      <c r="F757" s="7">
        <v>45938</v>
      </c>
      <c r="G757" s="3">
        <f t="shared" si="35"/>
        <v>2</v>
      </c>
      <c r="H757" s="3" t="str">
        <f>IF(ISNUMBER(MATCH(A757,Closed!$A:$A,0)), "Closed", IF(G757&lt;=2,"Daily",IF(G757&lt;=5,"Weekly",IF(G757&lt;=31,"Monthly",IF(G757&lt;=90,"Quarterly",IF(G757&lt;=180,"Semi-annual",IF(G757&lt;=366,"Annual","Missing Data")))))))</f>
        <v>Daily</v>
      </c>
      <c r="I757" s="3">
        <f>VLOOKUP($D757,LiquidityProfile!$A:$C,2,0)</f>
        <v>5</v>
      </c>
      <c r="J757" s="3">
        <f>VLOOKUP($D757,LiquidityProfile!$A:$C,3,0)</f>
        <v>15</v>
      </c>
      <c r="K757" s="3" t="str">
        <f t="shared" si="36"/>
        <v>Liquidity Provider</v>
      </c>
      <c r="L757" s="3" t="str">
        <f t="shared" si="37"/>
        <v>Liquidity Provider</v>
      </c>
    </row>
    <row r="758" spans="1:12" ht="15.75" thickBot="1" x14ac:dyDescent="0.3">
      <c r="A758" s="3" t="s">
        <v>1351</v>
      </c>
      <c r="B758" s="3" t="s">
        <v>1352</v>
      </c>
      <c r="C758" s="3" t="s">
        <v>65</v>
      </c>
      <c r="D758" s="3" t="s">
        <v>5</v>
      </c>
      <c r="E758" s="7">
        <v>45933</v>
      </c>
      <c r="F758" s="7">
        <v>45938</v>
      </c>
      <c r="G758" s="3">
        <f t="shared" si="35"/>
        <v>5</v>
      </c>
      <c r="H758" s="3" t="str">
        <f>IF(ISNUMBER(MATCH(A758,Closed!$A:$A,0)), "Closed", IF(G758&lt;=2,"Daily",IF(G758&lt;=5,"Weekly",IF(G758&lt;=31,"Monthly",IF(G758&lt;=90,"Quarterly",IF(G758&lt;=180,"Semi-annual",IF(G758&lt;=366,"Annual","Missing Data")))))))</f>
        <v>Weekly</v>
      </c>
      <c r="I758" s="3">
        <f>VLOOKUP($D758,LiquidityProfile!$A:$C,2,0)</f>
        <v>5</v>
      </c>
      <c r="J758" s="3">
        <f>VLOOKUP($D758,LiquidityProfile!$A:$C,3,0)</f>
        <v>15</v>
      </c>
      <c r="K758" s="3" t="str">
        <f t="shared" si="36"/>
        <v>Liquidity Provider</v>
      </c>
      <c r="L758" s="3" t="str">
        <f t="shared" si="37"/>
        <v>Liquidity Provider</v>
      </c>
    </row>
    <row r="759" spans="1:12" ht="15.75" thickBot="1" x14ac:dyDescent="0.3">
      <c r="A759" s="3" t="s">
        <v>2038</v>
      </c>
      <c r="B759" s="3" t="s">
        <v>2039</v>
      </c>
      <c r="C759" s="3" t="s">
        <v>65</v>
      </c>
      <c r="D759" s="3" t="s">
        <v>5</v>
      </c>
      <c r="E759" s="7">
        <v>45933</v>
      </c>
      <c r="F759" s="7">
        <v>45938</v>
      </c>
      <c r="G759" s="3">
        <f t="shared" si="35"/>
        <v>5</v>
      </c>
      <c r="H759" s="3" t="str">
        <f>IF(ISNUMBER(MATCH(A759,Closed!$A:$A,0)), "Closed", IF(G759&lt;=2,"Daily",IF(G759&lt;=5,"Weekly",IF(G759&lt;=31,"Monthly",IF(G759&lt;=90,"Quarterly",IF(G759&lt;=180,"Semi-annual",IF(G759&lt;=366,"Annual","Missing Data")))))))</f>
        <v>Weekly</v>
      </c>
      <c r="I759" s="3">
        <f>VLOOKUP($D759,LiquidityProfile!$A:$C,2,0)</f>
        <v>5</v>
      </c>
      <c r="J759" s="3">
        <f>VLOOKUP($D759,LiquidityProfile!$A:$C,3,0)</f>
        <v>15</v>
      </c>
      <c r="K759" s="3" t="str">
        <f t="shared" si="36"/>
        <v>Liquidity Provider</v>
      </c>
      <c r="L759" s="3" t="str">
        <f t="shared" si="37"/>
        <v>Liquidity Provider</v>
      </c>
    </row>
    <row r="760" spans="1:12" ht="15.75" thickBot="1" x14ac:dyDescent="0.3">
      <c r="A760" s="3" t="s">
        <v>1100</v>
      </c>
      <c r="B760" s="3" t="s">
        <v>1101</v>
      </c>
      <c r="C760" s="3" t="s">
        <v>65</v>
      </c>
      <c r="D760" s="3" t="s">
        <v>5</v>
      </c>
      <c r="E760" s="7">
        <v>45933</v>
      </c>
      <c r="F760" s="7">
        <v>45938</v>
      </c>
      <c r="G760" s="3">
        <f t="shared" si="35"/>
        <v>5</v>
      </c>
      <c r="H760" s="3" t="str">
        <f>IF(ISNUMBER(MATCH(A760,Closed!$A:$A,0)), "Closed", IF(G760&lt;=2,"Daily",IF(G760&lt;=5,"Weekly",IF(G760&lt;=31,"Monthly",IF(G760&lt;=90,"Quarterly",IF(G760&lt;=180,"Semi-annual",IF(G760&lt;=366,"Annual","Missing Data")))))))</f>
        <v>Weekly</v>
      </c>
      <c r="I760" s="3">
        <f>VLOOKUP($D760,LiquidityProfile!$A:$C,2,0)</f>
        <v>5</v>
      </c>
      <c r="J760" s="3">
        <f>VLOOKUP($D760,LiquidityProfile!$A:$C,3,0)</f>
        <v>15</v>
      </c>
      <c r="K760" s="3" t="str">
        <f t="shared" si="36"/>
        <v>Liquidity Provider</v>
      </c>
      <c r="L760" s="3" t="str">
        <f t="shared" si="37"/>
        <v>Liquidity Provider</v>
      </c>
    </row>
    <row r="761" spans="1:12" ht="15.75" thickBot="1" x14ac:dyDescent="0.3">
      <c r="A761" s="3" t="s">
        <v>2040</v>
      </c>
      <c r="B761" s="3" t="s">
        <v>2041</v>
      </c>
      <c r="C761" s="3" t="s">
        <v>65</v>
      </c>
      <c r="D761" s="3" t="s">
        <v>5</v>
      </c>
      <c r="E761" s="7">
        <v>45933</v>
      </c>
      <c r="F761" s="7">
        <v>45938</v>
      </c>
      <c r="G761" s="3">
        <f t="shared" si="35"/>
        <v>5</v>
      </c>
      <c r="H761" s="3" t="str">
        <f>IF(ISNUMBER(MATCH(A761,Closed!$A:$A,0)), "Closed", IF(G761&lt;=2,"Daily",IF(G761&lt;=5,"Weekly",IF(G761&lt;=31,"Monthly",IF(G761&lt;=90,"Quarterly",IF(G761&lt;=180,"Semi-annual",IF(G761&lt;=366,"Annual","Missing Data")))))))</f>
        <v>Weekly</v>
      </c>
      <c r="I761" s="3">
        <f>VLOOKUP($D761,LiquidityProfile!$A:$C,2,0)</f>
        <v>5</v>
      </c>
      <c r="J761" s="3">
        <f>VLOOKUP($D761,LiquidityProfile!$A:$C,3,0)</f>
        <v>15</v>
      </c>
      <c r="K761" s="3" t="str">
        <f t="shared" si="36"/>
        <v>Liquidity Provider</v>
      </c>
      <c r="L761" s="3" t="str">
        <f t="shared" si="37"/>
        <v>Liquidity Provider</v>
      </c>
    </row>
    <row r="762" spans="1:12" ht="15.75" thickBot="1" x14ac:dyDescent="0.3">
      <c r="A762" s="3" t="s">
        <v>1329</v>
      </c>
      <c r="B762" s="3" t="s">
        <v>1330</v>
      </c>
      <c r="C762" s="3" t="s">
        <v>65</v>
      </c>
      <c r="D762" s="3" t="s">
        <v>5</v>
      </c>
      <c r="E762" s="7">
        <v>45936</v>
      </c>
      <c r="F762" s="7">
        <v>45938</v>
      </c>
      <c r="G762" s="3">
        <f t="shared" si="35"/>
        <v>2</v>
      </c>
      <c r="H762" s="3" t="str">
        <f>IF(ISNUMBER(MATCH(A762,Closed!$A:$A,0)), "Closed", IF(G762&lt;=2,"Daily",IF(G762&lt;=5,"Weekly",IF(G762&lt;=31,"Monthly",IF(G762&lt;=90,"Quarterly",IF(G762&lt;=180,"Semi-annual",IF(G762&lt;=366,"Annual","Missing Data")))))))</f>
        <v>Daily</v>
      </c>
      <c r="I762" s="3">
        <f>VLOOKUP($D762,LiquidityProfile!$A:$C,2,0)</f>
        <v>5</v>
      </c>
      <c r="J762" s="3">
        <f>VLOOKUP($D762,LiquidityProfile!$A:$C,3,0)</f>
        <v>15</v>
      </c>
      <c r="K762" s="3" t="str">
        <f t="shared" si="36"/>
        <v>Liquidity Provider</v>
      </c>
      <c r="L762" s="3" t="str">
        <f t="shared" si="37"/>
        <v>Liquidity Provider</v>
      </c>
    </row>
    <row r="763" spans="1:12" ht="15.75" thickBot="1" x14ac:dyDescent="0.3">
      <c r="A763" s="3" t="s">
        <v>1098</v>
      </c>
      <c r="B763" s="3" t="s">
        <v>1099</v>
      </c>
      <c r="C763" s="3" t="s">
        <v>65</v>
      </c>
      <c r="D763" s="3" t="s">
        <v>5</v>
      </c>
      <c r="E763" s="7">
        <v>45936</v>
      </c>
      <c r="F763" s="7">
        <v>45938</v>
      </c>
      <c r="G763" s="3">
        <f t="shared" si="35"/>
        <v>2</v>
      </c>
      <c r="H763" s="3" t="str">
        <f>IF(ISNUMBER(MATCH(A763,Closed!$A:$A,0)), "Closed", IF(G763&lt;=2,"Daily",IF(G763&lt;=5,"Weekly",IF(G763&lt;=31,"Monthly",IF(G763&lt;=90,"Quarterly",IF(G763&lt;=180,"Semi-annual",IF(G763&lt;=366,"Annual","Missing Data")))))))</f>
        <v>Daily</v>
      </c>
      <c r="I763" s="3">
        <f>VLOOKUP($D763,LiquidityProfile!$A:$C,2,0)</f>
        <v>5</v>
      </c>
      <c r="J763" s="3">
        <f>VLOOKUP($D763,LiquidityProfile!$A:$C,3,0)</f>
        <v>15</v>
      </c>
      <c r="K763" s="3" t="str">
        <f t="shared" si="36"/>
        <v>Liquidity Provider</v>
      </c>
      <c r="L763" s="3" t="str">
        <f t="shared" si="37"/>
        <v>Liquidity Provider</v>
      </c>
    </row>
    <row r="764" spans="1:12" ht="15.75" thickBot="1" x14ac:dyDescent="0.3">
      <c r="A764" s="3" t="s">
        <v>1107</v>
      </c>
      <c r="B764" s="3" t="s">
        <v>1108</v>
      </c>
      <c r="C764" s="3" t="s">
        <v>65</v>
      </c>
      <c r="D764" s="3" t="s">
        <v>5</v>
      </c>
      <c r="E764" s="7">
        <v>45936</v>
      </c>
      <c r="F764" s="7">
        <v>45938</v>
      </c>
      <c r="G764" s="3">
        <f t="shared" si="35"/>
        <v>2</v>
      </c>
      <c r="H764" s="3" t="str">
        <f>IF(ISNUMBER(MATCH(A764,Closed!$A:$A,0)), "Closed", IF(G764&lt;=2,"Daily",IF(G764&lt;=5,"Weekly",IF(G764&lt;=31,"Monthly",IF(G764&lt;=90,"Quarterly",IF(G764&lt;=180,"Semi-annual",IF(G764&lt;=366,"Annual","Missing Data")))))))</f>
        <v>Daily</v>
      </c>
      <c r="I764" s="3">
        <f>VLOOKUP($D764,LiquidityProfile!$A:$C,2,0)</f>
        <v>5</v>
      </c>
      <c r="J764" s="3">
        <f>VLOOKUP($D764,LiquidityProfile!$A:$C,3,0)</f>
        <v>15</v>
      </c>
      <c r="K764" s="3" t="str">
        <f t="shared" si="36"/>
        <v>Liquidity Provider</v>
      </c>
      <c r="L764" s="3" t="str">
        <f t="shared" si="37"/>
        <v>Liquidity Provider</v>
      </c>
    </row>
    <row r="765" spans="1:12" ht="15.75" thickBot="1" x14ac:dyDescent="0.3">
      <c r="A765" s="3" t="s">
        <v>1189</v>
      </c>
      <c r="B765" s="3" t="s">
        <v>1190</v>
      </c>
      <c r="C765" s="3" t="s">
        <v>65</v>
      </c>
      <c r="D765" s="3" t="s">
        <v>5</v>
      </c>
      <c r="E765" s="7">
        <v>45936</v>
      </c>
      <c r="F765" s="7">
        <v>45938</v>
      </c>
      <c r="G765" s="3">
        <f t="shared" si="35"/>
        <v>2</v>
      </c>
      <c r="H765" s="3" t="str">
        <f>IF(ISNUMBER(MATCH(A765,Closed!$A:$A,0)), "Closed", IF(G765&lt;=2,"Daily",IF(G765&lt;=5,"Weekly",IF(G765&lt;=31,"Monthly",IF(G765&lt;=90,"Quarterly",IF(G765&lt;=180,"Semi-annual",IF(G765&lt;=366,"Annual","Missing Data")))))))</f>
        <v>Daily</v>
      </c>
      <c r="I765" s="3">
        <f>VLOOKUP($D765,LiquidityProfile!$A:$C,2,0)</f>
        <v>5</v>
      </c>
      <c r="J765" s="3">
        <f>VLOOKUP($D765,LiquidityProfile!$A:$C,3,0)</f>
        <v>15</v>
      </c>
      <c r="K765" s="3" t="str">
        <f t="shared" si="36"/>
        <v>Liquidity Provider</v>
      </c>
      <c r="L765" s="3" t="str">
        <f t="shared" si="37"/>
        <v>Liquidity Provider</v>
      </c>
    </row>
    <row r="766" spans="1:12" ht="15.75" thickBot="1" x14ac:dyDescent="0.3">
      <c r="A766" s="3" t="s">
        <v>1111</v>
      </c>
      <c r="B766" s="3" t="s">
        <v>1112</v>
      </c>
      <c r="C766" s="3" t="s">
        <v>65</v>
      </c>
      <c r="D766" s="3" t="s">
        <v>5</v>
      </c>
      <c r="E766" s="7">
        <v>45936</v>
      </c>
      <c r="F766" s="7">
        <v>45938</v>
      </c>
      <c r="G766" s="3">
        <f t="shared" si="35"/>
        <v>2</v>
      </c>
      <c r="H766" s="3" t="str">
        <f>IF(ISNUMBER(MATCH(A766,Closed!$A:$A,0)), "Closed", IF(G766&lt;=2,"Daily",IF(G766&lt;=5,"Weekly",IF(G766&lt;=31,"Monthly",IF(G766&lt;=90,"Quarterly",IF(G766&lt;=180,"Semi-annual",IF(G766&lt;=366,"Annual","Missing Data")))))))</f>
        <v>Daily</v>
      </c>
      <c r="I766" s="3">
        <f>VLOOKUP($D766,LiquidityProfile!$A:$C,2,0)</f>
        <v>5</v>
      </c>
      <c r="J766" s="3">
        <f>VLOOKUP($D766,LiquidityProfile!$A:$C,3,0)</f>
        <v>15</v>
      </c>
      <c r="K766" s="3" t="str">
        <f t="shared" si="36"/>
        <v>Liquidity Provider</v>
      </c>
      <c r="L766" s="3" t="str">
        <f t="shared" si="37"/>
        <v>Liquidity Provider</v>
      </c>
    </row>
    <row r="767" spans="1:12" ht="15.75" thickBot="1" x14ac:dyDescent="0.3">
      <c r="A767" s="3" t="s">
        <v>1092</v>
      </c>
      <c r="B767" s="3" t="s">
        <v>1093</v>
      </c>
      <c r="C767" s="3" t="s">
        <v>65</v>
      </c>
      <c r="D767" s="3" t="s">
        <v>5</v>
      </c>
      <c r="E767" s="7">
        <v>45933</v>
      </c>
      <c r="F767" s="7">
        <v>45938</v>
      </c>
      <c r="G767" s="3">
        <f t="shared" si="35"/>
        <v>5</v>
      </c>
      <c r="H767" s="3" t="str">
        <f>IF(ISNUMBER(MATCH(A767,Closed!$A:$A,0)), "Closed", IF(G767&lt;=2,"Daily",IF(G767&lt;=5,"Weekly",IF(G767&lt;=31,"Monthly",IF(G767&lt;=90,"Quarterly",IF(G767&lt;=180,"Semi-annual",IF(G767&lt;=366,"Annual","Missing Data")))))))</f>
        <v>Weekly</v>
      </c>
      <c r="I767" s="3">
        <f>VLOOKUP($D767,LiquidityProfile!$A:$C,2,0)</f>
        <v>5</v>
      </c>
      <c r="J767" s="3">
        <f>VLOOKUP($D767,LiquidityProfile!$A:$C,3,0)</f>
        <v>15</v>
      </c>
      <c r="K767" s="3" t="str">
        <f t="shared" si="36"/>
        <v>Liquidity Provider</v>
      </c>
      <c r="L767" s="3" t="str">
        <f t="shared" si="37"/>
        <v>Liquidity Provider</v>
      </c>
    </row>
    <row r="768" spans="1:12" ht="15.75" thickBot="1" x14ac:dyDescent="0.3">
      <c r="A768" s="3" t="s">
        <v>1088</v>
      </c>
      <c r="B768" s="3" t="s">
        <v>1089</v>
      </c>
      <c r="C768" s="3" t="s">
        <v>65</v>
      </c>
      <c r="D768" s="3" t="s">
        <v>5</v>
      </c>
      <c r="E768" s="7">
        <v>45936</v>
      </c>
      <c r="F768" s="7">
        <v>45938</v>
      </c>
      <c r="G768" s="3">
        <f t="shared" si="35"/>
        <v>2</v>
      </c>
      <c r="H768" s="3" t="str">
        <f>IF(ISNUMBER(MATCH(A768,Closed!$A:$A,0)), "Closed", IF(G768&lt;=2,"Daily",IF(G768&lt;=5,"Weekly",IF(G768&lt;=31,"Monthly",IF(G768&lt;=90,"Quarterly",IF(G768&lt;=180,"Semi-annual",IF(G768&lt;=366,"Annual","Missing Data")))))))</f>
        <v>Daily</v>
      </c>
      <c r="I768" s="3">
        <f>VLOOKUP($D768,LiquidityProfile!$A:$C,2,0)</f>
        <v>5</v>
      </c>
      <c r="J768" s="3">
        <f>VLOOKUP($D768,LiquidityProfile!$A:$C,3,0)</f>
        <v>15</v>
      </c>
      <c r="K768" s="3" t="str">
        <f t="shared" si="36"/>
        <v>Liquidity Provider</v>
      </c>
      <c r="L768" s="3" t="str">
        <f t="shared" si="37"/>
        <v>Liquidity Provider</v>
      </c>
    </row>
    <row r="769" spans="1:12" ht="15.75" thickBot="1" x14ac:dyDescent="0.3">
      <c r="A769" s="3" t="s">
        <v>1102</v>
      </c>
      <c r="B769" s="3" t="s">
        <v>1103</v>
      </c>
      <c r="C769" s="3" t="s">
        <v>65</v>
      </c>
      <c r="D769" s="3" t="s">
        <v>5</v>
      </c>
      <c r="E769" s="7">
        <v>45937</v>
      </c>
      <c r="F769" s="7">
        <v>45938</v>
      </c>
      <c r="G769" s="3">
        <f t="shared" si="35"/>
        <v>1</v>
      </c>
      <c r="H769" s="3" t="str">
        <f>IF(ISNUMBER(MATCH(A769,Closed!$A:$A,0)), "Closed", IF(G769&lt;=2,"Daily",IF(G769&lt;=5,"Weekly",IF(G769&lt;=31,"Monthly",IF(G769&lt;=90,"Quarterly",IF(G769&lt;=180,"Semi-annual",IF(G769&lt;=366,"Annual","Missing Data")))))))</f>
        <v>Daily</v>
      </c>
      <c r="I769" s="3">
        <f>VLOOKUP($D769,LiquidityProfile!$A:$C,2,0)</f>
        <v>5</v>
      </c>
      <c r="J769" s="3">
        <f>VLOOKUP($D769,LiquidityProfile!$A:$C,3,0)</f>
        <v>15</v>
      </c>
      <c r="K769" s="3" t="str">
        <f t="shared" si="36"/>
        <v>Liquidity Provider</v>
      </c>
      <c r="L769" s="3" t="str">
        <f t="shared" si="37"/>
        <v>Liquidity Provider</v>
      </c>
    </row>
    <row r="770" spans="1:12" ht="15.75" thickBot="1" x14ac:dyDescent="0.3">
      <c r="A770" s="3" t="s">
        <v>1167</v>
      </c>
      <c r="B770" s="3" t="s">
        <v>1168</v>
      </c>
      <c r="C770" s="3" t="s">
        <v>65</v>
      </c>
      <c r="D770" s="3" t="s">
        <v>5</v>
      </c>
      <c r="E770" s="7">
        <v>45933</v>
      </c>
      <c r="F770" s="7">
        <v>45938</v>
      </c>
      <c r="G770" s="3">
        <f t="shared" ref="G770:G833" si="38">IF(ISBLANK(E770), "", F770-E770)</f>
        <v>5</v>
      </c>
      <c r="H770" s="3" t="str">
        <f>IF(ISNUMBER(MATCH(A770,Closed!$A:$A,0)), "Closed", IF(G770&lt;=2,"Daily",IF(G770&lt;=5,"Weekly",IF(G770&lt;=31,"Monthly",IF(G770&lt;=90,"Quarterly",IF(G770&lt;=180,"Semi-annual",IF(G770&lt;=366,"Annual","Missing Data")))))))</f>
        <v>Weekly</v>
      </c>
      <c r="I770" s="3">
        <f>VLOOKUP($D770,LiquidityProfile!$A:$C,2,0)</f>
        <v>5</v>
      </c>
      <c r="J770" s="3">
        <f>VLOOKUP($D770,LiquidityProfile!$A:$C,3,0)</f>
        <v>15</v>
      </c>
      <c r="K770" s="3" t="str">
        <f t="shared" si="36"/>
        <v>Liquidity Provider</v>
      </c>
      <c r="L770" s="3" t="str">
        <f t="shared" si="37"/>
        <v>Liquidity Provider</v>
      </c>
    </row>
    <row r="771" spans="1:12" ht="15.75" thickBot="1" x14ac:dyDescent="0.3">
      <c r="A771" s="3" t="s">
        <v>2042</v>
      </c>
      <c r="B771" s="3" t="s">
        <v>2043</v>
      </c>
      <c r="C771" s="3" t="s">
        <v>65</v>
      </c>
      <c r="D771" s="3" t="s">
        <v>5</v>
      </c>
      <c r="E771" s="7">
        <v>45936</v>
      </c>
      <c r="F771" s="7">
        <v>45938</v>
      </c>
      <c r="G771" s="3">
        <f t="shared" si="38"/>
        <v>2</v>
      </c>
      <c r="H771" s="3" t="str">
        <f>IF(ISNUMBER(MATCH(A771,Closed!$A:$A,0)), "Closed", IF(G771&lt;=2,"Daily",IF(G771&lt;=5,"Weekly",IF(G771&lt;=31,"Monthly",IF(G771&lt;=90,"Quarterly",IF(G771&lt;=180,"Semi-annual",IF(G771&lt;=366,"Annual","Missing Data")))))))</f>
        <v>Daily</v>
      </c>
      <c r="I771" s="3">
        <f>VLOOKUP($D771,LiquidityProfile!$A:$C,2,0)</f>
        <v>5</v>
      </c>
      <c r="J771" s="3">
        <f>VLOOKUP($D771,LiquidityProfile!$A:$C,3,0)</f>
        <v>15</v>
      </c>
      <c r="K771" s="3" t="str">
        <f t="shared" si="36"/>
        <v>Liquidity Provider</v>
      </c>
      <c r="L771" s="3" t="str">
        <f t="shared" si="37"/>
        <v>Liquidity Provider</v>
      </c>
    </row>
    <row r="772" spans="1:12" ht="15.75" thickBot="1" x14ac:dyDescent="0.3">
      <c r="A772" s="3" t="s">
        <v>2044</v>
      </c>
      <c r="B772" s="3" t="s">
        <v>2045</v>
      </c>
      <c r="C772" s="3" t="s">
        <v>65</v>
      </c>
      <c r="D772" s="3" t="s">
        <v>5</v>
      </c>
      <c r="E772" s="7">
        <v>45932</v>
      </c>
      <c r="F772" s="7">
        <v>45938</v>
      </c>
      <c r="G772" s="3">
        <f t="shared" si="38"/>
        <v>6</v>
      </c>
      <c r="H772" s="3" t="str">
        <f>IF(ISNUMBER(MATCH(A772,Closed!$A:$A,0)), "Closed", IF(G772&lt;=2,"Daily",IF(G772&lt;=5,"Weekly",IF(G772&lt;=31,"Monthly",IF(G772&lt;=90,"Quarterly",IF(G772&lt;=180,"Semi-annual",IF(G772&lt;=366,"Annual","Missing Data")))))))</f>
        <v>Monthly</v>
      </c>
      <c r="I772" s="3">
        <f>VLOOKUP($D772,LiquidityProfile!$A:$C,2,0)</f>
        <v>5</v>
      </c>
      <c r="J772" s="3">
        <f>VLOOKUP($D772,LiquidityProfile!$A:$C,3,0)</f>
        <v>15</v>
      </c>
      <c r="K772" s="3" t="str">
        <f t="shared" si="36"/>
        <v>Liquidity Provider</v>
      </c>
      <c r="L772" s="3" t="str">
        <f t="shared" si="37"/>
        <v>Liquidity Provider</v>
      </c>
    </row>
    <row r="773" spans="1:12" ht="15.75" thickBot="1" x14ac:dyDescent="0.3">
      <c r="A773" s="3" t="s">
        <v>2046</v>
      </c>
      <c r="B773" s="3" t="s">
        <v>2047</v>
      </c>
      <c r="C773" s="3" t="s">
        <v>65</v>
      </c>
      <c r="D773" s="3" t="s">
        <v>5</v>
      </c>
      <c r="E773" s="7">
        <v>45933</v>
      </c>
      <c r="F773" s="7">
        <v>45938</v>
      </c>
      <c r="G773" s="3">
        <f t="shared" si="38"/>
        <v>5</v>
      </c>
      <c r="H773" s="3" t="str">
        <f>IF(ISNUMBER(MATCH(A773,Closed!$A:$A,0)), "Closed", IF(G773&lt;=2,"Daily",IF(G773&lt;=5,"Weekly",IF(G773&lt;=31,"Monthly",IF(G773&lt;=90,"Quarterly",IF(G773&lt;=180,"Semi-annual",IF(G773&lt;=366,"Annual","Missing Data")))))))</f>
        <v>Weekly</v>
      </c>
      <c r="I773" s="3">
        <f>VLOOKUP($D773,LiquidityProfile!$A:$C,2,0)</f>
        <v>5</v>
      </c>
      <c r="J773" s="3">
        <f>VLOOKUP($D773,LiquidityProfile!$A:$C,3,0)</f>
        <v>15</v>
      </c>
      <c r="K773" s="3" t="str">
        <f t="shared" si="36"/>
        <v>Liquidity Provider</v>
      </c>
      <c r="L773" s="3" t="str">
        <f t="shared" si="37"/>
        <v>Liquidity Provider</v>
      </c>
    </row>
    <row r="774" spans="1:12" ht="15.75" thickBot="1" x14ac:dyDescent="0.3">
      <c r="A774" s="3" t="s">
        <v>862</v>
      </c>
      <c r="B774" s="3" t="s">
        <v>863</v>
      </c>
      <c r="C774" s="3" t="s">
        <v>40</v>
      </c>
      <c r="D774" s="3" t="s">
        <v>18</v>
      </c>
      <c r="E774" s="7">
        <v>45936</v>
      </c>
      <c r="F774" s="7">
        <v>45938</v>
      </c>
      <c r="G774" s="3">
        <f t="shared" si="38"/>
        <v>2</v>
      </c>
      <c r="H774" s="3" t="str">
        <f>IF(ISNUMBER(MATCH(A774,Closed!$A:$A,0)), "Closed", IF(G774&lt;=2,"Daily",IF(G774&lt;=5,"Weekly",IF(G774&lt;=31,"Monthly",IF(G774&lt;=90,"Quarterly",IF(G774&lt;=180,"Semi-annual",IF(G774&lt;=366,"Annual","Missing Data")))))))</f>
        <v>Daily</v>
      </c>
      <c r="I774" s="3">
        <f>VLOOKUP($D774,LiquidityProfile!$A:$C,2,0)</f>
        <v>5</v>
      </c>
      <c r="J774" s="3">
        <f>VLOOKUP($D774,LiquidityProfile!$A:$C,3,0)</f>
        <v>15</v>
      </c>
      <c r="K774" s="3" t="str">
        <f t="shared" si="36"/>
        <v>Liquidity Provider</v>
      </c>
      <c r="L774" s="3" t="str">
        <f t="shared" si="37"/>
        <v>Liquidity Provider</v>
      </c>
    </row>
    <row r="775" spans="1:12" ht="15.75" thickBot="1" x14ac:dyDescent="0.3">
      <c r="A775" s="3" t="s">
        <v>2048</v>
      </c>
      <c r="B775" s="3" t="s">
        <v>2049</v>
      </c>
      <c r="C775" s="3" t="s">
        <v>40</v>
      </c>
      <c r="D775" s="3" t="s">
        <v>18</v>
      </c>
      <c r="E775" s="7">
        <v>45933</v>
      </c>
      <c r="F775" s="7">
        <v>45938</v>
      </c>
      <c r="G775" s="3">
        <f t="shared" si="38"/>
        <v>5</v>
      </c>
      <c r="H775" s="3" t="str">
        <f>IF(ISNUMBER(MATCH(A775,Closed!$A:$A,0)), "Closed", IF(G775&lt;=2,"Daily",IF(G775&lt;=5,"Weekly",IF(G775&lt;=31,"Monthly",IF(G775&lt;=90,"Quarterly",IF(G775&lt;=180,"Semi-annual",IF(G775&lt;=366,"Annual","Missing Data")))))))</f>
        <v>Weekly</v>
      </c>
      <c r="I775" s="3">
        <f>VLOOKUP($D775,LiquidityProfile!$A:$C,2,0)</f>
        <v>5</v>
      </c>
      <c r="J775" s="3">
        <f>VLOOKUP($D775,LiquidityProfile!$A:$C,3,0)</f>
        <v>15</v>
      </c>
      <c r="K775" s="3" t="str">
        <f t="shared" si="36"/>
        <v>Liquidity Provider</v>
      </c>
      <c r="L775" s="3" t="str">
        <f t="shared" si="37"/>
        <v>Liquidity Provider</v>
      </c>
    </row>
    <row r="776" spans="1:12" ht="15.75" thickBot="1" x14ac:dyDescent="0.3">
      <c r="A776" s="3" t="s">
        <v>846</v>
      </c>
      <c r="B776" s="3" t="s">
        <v>847</v>
      </c>
      <c r="C776" s="3" t="s">
        <v>40</v>
      </c>
      <c r="D776" s="3" t="s">
        <v>18</v>
      </c>
      <c r="E776" s="7">
        <v>45937</v>
      </c>
      <c r="F776" s="7">
        <v>45938</v>
      </c>
      <c r="G776" s="3">
        <f t="shared" si="38"/>
        <v>1</v>
      </c>
      <c r="H776" s="3" t="str">
        <f>IF(ISNUMBER(MATCH(A776,Closed!$A:$A,0)), "Closed", IF(G776&lt;=2,"Daily",IF(G776&lt;=5,"Weekly",IF(G776&lt;=31,"Monthly",IF(G776&lt;=90,"Quarterly",IF(G776&lt;=180,"Semi-annual",IF(G776&lt;=366,"Annual","Missing Data")))))))</f>
        <v>Daily</v>
      </c>
      <c r="I776" s="3">
        <f>VLOOKUP($D776,LiquidityProfile!$A:$C,2,0)</f>
        <v>5</v>
      </c>
      <c r="J776" s="3">
        <f>VLOOKUP($D776,LiquidityProfile!$A:$C,3,0)</f>
        <v>15</v>
      </c>
      <c r="K776" s="3" t="str">
        <f t="shared" si="36"/>
        <v>Liquidity Provider</v>
      </c>
      <c r="L776" s="3" t="str">
        <f t="shared" si="37"/>
        <v>Liquidity Provider</v>
      </c>
    </row>
    <row r="777" spans="1:12" ht="15.75" thickBot="1" x14ac:dyDescent="0.3">
      <c r="A777" s="3" t="s">
        <v>2050</v>
      </c>
      <c r="B777" s="3" t="s">
        <v>2051</v>
      </c>
      <c r="C777" s="3" t="s">
        <v>40</v>
      </c>
      <c r="D777" s="3" t="s">
        <v>18</v>
      </c>
      <c r="E777" s="7">
        <v>45936</v>
      </c>
      <c r="F777" s="7">
        <v>45938</v>
      </c>
      <c r="G777" s="3">
        <f t="shared" si="38"/>
        <v>2</v>
      </c>
      <c r="H777" s="3" t="str">
        <f>IF(ISNUMBER(MATCH(A777,Closed!$A:$A,0)), "Closed", IF(G777&lt;=2,"Daily",IF(G777&lt;=5,"Weekly",IF(G777&lt;=31,"Monthly",IF(G777&lt;=90,"Quarterly",IF(G777&lt;=180,"Semi-annual",IF(G777&lt;=366,"Annual","Missing Data")))))))</f>
        <v>Daily</v>
      </c>
      <c r="I777" s="3">
        <f>VLOOKUP($D777,LiquidityProfile!$A:$C,2,0)</f>
        <v>5</v>
      </c>
      <c r="J777" s="3">
        <f>VLOOKUP($D777,LiquidityProfile!$A:$C,3,0)</f>
        <v>15</v>
      </c>
      <c r="K777" s="3" t="str">
        <f t="shared" si="36"/>
        <v>Liquidity Provider</v>
      </c>
      <c r="L777" s="3" t="str">
        <f t="shared" si="37"/>
        <v>Liquidity Provider</v>
      </c>
    </row>
    <row r="778" spans="1:12" ht="15.75" thickBot="1" x14ac:dyDescent="0.3">
      <c r="A778" s="3" t="s">
        <v>854</v>
      </c>
      <c r="B778" s="3" t="s">
        <v>855</v>
      </c>
      <c r="C778" s="3" t="s">
        <v>40</v>
      </c>
      <c r="D778" s="3" t="s">
        <v>18</v>
      </c>
      <c r="E778" s="7">
        <v>45937</v>
      </c>
      <c r="F778" s="7">
        <v>45938</v>
      </c>
      <c r="G778" s="3">
        <f t="shared" si="38"/>
        <v>1</v>
      </c>
      <c r="H778" s="3" t="str">
        <f>IF(ISNUMBER(MATCH(A778,Closed!$A:$A,0)), "Closed", IF(G778&lt;=2,"Daily",IF(G778&lt;=5,"Weekly",IF(G778&lt;=31,"Monthly",IF(G778&lt;=90,"Quarterly",IF(G778&lt;=180,"Semi-annual",IF(G778&lt;=366,"Annual","Missing Data")))))))</f>
        <v>Daily</v>
      </c>
      <c r="I778" s="3">
        <f>VLOOKUP($D778,LiquidityProfile!$A:$C,2,0)</f>
        <v>5</v>
      </c>
      <c r="J778" s="3">
        <f>VLOOKUP($D778,LiquidityProfile!$A:$C,3,0)</f>
        <v>15</v>
      </c>
      <c r="K778" s="3" t="str">
        <f t="shared" si="36"/>
        <v>Liquidity Provider</v>
      </c>
      <c r="L778" s="3" t="str">
        <f t="shared" si="37"/>
        <v>Liquidity Provider</v>
      </c>
    </row>
    <row r="779" spans="1:12" ht="24.75" thickBot="1" x14ac:dyDescent="0.3">
      <c r="A779" s="3" t="s">
        <v>850</v>
      </c>
      <c r="B779" s="3" t="s">
        <v>851</v>
      </c>
      <c r="C779" s="3" t="s">
        <v>40</v>
      </c>
      <c r="D779" s="3" t="s">
        <v>18</v>
      </c>
      <c r="E779" s="7">
        <v>45936</v>
      </c>
      <c r="F779" s="7">
        <v>45938</v>
      </c>
      <c r="G779" s="3">
        <f t="shared" si="38"/>
        <v>2</v>
      </c>
      <c r="H779" s="3" t="str">
        <f>IF(ISNUMBER(MATCH(A779,Closed!$A:$A,0)), "Closed", IF(G779&lt;=2,"Daily",IF(G779&lt;=5,"Weekly",IF(G779&lt;=31,"Monthly",IF(G779&lt;=90,"Quarterly",IF(G779&lt;=180,"Semi-annual",IF(G779&lt;=366,"Annual","Missing Data")))))))</f>
        <v>Daily</v>
      </c>
      <c r="I779" s="3">
        <f>VLOOKUP($D779,LiquidityProfile!$A:$C,2,0)</f>
        <v>5</v>
      </c>
      <c r="J779" s="3">
        <f>VLOOKUP($D779,LiquidityProfile!$A:$C,3,0)</f>
        <v>15</v>
      </c>
      <c r="K779" s="3" t="str">
        <f t="shared" si="36"/>
        <v>Liquidity Provider</v>
      </c>
      <c r="L779" s="3" t="str">
        <f t="shared" si="37"/>
        <v>Liquidity Provider</v>
      </c>
    </row>
    <row r="780" spans="1:12" ht="15.75" thickBot="1" x14ac:dyDescent="0.3">
      <c r="A780" s="3" t="s">
        <v>856</v>
      </c>
      <c r="B780" s="3" t="s">
        <v>857</v>
      </c>
      <c r="C780" s="3" t="s">
        <v>40</v>
      </c>
      <c r="D780" s="3" t="s">
        <v>18</v>
      </c>
      <c r="E780" s="7">
        <v>45933</v>
      </c>
      <c r="F780" s="7">
        <v>45938</v>
      </c>
      <c r="G780" s="3">
        <f t="shared" si="38"/>
        <v>5</v>
      </c>
      <c r="H780" s="3" t="str">
        <f>IF(ISNUMBER(MATCH(A780,Closed!$A:$A,0)), "Closed", IF(G780&lt;=2,"Daily",IF(G780&lt;=5,"Weekly",IF(G780&lt;=31,"Monthly",IF(G780&lt;=90,"Quarterly",IF(G780&lt;=180,"Semi-annual",IF(G780&lt;=366,"Annual","Missing Data")))))))</f>
        <v>Weekly</v>
      </c>
      <c r="I780" s="3">
        <f>VLOOKUP($D780,LiquidityProfile!$A:$C,2,0)</f>
        <v>5</v>
      </c>
      <c r="J780" s="3">
        <f>VLOOKUP($D780,LiquidityProfile!$A:$C,3,0)</f>
        <v>15</v>
      </c>
      <c r="K780" s="3" t="str">
        <f t="shared" si="36"/>
        <v>Liquidity Provider</v>
      </c>
      <c r="L780" s="3" t="str">
        <f t="shared" si="37"/>
        <v>Liquidity Provider</v>
      </c>
    </row>
    <row r="781" spans="1:12" ht="15.75" thickBot="1" x14ac:dyDescent="0.3">
      <c r="A781" s="3" t="s">
        <v>2052</v>
      </c>
      <c r="B781" s="3" t="s">
        <v>2053</v>
      </c>
      <c r="C781" s="3" t="s">
        <v>40</v>
      </c>
      <c r="D781" s="3" t="s">
        <v>18</v>
      </c>
      <c r="E781" s="7">
        <v>45936</v>
      </c>
      <c r="F781" s="7">
        <v>45938</v>
      </c>
      <c r="G781" s="3">
        <f t="shared" si="38"/>
        <v>2</v>
      </c>
      <c r="H781" s="3" t="str">
        <f>IF(ISNUMBER(MATCH(A781,Closed!$A:$A,0)), "Closed", IF(G781&lt;=2,"Daily",IF(G781&lt;=5,"Weekly",IF(G781&lt;=31,"Monthly",IF(G781&lt;=90,"Quarterly",IF(G781&lt;=180,"Semi-annual",IF(G781&lt;=366,"Annual","Missing Data")))))))</f>
        <v>Daily</v>
      </c>
      <c r="I781" s="3">
        <f>VLOOKUP($D781,LiquidityProfile!$A:$C,2,0)</f>
        <v>5</v>
      </c>
      <c r="J781" s="3">
        <f>VLOOKUP($D781,LiquidityProfile!$A:$C,3,0)</f>
        <v>15</v>
      </c>
      <c r="K781" s="3" t="str">
        <f t="shared" si="36"/>
        <v>Liquidity Provider</v>
      </c>
      <c r="L781" s="3" t="str">
        <f t="shared" si="37"/>
        <v>Liquidity Provider</v>
      </c>
    </row>
    <row r="782" spans="1:12" ht="15.75" thickBot="1" x14ac:dyDescent="0.3">
      <c r="A782" s="3" t="s">
        <v>838</v>
      </c>
      <c r="B782" s="3" t="s">
        <v>839</v>
      </c>
      <c r="C782" s="3" t="s">
        <v>40</v>
      </c>
      <c r="D782" s="3" t="s">
        <v>18</v>
      </c>
      <c r="E782" s="7">
        <v>45937</v>
      </c>
      <c r="F782" s="7">
        <v>45938</v>
      </c>
      <c r="G782" s="3">
        <f t="shared" si="38"/>
        <v>1</v>
      </c>
      <c r="H782" s="3" t="str">
        <f>IF(ISNUMBER(MATCH(A782,Closed!$A:$A,0)), "Closed", IF(G782&lt;=2,"Daily",IF(G782&lt;=5,"Weekly",IF(G782&lt;=31,"Monthly",IF(G782&lt;=90,"Quarterly",IF(G782&lt;=180,"Semi-annual",IF(G782&lt;=366,"Annual","Missing Data")))))))</f>
        <v>Daily</v>
      </c>
      <c r="I782" s="3">
        <f>VLOOKUP($D782,LiquidityProfile!$A:$C,2,0)</f>
        <v>5</v>
      </c>
      <c r="J782" s="3">
        <f>VLOOKUP($D782,LiquidityProfile!$A:$C,3,0)</f>
        <v>15</v>
      </c>
      <c r="K782" s="3" t="str">
        <f t="shared" si="36"/>
        <v>Liquidity Provider</v>
      </c>
      <c r="L782" s="3" t="str">
        <f t="shared" si="37"/>
        <v>Liquidity Provider</v>
      </c>
    </row>
    <row r="783" spans="1:12" ht="24.75" thickBot="1" x14ac:dyDescent="0.3">
      <c r="A783" s="3" t="s">
        <v>844</v>
      </c>
      <c r="B783" s="3" t="s">
        <v>845</v>
      </c>
      <c r="C783" s="3" t="s">
        <v>40</v>
      </c>
      <c r="D783" s="3" t="s">
        <v>18</v>
      </c>
      <c r="E783" s="7">
        <v>45936</v>
      </c>
      <c r="F783" s="7">
        <v>45938</v>
      </c>
      <c r="G783" s="3">
        <f t="shared" si="38"/>
        <v>2</v>
      </c>
      <c r="H783" s="3" t="str">
        <f>IF(ISNUMBER(MATCH(A783,Closed!$A:$A,0)), "Closed", IF(G783&lt;=2,"Daily",IF(G783&lt;=5,"Weekly",IF(G783&lt;=31,"Monthly",IF(G783&lt;=90,"Quarterly",IF(G783&lt;=180,"Semi-annual",IF(G783&lt;=366,"Annual","Missing Data")))))))</f>
        <v>Daily</v>
      </c>
      <c r="I783" s="3">
        <f>VLOOKUP($D783,LiquidityProfile!$A:$C,2,0)</f>
        <v>5</v>
      </c>
      <c r="J783" s="3">
        <f>VLOOKUP($D783,LiquidityProfile!$A:$C,3,0)</f>
        <v>15</v>
      </c>
      <c r="K783" s="3" t="str">
        <f t="shared" si="36"/>
        <v>Liquidity Provider</v>
      </c>
      <c r="L783" s="3" t="str">
        <f t="shared" si="37"/>
        <v>Liquidity Provider</v>
      </c>
    </row>
    <row r="784" spans="1:12" ht="24.75" thickBot="1" x14ac:dyDescent="0.3">
      <c r="A784" s="3" t="s">
        <v>860</v>
      </c>
      <c r="B784" s="3" t="s">
        <v>861</v>
      </c>
      <c r="C784" s="3" t="s">
        <v>40</v>
      </c>
      <c r="D784" s="3" t="s">
        <v>18</v>
      </c>
      <c r="E784" s="7">
        <v>45936</v>
      </c>
      <c r="F784" s="7">
        <v>45938</v>
      </c>
      <c r="G784" s="3">
        <f t="shared" si="38"/>
        <v>2</v>
      </c>
      <c r="H784" s="3" t="str">
        <f>IF(ISNUMBER(MATCH(A784,Closed!$A:$A,0)), "Closed", IF(G784&lt;=2,"Daily",IF(G784&lt;=5,"Weekly",IF(G784&lt;=31,"Monthly",IF(G784&lt;=90,"Quarterly",IF(G784&lt;=180,"Semi-annual",IF(G784&lt;=366,"Annual","Missing Data")))))))</f>
        <v>Daily</v>
      </c>
      <c r="I784" s="3">
        <f>VLOOKUP($D784,LiquidityProfile!$A:$C,2,0)</f>
        <v>5</v>
      </c>
      <c r="J784" s="3">
        <f>VLOOKUP($D784,LiquidityProfile!$A:$C,3,0)</f>
        <v>15</v>
      </c>
      <c r="K784" s="3" t="str">
        <f t="shared" si="36"/>
        <v>Liquidity Provider</v>
      </c>
      <c r="L784" s="3" t="str">
        <f t="shared" si="37"/>
        <v>Liquidity Provider</v>
      </c>
    </row>
    <row r="785" spans="1:12" ht="15.75" thickBot="1" x14ac:dyDescent="0.3">
      <c r="A785" s="3" t="s">
        <v>840</v>
      </c>
      <c r="B785" s="3" t="s">
        <v>841</v>
      </c>
      <c r="C785" s="3" t="s">
        <v>40</v>
      </c>
      <c r="D785" s="3" t="s">
        <v>18</v>
      </c>
      <c r="E785" s="7">
        <v>45937</v>
      </c>
      <c r="F785" s="7">
        <v>45938</v>
      </c>
      <c r="G785" s="3">
        <f t="shared" si="38"/>
        <v>1</v>
      </c>
      <c r="H785" s="3" t="str">
        <f>IF(ISNUMBER(MATCH(A785,Closed!$A:$A,0)), "Closed", IF(G785&lt;=2,"Daily",IF(G785&lt;=5,"Weekly",IF(G785&lt;=31,"Monthly",IF(G785&lt;=90,"Quarterly",IF(G785&lt;=180,"Semi-annual",IF(G785&lt;=366,"Annual","Missing Data")))))))</f>
        <v>Daily</v>
      </c>
      <c r="I785" s="3">
        <f>VLOOKUP($D785,LiquidityProfile!$A:$C,2,0)</f>
        <v>5</v>
      </c>
      <c r="J785" s="3">
        <f>VLOOKUP($D785,LiquidityProfile!$A:$C,3,0)</f>
        <v>15</v>
      </c>
      <c r="K785" s="3" t="str">
        <f t="shared" si="36"/>
        <v>Liquidity Provider</v>
      </c>
      <c r="L785" s="3" t="str">
        <f t="shared" si="37"/>
        <v>Liquidity Provider</v>
      </c>
    </row>
    <row r="786" spans="1:12" ht="15.75" thickBot="1" x14ac:dyDescent="0.3">
      <c r="A786" s="3" t="s">
        <v>858</v>
      </c>
      <c r="B786" s="3" t="s">
        <v>859</v>
      </c>
      <c r="C786" s="3" t="s">
        <v>40</v>
      </c>
      <c r="D786" s="3" t="s">
        <v>18</v>
      </c>
      <c r="E786" s="7">
        <v>45936</v>
      </c>
      <c r="F786" s="7">
        <v>45938</v>
      </c>
      <c r="G786" s="3">
        <f t="shared" si="38"/>
        <v>2</v>
      </c>
      <c r="H786" s="3" t="str">
        <f>IF(ISNUMBER(MATCH(A786,Closed!$A:$A,0)), "Closed", IF(G786&lt;=2,"Daily",IF(G786&lt;=5,"Weekly",IF(G786&lt;=31,"Monthly",IF(G786&lt;=90,"Quarterly",IF(G786&lt;=180,"Semi-annual",IF(G786&lt;=366,"Annual","Missing Data")))))))</f>
        <v>Daily</v>
      </c>
      <c r="I786" s="3">
        <f>VLOOKUP($D786,LiquidityProfile!$A:$C,2,0)</f>
        <v>5</v>
      </c>
      <c r="J786" s="3">
        <f>VLOOKUP($D786,LiquidityProfile!$A:$C,3,0)</f>
        <v>15</v>
      </c>
      <c r="K786" s="3" t="str">
        <f t="shared" si="36"/>
        <v>Liquidity Provider</v>
      </c>
      <c r="L786" s="3" t="str">
        <f t="shared" si="37"/>
        <v>Liquidity Provider</v>
      </c>
    </row>
    <row r="787" spans="1:12" ht="15.75" thickBot="1" x14ac:dyDescent="0.3">
      <c r="A787" s="3" t="s">
        <v>2054</v>
      </c>
      <c r="B787" s="3" t="s">
        <v>2055</v>
      </c>
      <c r="C787" s="3" t="s">
        <v>40</v>
      </c>
      <c r="D787" s="3" t="s">
        <v>18</v>
      </c>
      <c r="E787" s="7">
        <v>45936</v>
      </c>
      <c r="F787" s="7">
        <v>45938</v>
      </c>
      <c r="G787" s="3">
        <f t="shared" si="38"/>
        <v>2</v>
      </c>
      <c r="H787" s="3" t="str">
        <f>IF(ISNUMBER(MATCH(A787,Closed!$A:$A,0)), "Closed", IF(G787&lt;=2,"Daily",IF(G787&lt;=5,"Weekly",IF(G787&lt;=31,"Monthly",IF(G787&lt;=90,"Quarterly",IF(G787&lt;=180,"Semi-annual",IF(G787&lt;=366,"Annual","Missing Data")))))))</f>
        <v>Daily</v>
      </c>
      <c r="I787" s="3">
        <f>VLOOKUP($D787,LiquidityProfile!$A:$C,2,0)</f>
        <v>5</v>
      </c>
      <c r="J787" s="3">
        <f>VLOOKUP($D787,LiquidityProfile!$A:$C,3,0)</f>
        <v>15</v>
      </c>
      <c r="K787" s="3" t="str">
        <f t="shared" si="36"/>
        <v>Liquidity Provider</v>
      </c>
      <c r="L787" s="3" t="str">
        <f t="shared" si="37"/>
        <v>Liquidity Provider</v>
      </c>
    </row>
    <row r="788" spans="1:12" ht="15.75" thickBot="1" x14ac:dyDescent="0.3">
      <c r="A788" s="3" t="s">
        <v>852</v>
      </c>
      <c r="B788" s="3" t="s">
        <v>853</v>
      </c>
      <c r="C788" s="3" t="s">
        <v>40</v>
      </c>
      <c r="D788" s="3" t="s">
        <v>18</v>
      </c>
      <c r="E788" s="7">
        <v>45936</v>
      </c>
      <c r="F788" s="7">
        <v>45938</v>
      </c>
      <c r="G788" s="3">
        <f t="shared" si="38"/>
        <v>2</v>
      </c>
      <c r="H788" s="3" t="str">
        <f>IF(ISNUMBER(MATCH(A788,Closed!$A:$A,0)), "Closed", IF(G788&lt;=2,"Daily",IF(G788&lt;=5,"Weekly",IF(G788&lt;=31,"Monthly",IF(G788&lt;=90,"Quarterly",IF(G788&lt;=180,"Semi-annual",IF(G788&lt;=366,"Annual","Missing Data")))))))</f>
        <v>Daily</v>
      </c>
      <c r="I788" s="3">
        <f>VLOOKUP($D788,LiquidityProfile!$A:$C,2,0)</f>
        <v>5</v>
      </c>
      <c r="J788" s="3">
        <f>VLOOKUP($D788,LiquidityProfile!$A:$C,3,0)</f>
        <v>15</v>
      </c>
      <c r="K788" s="3" t="str">
        <f t="shared" si="36"/>
        <v>Liquidity Provider</v>
      </c>
      <c r="L788" s="3" t="str">
        <f t="shared" si="37"/>
        <v>Liquidity Provider</v>
      </c>
    </row>
    <row r="789" spans="1:12" ht="15.75" thickBot="1" x14ac:dyDescent="0.3">
      <c r="A789" s="3" t="s">
        <v>2056</v>
      </c>
      <c r="B789" s="3" t="s">
        <v>2057</v>
      </c>
      <c r="C789" s="3" t="s">
        <v>40</v>
      </c>
      <c r="D789" s="3" t="s">
        <v>18</v>
      </c>
      <c r="E789" s="7">
        <v>45937</v>
      </c>
      <c r="F789" s="7">
        <v>45938</v>
      </c>
      <c r="G789" s="3">
        <f t="shared" si="38"/>
        <v>1</v>
      </c>
      <c r="H789" s="3" t="str">
        <f>IF(ISNUMBER(MATCH(A789,Closed!$A:$A,0)), "Closed", IF(G789&lt;=2,"Daily",IF(G789&lt;=5,"Weekly",IF(G789&lt;=31,"Monthly",IF(G789&lt;=90,"Quarterly",IF(G789&lt;=180,"Semi-annual",IF(G789&lt;=366,"Annual","Missing Data")))))))</f>
        <v>Daily</v>
      </c>
      <c r="I789" s="3">
        <f>VLOOKUP($D789,LiquidityProfile!$A:$C,2,0)</f>
        <v>5</v>
      </c>
      <c r="J789" s="3">
        <f>VLOOKUP($D789,LiquidityProfile!$A:$C,3,0)</f>
        <v>15</v>
      </c>
      <c r="K789" s="3" t="str">
        <f t="shared" si="36"/>
        <v>Liquidity Provider</v>
      </c>
      <c r="L789" s="3" t="str">
        <f t="shared" si="37"/>
        <v>Liquidity Provider</v>
      </c>
    </row>
    <row r="790" spans="1:12" ht="15.75" thickBot="1" x14ac:dyDescent="0.3">
      <c r="A790" s="3" t="s">
        <v>2058</v>
      </c>
      <c r="B790" s="3" t="s">
        <v>2059</v>
      </c>
      <c r="C790" s="3" t="s">
        <v>65</v>
      </c>
      <c r="D790" s="3" t="s">
        <v>18</v>
      </c>
      <c r="E790" s="7">
        <v>45936</v>
      </c>
      <c r="F790" s="7">
        <v>45938</v>
      </c>
      <c r="G790" s="3">
        <f t="shared" si="38"/>
        <v>2</v>
      </c>
      <c r="H790" s="3" t="str">
        <f>IF(ISNUMBER(MATCH(A790,Closed!$A:$A,0)), "Closed", IF(G790&lt;=2,"Daily",IF(G790&lt;=5,"Weekly",IF(G790&lt;=31,"Monthly",IF(G790&lt;=90,"Quarterly",IF(G790&lt;=180,"Semi-annual",IF(G790&lt;=366,"Annual","Missing Data")))))))</f>
        <v>Daily</v>
      </c>
      <c r="I790" s="3">
        <f>VLOOKUP($D790,LiquidityProfile!$A:$C,2,0)</f>
        <v>5</v>
      </c>
      <c r="J790" s="3">
        <f>VLOOKUP($D790,LiquidityProfile!$A:$C,3,0)</f>
        <v>15</v>
      </c>
      <c r="K790" s="3" t="str">
        <f t="shared" si="36"/>
        <v>Liquidity Provider</v>
      </c>
      <c r="L790" s="3" t="str">
        <f t="shared" si="37"/>
        <v>Liquidity Provider</v>
      </c>
    </row>
    <row r="791" spans="1:12" ht="15.75" thickBot="1" x14ac:dyDescent="0.3">
      <c r="A791" s="3" t="s">
        <v>2060</v>
      </c>
      <c r="B791" s="3" t="s">
        <v>2061</v>
      </c>
      <c r="C791" s="3" t="s">
        <v>65</v>
      </c>
      <c r="D791" s="3" t="s">
        <v>18</v>
      </c>
      <c r="E791" s="7">
        <v>45933</v>
      </c>
      <c r="F791" s="7">
        <v>45938</v>
      </c>
      <c r="G791" s="3">
        <f t="shared" si="38"/>
        <v>5</v>
      </c>
      <c r="H791" s="3" t="str">
        <f>IF(ISNUMBER(MATCH(A791,Closed!$A:$A,0)), "Closed", IF(G791&lt;=2,"Daily",IF(G791&lt;=5,"Weekly",IF(G791&lt;=31,"Monthly",IF(G791&lt;=90,"Quarterly",IF(G791&lt;=180,"Semi-annual",IF(G791&lt;=366,"Annual","Missing Data")))))))</f>
        <v>Weekly</v>
      </c>
      <c r="I791" s="3">
        <f>VLOOKUP($D791,LiquidityProfile!$A:$C,2,0)</f>
        <v>5</v>
      </c>
      <c r="J791" s="3">
        <f>VLOOKUP($D791,LiquidityProfile!$A:$C,3,0)</f>
        <v>15</v>
      </c>
      <c r="K791" s="3" t="str">
        <f t="shared" si="36"/>
        <v>Liquidity Provider</v>
      </c>
      <c r="L791" s="3" t="str">
        <f t="shared" si="37"/>
        <v>Liquidity Provider</v>
      </c>
    </row>
    <row r="792" spans="1:12" ht="15.75" thickBot="1" x14ac:dyDescent="0.3">
      <c r="A792" s="3" t="s">
        <v>2062</v>
      </c>
      <c r="B792" s="3" t="s">
        <v>2063</v>
      </c>
      <c r="C792" s="3" t="s">
        <v>65</v>
      </c>
      <c r="D792" s="3" t="s">
        <v>18</v>
      </c>
      <c r="E792" s="7">
        <v>45936</v>
      </c>
      <c r="F792" s="7">
        <v>45938</v>
      </c>
      <c r="G792" s="3">
        <f t="shared" si="38"/>
        <v>2</v>
      </c>
      <c r="H792" s="3" t="str">
        <f>IF(ISNUMBER(MATCH(A792,Closed!$A:$A,0)), "Closed", IF(G792&lt;=2,"Daily",IF(G792&lt;=5,"Weekly",IF(G792&lt;=31,"Monthly",IF(G792&lt;=90,"Quarterly",IF(G792&lt;=180,"Semi-annual",IF(G792&lt;=366,"Annual","Missing Data")))))))</f>
        <v>Daily</v>
      </c>
      <c r="I792" s="3">
        <f>VLOOKUP($D792,LiquidityProfile!$A:$C,2,0)</f>
        <v>5</v>
      </c>
      <c r="J792" s="3">
        <f>VLOOKUP($D792,LiquidityProfile!$A:$C,3,0)</f>
        <v>15</v>
      </c>
      <c r="K792" s="3" t="str">
        <f t="shared" si="36"/>
        <v>Liquidity Provider</v>
      </c>
      <c r="L792" s="3" t="str">
        <f t="shared" si="37"/>
        <v>Liquidity Provider</v>
      </c>
    </row>
    <row r="793" spans="1:12" ht="15.75" thickBot="1" x14ac:dyDescent="0.3">
      <c r="A793" s="3" t="s">
        <v>2064</v>
      </c>
      <c r="B793" s="3" t="s">
        <v>2065</v>
      </c>
      <c r="C793" s="3" t="s">
        <v>65</v>
      </c>
      <c r="D793" s="3" t="s">
        <v>18</v>
      </c>
      <c r="E793" s="7">
        <v>45936</v>
      </c>
      <c r="F793" s="7">
        <v>45938</v>
      </c>
      <c r="G793" s="3">
        <f t="shared" si="38"/>
        <v>2</v>
      </c>
      <c r="H793" s="3" t="str">
        <f>IF(ISNUMBER(MATCH(A793,Closed!$A:$A,0)), "Closed", IF(G793&lt;=2,"Daily",IF(G793&lt;=5,"Weekly",IF(G793&lt;=31,"Monthly",IF(G793&lt;=90,"Quarterly",IF(G793&lt;=180,"Semi-annual",IF(G793&lt;=366,"Annual","Missing Data")))))))</f>
        <v>Daily</v>
      </c>
      <c r="I793" s="3">
        <f>VLOOKUP($D793,LiquidityProfile!$A:$C,2,0)</f>
        <v>5</v>
      </c>
      <c r="J793" s="3">
        <f>VLOOKUP($D793,LiquidityProfile!$A:$C,3,0)</f>
        <v>15</v>
      </c>
      <c r="K793" s="3" t="str">
        <f t="shared" ref="K793:K847" si="39">IF(H793="Closed","Not Applicable",IF(I793&lt;=30,"Liquidity Provider","Liquidity Receiver"))</f>
        <v>Liquidity Provider</v>
      </c>
      <c r="L793" s="3" t="str">
        <f t="shared" ref="L793:L847" si="40">IF(H793="Closed","Not Applicable",IF(J793&lt;=30,"Liquidity Provider","Liquidity Receiver"))</f>
        <v>Liquidity Provider</v>
      </c>
    </row>
    <row r="794" spans="1:12" ht="15.75" thickBot="1" x14ac:dyDescent="0.3">
      <c r="A794" s="3" t="s">
        <v>2066</v>
      </c>
      <c r="B794" s="3" t="s">
        <v>2067</v>
      </c>
      <c r="C794" s="3" t="s">
        <v>65</v>
      </c>
      <c r="D794" s="3" t="s">
        <v>18</v>
      </c>
      <c r="E794" s="7">
        <v>45936</v>
      </c>
      <c r="F794" s="7">
        <v>45938</v>
      </c>
      <c r="G794" s="3">
        <f t="shared" si="38"/>
        <v>2</v>
      </c>
      <c r="H794" s="3" t="str">
        <f>IF(ISNUMBER(MATCH(A794,Closed!$A:$A,0)), "Closed", IF(G794&lt;=2,"Daily",IF(G794&lt;=5,"Weekly",IF(G794&lt;=31,"Monthly",IF(G794&lt;=90,"Quarterly",IF(G794&lt;=180,"Semi-annual",IF(G794&lt;=366,"Annual","Missing Data")))))))</f>
        <v>Daily</v>
      </c>
      <c r="I794" s="3">
        <f>VLOOKUP($D794,LiquidityProfile!$A:$C,2,0)</f>
        <v>5</v>
      </c>
      <c r="J794" s="3">
        <f>VLOOKUP($D794,LiquidityProfile!$A:$C,3,0)</f>
        <v>15</v>
      </c>
      <c r="K794" s="3" t="str">
        <f t="shared" si="39"/>
        <v>Liquidity Provider</v>
      </c>
      <c r="L794" s="3" t="str">
        <f t="shared" si="40"/>
        <v>Liquidity Provider</v>
      </c>
    </row>
    <row r="795" spans="1:12" ht="15.75" thickBot="1" x14ac:dyDescent="0.3">
      <c r="A795" s="3" t="s">
        <v>2068</v>
      </c>
      <c r="B795" s="3" t="s">
        <v>2069</v>
      </c>
      <c r="C795" s="3" t="s">
        <v>65</v>
      </c>
      <c r="D795" s="3" t="s">
        <v>18</v>
      </c>
      <c r="E795" s="7">
        <v>45933</v>
      </c>
      <c r="F795" s="7">
        <v>45938</v>
      </c>
      <c r="G795" s="3">
        <f t="shared" si="38"/>
        <v>5</v>
      </c>
      <c r="H795" s="3" t="str">
        <f>IF(ISNUMBER(MATCH(A795,Closed!$A:$A,0)), "Closed", IF(G795&lt;=2,"Daily",IF(G795&lt;=5,"Weekly",IF(G795&lt;=31,"Monthly",IF(G795&lt;=90,"Quarterly",IF(G795&lt;=180,"Semi-annual",IF(G795&lt;=366,"Annual","Missing Data")))))))</f>
        <v>Weekly</v>
      </c>
      <c r="I795" s="3">
        <f>VLOOKUP($D795,LiquidityProfile!$A:$C,2,0)</f>
        <v>5</v>
      </c>
      <c r="J795" s="3">
        <f>VLOOKUP($D795,LiquidityProfile!$A:$C,3,0)</f>
        <v>15</v>
      </c>
      <c r="K795" s="3" t="str">
        <f t="shared" si="39"/>
        <v>Liquidity Provider</v>
      </c>
      <c r="L795" s="3" t="str">
        <f t="shared" si="40"/>
        <v>Liquidity Provider</v>
      </c>
    </row>
    <row r="796" spans="1:12" ht="15.75" thickBot="1" x14ac:dyDescent="0.3">
      <c r="A796" s="3" t="s">
        <v>2070</v>
      </c>
      <c r="B796" s="3" t="s">
        <v>2071</v>
      </c>
      <c r="C796" s="3" t="s">
        <v>65</v>
      </c>
      <c r="D796" s="3" t="s">
        <v>18</v>
      </c>
      <c r="E796" s="7">
        <v>45930</v>
      </c>
      <c r="F796" s="7">
        <v>45938</v>
      </c>
      <c r="G796" s="3">
        <f t="shared" si="38"/>
        <v>8</v>
      </c>
      <c r="H796" s="3" t="str">
        <f>IF(ISNUMBER(MATCH(A796,Closed!$A:$A,0)), "Closed", IF(G796&lt;=2,"Daily",IF(G796&lt;=5,"Weekly",IF(G796&lt;=31,"Monthly",IF(G796&lt;=90,"Quarterly",IF(G796&lt;=180,"Semi-annual",IF(G796&lt;=366,"Annual","Missing Data")))))))</f>
        <v>Monthly</v>
      </c>
      <c r="I796" s="3">
        <f>VLOOKUP($D796,LiquidityProfile!$A:$C,2,0)</f>
        <v>5</v>
      </c>
      <c r="J796" s="3">
        <f>VLOOKUP($D796,LiquidityProfile!$A:$C,3,0)</f>
        <v>15</v>
      </c>
      <c r="K796" s="3" t="str">
        <f t="shared" si="39"/>
        <v>Liquidity Provider</v>
      </c>
      <c r="L796" s="3" t="str">
        <f t="shared" si="40"/>
        <v>Liquidity Provider</v>
      </c>
    </row>
    <row r="797" spans="1:12" ht="15.75" thickBot="1" x14ac:dyDescent="0.3">
      <c r="A797" s="3" t="s">
        <v>894</v>
      </c>
      <c r="B797" s="3" t="s">
        <v>895</v>
      </c>
      <c r="C797" s="3" t="s">
        <v>65</v>
      </c>
      <c r="D797" s="3" t="s">
        <v>18</v>
      </c>
      <c r="E797" s="7">
        <v>45900</v>
      </c>
      <c r="F797" s="7">
        <v>45938</v>
      </c>
      <c r="G797" s="3">
        <f t="shared" si="38"/>
        <v>38</v>
      </c>
      <c r="H797" s="3" t="str">
        <f>IF(ISNUMBER(MATCH(A797,Closed!$A:$A,0)), "Closed", IF(G797&lt;=2,"Daily",IF(G797&lt;=5,"Weekly",IF(G797&lt;=31,"Monthly",IF(G797&lt;=90,"Quarterly",IF(G797&lt;=180,"Semi-annual",IF(G797&lt;=366,"Annual","Missing Data")))))))</f>
        <v>Quarterly</v>
      </c>
      <c r="I797" s="3">
        <f>VLOOKUP($D797,LiquidityProfile!$A:$C,2,0)</f>
        <v>5</v>
      </c>
      <c r="J797" s="3">
        <f>VLOOKUP($D797,LiquidityProfile!$A:$C,3,0)</f>
        <v>15</v>
      </c>
      <c r="K797" s="3" t="str">
        <f t="shared" si="39"/>
        <v>Liquidity Provider</v>
      </c>
      <c r="L797" s="3" t="str">
        <f t="shared" si="40"/>
        <v>Liquidity Provider</v>
      </c>
    </row>
    <row r="798" spans="1:12" ht="15.75" thickBot="1" x14ac:dyDescent="0.3">
      <c r="A798" s="3" t="s">
        <v>2072</v>
      </c>
      <c r="B798" s="3" t="s">
        <v>2073</v>
      </c>
      <c r="C798" s="3" t="s">
        <v>65</v>
      </c>
      <c r="D798" s="3" t="s">
        <v>18</v>
      </c>
      <c r="E798" s="7">
        <v>45937</v>
      </c>
      <c r="F798" s="7">
        <v>45938</v>
      </c>
      <c r="G798" s="3">
        <f t="shared" si="38"/>
        <v>1</v>
      </c>
      <c r="H798" s="3" t="str">
        <f>IF(ISNUMBER(MATCH(A798,Closed!$A:$A,0)), "Closed", IF(G798&lt;=2,"Daily",IF(G798&lt;=5,"Weekly",IF(G798&lt;=31,"Monthly",IF(G798&lt;=90,"Quarterly",IF(G798&lt;=180,"Semi-annual",IF(G798&lt;=366,"Annual","Missing Data")))))))</f>
        <v>Daily</v>
      </c>
      <c r="I798" s="3">
        <f>VLOOKUP($D798,LiquidityProfile!$A:$C,2,0)</f>
        <v>5</v>
      </c>
      <c r="J798" s="3">
        <f>VLOOKUP($D798,LiquidityProfile!$A:$C,3,0)</f>
        <v>15</v>
      </c>
      <c r="K798" s="3" t="str">
        <f t="shared" si="39"/>
        <v>Liquidity Provider</v>
      </c>
      <c r="L798" s="3" t="str">
        <f t="shared" si="40"/>
        <v>Liquidity Provider</v>
      </c>
    </row>
    <row r="799" spans="1:12" ht="15.75" thickBot="1" x14ac:dyDescent="0.3">
      <c r="A799" s="3" t="s">
        <v>2074</v>
      </c>
      <c r="B799" s="3" t="s">
        <v>2075</v>
      </c>
      <c r="C799" s="3" t="s">
        <v>65</v>
      </c>
      <c r="D799" s="3" t="s">
        <v>18</v>
      </c>
      <c r="E799" s="7">
        <v>45931</v>
      </c>
      <c r="F799" s="7">
        <v>45938</v>
      </c>
      <c r="G799" s="3">
        <f t="shared" si="38"/>
        <v>7</v>
      </c>
      <c r="H799" s="3" t="str">
        <f>IF(ISNUMBER(MATCH(A799,Closed!$A:$A,0)), "Closed", IF(G799&lt;=2,"Daily",IF(G799&lt;=5,"Weekly",IF(G799&lt;=31,"Monthly",IF(G799&lt;=90,"Quarterly",IF(G799&lt;=180,"Semi-annual",IF(G799&lt;=366,"Annual","Missing Data")))))))</f>
        <v>Monthly</v>
      </c>
      <c r="I799" s="3">
        <f>VLOOKUP($D799,LiquidityProfile!$A:$C,2,0)</f>
        <v>5</v>
      </c>
      <c r="J799" s="3">
        <f>VLOOKUP($D799,LiquidityProfile!$A:$C,3,0)</f>
        <v>15</v>
      </c>
      <c r="K799" s="3" t="str">
        <f t="shared" si="39"/>
        <v>Liquidity Provider</v>
      </c>
      <c r="L799" s="3" t="str">
        <f t="shared" si="40"/>
        <v>Liquidity Provider</v>
      </c>
    </row>
    <row r="800" spans="1:12" ht="15.75" thickBot="1" x14ac:dyDescent="0.3">
      <c r="A800" s="3" t="s">
        <v>2076</v>
      </c>
      <c r="B800" s="3" t="s">
        <v>2077</v>
      </c>
      <c r="C800" s="3" t="s">
        <v>65</v>
      </c>
      <c r="D800" s="3" t="s">
        <v>18</v>
      </c>
      <c r="E800" s="7">
        <v>45930</v>
      </c>
      <c r="F800" s="7">
        <v>45938</v>
      </c>
      <c r="G800" s="3">
        <f t="shared" si="38"/>
        <v>8</v>
      </c>
      <c r="H800" s="3" t="str">
        <f>IF(ISNUMBER(MATCH(A800,Closed!$A:$A,0)), "Closed", IF(G800&lt;=2,"Daily",IF(G800&lt;=5,"Weekly",IF(G800&lt;=31,"Monthly",IF(G800&lt;=90,"Quarterly",IF(G800&lt;=180,"Semi-annual",IF(G800&lt;=366,"Annual","Missing Data")))))))</f>
        <v>Monthly</v>
      </c>
      <c r="I800" s="3">
        <f>VLOOKUP($D800,LiquidityProfile!$A:$C,2,0)</f>
        <v>5</v>
      </c>
      <c r="J800" s="3">
        <f>VLOOKUP($D800,LiquidityProfile!$A:$C,3,0)</f>
        <v>15</v>
      </c>
      <c r="K800" s="3" t="str">
        <f t="shared" si="39"/>
        <v>Liquidity Provider</v>
      </c>
      <c r="L800" s="3" t="str">
        <f t="shared" si="40"/>
        <v>Liquidity Provider</v>
      </c>
    </row>
    <row r="801" spans="1:12" ht="15.75" thickBot="1" x14ac:dyDescent="0.3">
      <c r="A801" s="3" t="s">
        <v>2078</v>
      </c>
      <c r="B801" s="3" t="s">
        <v>2079</v>
      </c>
      <c r="C801" s="3" t="s">
        <v>65</v>
      </c>
      <c r="D801" s="3" t="s">
        <v>18</v>
      </c>
      <c r="E801" s="7">
        <v>45933</v>
      </c>
      <c r="F801" s="7">
        <v>45938</v>
      </c>
      <c r="G801" s="3">
        <f t="shared" si="38"/>
        <v>5</v>
      </c>
      <c r="H801" s="3" t="str">
        <f>IF(ISNUMBER(MATCH(A801,Closed!$A:$A,0)), "Closed", IF(G801&lt;=2,"Daily",IF(G801&lt;=5,"Weekly",IF(G801&lt;=31,"Monthly",IF(G801&lt;=90,"Quarterly",IF(G801&lt;=180,"Semi-annual",IF(G801&lt;=366,"Annual","Missing Data")))))))</f>
        <v>Weekly</v>
      </c>
      <c r="I801" s="3">
        <f>VLOOKUP($D801,LiquidityProfile!$A:$C,2,0)</f>
        <v>5</v>
      </c>
      <c r="J801" s="3">
        <f>VLOOKUP($D801,LiquidityProfile!$A:$C,3,0)</f>
        <v>15</v>
      </c>
      <c r="K801" s="3" t="str">
        <f t="shared" si="39"/>
        <v>Liquidity Provider</v>
      </c>
      <c r="L801" s="3" t="str">
        <f t="shared" si="40"/>
        <v>Liquidity Provider</v>
      </c>
    </row>
    <row r="802" spans="1:12" ht="15.75" thickBot="1" x14ac:dyDescent="0.3">
      <c r="A802" s="3" t="s">
        <v>2080</v>
      </c>
      <c r="B802" s="3" t="s">
        <v>2081</v>
      </c>
      <c r="C802" s="3" t="s">
        <v>65</v>
      </c>
      <c r="D802" s="3" t="s">
        <v>18</v>
      </c>
      <c r="E802" s="7">
        <v>45933</v>
      </c>
      <c r="F802" s="7">
        <v>45938</v>
      </c>
      <c r="G802" s="3">
        <f t="shared" si="38"/>
        <v>5</v>
      </c>
      <c r="H802" s="3" t="str">
        <f>IF(ISNUMBER(MATCH(A802,Closed!$A:$A,0)), "Closed", IF(G802&lt;=2,"Daily",IF(G802&lt;=5,"Weekly",IF(G802&lt;=31,"Monthly",IF(G802&lt;=90,"Quarterly",IF(G802&lt;=180,"Semi-annual",IF(G802&lt;=366,"Annual","Missing Data")))))))</f>
        <v>Weekly</v>
      </c>
      <c r="I802" s="3">
        <f>VLOOKUP($D802,LiquidityProfile!$A:$C,2,0)</f>
        <v>5</v>
      </c>
      <c r="J802" s="3">
        <f>VLOOKUP($D802,LiquidityProfile!$A:$C,3,0)</f>
        <v>15</v>
      </c>
      <c r="K802" s="3" t="str">
        <f t="shared" si="39"/>
        <v>Liquidity Provider</v>
      </c>
      <c r="L802" s="3" t="str">
        <f t="shared" si="40"/>
        <v>Liquidity Provider</v>
      </c>
    </row>
    <row r="803" spans="1:12" ht="24.75" thickBot="1" x14ac:dyDescent="0.3">
      <c r="A803" s="3" t="s">
        <v>2082</v>
      </c>
      <c r="B803" s="3" t="s">
        <v>2083</v>
      </c>
      <c r="C803" s="3" t="s">
        <v>65</v>
      </c>
      <c r="D803" s="3" t="s">
        <v>18</v>
      </c>
      <c r="E803" s="7">
        <v>45937</v>
      </c>
      <c r="F803" s="7">
        <v>45938</v>
      </c>
      <c r="G803" s="3">
        <f t="shared" si="38"/>
        <v>1</v>
      </c>
      <c r="H803" s="3" t="str">
        <f>IF(ISNUMBER(MATCH(A803,Closed!$A:$A,0)), "Closed", IF(G803&lt;=2,"Daily",IF(G803&lt;=5,"Weekly",IF(G803&lt;=31,"Monthly",IF(G803&lt;=90,"Quarterly",IF(G803&lt;=180,"Semi-annual",IF(G803&lt;=366,"Annual","Missing Data")))))))</f>
        <v>Daily</v>
      </c>
      <c r="I803" s="3">
        <f>VLOOKUP($D803,LiquidityProfile!$A:$C,2,0)</f>
        <v>5</v>
      </c>
      <c r="J803" s="3">
        <f>VLOOKUP($D803,LiquidityProfile!$A:$C,3,0)</f>
        <v>15</v>
      </c>
      <c r="K803" s="3" t="str">
        <f t="shared" si="39"/>
        <v>Liquidity Provider</v>
      </c>
      <c r="L803" s="3" t="str">
        <f t="shared" si="40"/>
        <v>Liquidity Provider</v>
      </c>
    </row>
    <row r="804" spans="1:12" ht="15.75" thickBot="1" x14ac:dyDescent="0.3">
      <c r="A804" s="3" t="s">
        <v>2084</v>
      </c>
      <c r="B804" s="3" t="s">
        <v>2085</v>
      </c>
      <c r="C804" s="3" t="s">
        <v>65</v>
      </c>
      <c r="D804" s="3" t="s">
        <v>18</v>
      </c>
      <c r="E804" s="7">
        <v>45933</v>
      </c>
      <c r="F804" s="7">
        <v>45938</v>
      </c>
      <c r="G804" s="3">
        <f t="shared" si="38"/>
        <v>5</v>
      </c>
      <c r="H804" s="3" t="str">
        <f>IF(ISNUMBER(MATCH(A804,Closed!$A:$A,0)), "Closed", IF(G804&lt;=2,"Daily",IF(G804&lt;=5,"Weekly",IF(G804&lt;=31,"Monthly",IF(G804&lt;=90,"Quarterly",IF(G804&lt;=180,"Semi-annual",IF(G804&lt;=366,"Annual","Missing Data")))))))</f>
        <v>Weekly</v>
      </c>
      <c r="I804" s="3">
        <f>VLOOKUP($D804,LiquidityProfile!$A:$C,2,0)</f>
        <v>5</v>
      </c>
      <c r="J804" s="3">
        <f>VLOOKUP($D804,LiquidityProfile!$A:$C,3,0)</f>
        <v>15</v>
      </c>
      <c r="K804" s="3" t="str">
        <f t="shared" si="39"/>
        <v>Liquidity Provider</v>
      </c>
      <c r="L804" s="3" t="str">
        <f t="shared" si="40"/>
        <v>Liquidity Provider</v>
      </c>
    </row>
    <row r="805" spans="1:12" ht="15.75" thickBot="1" x14ac:dyDescent="0.3">
      <c r="A805" s="3" t="s">
        <v>880</v>
      </c>
      <c r="B805" s="3" t="s">
        <v>881</v>
      </c>
      <c r="C805" s="3" t="s">
        <v>65</v>
      </c>
      <c r="D805" s="3" t="s">
        <v>18</v>
      </c>
      <c r="E805" s="7">
        <v>45930</v>
      </c>
      <c r="F805" s="7">
        <v>45938</v>
      </c>
      <c r="G805" s="3">
        <f t="shared" si="38"/>
        <v>8</v>
      </c>
      <c r="H805" s="3" t="str">
        <f>IF(ISNUMBER(MATCH(A805,Closed!$A:$A,0)), "Closed", IF(G805&lt;=2,"Daily",IF(G805&lt;=5,"Weekly",IF(G805&lt;=31,"Monthly",IF(G805&lt;=90,"Quarterly",IF(G805&lt;=180,"Semi-annual",IF(G805&lt;=366,"Annual","Missing Data")))))))</f>
        <v>Monthly</v>
      </c>
      <c r="I805" s="3">
        <f>VLOOKUP($D805,LiquidityProfile!$A:$C,2,0)</f>
        <v>5</v>
      </c>
      <c r="J805" s="3">
        <f>VLOOKUP($D805,LiquidityProfile!$A:$C,3,0)</f>
        <v>15</v>
      </c>
      <c r="K805" s="3" t="str">
        <f t="shared" si="39"/>
        <v>Liquidity Provider</v>
      </c>
      <c r="L805" s="3" t="str">
        <f t="shared" si="40"/>
        <v>Liquidity Provider</v>
      </c>
    </row>
    <row r="806" spans="1:12" ht="15.75" thickBot="1" x14ac:dyDescent="0.3">
      <c r="A806" s="3" t="s">
        <v>2086</v>
      </c>
      <c r="B806" s="3" t="s">
        <v>2087</v>
      </c>
      <c r="C806" s="3" t="s">
        <v>65</v>
      </c>
      <c r="D806" s="3" t="s">
        <v>18</v>
      </c>
      <c r="E806" s="7">
        <v>45933</v>
      </c>
      <c r="F806" s="7">
        <v>45938</v>
      </c>
      <c r="G806" s="3">
        <f t="shared" si="38"/>
        <v>5</v>
      </c>
      <c r="H806" s="3" t="str">
        <f>IF(ISNUMBER(MATCH(A806,Closed!$A:$A,0)), "Closed", IF(G806&lt;=2,"Daily",IF(G806&lt;=5,"Weekly",IF(G806&lt;=31,"Monthly",IF(G806&lt;=90,"Quarterly",IF(G806&lt;=180,"Semi-annual",IF(G806&lt;=366,"Annual","Missing Data")))))))</f>
        <v>Weekly</v>
      </c>
      <c r="I806" s="3">
        <f>VLOOKUP($D806,LiquidityProfile!$A:$C,2,0)</f>
        <v>5</v>
      </c>
      <c r="J806" s="3">
        <f>VLOOKUP($D806,LiquidityProfile!$A:$C,3,0)</f>
        <v>15</v>
      </c>
      <c r="K806" s="3" t="str">
        <f t="shared" si="39"/>
        <v>Liquidity Provider</v>
      </c>
      <c r="L806" s="3" t="str">
        <f t="shared" si="40"/>
        <v>Liquidity Provider</v>
      </c>
    </row>
    <row r="807" spans="1:12" ht="15.75" thickBot="1" x14ac:dyDescent="0.3">
      <c r="A807" s="3" t="s">
        <v>2088</v>
      </c>
      <c r="B807" s="3" t="s">
        <v>2089</v>
      </c>
      <c r="C807" s="3" t="s">
        <v>65</v>
      </c>
      <c r="D807" s="3" t="s">
        <v>18</v>
      </c>
      <c r="E807" s="7">
        <v>45534</v>
      </c>
      <c r="F807" s="7">
        <v>45938</v>
      </c>
      <c r="G807" s="3">
        <f t="shared" si="38"/>
        <v>404</v>
      </c>
      <c r="H807" s="3" t="str">
        <f>IF(ISNUMBER(MATCH(A807,Closed!$A:$A,0)), "Closed", IF(G807&lt;=2,"Daily",IF(G807&lt;=5,"Weekly",IF(G807&lt;=31,"Monthly",IF(G807&lt;=90,"Quarterly",IF(G807&lt;=180,"Semi-annual",IF(G807&lt;=366,"Annual","Missing Data")))))))</f>
        <v>Closed</v>
      </c>
      <c r="I807" s="3">
        <f>VLOOKUP($D807,LiquidityProfile!$A:$C,2,0)</f>
        <v>5</v>
      </c>
      <c r="J807" s="3">
        <f>VLOOKUP($D807,LiquidityProfile!$A:$C,3,0)</f>
        <v>15</v>
      </c>
      <c r="K807" s="3" t="str">
        <f t="shared" si="39"/>
        <v>Not Applicable</v>
      </c>
      <c r="L807" s="3" t="str">
        <f t="shared" si="40"/>
        <v>Not Applicable</v>
      </c>
    </row>
    <row r="808" spans="1:12" ht="15.75" thickBot="1" x14ac:dyDescent="0.3">
      <c r="A808" s="3" t="s">
        <v>2090</v>
      </c>
      <c r="B808" s="3" t="s">
        <v>2091</v>
      </c>
      <c r="C808" s="3" t="s">
        <v>65</v>
      </c>
      <c r="D808" s="3" t="s">
        <v>18</v>
      </c>
      <c r="E808" s="7">
        <v>45937</v>
      </c>
      <c r="F808" s="7">
        <v>45938</v>
      </c>
      <c r="G808" s="3">
        <f t="shared" si="38"/>
        <v>1</v>
      </c>
      <c r="H808" s="3" t="str">
        <f>IF(ISNUMBER(MATCH(A808,Closed!$A:$A,0)), "Closed", IF(G808&lt;=2,"Daily",IF(G808&lt;=5,"Weekly",IF(G808&lt;=31,"Monthly",IF(G808&lt;=90,"Quarterly",IF(G808&lt;=180,"Semi-annual",IF(G808&lt;=366,"Annual","Missing Data")))))))</f>
        <v>Daily</v>
      </c>
      <c r="I808" s="3">
        <f>VLOOKUP($D808,LiquidityProfile!$A:$C,2,0)</f>
        <v>5</v>
      </c>
      <c r="J808" s="3">
        <f>VLOOKUP($D808,LiquidityProfile!$A:$C,3,0)</f>
        <v>15</v>
      </c>
      <c r="K808" s="3" t="str">
        <f t="shared" si="39"/>
        <v>Liquidity Provider</v>
      </c>
      <c r="L808" s="3" t="str">
        <f t="shared" si="40"/>
        <v>Liquidity Provider</v>
      </c>
    </row>
    <row r="809" spans="1:12" ht="15.75" thickBot="1" x14ac:dyDescent="0.3">
      <c r="A809" s="3" t="s">
        <v>2092</v>
      </c>
      <c r="B809" s="3" t="s">
        <v>2093</v>
      </c>
      <c r="C809" s="3" t="s">
        <v>65</v>
      </c>
      <c r="D809" s="3" t="s">
        <v>18</v>
      </c>
      <c r="E809" s="7">
        <v>45933</v>
      </c>
      <c r="F809" s="7">
        <v>45938</v>
      </c>
      <c r="G809" s="3">
        <f t="shared" si="38"/>
        <v>5</v>
      </c>
      <c r="H809" s="3" t="str">
        <f>IF(ISNUMBER(MATCH(A809,Closed!$A:$A,0)), "Closed", IF(G809&lt;=2,"Daily",IF(G809&lt;=5,"Weekly",IF(G809&lt;=31,"Monthly",IF(G809&lt;=90,"Quarterly",IF(G809&lt;=180,"Semi-annual",IF(G809&lt;=366,"Annual","Missing Data")))))))</f>
        <v>Weekly</v>
      </c>
      <c r="I809" s="3">
        <f>VLOOKUP($D809,LiquidityProfile!$A:$C,2,0)</f>
        <v>5</v>
      </c>
      <c r="J809" s="3">
        <f>VLOOKUP($D809,LiquidityProfile!$A:$C,3,0)</f>
        <v>15</v>
      </c>
      <c r="K809" s="3" t="str">
        <f t="shared" si="39"/>
        <v>Liquidity Provider</v>
      </c>
      <c r="L809" s="3" t="str">
        <f t="shared" si="40"/>
        <v>Liquidity Provider</v>
      </c>
    </row>
    <row r="810" spans="1:12" ht="15.75" thickBot="1" x14ac:dyDescent="0.3">
      <c r="A810" s="3" t="s">
        <v>2094</v>
      </c>
      <c r="B810" s="3" t="s">
        <v>2095</v>
      </c>
      <c r="C810" s="3" t="s">
        <v>65</v>
      </c>
      <c r="D810" s="3" t="s">
        <v>18</v>
      </c>
      <c r="E810" s="7">
        <v>45931</v>
      </c>
      <c r="F810" s="7">
        <v>45938</v>
      </c>
      <c r="G810" s="3">
        <f t="shared" si="38"/>
        <v>7</v>
      </c>
      <c r="H810" s="3" t="str">
        <f>IF(ISNUMBER(MATCH(A810,Closed!$A:$A,0)), "Closed", IF(G810&lt;=2,"Daily",IF(G810&lt;=5,"Weekly",IF(G810&lt;=31,"Monthly",IF(G810&lt;=90,"Quarterly",IF(G810&lt;=180,"Semi-annual",IF(G810&lt;=366,"Annual","Missing Data")))))))</f>
        <v>Monthly</v>
      </c>
      <c r="I810" s="3">
        <f>VLOOKUP($D810,LiquidityProfile!$A:$C,2,0)</f>
        <v>5</v>
      </c>
      <c r="J810" s="3">
        <f>VLOOKUP($D810,LiquidityProfile!$A:$C,3,0)</f>
        <v>15</v>
      </c>
      <c r="K810" s="3" t="str">
        <f t="shared" si="39"/>
        <v>Liquidity Provider</v>
      </c>
      <c r="L810" s="3" t="str">
        <f t="shared" si="40"/>
        <v>Liquidity Provider</v>
      </c>
    </row>
    <row r="811" spans="1:12" ht="15.75" thickBot="1" x14ac:dyDescent="0.3">
      <c r="A811" s="3" t="s">
        <v>2096</v>
      </c>
      <c r="B811" s="3" t="s">
        <v>2097</v>
      </c>
      <c r="C811" s="3" t="s">
        <v>65</v>
      </c>
      <c r="D811" s="3" t="s">
        <v>18</v>
      </c>
      <c r="E811" s="7">
        <v>45933</v>
      </c>
      <c r="F811" s="7">
        <v>45938</v>
      </c>
      <c r="G811" s="3">
        <f t="shared" si="38"/>
        <v>5</v>
      </c>
      <c r="H811" s="3" t="str">
        <f>IF(ISNUMBER(MATCH(A811,Closed!$A:$A,0)), "Closed", IF(G811&lt;=2,"Daily",IF(G811&lt;=5,"Weekly",IF(G811&lt;=31,"Monthly",IF(G811&lt;=90,"Quarterly",IF(G811&lt;=180,"Semi-annual",IF(G811&lt;=366,"Annual","Missing Data")))))))</f>
        <v>Weekly</v>
      </c>
      <c r="I811" s="3">
        <f>VLOOKUP($D811,LiquidityProfile!$A:$C,2,0)</f>
        <v>5</v>
      </c>
      <c r="J811" s="3">
        <f>VLOOKUP($D811,LiquidityProfile!$A:$C,3,0)</f>
        <v>15</v>
      </c>
      <c r="K811" s="3" t="str">
        <f t="shared" si="39"/>
        <v>Liquidity Provider</v>
      </c>
      <c r="L811" s="3" t="str">
        <f t="shared" si="40"/>
        <v>Liquidity Provider</v>
      </c>
    </row>
    <row r="812" spans="1:12" ht="15.75" thickBot="1" x14ac:dyDescent="0.3">
      <c r="A812" s="3" t="s">
        <v>2098</v>
      </c>
      <c r="B812" s="3" t="s">
        <v>2099</v>
      </c>
      <c r="C812" s="3" t="s">
        <v>65</v>
      </c>
      <c r="D812" s="3" t="s">
        <v>18</v>
      </c>
      <c r="E812" s="7">
        <v>45936</v>
      </c>
      <c r="F812" s="7">
        <v>45938</v>
      </c>
      <c r="G812" s="3">
        <f t="shared" si="38"/>
        <v>2</v>
      </c>
      <c r="H812" s="3" t="str">
        <f>IF(ISNUMBER(MATCH(A812,Closed!$A:$A,0)), "Closed", IF(G812&lt;=2,"Daily",IF(G812&lt;=5,"Weekly",IF(G812&lt;=31,"Monthly",IF(G812&lt;=90,"Quarterly",IF(G812&lt;=180,"Semi-annual",IF(G812&lt;=366,"Annual","Missing Data")))))))</f>
        <v>Daily</v>
      </c>
      <c r="I812" s="3">
        <f>VLOOKUP($D812,LiquidityProfile!$A:$C,2,0)</f>
        <v>5</v>
      </c>
      <c r="J812" s="3">
        <f>VLOOKUP($D812,LiquidityProfile!$A:$C,3,0)</f>
        <v>15</v>
      </c>
      <c r="K812" s="3" t="str">
        <f t="shared" si="39"/>
        <v>Liquidity Provider</v>
      </c>
      <c r="L812" s="3" t="str">
        <f t="shared" si="40"/>
        <v>Liquidity Provider</v>
      </c>
    </row>
    <row r="813" spans="1:12" ht="15.75" thickBot="1" x14ac:dyDescent="0.3">
      <c r="A813" s="3" t="s">
        <v>866</v>
      </c>
      <c r="B813" s="3" t="s">
        <v>867</v>
      </c>
      <c r="C813" s="3" t="s">
        <v>65</v>
      </c>
      <c r="D813" s="3" t="s">
        <v>18</v>
      </c>
      <c r="E813" s="7">
        <v>45936</v>
      </c>
      <c r="F813" s="7">
        <v>45938</v>
      </c>
      <c r="G813" s="3">
        <f t="shared" si="38"/>
        <v>2</v>
      </c>
      <c r="H813" s="3" t="str">
        <f>IF(ISNUMBER(MATCH(A813,Closed!$A:$A,0)), "Closed", IF(G813&lt;=2,"Daily",IF(G813&lt;=5,"Weekly",IF(G813&lt;=31,"Monthly",IF(G813&lt;=90,"Quarterly",IF(G813&lt;=180,"Semi-annual",IF(G813&lt;=366,"Annual","Missing Data")))))))</f>
        <v>Daily</v>
      </c>
      <c r="I813" s="3">
        <f>VLOOKUP($D813,LiquidityProfile!$A:$C,2,0)</f>
        <v>5</v>
      </c>
      <c r="J813" s="3">
        <f>VLOOKUP($D813,LiquidityProfile!$A:$C,3,0)</f>
        <v>15</v>
      </c>
      <c r="K813" s="3" t="str">
        <f t="shared" si="39"/>
        <v>Liquidity Provider</v>
      </c>
      <c r="L813" s="3" t="str">
        <f t="shared" si="40"/>
        <v>Liquidity Provider</v>
      </c>
    </row>
    <row r="814" spans="1:12" ht="15.75" thickBot="1" x14ac:dyDescent="0.3">
      <c r="A814" s="3" t="s">
        <v>2100</v>
      </c>
      <c r="B814" s="3" t="s">
        <v>2101</v>
      </c>
      <c r="C814" s="3" t="s">
        <v>65</v>
      </c>
      <c r="D814" s="3" t="s">
        <v>18</v>
      </c>
      <c r="E814" s="7">
        <v>45933</v>
      </c>
      <c r="F814" s="7">
        <v>45938</v>
      </c>
      <c r="G814" s="3">
        <f t="shared" si="38"/>
        <v>5</v>
      </c>
      <c r="H814" s="3" t="str">
        <f>IF(ISNUMBER(MATCH(A814,Closed!$A:$A,0)), "Closed", IF(G814&lt;=2,"Daily",IF(G814&lt;=5,"Weekly",IF(G814&lt;=31,"Monthly",IF(G814&lt;=90,"Quarterly",IF(G814&lt;=180,"Semi-annual",IF(G814&lt;=366,"Annual","Missing Data")))))))</f>
        <v>Weekly</v>
      </c>
      <c r="I814" s="3">
        <f>VLOOKUP($D814,LiquidityProfile!$A:$C,2,0)</f>
        <v>5</v>
      </c>
      <c r="J814" s="3">
        <f>VLOOKUP($D814,LiquidityProfile!$A:$C,3,0)</f>
        <v>15</v>
      </c>
      <c r="K814" s="3" t="str">
        <f t="shared" si="39"/>
        <v>Liquidity Provider</v>
      </c>
      <c r="L814" s="3" t="str">
        <f t="shared" si="40"/>
        <v>Liquidity Provider</v>
      </c>
    </row>
    <row r="815" spans="1:12" ht="15.75" thickBot="1" x14ac:dyDescent="0.3">
      <c r="A815" s="3" t="s">
        <v>900</v>
      </c>
      <c r="B815" s="3" t="s">
        <v>901</v>
      </c>
      <c r="C815" s="3" t="s">
        <v>65</v>
      </c>
      <c r="D815" s="3" t="s">
        <v>18</v>
      </c>
      <c r="E815" s="7">
        <v>45936</v>
      </c>
      <c r="F815" s="7">
        <v>45938</v>
      </c>
      <c r="G815" s="3">
        <f t="shared" si="38"/>
        <v>2</v>
      </c>
      <c r="H815" s="3" t="str">
        <f>IF(ISNUMBER(MATCH(A815,Closed!$A:$A,0)), "Closed", IF(G815&lt;=2,"Daily",IF(G815&lt;=5,"Weekly",IF(G815&lt;=31,"Monthly",IF(G815&lt;=90,"Quarterly",IF(G815&lt;=180,"Semi-annual",IF(G815&lt;=366,"Annual","Missing Data")))))))</f>
        <v>Daily</v>
      </c>
      <c r="I815" s="3">
        <f>VLOOKUP($D815,LiquidityProfile!$A:$C,2,0)</f>
        <v>5</v>
      </c>
      <c r="J815" s="3">
        <f>VLOOKUP($D815,LiquidityProfile!$A:$C,3,0)</f>
        <v>15</v>
      </c>
      <c r="K815" s="3" t="str">
        <f t="shared" si="39"/>
        <v>Liquidity Provider</v>
      </c>
      <c r="L815" s="3" t="str">
        <f t="shared" si="40"/>
        <v>Liquidity Provider</v>
      </c>
    </row>
    <row r="816" spans="1:12" ht="15.75" thickBot="1" x14ac:dyDescent="0.3">
      <c r="A816" s="3" t="s">
        <v>878</v>
      </c>
      <c r="B816" s="3" t="s">
        <v>879</v>
      </c>
      <c r="C816" s="3" t="s">
        <v>65</v>
      </c>
      <c r="D816" s="3" t="s">
        <v>18</v>
      </c>
      <c r="E816" s="7">
        <v>45933</v>
      </c>
      <c r="F816" s="7">
        <v>45938</v>
      </c>
      <c r="G816" s="3">
        <f t="shared" si="38"/>
        <v>5</v>
      </c>
      <c r="H816" s="3" t="str">
        <f>IF(ISNUMBER(MATCH(A816,Closed!$A:$A,0)), "Closed", IF(G816&lt;=2,"Daily",IF(G816&lt;=5,"Weekly",IF(G816&lt;=31,"Monthly",IF(G816&lt;=90,"Quarterly",IF(G816&lt;=180,"Semi-annual",IF(G816&lt;=366,"Annual","Missing Data")))))))</f>
        <v>Weekly</v>
      </c>
      <c r="I816" s="3">
        <f>VLOOKUP($D816,LiquidityProfile!$A:$C,2,0)</f>
        <v>5</v>
      </c>
      <c r="J816" s="3">
        <f>VLOOKUP($D816,LiquidityProfile!$A:$C,3,0)</f>
        <v>15</v>
      </c>
      <c r="K816" s="3" t="str">
        <f t="shared" si="39"/>
        <v>Liquidity Provider</v>
      </c>
      <c r="L816" s="3" t="str">
        <f t="shared" si="40"/>
        <v>Liquidity Provider</v>
      </c>
    </row>
    <row r="817" spans="1:12" ht="15.75" thickBot="1" x14ac:dyDescent="0.3">
      <c r="A817" s="3" t="s">
        <v>2102</v>
      </c>
      <c r="B817" s="3" t="s">
        <v>2103</v>
      </c>
      <c r="C817" s="3" t="s">
        <v>65</v>
      </c>
      <c r="D817" s="3" t="s">
        <v>18</v>
      </c>
      <c r="E817" s="7">
        <v>45933</v>
      </c>
      <c r="F817" s="7">
        <v>45938</v>
      </c>
      <c r="G817" s="3">
        <f t="shared" si="38"/>
        <v>5</v>
      </c>
      <c r="H817" s="3" t="str">
        <f>IF(ISNUMBER(MATCH(A817,Closed!$A:$A,0)), "Closed", IF(G817&lt;=2,"Daily",IF(G817&lt;=5,"Weekly",IF(G817&lt;=31,"Monthly",IF(G817&lt;=90,"Quarterly",IF(G817&lt;=180,"Semi-annual",IF(G817&lt;=366,"Annual","Missing Data")))))))</f>
        <v>Weekly</v>
      </c>
      <c r="I817" s="3">
        <f>VLOOKUP($D817,LiquidityProfile!$A:$C,2,0)</f>
        <v>5</v>
      </c>
      <c r="J817" s="3">
        <f>VLOOKUP($D817,LiquidityProfile!$A:$C,3,0)</f>
        <v>15</v>
      </c>
      <c r="K817" s="3" t="str">
        <f t="shared" si="39"/>
        <v>Liquidity Provider</v>
      </c>
      <c r="L817" s="3" t="str">
        <f t="shared" si="40"/>
        <v>Liquidity Provider</v>
      </c>
    </row>
    <row r="818" spans="1:12" ht="15.75" thickBot="1" x14ac:dyDescent="0.3">
      <c r="A818" s="3" t="s">
        <v>2104</v>
      </c>
      <c r="B818" s="3" t="s">
        <v>2105</v>
      </c>
      <c r="C818" s="3" t="s">
        <v>65</v>
      </c>
      <c r="D818" s="3" t="s">
        <v>18</v>
      </c>
      <c r="E818" s="7">
        <v>45936</v>
      </c>
      <c r="F818" s="7">
        <v>45938</v>
      </c>
      <c r="G818" s="3">
        <f t="shared" si="38"/>
        <v>2</v>
      </c>
      <c r="H818" s="3" t="str">
        <f>IF(ISNUMBER(MATCH(A818,Closed!$A:$A,0)), "Closed", IF(G818&lt;=2,"Daily",IF(G818&lt;=5,"Weekly",IF(G818&lt;=31,"Monthly",IF(G818&lt;=90,"Quarterly",IF(G818&lt;=180,"Semi-annual",IF(G818&lt;=366,"Annual","Missing Data")))))))</f>
        <v>Daily</v>
      </c>
      <c r="I818" s="3">
        <f>VLOOKUP($D818,LiquidityProfile!$A:$C,2,0)</f>
        <v>5</v>
      </c>
      <c r="J818" s="3">
        <f>VLOOKUP($D818,LiquidityProfile!$A:$C,3,0)</f>
        <v>15</v>
      </c>
      <c r="K818" s="3" t="str">
        <f t="shared" si="39"/>
        <v>Liquidity Provider</v>
      </c>
      <c r="L818" s="3" t="str">
        <f t="shared" si="40"/>
        <v>Liquidity Provider</v>
      </c>
    </row>
    <row r="819" spans="1:12" ht="15.75" thickBot="1" x14ac:dyDescent="0.3">
      <c r="A819" s="3" t="s">
        <v>886</v>
      </c>
      <c r="B819" s="3" t="s">
        <v>2106</v>
      </c>
      <c r="C819" s="3" t="s">
        <v>65</v>
      </c>
      <c r="D819" s="3" t="s">
        <v>18</v>
      </c>
      <c r="E819" s="7">
        <v>45936</v>
      </c>
      <c r="F819" s="7">
        <v>45938</v>
      </c>
      <c r="G819" s="3">
        <f t="shared" si="38"/>
        <v>2</v>
      </c>
      <c r="H819" s="3" t="str">
        <f>IF(ISNUMBER(MATCH(A819,Closed!$A:$A,0)), "Closed", IF(G819&lt;=2,"Daily",IF(G819&lt;=5,"Weekly",IF(G819&lt;=31,"Monthly",IF(G819&lt;=90,"Quarterly",IF(G819&lt;=180,"Semi-annual",IF(G819&lt;=366,"Annual","Missing Data")))))))</f>
        <v>Daily</v>
      </c>
      <c r="I819" s="3">
        <f>VLOOKUP($D819,LiquidityProfile!$A:$C,2,0)</f>
        <v>5</v>
      </c>
      <c r="J819" s="3">
        <f>VLOOKUP($D819,LiquidityProfile!$A:$C,3,0)</f>
        <v>15</v>
      </c>
      <c r="K819" s="3" t="str">
        <f t="shared" si="39"/>
        <v>Liquidity Provider</v>
      </c>
      <c r="L819" s="3" t="str">
        <f t="shared" si="40"/>
        <v>Liquidity Provider</v>
      </c>
    </row>
    <row r="820" spans="1:12" ht="15.75" thickBot="1" x14ac:dyDescent="0.3">
      <c r="A820" s="3" t="s">
        <v>2107</v>
      </c>
      <c r="B820" s="3" t="s">
        <v>2108</v>
      </c>
      <c r="C820" s="3" t="s">
        <v>65</v>
      </c>
      <c r="D820" s="3" t="s">
        <v>18</v>
      </c>
      <c r="E820" s="7">
        <v>45937</v>
      </c>
      <c r="F820" s="7">
        <v>45938</v>
      </c>
      <c r="G820" s="3">
        <f t="shared" si="38"/>
        <v>1</v>
      </c>
      <c r="H820" s="3" t="str">
        <f>IF(ISNUMBER(MATCH(A820,Closed!$A:$A,0)), "Closed", IF(G820&lt;=2,"Daily",IF(G820&lt;=5,"Weekly",IF(G820&lt;=31,"Monthly",IF(G820&lt;=90,"Quarterly",IF(G820&lt;=180,"Semi-annual",IF(G820&lt;=366,"Annual","Missing Data")))))))</f>
        <v>Daily</v>
      </c>
      <c r="I820" s="3">
        <f>VLOOKUP($D820,LiquidityProfile!$A:$C,2,0)</f>
        <v>5</v>
      </c>
      <c r="J820" s="3">
        <f>VLOOKUP($D820,LiquidityProfile!$A:$C,3,0)</f>
        <v>15</v>
      </c>
      <c r="K820" s="3" t="str">
        <f t="shared" si="39"/>
        <v>Liquidity Provider</v>
      </c>
      <c r="L820" s="3" t="str">
        <f t="shared" si="40"/>
        <v>Liquidity Provider</v>
      </c>
    </row>
    <row r="821" spans="1:12" ht="15.75" thickBot="1" x14ac:dyDescent="0.3">
      <c r="A821" s="3" t="s">
        <v>2109</v>
      </c>
      <c r="B821" s="3" t="s">
        <v>2110</v>
      </c>
      <c r="C821" s="3" t="s">
        <v>65</v>
      </c>
      <c r="D821" s="3" t="s">
        <v>18</v>
      </c>
      <c r="E821" s="7">
        <v>45936</v>
      </c>
      <c r="F821" s="7">
        <v>45938</v>
      </c>
      <c r="G821" s="3">
        <f t="shared" si="38"/>
        <v>2</v>
      </c>
      <c r="H821" s="3" t="str">
        <f>IF(ISNUMBER(MATCH(A821,Closed!$A:$A,0)), "Closed", IF(G821&lt;=2,"Daily",IF(G821&lt;=5,"Weekly",IF(G821&lt;=31,"Monthly",IF(G821&lt;=90,"Quarterly",IF(G821&lt;=180,"Semi-annual",IF(G821&lt;=366,"Annual","Missing Data")))))))</f>
        <v>Daily</v>
      </c>
      <c r="I821" s="3">
        <f>VLOOKUP($D821,LiquidityProfile!$A:$C,2,0)</f>
        <v>5</v>
      </c>
      <c r="J821" s="3">
        <f>VLOOKUP($D821,LiquidityProfile!$A:$C,3,0)</f>
        <v>15</v>
      </c>
      <c r="K821" s="3" t="str">
        <f t="shared" si="39"/>
        <v>Liquidity Provider</v>
      </c>
      <c r="L821" s="3" t="str">
        <f t="shared" si="40"/>
        <v>Liquidity Provider</v>
      </c>
    </row>
    <row r="822" spans="1:12" ht="15.75" thickBot="1" x14ac:dyDescent="0.3">
      <c r="A822" s="3" t="s">
        <v>902</v>
      </c>
      <c r="B822" s="3" t="s">
        <v>903</v>
      </c>
      <c r="C822" s="3" t="s">
        <v>65</v>
      </c>
      <c r="D822" s="3" t="s">
        <v>18</v>
      </c>
      <c r="E822" s="7">
        <v>45933</v>
      </c>
      <c r="F822" s="7">
        <v>45938</v>
      </c>
      <c r="G822" s="3">
        <f t="shared" si="38"/>
        <v>5</v>
      </c>
      <c r="H822" s="3" t="str">
        <f>IF(ISNUMBER(MATCH(A822,Closed!$A:$A,0)), "Closed", IF(G822&lt;=2,"Daily",IF(G822&lt;=5,"Weekly",IF(G822&lt;=31,"Monthly",IF(G822&lt;=90,"Quarterly",IF(G822&lt;=180,"Semi-annual",IF(G822&lt;=366,"Annual","Missing Data")))))))</f>
        <v>Weekly</v>
      </c>
      <c r="I822" s="3">
        <f>VLOOKUP($D822,LiquidityProfile!$A:$C,2,0)</f>
        <v>5</v>
      </c>
      <c r="J822" s="3">
        <f>VLOOKUP($D822,LiquidityProfile!$A:$C,3,0)</f>
        <v>15</v>
      </c>
      <c r="K822" s="3" t="str">
        <f t="shared" si="39"/>
        <v>Liquidity Provider</v>
      </c>
      <c r="L822" s="3" t="str">
        <f t="shared" si="40"/>
        <v>Liquidity Provider</v>
      </c>
    </row>
    <row r="823" spans="1:12" ht="15.75" thickBot="1" x14ac:dyDescent="0.3">
      <c r="A823" s="3" t="s">
        <v>896</v>
      </c>
      <c r="B823" s="3" t="s">
        <v>897</v>
      </c>
      <c r="C823" s="3" t="s">
        <v>65</v>
      </c>
      <c r="D823" s="3" t="s">
        <v>18</v>
      </c>
      <c r="E823" s="7">
        <v>45936</v>
      </c>
      <c r="F823" s="7">
        <v>45938</v>
      </c>
      <c r="G823" s="3">
        <f t="shared" si="38"/>
        <v>2</v>
      </c>
      <c r="H823" s="3" t="str">
        <f>IF(ISNUMBER(MATCH(A823,Closed!$A:$A,0)), "Closed", IF(G823&lt;=2,"Daily",IF(G823&lt;=5,"Weekly",IF(G823&lt;=31,"Monthly",IF(G823&lt;=90,"Quarterly",IF(G823&lt;=180,"Semi-annual",IF(G823&lt;=366,"Annual","Missing Data")))))))</f>
        <v>Daily</v>
      </c>
      <c r="I823" s="3">
        <f>VLOOKUP($D823,LiquidityProfile!$A:$C,2,0)</f>
        <v>5</v>
      </c>
      <c r="J823" s="3">
        <f>VLOOKUP($D823,LiquidityProfile!$A:$C,3,0)</f>
        <v>15</v>
      </c>
      <c r="K823" s="3" t="str">
        <f t="shared" si="39"/>
        <v>Liquidity Provider</v>
      </c>
      <c r="L823" s="3" t="str">
        <f t="shared" si="40"/>
        <v>Liquidity Provider</v>
      </c>
    </row>
    <row r="824" spans="1:12" ht="15.75" thickBot="1" x14ac:dyDescent="0.3">
      <c r="A824" s="3" t="s">
        <v>874</v>
      </c>
      <c r="B824" s="3" t="s">
        <v>2111</v>
      </c>
      <c r="C824" s="3" t="s">
        <v>65</v>
      </c>
      <c r="D824" s="3" t="s">
        <v>18</v>
      </c>
      <c r="E824" s="7">
        <v>45933</v>
      </c>
      <c r="F824" s="7">
        <v>45938</v>
      </c>
      <c r="G824" s="3">
        <f t="shared" si="38"/>
        <v>5</v>
      </c>
      <c r="H824" s="3" t="str">
        <f>IF(ISNUMBER(MATCH(A824,Closed!$A:$A,0)), "Closed", IF(G824&lt;=2,"Daily",IF(G824&lt;=5,"Weekly",IF(G824&lt;=31,"Monthly",IF(G824&lt;=90,"Quarterly",IF(G824&lt;=180,"Semi-annual",IF(G824&lt;=366,"Annual","Missing Data")))))))</f>
        <v>Weekly</v>
      </c>
      <c r="I824" s="3">
        <f>VLOOKUP($D824,LiquidityProfile!$A:$C,2,0)</f>
        <v>5</v>
      </c>
      <c r="J824" s="3">
        <f>VLOOKUP($D824,LiquidityProfile!$A:$C,3,0)</f>
        <v>15</v>
      </c>
      <c r="K824" s="3" t="str">
        <f t="shared" si="39"/>
        <v>Liquidity Provider</v>
      </c>
      <c r="L824" s="3" t="str">
        <f t="shared" si="40"/>
        <v>Liquidity Provider</v>
      </c>
    </row>
    <row r="825" spans="1:12" ht="15.75" thickBot="1" x14ac:dyDescent="0.3">
      <c r="A825" s="3" t="s">
        <v>2112</v>
      </c>
      <c r="B825" s="3" t="s">
        <v>2113</v>
      </c>
      <c r="C825" s="3" t="s">
        <v>65</v>
      </c>
      <c r="D825" s="3" t="s">
        <v>18</v>
      </c>
      <c r="E825" s="7">
        <v>45933</v>
      </c>
      <c r="F825" s="7">
        <v>45938</v>
      </c>
      <c r="G825" s="3">
        <f t="shared" si="38"/>
        <v>5</v>
      </c>
      <c r="H825" s="3" t="str">
        <f>IF(ISNUMBER(MATCH(A825,Closed!$A:$A,0)), "Closed", IF(G825&lt;=2,"Daily",IF(G825&lt;=5,"Weekly",IF(G825&lt;=31,"Monthly",IF(G825&lt;=90,"Quarterly",IF(G825&lt;=180,"Semi-annual",IF(G825&lt;=366,"Annual","Missing Data")))))))</f>
        <v>Weekly</v>
      </c>
      <c r="I825" s="3">
        <f>VLOOKUP($D825,LiquidityProfile!$A:$C,2,0)</f>
        <v>5</v>
      </c>
      <c r="J825" s="3">
        <f>VLOOKUP($D825,LiquidityProfile!$A:$C,3,0)</f>
        <v>15</v>
      </c>
      <c r="K825" s="3" t="str">
        <f t="shared" si="39"/>
        <v>Liquidity Provider</v>
      </c>
      <c r="L825" s="3" t="str">
        <f t="shared" si="40"/>
        <v>Liquidity Provider</v>
      </c>
    </row>
    <row r="826" spans="1:12" ht="15.75" thickBot="1" x14ac:dyDescent="0.3">
      <c r="A826" s="3" t="s">
        <v>2114</v>
      </c>
      <c r="B826" s="3" t="s">
        <v>2115</v>
      </c>
      <c r="C826" s="3" t="s">
        <v>65</v>
      </c>
      <c r="D826" s="3" t="s">
        <v>18</v>
      </c>
      <c r="E826" s="7">
        <v>45933</v>
      </c>
      <c r="F826" s="7">
        <v>45938</v>
      </c>
      <c r="G826" s="3">
        <f t="shared" si="38"/>
        <v>5</v>
      </c>
      <c r="H826" s="3" t="str">
        <f>IF(ISNUMBER(MATCH(A826,Closed!$A:$A,0)), "Closed", IF(G826&lt;=2,"Daily",IF(G826&lt;=5,"Weekly",IF(G826&lt;=31,"Monthly",IF(G826&lt;=90,"Quarterly",IF(G826&lt;=180,"Semi-annual",IF(G826&lt;=366,"Annual","Missing Data")))))))</f>
        <v>Weekly</v>
      </c>
      <c r="I826" s="3">
        <f>VLOOKUP($D826,LiquidityProfile!$A:$C,2,0)</f>
        <v>5</v>
      </c>
      <c r="J826" s="3">
        <f>VLOOKUP($D826,LiquidityProfile!$A:$C,3,0)</f>
        <v>15</v>
      </c>
      <c r="K826" s="3" t="str">
        <f t="shared" si="39"/>
        <v>Liquidity Provider</v>
      </c>
      <c r="L826" s="3" t="str">
        <f t="shared" si="40"/>
        <v>Liquidity Provider</v>
      </c>
    </row>
    <row r="827" spans="1:12" ht="15.75" thickBot="1" x14ac:dyDescent="0.3">
      <c r="A827" s="3" t="s">
        <v>2116</v>
      </c>
      <c r="B827" s="3" t="s">
        <v>2117</v>
      </c>
      <c r="C827" s="3" t="s">
        <v>65</v>
      </c>
      <c r="D827" s="3" t="s">
        <v>18</v>
      </c>
      <c r="E827" s="7">
        <v>45932</v>
      </c>
      <c r="F827" s="7">
        <v>45938</v>
      </c>
      <c r="G827" s="3">
        <f t="shared" si="38"/>
        <v>6</v>
      </c>
      <c r="H827" s="3" t="str">
        <f>IF(ISNUMBER(MATCH(A827,Closed!$A:$A,0)), "Closed", IF(G827&lt;=2,"Daily",IF(G827&lt;=5,"Weekly",IF(G827&lt;=31,"Monthly",IF(G827&lt;=90,"Quarterly",IF(G827&lt;=180,"Semi-annual",IF(G827&lt;=366,"Annual","Missing Data")))))))</f>
        <v>Monthly</v>
      </c>
      <c r="I827" s="3">
        <f>VLOOKUP($D827,LiquidityProfile!$A:$C,2,0)</f>
        <v>5</v>
      </c>
      <c r="J827" s="3">
        <f>VLOOKUP($D827,LiquidityProfile!$A:$C,3,0)</f>
        <v>15</v>
      </c>
      <c r="K827" s="3" t="str">
        <f t="shared" si="39"/>
        <v>Liquidity Provider</v>
      </c>
      <c r="L827" s="3" t="str">
        <f t="shared" si="40"/>
        <v>Liquidity Provider</v>
      </c>
    </row>
    <row r="828" spans="1:12" ht="15.75" thickBot="1" x14ac:dyDescent="0.3">
      <c r="A828" s="3" t="s">
        <v>870</v>
      </c>
      <c r="B828" s="3" t="s">
        <v>871</v>
      </c>
      <c r="C828" s="3" t="s">
        <v>65</v>
      </c>
      <c r="D828" s="3" t="s">
        <v>18</v>
      </c>
      <c r="E828" s="7">
        <v>45936</v>
      </c>
      <c r="F828" s="7">
        <v>45938</v>
      </c>
      <c r="G828" s="3">
        <f t="shared" si="38"/>
        <v>2</v>
      </c>
      <c r="H828" s="3" t="str">
        <f>IF(ISNUMBER(MATCH(A828,Closed!$A:$A,0)), "Closed", IF(G828&lt;=2,"Daily",IF(G828&lt;=5,"Weekly",IF(G828&lt;=31,"Monthly",IF(G828&lt;=90,"Quarterly",IF(G828&lt;=180,"Semi-annual",IF(G828&lt;=366,"Annual","Missing Data")))))))</f>
        <v>Daily</v>
      </c>
      <c r="I828" s="3">
        <f>VLOOKUP($D828,LiquidityProfile!$A:$C,2,0)</f>
        <v>5</v>
      </c>
      <c r="J828" s="3">
        <f>VLOOKUP($D828,LiquidityProfile!$A:$C,3,0)</f>
        <v>15</v>
      </c>
      <c r="K828" s="3" t="str">
        <f t="shared" si="39"/>
        <v>Liquidity Provider</v>
      </c>
      <c r="L828" s="3" t="str">
        <f t="shared" si="40"/>
        <v>Liquidity Provider</v>
      </c>
    </row>
    <row r="829" spans="1:12" ht="15.75" thickBot="1" x14ac:dyDescent="0.3">
      <c r="A829" s="3" t="s">
        <v>872</v>
      </c>
      <c r="B829" s="3" t="s">
        <v>2118</v>
      </c>
      <c r="C829" s="3" t="s">
        <v>65</v>
      </c>
      <c r="D829" s="3" t="s">
        <v>18</v>
      </c>
      <c r="E829" s="7">
        <v>45936</v>
      </c>
      <c r="F829" s="7">
        <v>45938</v>
      </c>
      <c r="G829" s="3">
        <f t="shared" si="38"/>
        <v>2</v>
      </c>
      <c r="H829" s="3" t="str">
        <f>IF(ISNUMBER(MATCH(A829,Closed!$A:$A,0)), "Closed", IF(G829&lt;=2,"Daily",IF(G829&lt;=5,"Weekly",IF(G829&lt;=31,"Monthly",IF(G829&lt;=90,"Quarterly",IF(G829&lt;=180,"Semi-annual",IF(G829&lt;=366,"Annual","Missing Data")))))))</f>
        <v>Daily</v>
      </c>
      <c r="I829" s="3">
        <f>VLOOKUP($D829,LiquidityProfile!$A:$C,2,0)</f>
        <v>5</v>
      </c>
      <c r="J829" s="3">
        <f>VLOOKUP($D829,LiquidityProfile!$A:$C,3,0)</f>
        <v>15</v>
      </c>
      <c r="K829" s="3" t="str">
        <f t="shared" si="39"/>
        <v>Liquidity Provider</v>
      </c>
      <c r="L829" s="3" t="str">
        <f t="shared" si="40"/>
        <v>Liquidity Provider</v>
      </c>
    </row>
    <row r="830" spans="1:12" ht="15.75" thickBot="1" x14ac:dyDescent="0.3">
      <c r="A830" s="3" t="s">
        <v>864</v>
      </c>
      <c r="B830" s="3" t="s">
        <v>865</v>
      </c>
      <c r="C830" s="3" t="s">
        <v>65</v>
      </c>
      <c r="D830" s="3" t="s">
        <v>18</v>
      </c>
      <c r="E830" s="7">
        <v>45933</v>
      </c>
      <c r="F830" s="7">
        <v>45938</v>
      </c>
      <c r="G830" s="3">
        <f t="shared" si="38"/>
        <v>5</v>
      </c>
      <c r="H830" s="3" t="str">
        <f>IF(ISNUMBER(MATCH(A830,Closed!$A:$A,0)), "Closed", IF(G830&lt;=2,"Daily",IF(G830&lt;=5,"Weekly",IF(G830&lt;=31,"Monthly",IF(G830&lt;=90,"Quarterly",IF(G830&lt;=180,"Semi-annual",IF(G830&lt;=366,"Annual","Missing Data")))))))</f>
        <v>Weekly</v>
      </c>
      <c r="I830" s="3">
        <f>VLOOKUP($D830,LiquidityProfile!$A:$C,2,0)</f>
        <v>5</v>
      </c>
      <c r="J830" s="3">
        <f>VLOOKUP($D830,LiquidityProfile!$A:$C,3,0)</f>
        <v>15</v>
      </c>
      <c r="K830" s="3" t="str">
        <f t="shared" si="39"/>
        <v>Liquidity Provider</v>
      </c>
      <c r="L830" s="3" t="str">
        <f t="shared" si="40"/>
        <v>Liquidity Provider</v>
      </c>
    </row>
    <row r="831" spans="1:12" ht="15.75" thickBot="1" x14ac:dyDescent="0.3">
      <c r="A831" s="3" t="s">
        <v>890</v>
      </c>
      <c r="B831" s="3" t="s">
        <v>2119</v>
      </c>
      <c r="C831" s="3" t="s">
        <v>65</v>
      </c>
      <c r="D831" s="3" t="s">
        <v>18</v>
      </c>
      <c r="E831" s="7">
        <v>45936</v>
      </c>
      <c r="F831" s="7">
        <v>45938</v>
      </c>
      <c r="G831" s="3">
        <f t="shared" si="38"/>
        <v>2</v>
      </c>
      <c r="H831" s="3" t="str">
        <f>IF(ISNUMBER(MATCH(A831,Closed!$A:$A,0)), "Closed", IF(G831&lt;=2,"Daily",IF(G831&lt;=5,"Weekly",IF(G831&lt;=31,"Monthly",IF(G831&lt;=90,"Quarterly",IF(G831&lt;=180,"Semi-annual",IF(G831&lt;=366,"Annual","Missing Data")))))))</f>
        <v>Daily</v>
      </c>
      <c r="I831" s="3">
        <f>VLOOKUP($D831,LiquidityProfile!$A:$C,2,0)</f>
        <v>5</v>
      </c>
      <c r="J831" s="3">
        <f>VLOOKUP($D831,LiquidityProfile!$A:$C,3,0)</f>
        <v>15</v>
      </c>
      <c r="K831" s="3" t="str">
        <f t="shared" si="39"/>
        <v>Liquidity Provider</v>
      </c>
      <c r="L831" s="3" t="str">
        <f t="shared" si="40"/>
        <v>Liquidity Provider</v>
      </c>
    </row>
    <row r="832" spans="1:12" ht="15.75" thickBot="1" x14ac:dyDescent="0.3">
      <c r="A832" s="3" t="s">
        <v>868</v>
      </c>
      <c r="B832" s="3" t="s">
        <v>869</v>
      </c>
      <c r="C832" s="3" t="s">
        <v>65</v>
      </c>
      <c r="D832" s="3" t="s">
        <v>18</v>
      </c>
      <c r="E832" s="7">
        <v>45936</v>
      </c>
      <c r="F832" s="7">
        <v>45938</v>
      </c>
      <c r="G832" s="3">
        <f t="shared" si="38"/>
        <v>2</v>
      </c>
      <c r="H832" s="3" t="str">
        <f>IF(ISNUMBER(MATCH(A832,Closed!$A:$A,0)), "Closed", IF(G832&lt;=2,"Daily",IF(G832&lt;=5,"Weekly",IF(G832&lt;=31,"Monthly",IF(G832&lt;=90,"Quarterly",IF(G832&lt;=180,"Semi-annual",IF(G832&lt;=366,"Annual","Missing Data")))))))</f>
        <v>Daily</v>
      </c>
      <c r="I832" s="3">
        <f>VLOOKUP($D832,LiquidityProfile!$A:$C,2,0)</f>
        <v>5</v>
      </c>
      <c r="J832" s="3">
        <f>VLOOKUP($D832,LiquidityProfile!$A:$C,3,0)</f>
        <v>15</v>
      </c>
      <c r="K832" s="3" t="str">
        <f t="shared" si="39"/>
        <v>Liquidity Provider</v>
      </c>
      <c r="L832" s="3" t="str">
        <f t="shared" si="40"/>
        <v>Liquidity Provider</v>
      </c>
    </row>
    <row r="833" spans="1:12" ht="15.75" thickBot="1" x14ac:dyDescent="0.3">
      <c r="A833" s="3" t="s">
        <v>884</v>
      </c>
      <c r="B833" s="3" t="s">
        <v>885</v>
      </c>
      <c r="C833" s="3" t="s">
        <v>65</v>
      </c>
      <c r="D833" s="3" t="s">
        <v>18</v>
      </c>
      <c r="E833" s="7">
        <v>45937</v>
      </c>
      <c r="F833" s="7">
        <v>45938</v>
      </c>
      <c r="G833" s="3">
        <f t="shared" si="38"/>
        <v>1</v>
      </c>
      <c r="H833" s="3" t="str">
        <f>IF(ISNUMBER(MATCH(A833,Closed!$A:$A,0)), "Closed", IF(G833&lt;=2,"Daily",IF(G833&lt;=5,"Weekly",IF(G833&lt;=31,"Monthly",IF(G833&lt;=90,"Quarterly",IF(G833&lt;=180,"Semi-annual",IF(G833&lt;=366,"Annual","Missing Data")))))))</f>
        <v>Daily</v>
      </c>
      <c r="I833" s="3">
        <f>VLOOKUP($D833,LiquidityProfile!$A:$C,2,0)</f>
        <v>5</v>
      </c>
      <c r="J833" s="3">
        <f>VLOOKUP($D833,LiquidityProfile!$A:$C,3,0)</f>
        <v>15</v>
      </c>
      <c r="K833" s="3" t="str">
        <f t="shared" si="39"/>
        <v>Liquidity Provider</v>
      </c>
      <c r="L833" s="3" t="str">
        <f t="shared" si="40"/>
        <v>Liquidity Provider</v>
      </c>
    </row>
    <row r="834" spans="1:12" ht="15.75" thickBot="1" x14ac:dyDescent="0.3">
      <c r="A834" s="3" t="s">
        <v>888</v>
      </c>
      <c r="B834" s="3" t="s">
        <v>889</v>
      </c>
      <c r="C834" s="3" t="s">
        <v>65</v>
      </c>
      <c r="D834" s="3" t="s">
        <v>18</v>
      </c>
      <c r="E834" s="7">
        <v>45936</v>
      </c>
      <c r="F834" s="7">
        <v>45938</v>
      </c>
      <c r="G834" s="3">
        <f t="shared" ref="G834:G897" si="41">IF(ISBLANK(E834), "", F834-E834)</f>
        <v>2</v>
      </c>
      <c r="H834" s="3" t="str">
        <f>IF(ISNUMBER(MATCH(A834,Closed!$A:$A,0)), "Closed", IF(G834&lt;=2,"Daily",IF(G834&lt;=5,"Weekly",IF(G834&lt;=31,"Monthly",IF(G834&lt;=90,"Quarterly",IF(G834&lt;=180,"Semi-annual",IF(G834&lt;=366,"Annual","Missing Data")))))))</f>
        <v>Daily</v>
      </c>
      <c r="I834" s="3">
        <f>VLOOKUP($D834,LiquidityProfile!$A:$C,2,0)</f>
        <v>5</v>
      </c>
      <c r="J834" s="3">
        <f>VLOOKUP($D834,LiquidityProfile!$A:$C,3,0)</f>
        <v>15</v>
      </c>
      <c r="K834" s="3" t="str">
        <f t="shared" si="39"/>
        <v>Liquidity Provider</v>
      </c>
      <c r="L834" s="3" t="str">
        <f t="shared" si="40"/>
        <v>Liquidity Provider</v>
      </c>
    </row>
    <row r="835" spans="1:12" ht="15.75" thickBot="1" x14ac:dyDescent="0.3">
      <c r="A835" s="3" t="s">
        <v>2120</v>
      </c>
      <c r="B835" s="3" t="s">
        <v>2121</v>
      </c>
      <c r="C835" s="3" t="s">
        <v>65</v>
      </c>
      <c r="D835" s="3" t="s">
        <v>18</v>
      </c>
      <c r="E835" s="7">
        <v>45937</v>
      </c>
      <c r="F835" s="7">
        <v>45938</v>
      </c>
      <c r="G835" s="3">
        <f t="shared" si="41"/>
        <v>1</v>
      </c>
      <c r="H835" s="3" t="str">
        <f>IF(ISNUMBER(MATCH(A835,Closed!$A:$A,0)), "Closed", IF(G835&lt;=2,"Daily",IF(G835&lt;=5,"Weekly",IF(G835&lt;=31,"Monthly",IF(G835&lt;=90,"Quarterly",IF(G835&lt;=180,"Semi-annual",IF(G835&lt;=366,"Annual","Missing Data")))))))</f>
        <v>Daily</v>
      </c>
      <c r="I835" s="3">
        <f>VLOOKUP($D835,LiquidityProfile!$A:$C,2,0)</f>
        <v>5</v>
      </c>
      <c r="J835" s="3">
        <f>VLOOKUP($D835,LiquidityProfile!$A:$C,3,0)</f>
        <v>15</v>
      </c>
      <c r="K835" s="3" t="str">
        <f t="shared" si="39"/>
        <v>Liquidity Provider</v>
      </c>
      <c r="L835" s="3" t="str">
        <f t="shared" si="40"/>
        <v>Liquidity Provider</v>
      </c>
    </row>
    <row r="836" spans="1:12" ht="15.75" thickBot="1" x14ac:dyDescent="0.3">
      <c r="A836" s="3" t="s">
        <v>774</v>
      </c>
      <c r="B836" s="3" t="s">
        <v>775</v>
      </c>
      <c r="C836" s="3" t="s">
        <v>40</v>
      </c>
      <c r="D836" s="3" t="s">
        <v>27</v>
      </c>
      <c r="E836" s="7">
        <v>45936</v>
      </c>
      <c r="F836" s="7">
        <v>45938</v>
      </c>
      <c r="G836" s="3">
        <f t="shared" si="41"/>
        <v>2</v>
      </c>
      <c r="H836" s="3" t="str">
        <f>IF(ISNUMBER(MATCH(A836,Closed!$A:$A,0)), "Closed", IF(G836&lt;=2,"Daily",IF(G836&lt;=5,"Weekly",IF(G836&lt;=31,"Monthly",IF(G836&lt;=90,"Quarterly",IF(G836&lt;=180,"Semi-annual",IF(G836&lt;=366,"Annual","Missing Data")))))))</f>
        <v>Daily</v>
      </c>
      <c r="I836" s="3">
        <f>VLOOKUP($D836,LiquidityProfile!$A:$C,2,0)</f>
        <v>5</v>
      </c>
      <c r="J836" s="3">
        <f>VLOOKUP($D836,LiquidityProfile!$A:$C,3,0)</f>
        <v>130</v>
      </c>
      <c r="K836" s="3" t="str">
        <f t="shared" si="39"/>
        <v>Liquidity Provider</v>
      </c>
      <c r="L836" s="3" t="str">
        <f t="shared" si="40"/>
        <v>Liquidity Receiver</v>
      </c>
    </row>
    <row r="837" spans="1:12" ht="15.75" thickBot="1" x14ac:dyDescent="0.3">
      <c r="A837" s="3" t="s">
        <v>2122</v>
      </c>
      <c r="B837" s="3" t="s">
        <v>2123</v>
      </c>
      <c r="C837" s="3" t="s">
        <v>65</v>
      </c>
      <c r="D837" s="3" t="s">
        <v>27</v>
      </c>
      <c r="E837" s="7">
        <v>45933</v>
      </c>
      <c r="F837" s="7">
        <v>45938</v>
      </c>
      <c r="G837" s="3">
        <f t="shared" si="41"/>
        <v>5</v>
      </c>
      <c r="H837" s="3" t="str">
        <f>IF(ISNUMBER(MATCH(A837,Closed!$A:$A,0)), "Closed", IF(G837&lt;=2,"Daily",IF(G837&lt;=5,"Weekly",IF(G837&lt;=31,"Monthly",IF(G837&lt;=90,"Quarterly",IF(G837&lt;=180,"Semi-annual",IF(G837&lt;=366,"Annual","Missing Data")))))))</f>
        <v>Weekly</v>
      </c>
      <c r="I837" s="3">
        <f>VLOOKUP($D837,LiquidityProfile!$A:$C,2,0)</f>
        <v>5</v>
      </c>
      <c r="J837" s="3">
        <f>VLOOKUP($D837,LiquidityProfile!$A:$C,3,0)</f>
        <v>130</v>
      </c>
      <c r="K837" s="3" t="str">
        <f t="shared" si="39"/>
        <v>Liquidity Provider</v>
      </c>
      <c r="L837" s="3" t="str">
        <f t="shared" si="40"/>
        <v>Liquidity Receiver</v>
      </c>
    </row>
    <row r="838" spans="1:12" ht="15.75" thickBot="1" x14ac:dyDescent="0.3">
      <c r="A838" s="3" t="s">
        <v>2124</v>
      </c>
      <c r="B838" s="3" t="s">
        <v>2125</v>
      </c>
      <c r="C838" s="3" t="s">
        <v>65</v>
      </c>
      <c r="D838" s="3" t="s">
        <v>27</v>
      </c>
      <c r="E838" s="7">
        <v>45936</v>
      </c>
      <c r="F838" s="7">
        <v>45938</v>
      </c>
      <c r="G838" s="3">
        <f t="shared" si="41"/>
        <v>2</v>
      </c>
      <c r="H838" s="3" t="str">
        <f>IF(ISNUMBER(MATCH(A838,Closed!$A:$A,0)), "Closed", IF(G838&lt;=2,"Daily",IF(G838&lt;=5,"Weekly",IF(G838&lt;=31,"Monthly",IF(G838&lt;=90,"Quarterly",IF(G838&lt;=180,"Semi-annual",IF(G838&lt;=366,"Annual","Missing Data")))))))</f>
        <v>Daily</v>
      </c>
      <c r="I838" s="3">
        <f>VLOOKUP($D838,LiquidityProfile!$A:$C,2,0)</f>
        <v>5</v>
      </c>
      <c r="J838" s="3">
        <f>VLOOKUP($D838,LiquidityProfile!$A:$C,3,0)</f>
        <v>130</v>
      </c>
      <c r="K838" s="3" t="str">
        <f t="shared" si="39"/>
        <v>Liquidity Provider</v>
      </c>
      <c r="L838" s="3" t="str">
        <f t="shared" si="40"/>
        <v>Liquidity Receiver</v>
      </c>
    </row>
    <row r="839" spans="1:12" ht="15.75" thickBot="1" x14ac:dyDescent="0.3">
      <c r="A839" s="3" t="s">
        <v>2126</v>
      </c>
      <c r="B839" s="3" t="s">
        <v>2127</v>
      </c>
      <c r="C839" s="3" t="s">
        <v>65</v>
      </c>
      <c r="D839" s="3" t="s">
        <v>27</v>
      </c>
      <c r="E839" s="7">
        <v>45936</v>
      </c>
      <c r="F839" s="7">
        <v>45938</v>
      </c>
      <c r="G839" s="3">
        <f t="shared" si="41"/>
        <v>2</v>
      </c>
      <c r="H839" s="3" t="str">
        <f>IF(ISNUMBER(MATCH(A839,Closed!$A:$A,0)), "Closed", IF(G839&lt;=2,"Daily",IF(G839&lt;=5,"Weekly",IF(G839&lt;=31,"Monthly",IF(G839&lt;=90,"Quarterly",IF(G839&lt;=180,"Semi-annual",IF(G839&lt;=366,"Annual","Missing Data")))))))</f>
        <v>Daily</v>
      </c>
      <c r="I839" s="3">
        <f>VLOOKUP($D839,LiquidityProfile!$A:$C,2,0)</f>
        <v>5</v>
      </c>
      <c r="J839" s="3">
        <f>VLOOKUP($D839,LiquidityProfile!$A:$C,3,0)</f>
        <v>130</v>
      </c>
      <c r="K839" s="3" t="str">
        <f t="shared" si="39"/>
        <v>Liquidity Provider</v>
      </c>
      <c r="L839" s="3" t="str">
        <f t="shared" si="40"/>
        <v>Liquidity Receiver</v>
      </c>
    </row>
    <row r="840" spans="1:12" ht="15.75" thickBot="1" x14ac:dyDescent="0.3">
      <c r="A840" s="3" t="s">
        <v>2128</v>
      </c>
      <c r="B840" s="3" t="s">
        <v>2129</v>
      </c>
      <c r="C840" s="3" t="s">
        <v>65</v>
      </c>
      <c r="D840" s="3" t="s">
        <v>27</v>
      </c>
      <c r="E840" s="7">
        <v>45936</v>
      </c>
      <c r="F840" s="7">
        <v>45938</v>
      </c>
      <c r="G840" s="3">
        <f t="shared" si="41"/>
        <v>2</v>
      </c>
      <c r="H840" s="3" t="str">
        <f>IF(ISNUMBER(MATCH(A840,Closed!$A:$A,0)), "Closed", IF(G840&lt;=2,"Daily",IF(G840&lt;=5,"Weekly",IF(G840&lt;=31,"Monthly",IF(G840&lt;=90,"Quarterly",IF(G840&lt;=180,"Semi-annual",IF(G840&lt;=366,"Annual","Missing Data")))))))</f>
        <v>Daily</v>
      </c>
      <c r="I840" s="3">
        <f>VLOOKUP($D840,LiquidityProfile!$A:$C,2,0)</f>
        <v>5</v>
      </c>
      <c r="J840" s="3">
        <f>VLOOKUP($D840,LiquidityProfile!$A:$C,3,0)</f>
        <v>130</v>
      </c>
      <c r="K840" s="3" t="str">
        <f t="shared" si="39"/>
        <v>Liquidity Provider</v>
      </c>
      <c r="L840" s="3" t="str">
        <f t="shared" si="40"/>
        <v>Liquidity Receiver</v>
      </c>
    </row>
    <row r="841" spans="1:12" ht="15.75" thickBot="1" x14ac:dyDescent="0.3">
      <c r="A841" s="3" t="s">
        <v>776</v>
      </c>
      <c r="B841" s="3" t="s">
        <v>777</v>
      </c>
      <c r="C841" s="3" t="s">
        <v>65</v>
      </c>
      <c r="D841" s="3" t="s">
        <v>27</v>
      </c>
      <c r="E841" s="7">
        <v>45937</v>
      </c>
      <c r="F841" s="7">
        <v>45938</v>
      </c>
      <c r="G841" s="3">
        <f t="shared" si="41"/>
        <v>1</v>
      </c>
      <c r="H841" s="3" t="str">
        <f>IF(ISNUMBER(MATCH(A841,Closed!$A:$A,0)), "Closed", IF(G841&lt;=2,"Daily",IF(G841&lt;=5,"Weekly",IF(G841&lt;=31,"Monthly",IF(G841&lt;=90,"Quarterly",IF(G841&lt;=180,"Semi-annual",IF(G841&lt;=366,"Annual","Missing Data")))))))</f>
        <v>Daily</v>
      </c>
      <c r="I841" s="3">
        <f>VLOOKUP($D841,LiquidityProfile!$A:$C,2,0)</f>
        <v>5</v>
      </c>
      <c r="J841" s="3">
        <f>VLOOKUP($D841,LiquidityProfile!$A:$C,3,0)</f>
        <v>130</v>
      </c>
      <c r="K841" s="3" t="str">
        <f t="shared" si="39"/>
        <v>Liquidity Provider</v>
      </c>
      <c r="L841" s="3" t="str">
        <f t="shared" si="40"/>
        <v>Liquidity Receiver</v>
      </c>
    </row>
    <row r="842" spans="1:12" ht="15.75" thickBot="1" x14ac:dyDescent="0.3">
      <c r="A842" s="3" t="s">
        <v>2130</v>
      </c>
      <c r="B842" s="3" t="s">
        <v>2131</v>
      </c>
      <c r="C842" s="3" t="s">
        <v>65</v>
      </c>
      <c r="D842" s="3" t="s">
        <v>27</v>
      </c>
      <c r="E842" s="7">
        <v>45933</v>
      </c>
      <c r="F842" s="7">
        <v>45938</v>
      </c>
      <c r="G842" s="3">
        <f t="shared" si="41"/>
        <v>5</v>
      </c>
      <c r="H842" s="3" t="str">
        <f>IF(ISNUMBER(MATCH(A842,Closed!$A:$A,0)), "Closed", IF(G842&lt;=2,"Daily",IF(G842&lt;=5,"Weekly",IF(G842&lt;=31,"Monthly",IF(G842&lt;=90,"Quarterly",IF(G842&lt;=180,"Semi-annual",IF(G842&lt;=366,"Annual","Missing Data")))))))</f>
        <v>Weekly</v>
      </c>
      <c r="I842" s="3">
        <f>VLOOKUP($D842,LiquidityProfile!$A:$C,2,0)</f>
        <v>5</v>
      </c>
      <c r="J842" s="3">
        <f>VLOOKUP($D842,LiquidityProfile!$A:$C,3,0)</f>
        <v>130</v>
      </c>
      <c r="K842" s="3" t="str">
        <f t="shared" si="39"/>
        <v>Liquidity Provider</v>
      </c>
      <c r="L842" s="3" t="str">
        <f t="shared" si="40"/>
        <v>Liquidity Receiver</v>
      </c>
    </row>
    <row r="843" spans="1:12" ht="15.75" thickBot="1" x14ac:dyDescent="0.3">
      <c r="A843" s="3" t="s">
        <v>788</v>
      </c>
      <c r="B843" s="3" t="s">
        <v>789</v>
      </c>
      <c r="C843" s="3" t="s">
        <v>65</v>
      </c>
      <c r="D843" s="3" t="s">
        <v>27</v>
      </c>
      <c r="E843" s="7">
        <v>45385</v>
      </c>
      <c r="F843" s="7">
        <v>45938</v>
      </c>
      <c r="G843" s="3">
        <f t="shared" si="41"/>
        <v>553</v>
      </c>
      <c r="H843" s="3" t="str">
        <f>IF(ISNUMBER(MATCH(A843,Closed!$A:$A,0)), "Closed", IF(G843&lt;=2,"Daily",IF(G843&lt;=5,"Weekly",IF(G843&lt;=31,"Monthly",IF(G843&lt;=90,"Quarterly",IF(G843&lt;=180,"Semi-annual",IF(G843&lt;=366,"Annual","Missing Data")))))))</f>
        <v>Missing Data</v>
      </c>
      <c r="I843" s="3">
        <f>VLOOKUP($D843,LiquidityProfile!$A:$C,2,0)</f>
        <v>5</v>
      </c>
      <c r="J843" s="3">
        <f>VLOOKUP($D843,LiquidityProfile!$A:$C,3,0)</f>
        <v>130</v>
      </c>
      <c r="K843" s="3" t="str">
        <f t="shared" si="39"/>
        <v>Liquidity Provider</v>
      </c>
      <c r="L843" s="3" t="str">
        <f t="shared" si="40"/>
        <v>Liquidity Receiver</v>
      </c>
    </row>
    <row r="844" spans="1:12" ht="15.75" thickBot="1" x14ac:dyDescent="0.3">
      <c r="A844" s="3" t="s">
        <v>960</v>
      </c>
      <c r="B844" s="3" t="s">
        <v>961</v>
      </c>
      <c r="C844" s="3" t="s">
        <v>40</v>
      </c>
      <c r="D844" s="3" t="s">
        <v>21</v>
      </c>
      <c r="E844" s="7">
        <v>45937</v>
      </c>
      <c r="F844" s="7">
        <v>45938</v>
      </c>
      <c r="G844" s="3">
        <f t="shared" si="41"/>
        <v>1</v>
      </c>
      <c r="H844" s="3" t="str">
        <f>IF(ISNUMBER(MATCH(A844,Closed!$A:$A,0)), "Closed", IF(G844&lt;=2,"Daily",IF(G844&lt;=5,"Weekly",IF(G844&lt;=31,"Monthly",IF(G844&lt;=90,"Quarterly",IF(G844&lt;=180,"Semi-annual",IF(G844&lt;=366,"Annual","Missing Data")))))))</f>
        <v>Daily</v>
      </c>
      <c r="I844" s="3">
        <f>VLOOKUP($D844,LiquidityProfile!$A:$C,2,0)</f>
        <v>180</v>
      </c>
      <c r="J844" s="3">
        <f>VLOOKUP($D844,LiquidityProfile!$A:$C,3,0)</f>
        <v>365</v>
      </c>
      <c r="K844" s="3" t="str">
        <f t="shared" si="39"/>
        <v>Liquidity Receiver</v>
      </c>
      <c r="L844" s="3" t="str">
        <f t="shared" si="40"/>
        <v>Liquidity Receiver</v>
      </c>
    </row>
    <row r="845" spans="1:12" ht="15.75" thickBot="1" x14ac:dyDescent="0.3">
      <c r="A845" s="3" t="s">
        <v>2132</v>
      </c>
      <c r="B845" s="3" t="s">
        <v>2133</v>
      </c>
      <c r="C845" s="3" t="s">
        <v>65</v>
      </c>
      <c r="D845" s="3" t="s">
        <v>21</v>
      </c>
      <c r="E845" s="7">
        <v>45937</v>
      </c>
      <c r="F845" s="7">
        <v>45938</v>
      </c>
      <c r="G845" s="3">
        <f t="shared" si="41"/>
        <v>1</v>
      </c>
      <c r="H845" s="3" t="str">
        <f>IF(ISNUMBER(MATCH(A845,Closed!$A:$A,0)), "Closed", IF(G845&lt;=2,"Daily",IF(G845&lt;=5,"Weekly",IF(G845&lt;=31,"Monthly",IF(G845&lt;=90,"Quarterly",IF(G845&lt;=180,"Semi-annual",IF(G845&lt;=366,"Annual","Missing Data")))))))</f>
        <v>Daily</v>
      </c>
      <c r="I845" s="3">
        <f>VLOOKUP($D845,LiquidityProfile!$A:$C,2,0)</f>
        <v>180</v>
      </c>
      <c r="J845" s="3">
        <f>VLOOKUP($D845,LiquidityProfile!$A:$C,3,0)</f>
        <v>365</v>
      </c>
      <c r="K845" s="3" t="str">
        <f t="shared" si="39"/>
        <v>Liquidity Receiver</v>
      </c>
      <c r="L845" s="3" t="str">
        <f t="shared" si="40"/>
        <v>Liquidity Receiver</v>
      </c>
    </row>
    <row r="846" spans="1:12" ht="15.75" thickBot="1" x14ac:dyDescent="0.3">
      <c r="A846" s="3" t="s">
        <v>962</v>
      </c>
      <c r="B846" s="3" t="s">
        <v>963</v>
      </c>
      <c r="C846" s="3" t="s">
        <v>65</v>
      </c>
      <c r="D846" s="3" t="s">
        <v>21</v>
      </c>
      <c r="E846" s="7">
        <v>45933</v>
      </c>
      <c r="F846" s="7">
        <v>45938</v>
      </c>
      <c r="G846" s="3">
        <f t="shared" si="41"/>
        <v>5</v>
      </c>
      <c r="H846" s="3" t="str">
        <f>IF(ISNUMBER(MATCH(A846,Closed!$A:$A,0)), "Closed", IF(G846&lt;=2,"Daily",IF(G846&lt;=5,"Weekly",IF(G846&lt;=31,"Monthly",IF(G846&lt;=90,"Quarterly",IF(G846&lt;=180,"Semi-annual",IF(G846&lt;=366,"Annual","Missing Data")))))))</f>
        <v>Weekly</v>
      </c>
      <c r="I846" s="3">
        <f>VLOOKUP($D846,LiquidityProfile!$A:$C,2,0)</f>
        <v>180</v>
      </c>
      <c r="J846" s="3">
        <f>VLOOKUP($D846,LiquidityProfile!$A:$C,3,0)</f>
        <v>365</v>
      </c>
      <c r="K846" s="3" t="str">
        <f t="shared" si="39"/>
        <v>Liquidity Receiver</v>
      </c>
      <c r="L846" s="3" t="str">
        <f t="shared" si="40"/>
        <v>Liquidity Receiver</v>
      </c>
    </row>
    <row r="847" spans="1:12" ht="15.75" thickBot="1" x14ac:dyDescent="0.3">
      <c r="A847" s="3" t="s">
        <v>2134</v>
      </c>
      <c r="B847" s="3" t="s">
        <v>2135</v>
      </c>
      <c r="C847" s="3" t="s">
        <v>65</v>
      </c>
      <c r="D847" s="3" t="s">
        <v>21</v>
      </c>
      <c r="E847" s="7">
        <v>45898</v>
      </c>
      <c r="F847" s="7">
        <v>45938</v>
      </c>
      <c r="G847" s="3">
        <f t="shared" si="41"/>
        <v>40</v>
      </c>
      <c r="H847" s="3" t="str">
        <f>IF(ISNUMBER(MATCH(A847,Closed!$A:$A,0)), "Closed", IF(G847&lt;=2,"Daily",IF(G847&lt;=5,"Weekly",IF(G847&lt;=31,"Monthly",IF(G847&lt;=90,"Quarterly",IF(G847&lt;=180,"Semi-annual",IF(G847&lt;=366,"Annual","Missing Data")))))))</f>
        <v>Quarterly</v>
      </c>
      <c r="I847" s="3">
        <f>VLOOKUP($D847,LiquidityProfile!$A:$C,2,0)</f>
        <v>180</v>
      </c>
      <c r="J847" s="3">
        <f>VLOOKUP($D847,LiquidityProfile!$A:$C,3,0)</f>
        <v>365</v>
      </c>
      <c r="K847" s="3" t="str">
        <f t="shared" si="39"/>
        <v>Liquidity Receiver</v>
      </c>
      <c r="L847" s="3" t="str">
        <f t="shared" si="40"/>
        <v>Liquidity Receiver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4EDC-A8F8-45CA-A7D1-D6A007078014}">
  <dimension ref="A1:C27"/>
  <sheetViews>
    <sheetView workbookViewId="0"/>
  </sheetViews>
  <sheetFormatPr defaultRowHeight="15" x14ac:dyDescent="0.25"/>
  <cols>
    <col min="1" max="1" width="32.28515625" bestFit="1" customWidth="1"/>
    <col min="2" max="3" width="35.7109375" customWidth="1"/>
  </cols>
  <sheetData>
    <row r="1" spans="1:3" ht="15.75" thickBot="1" x14ac:dyDescent="0.3">
      <c r="A1" s="1" t="s">
        <v>0</v>
      </c>
      <c r="B1" s="1" t="s">
        <v>1</v>
      </c>
      <c r="C1" s="1" t="s">
        <v>2</v>
      </c>
    </row>
    <row r="2" spans="1:3" ht="15.75" thickBot="1" x14ac:dyDescent="0.3">
      <c r="A2" s="2" t="s">
        <v>3</v>
      </c>
      <c r="B2" s="3">
        <v>2</v>
      </c>
      <c r="C2" s="3">
        <v>10</v>
      </c>
    </row>
    <row r="3" spans="1:3" ht="15.75" thickBot="1" x14ac:dyDescent="0.3">
      <c r="A3" s="2" t="s">
        <v>4</v>
      </c>
      <c r="B3" s="3">
        <v>5</v>
      </c>
      <c r="C3" s="3">
        <v>180</v>
      </c>
    </row>
    <row r="4" spans="1:3" ht="15.75" thickBot="1" x14ac:dyDescent="0.3">
      <c r="A4" s="2" t="s">
        <v>5</v>
      </c>
      <c r="B4" s="3">
        <v>5</v>
      </c>
      <c r="C4" s="3">
        <v>15</v>
      </c>
    </row>
    <row r="5" spans="1:3" ht="15.75" thickBot="1" x14ac:dyDescent="0.3">
      <c r="A5" s="2" t="s">
        <v>6</v>
      </c>
      <c r="B5" s="3">
        <v>5</v>
      </c>
      <c r="C5" s="3">
        <v>15</v>
      </c>
    </row>
    <row r="6" spans="1:3" ht="15.75" thickBot="1" x14ac:dyDescent="0.3">
      <c r="A6" s="2" t="s">
        <v>7</v>
      </c>
      <c r="B6" s="3">
        <v>5</v>
      </c>
      <c r="C6" s="3">
        <v>30</v>
      </c>
    </row>
    <row r="7" spans="1:3" ht="15.75" thickBot="1" x14ac:dyDescent="0.3">
      <c r="A7" s="2" t="s">
        <v>8</v>
      </c>
      <c r="B7" s="3">
        <v>5</v>
      </c>
      <c r="C7" s="3">
        <v>180</v>
      </c>
    </row>
    <row r="8" spans="1:3" ht="15.75" thickBot="1" x14ac:dyDescent="0.3">
      <c r="A8" s="2" t="s">
        <v>9</v>
      </c>
      <c r="B8" s="3">
        <v>5</v>
      </c>
      <c r="C8" s="3">
        <v>10</v>
      </c>
    </row>
    <row r="9" spans="1:3" ht="15.75" thickBot="1" x14ac:dyDescent="0.3">
      <c r="A9" s="2" t="s">
        <v>10</v>
      </c>
      <c r="B9" s="3">
        <v>5</v>
      </c>
      <c r="C9" s="3">
        <v>15</v>
      </c>
    </row>
    <row r="10" spans="1:3" ht="15.75" thickBot="1" x14ac:dyDescent="0.3">
      <c r="A10" s="2" t="s">
        <v>11</v>
      </c>
      <c r="B10" s="3">
        <v>5</v>
      </c>
      <c r="C10" s="3">
        <v>15</v>
      </c>
    </row>
    <row r="11" spans="1:3" ht="15.75" thickBot="1" x14ac:dyDescent="0.3">
      <c r="A11" s="2" t="s">
        <v>12</v>
      </c>
      <c r="B11" s="3">
        <v>365</v>
      </c>
      <c r="C11" s="3">
        <v>1825</v>
      </c>
    </row>
    <row r="12" spans="1:3" ht="15.75" thickBot="1" x14ac:dyDescent="0.3">
      <c r="A12" s="2" t="s">
        <v>13</v>
      </c>
      <c r="B12" s="3">
        <v>5</v>
      </c>
      <c r="C12" s="3">
        <v>10</v>
      </c>
    </row>
    <row r="13" spans="1:3" ht="15.75" thickBot="1" x14ac:dyDescent="0.3">
      <c r="A13" s="2" t="s">
        <v>14</v>
      </c>
      <c r="B13" s="3">
        <v>5</v>
      </c>
      <c r="C13" s="3">
        <v>10</v>
      </c>
    </row>
    <row r="14" spans="1:3" ht="15.75" thickBot="1" x14ac:dyDescent="0.3">
      <c r="A14" s="2" t="s">
        <v>15</v>
      </c>
      <c r="B14" s="3">
        <v>30</v>
      </c>
      <c r="C14" s="3">
        <v>365</v>
      </c>
    </row>
    <row r="15" spans="1:3" ht="15.75" thickBot="1" x14ac:dyDescent="0.3">
      <c r="A15" s="2" t="s">
        <v>16</v>
      </c>
      <c r="B15" s="3">
        <v>366</v>
      </c>
      <c r="C15" s="3">
        <v>1825</v>
      </c>
    </row>
    <row r="16" spans="1:3" ht="15.75" thickBot="1" x14ac:dyDescent="0.3">
      <c r="A16" s="2" t="s">
        <v>17</v>
      </c>
      <c r="B16" s="3">
        <v>5</v>
      </c>
      <c r="C16" s="3">
        <v>15</v>
      </c>
    </row>
    <row r="17" spans="1:3" ht="15.75" thickBot="1" x14ac:dyDescent="0.3">
      <c r="A17" s="2" t="s">
        <v>18</v>
      </c>
      <c r="B17" s="3">
        <v>5</v>
      </c>
      <c r="C17" s="3">
        <v>15</v>
      </c>
    </row>
    <row r="18" spans="1:3" ht="15.75" thickBot="1" x14ac:dyDescent="0.3">
      <c r="A18" s="2" t="s">
        <v>19</v>
      </c>
      <c r="B18" s="3">
        <v>5</v>
      </c>
      <c r="C18" s="3">
        <v>15</v>
      </c>
    </row>
    <row r="19" spans="1:3" ht="15.75" thickBot="1" x14ac:dyDescent="0.3">
      <c r="A19" s="2" t="s">
        <v>20</v>
      </c>
      <c r="B19" s="3">
        <v>10</v>
      </c>
      <c r="C19" s="3">
        <v>180</v>
      </c>
    </row>
    <row r="20" spans="1:3" ht="15.75" thickBot="1" x14ac:dyDescent="0.3">
      <c r="A20" s="2" t="s">
        <v>21</v>
      </c>
      <c r="B20" s="3">
        <v>180</v>
      </c>
      <c r="C20" s="3">
        <v>365</v>
      </c>
    </row>
    <row r="21" spans="1:3" ht="15.75" thickBot="1" x14ac:dyDescent="0.3">
      <c r="A21" s="2" t="s">
        <v>22</v>
      </c>
      <c r="B21" s="3">
        <v>1</v>
      </c>
      <c r="C21" s="3">
        <v>1</v>
      </c>
    </row>
    <row r="22" spans="1:3" ht="15.75" thickBot="1" x14ac:dyDescent="0.3">
      <c r="A22" s="2" t="s">
        <v>23</v>
      </c>
      <c r="B22" s="3">
        <v>30</v>
      </c>
      <c r="C22" s="3">
        <v>365</v>
      </c>
    </row>
    <row r="23" spans="1:3" ht="15.75" thickBot="1" x14ac:dyDescent="0.3">
      <c r="A23" s="2" t="s">
        <v>24</v>
      </c>
      <c r="B23" s="3">
        <v>5</v>
      </c>
      <c r="C23" s="3">
        <v>180</v>
      </c>
    </row>
    <row r="24" spans="1:3" ht="15.75" thickBot="1" x14ac:dyDescent="0.3">
      <c r="A24" s="2" t="s">
        <v>25</v>
      </c>
      <c r="B24" s="3">
        <v>5</v>
      </c>
      <c r="C24" s="3">
        <v>130</v>
      </c>
    </row>
    <row r="25" spans="1:3" ht="15.75" thickBot="1" x14ac:dyDescent="0.3">
      <c r="A25" s="2" t="s">
        <v>26</v>
      </c>
      <c r="B25" s="3">
        <v>5</v>
      </c>
      <c r="C25" s="3">
        <v>140</v>
      </c>
    </row>
    <row r="26" spans="1:3" ht="15.75" thickBot="1" x14ac:dyDescent="0.3">
      <c r="A26" s="2" t="s">
        <v>27</v>
      </c>
      <c r="B26" s="3">
        <v>5</v>
      </c>
      <c r="C26" s="3">
        <v>130</v>
      </c>
    </row>
    <row r="27" spans="1:3" ht="15.75" thickBot="1" x14ac:dyDescent="0.3">
      <c r="A27" s="2" t="s">
        <v>28</v>
      </c>
      <c r="B27" s="3">
        <v>5</v>
      </c>
      <c r="C27" s="3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7C43-D3CA-4BEB-B830-066AD70483A7}">
  <dimension ref="A1:A227"/>
  <sheetViews>
    <sheetView workbookViewId="0"/>
  </sheetViews>
  <sheetFormatPr defaultRowHeight="15" x14ac:dyDescent="0.25"/>
  <cols>
    <col min="1" max="1" width="12.140625" bestFit="1" customWidth="1"/>
  </cols>
  <sheetData>
    <row r="1" spans="1:1" x14ac:dyDescent="0.25">
      <c r="A1" t="s">
        <v>29</v>
      </c>
    </row>
    <row r="2" spans="1:1" x14ac:dyDescent="0.25">
      <c r="A2" t="s">
        <v>2136</v>
      </c>
    </row>
    <row r="3" spans="1:1" x14ac:dyDescent="0.25">
      <c r="A3" t="s">
        <v>2137</v>
      </c>
    </row>
    <row r="4" spans="1:1" x14ac:dyDescent="0.25">
      <c r="A4" t="s">
        <v>2138</v>
      </c>
    </row>
    <row r="5" spans="1:1" x14ac:dyDescent="0.25">
      <c r="A5" t="s">
        <v>2139</v>
      </c>
    </row>
    <row r="6" spans="1:1" x14ac:dyDescent="0.25">
      <c r="A6" t="s">
        <v>2140</v>
      </c>
    </row>
    <row r="7" spans="1:1" x14ac:dyDescent="0.25">
      <c r="A7" t="s">
        <v>2141</v>
      </c>
    </row>
    <row r="8" spans="1:1" x14ac:dyDescent="0.25">
      <c r="A8" t="s">
        <v>2142</v>
      </c>
    </row>
    <row r="9" spans="1:1" x14ac:dyDescent="0.25">
      <c r="A9" t="s">
        <v>2143</v>
      </c>
    </row>
    <row r="10" spans="1:1" x14ac:dyDescent="0.25">
      <c r="A10" t="s">
        <v>2144</v>
      </c>
    </row>
    <row r="11" spans="1:1" x14ac:dyDescent="0.25">
      <c r="A11" t="s">
        <v>2145</v>
      </c>
    </row>
    <row r="12" spans="1:1" x14ac:dyDescent="0.25">
      <c r="A12" t="s">
        <v>2146</v>
      </c>
    </row>
    <row r="13" spans="1:1" x14ac:dyDescent="0.25">
      <c r="A13" t="s">
        <v>2147</v>
      </c>
    </row>
    <row r="14" spans="1:1" x14ac:dyDescent="0.25">
      <c r="A14" t="s">
        <v>2148</v>
      </c>
    </row>
    <row r="15" spans="1:1" x14ac:dyDescent="0.25">
      <c r="A15" t="s">
        <v>2149</v>
      </c>
    </row>
    <row r="16" spans="1:1" x14ac:dyDescent="0.25">
      <c r="A16" t="s">
        <v>2150</v>
      </c>
    </row>
    <row r="17" spans="1:1" x14ac:dyDescent="0.25">
      <c r="A17" t="s">
        <v>2151</v>
      </c>
    </row>
    <row r="18" spans="1:1" x14ac:dyDescent="0.25">
      <c r="A18" t="s">
        <v>2152</v>
      </c>
    </row>
    <row r="19" spans="1:1" x14ac:dyDescent="0.25">
      <c r="A19" t="s">
        <v>2153</v>
      </c>
    </row>
    <row r="20" spans="1:1" x14ac:dyDescent="0.25">
      <c r="A20" t="s">
        <v>2154</v>
      </c>
    </row>
    <row r="21" spans="1:1" x14ac:dyDescent="0.25">
      <c r="A21" t="s">
        <v>2155</v>
      </c>
    </row>
    <row r="22" spans="1:1" x14ac:dyDescent="0.25">
      <c r="A22" t="s">
        <v>2156</v>
      </c>
    </row>
    <row r="23" spans="1:1" x14ac:dyDescent="0.25">
      <c r="A23" t="s">
        <v>2157</v>
      </c>
    </row>
    <row r="24" spans="1:1" x14ac:dyDescent="0.25">
      <c r="A24" t="s">
        <v>2158</v>
      </c>
    </row>
    <row r="25" spans="1:1" x14ac:dyDescent="0.25">
      <c r="A25" t="s">
        <v>2159</v>
      </c>
    </row>
    <row r="26" spans="1:1" x14ac:dyDescent="0.25">
      <c r="A26" t="s">
        <v>2160</v>
      </c>
    </row>
    <row r="27" spans="1:1" x14ac:dyDescent="0.25">
      <c r="A27" t="s">
        <v>2161</v>
      </c>
    </row>
    <row r="28" spans="1:1" x14ac:dyDescent="0.25">
      <c r="A28" t="s">
        <v>2162</v>
      </c>
    </row>
    <row r="29" spans="1:1" x14ac:dyDescent="0.25">
      <c r="A29" t="s">
        <v>2163</v>
      </c>
    </row>
    <row r="30" spans="1:1" x14ac:dyDescent="0.25">
      <c r="A30" t="s">
        <v>2164</v>
      </c>
    </row>
    <row r="31" spans="1:1" x14ac:dyDescent="0.25">
      <c r="A31" t="s">
        <v>2165</v>
      </c>
    </row>
    <row r="32" spans="1:1" x14ac:dyDescent="0.25">
      <c r="A32" t="s">
        <v>2166</v>
      </c>
    </row>
    <row r="33" spans="1:1" x14ac:dyDescent="0.25">
      <c r="A33" t="s">
        <v>2167</v>
      </c>
    </row>
    <row r="34" spans="1:1" x14ac:dyDescent="0.25">
      <c r="A34" t="s">
        <v>2168</v>
      </c>
    </row>
    <row r="35" spans="1:1" x14ac:dyDescent="0.25">
      <c r="A35" t="s">
        <v>2169</v>
      </c>
    </row>
    <row r="36" spans="1:1" x14ac:dyDescent="0.25">
      <c r="A36" t="s">
        <v>312</v>
      </c>
    </row>
    <row r="37" spans="1:1" x14ac:dyDescent="0.25">
      <c r="A37" t="s">
        <v>2170</v>
      </c>
    </row>
    <row r="38" spans="1:1" x14ac:dyDescent="0.25">
      <c r="A38" t="s">
        <v>2171</v>
      </c>
    </row>
    <row r="39" spans="1:1" x14ac:dyDescent="0.25">
      <c r="A39" t="s">
        <v>2172</v>
      </c>
    </row>
    <row r="40" spans="1:1" x14ac:dyDescent="0.25">
      <c r="A40" t="s">
        <v>2173</v>
      </c>
    </row>
    <row r="41" spans="1:1" x14ac:dyDescent="0.25">
      <c r="A41" t="s">
        <v>2174</v>
      </c>
    </row>
    <row r="42" spans="1:1" x14ac:dyDescent="0.25">
      <c r="A42" t="s">
        <v>2175</v>
      </c>
    </row>
    <row r="43" spans="1:1" x14ac:dyDescent="0.25">
      <c r="A43" t="s">
        <v>2176</v>
      </c>
    </row>
    <row r="44" spans="1:1" x14ac:dyDescent="0.25">
      <c r="A44" t="s">
        <v>2177</v>
      </c>
    </row>
    <row r="45" spans="1:1" x14ac:dyDescent="0.25">
      <c r="A45" t="s">
        <v>438</v>
      </c>
    </row>
    <row r="46" spans="1:1" x14ac:dyDescent="0.25">
      <c r="A46" t="s">
        <v>2178</v>
      </c>
    </row>
    <row r="47" spans="1:1" x14ac:dyDescent="0.25">
      <c r="A47" t="s">
        <v>2179</v>
      </c>
    </row>
    <row r="48" spans="1:1" x14ac:dyDescent="0.25">
      <c r="A48" t="s">
        <v>2180</v>
      </c>
    </row>
    <row r="49" spans="1:1" x14ac:dyDescent="0.25">
      <c r="A49" t="s">
        <v>2181</v>
      </c>
    </row>
    <row r="50" spans="1:1" x14ac:dyDescent="0.25">
      <c r="A50" t="s">
        <v>2182</v>
      </c>
    </row>
    <row r="51" spans="1:1" x14ac:dyDescent="0.25">
      <c r="A51" t="s">
        <v>2183</v>
      </c>
    </row>
    <row r="52" spans="1:1" x14ac:dyDescent="0.25">
      <c r="A52" t="s">
        <v>2184</v>
      </c>
    </row>
    <row r="53" spans="1:1" x14ac:dyDescent="0.25">
      <c r="A53" t="s">
        <v>2185</v>
      </c>
    </row>
    <row r="54" spans="1:1" x14ac:dyDescent="0.25">
      <c r="A54" t="s">
        <v>2186</v>
      </c>
    </row>
    <row r="55" spans="1:1" x14ac:dyDescent="0.25">
      <c r="A55" t="s">
        <v>2187</v>
      </c>
    </row>
    <row r="56" spans="1:1" x14ac:dyDescent="0.25">
      <c r="A56" t="s">
        <v>2188</v>
      </c>
    </row>
    <row r="57" spans="1:1" x14ac:dyDescent="0.25">
      <c r="A57" t="s">
        <v>2189</v>
      </c>
    </row>
    <row r="58" spans="1:1" x14ac:dyDescent="0.25">
      <c r="A58" t="s">
        <v>2190</v>
      </c>
    </row>
    <row r="59" spans="1:1" x14ac:dyDescent="0.25">
      <c r="A59" t="s">
        <v>2191</v>
      </c>
    </row>
    <row r="60" spans="1:1" x14ac:dyDescent="0.25">
      <c r="A60" t="s">
        <v>2192</v>
      </c>
    </row>
    <row r="61" spans="1:1" x14ac:dyDescent="0.25">
      <c r="A61" t="s">
        <v>2193</v>
      </c>
    </row>
    <row r="62" spans="1:1" x14ac:dyDescent="0.25">
      <c r="A62" t="s">
        <v>2194</v>
      </c>
    </row>
    <row r="63" spans="1:1" x14ac:dyDescent="0.25">
      <c r="A63" t="s">
        <v>2195</v>
      </c>
    </row>
    <row r="64" spans="1:1" x14ac:dyDescent="0.25">
      <c r="A64" t="s">
        <v>2196</v>
      </c>
    </row>
    <row r="65" spans="1:1" x14ac:dyDescent="0.25">
      <c r="A65" t="s">
        <v>2197</v>
      </c>
    </row>
    <row r="66" spans="1:1" x14ac:dyDescent="0.25">
      <c r="A66" t="s">
        <v>2198</v>
      </c>
    </row>
    <row r="67" spans="1:1" x14ac:dyDescent="0.25">
      <c r="A67" t="s">
        <v>2199</v>
      </c>
    </row>
    <row r="68" spans="1:1" x14ac:dyDescent="0.25">
      <c r="A68" t="s">
        <v>2200</v>
      </c>
    </row>
    <row r="69" spans="1:1" x14ac:dyDescent="0.25">
      <c r="A69" t="s">
        <v>2201</v>
      </c>
    </row>
    <row r="70" spans="1:1" x14ac:dyDescent="0.25">
      <c r="A70" t="s">
        <v>2202</v>
      </c>
    </row>
    <row r="71" spans="1:1" x14ac:dyDescent="0.25">
      <c r="A71" t="s">
        <v>2203</v>
      </c>
    </row>
    <row r="72" spans="1:1" x14ac:dyDescent="0.25">
      <c r="A72" t="s">
        <v>2204</v>
      </c>
    </row>
    <row r="73" spans="1:1" x14ac:dyDescent="0.25">
      <c r="A73" t="s">
        <v>2205</v>
      </c>
    </row>
    <row r="74" spans="1:1" x14ac:dyDescent="0.25">
      <c r="A74" t="s">
        <v>2206</v>
      </c>
    </row>
    <row r="75" spans="1:1" x14ac:dyDescent="0.25">
      <c r="A75" t="s">
        <v>2207</v>
      </c>
    </row>
    <row r="76" spans="1:1" x14ac:dyDescent="0.25">
      <c r="A76" t="s">
        <v>2208</v>
      </c>
    </row>
    <row r="77" spans="1:1" x14ac:dyDescent="0.25">
      <c r="A77" t="s">
        <v>2209</v>
      </c>
    </row>
    <row r="78" spans="1:1" x14ac:dyDescent="0.25">
      <c r="A78" t="s">
        <v>2210</v>
      </c>
    </row>
    <row r="79" spans="1:1" x14ac:dyDescent="0.25">
      <c r="A79" t="s">
        <v>2211</v>
      </c>
    </row>
    <row r="80" spans="1:1" x14ac:dyDescent="0.25">
      <c r="A80" t="s">
        <v>2212</v>
      </c>
    </row>
    <row r="81" spans="1:1" x14ac:dyDescent="0.25">
      <c r="A81" t="s">
        <v>2213</v>
      </c>
    </row>
    <row r="82" spans="1:1" x14ac:dyDescent="0.25">
      <c r="A82" t="s">
        <v>2214</v>
      </c>
    </row>
    <row r="83" spans="1:1" x14ac:dyDescent="0.25">
      <c r="A83" t="s">
        <v>2215</v>
      </c>
    </row>
    <row r="84" spans="1:1" x14ac:dyDescent="0.25">
      <c r="A84" t="s">
        <v>2216</v>
      </c>
    </row>
    <row r="85" spans="1:1" x14ac:dyDescent="0.25">
      <c r="A85" t="s">
        <v>2217</v>
      </c>
    </row>
    <row r="86" spans="1:1" x14ac:dyDescent="0.25">
      <c r="A86" t="s">
        <v>2218</v>
      </c>
    </row>
    <row r="87" spans="1:1" x14ac:dyDescent="0.25">
      <c r="A87" t="s">
        <v>2219</v>
      </c>
    </row>
    <row r="88" spans="1:1" x14ac:dyDescent="0.25">
      <c r="A88" t="s">
        <v>2220</v>
      </c>
    </row>
    <row r="89" spans="1:1" x14ac:dyDescent="0.25">
      <c r="A89" t="s">
        <v>2221</v>
      </c>
    </row>
    <row r="90" spans="1:1" x14ac:dyDescent="0.25">
      <c r="A90" t="s">
        <v>2222</v>
      </c>
    </row>
    <row r="91" spans="1:1" x14ac:dyDescent="0.25">
      <c r="A91" t="s">
        <v>2223</v>
      </c>
    </row>
    <row r="92" spans="1:1" x14ac:dyDescent="0.25">
      <c r="A92" t="s">
        <v>2224</v>
      </c>
    </row>
    <row r="93" spans="1:1" x14ac:dyDescent="0.25">
      <c r="A93" t="s">
        <v>2225</v>
      </c>
    </row>
    <row r="94" spans="1:1" x14ac:dyDescent="0.25">
      <c r="A94" t="s">
        <v>2226</v>
      </c>
    </row>
    <row r="95" spans="1:1" x14ac:dyDescent="0.25">
      <c r="A95" t="s">
        <v>2227</v>
      </c>
    </row>
    <row r="96" spans="1:1" x14ac:dyDescent="0.25">
      <c r="A96" t="s">
        <v>2228</v>
      </c>
    </row>
    <row r="97" spans="1:1" x14ac:dyDescent="0.25">
      <c r="A97" t="s">
        <v>2229</v>
      </c>
    </row>
    <row r="98" spans="1:1" x14ac:dyDescent="0.25">
      <c r="A98" t="s">
        <v>2230</v>
      </c>
    </row>
    <row r="99" spans="1:1" x14ac:dyDescent="0.25">
      <c r="A99" t="s">
        <v>2231</v>
      </c>
    </row>
    <row r="100" spans="1:1" x14ac:dyDescent="0.25">
      <c r="A100" t="s">
        <v>2232</v>
      </c>
    </row>
    <row r="101" spans="1:1" x14ac:dyDescent="0.25">
      <c r="A101" t="s">
        <v>2233</v>
      </c>
    </row>
    <row r="102" spans="1:1" x14ac:dyDescent="0.25">
      <c r="A102" t="s">
        <v>2234</v>
      </c>
    </row>
    <row r="103" spans="1:1" x14ac:dyDescent="0.25">
      <c r="A103" t="s">
        <v>2235</v>
      </c>
    </row>
    <row r="104" spans="1:1" x14ac:dyDescent="0.25">
      <c r="A104" t="s">
        <v>2236</v>
      </c>
    </row>
    <row r="105" spans="1:1" x14ac:dyDescent="0.25">
      <c r="A105" t="s">
        <v>2237</v>
      </c>
    </row>
    <row r="106" spans="1:1" x14ac:dyDescent="0.25">
      <c r="A106" t="s">
        <v>2238</v>
      </c>
    </row>
    <row r="107" spans="1:1" x14ac:dyDescent="0.25">
      <c r="A107" t="s">
        <v>2239</v>
      </c>
    </row>
    <row r="108" spans="1:1" x14ac:dyDescent="0.25">
      <c r="A108" t="s">
        <v>2240</v>
      </c>
    </row>
    <row r="109" spans="1:1" x14ac:dyDescent="0.25">
      <c r="A109" t="s">
        <v>2241</v>
      </c>
    </row>
    <row r="110" spans="1:1" x14ac:dyDescent="0.25">
      <c r="A110" t="s">
        <v>2242</v>
      </c>
    </row>
    <row r="111" spans="1:1" x14ac:dyDescent="0.25">
      <c r="A111" t="s">
        <v>2243</v>
      </c>
    </row>
    <row r="112" spans="1:1" x14ac:dyDescent="0.25">
      <c r="A112" t="s">
        <v>2244</v>
      </c>
    </row>
    <row r="113" spans="1:1" x14ac:dyDescent="0.25">
      <c r="A113" t="s">
        <v>2245</v>
      </c>
    </row>
    <row r="114" spans="1:1" x14ac:dyDescent="0.25">
      <c r="A114" t="s">
        <v>2246</v>
      </c>
    </row>
    <row r="115" spans="1:1" x14ac:dyDescent="0.25">
      <c r="A115" t="s">
        <v>2247</v>
      </c>
    </row>
    <row r="116" spans="1:1" x14ac:dyDescent="0.25">
      <c r="A116" t="s">
        <v>2248</v>
      </c>
    </row>
    <row r="117" spans="1:1" x14ac:dyDescent="0.25">
      <c r="A117" t="s">
        <v>2249</v>
      </c>
    </row>
    <row r="118" spans="1:1" x14ac:dyDescent="0.25">
      <c r="A118" t="s">
        <v>2250</v>
      </c>
    </row>
    <row r="119" spans="1:1" x14ac:dyDescent="0.25">
      <c r="A119" t="s">
        <v>2251</v>
      </c>
    </row>
    <row r="120" spans="1:1" x14ac:dyDescent="0.25">
      <c r="A120" t="s">
        <v>2252</v>
      </c>
    </row>
    <row r="121" spans="1:1" x14ac:dyDescent="0.25">
      <c r="A121" t="s">
        <v>2253</v>
      </c>
    </row>
    <row r="122" spans="1:1" x14ac:dyDescent="0.25">
      <c r="A122" t="s">
        <v>2254</v>
      </c>
    </row>
    <row r="123" spans="1:1" x14ac:dyDescent="0.25">
      <c r="A123" t="s">
        <v>2255</v>
      </c>
    </row>
    <row r="124" spans="1:1" x14ac:dyDescent="0.25">
      <c r="A124" t="s">
        <v>2256</v>
      </c>
    </row>
    <row r="125" spans="1:1" x14ac:dyDescent="0.25">
      <c r="A125" t="s">
        <v>2257</v>
      </c>
    </row>
    <row r="126" spans="1:1" x14ac:dyDescent="0.25">
      <c r="A126" t="s">
        <v>2258</v>
      </c>
    </row>
    <row r="127" spans="1:1" x14ac:dyDescent="0.25">
      <c r="A127" t="s">
        <v>2259</v>
      </c>
    </row>
    <row r="128" spans="1:1" x14ac:dyDescent="0.25">
      <c r="A128" t="s">
        <v>2260</v>
      </c>
    </row>
    <row r="129" spans="1:1" x14ac:dyDescent="0.25">
      <c r="A129" t="s">
        <v>2261</v>
      </c>
    </row>
    <row r="130" spans="1:1" x14ac:dyDescent="0.25">
      <c r="A130" t="s">
        <v>2262</v>
      </c>
    </row>
    <row r="131" spans="1:1" x14ac:dyDescent="0.25">
      <c r="A131" t="s">
        <v>1649</v>
      </c>
    </row>
    <row r="132" spans="1:1" x14ac:dyDescent="0.25">
      <c r="A132" t="s">
        <v>2263</v>
      </c>
    </row>
    <row r="133" spans="1:1" x14ac:dyDescent="0.25">
      <c r="A133" t="s">
        <v>2264</v>
      </c>
    </row>
    <row r="134" spans="1:1" x14ac:dyDescent="0.25">
      <c r="A134" t="s">
        <v>2265</v>
      </c>
    </row>
    <row r="135" spans="1:1" x14ac:dyDescent="0.25">
      <c r="A135" t="s">
        <v>2266</v>
      </c>
    </row>
    <row r="136" spans="1:1" x14ac:dyDescent="0.25">
      <c r="A136" t="s">
        <v>2267</v>
      </c>
    </row>
    <row r="137" spans="1:1" x14ac:dyDescent="0.25">
      <c r="A137" t="s">
        <v>2268</v>
      </c>
    </row>
    <row r="138" spans="1:1" x14ac:dyDescent="0.25">
      <c r="A138" t="s">
        <v>2269</v>
      </c>
    </row>
    <row r="139" spans="1:1" x14ac:dyDescent="0.25">
      <c r="A139" t="s">
        <v>2270</v>
      </c>
    </row>
    <row r="140" spans="1:1" x14ac:dyDescent="0.25">
      <c r="A140" t="s">
        <v>2271</v>
      </c>
    </row>
    <row r="141" spans="1:1" x14ac:dyDescent="0.25">
      <c r="A141" t="s">
        <v>2272</v>
      </c>
    </row>
    <row r="142" spans="1:1" x14ac:dyDescent="0.25">
      <c r="A142" t="s">
        <v>2273</v>
      </c>
    </row>
    <row r="143" spans="1:1" x14ac:dyDescent="0.25">
      <c r="A143" t="s">
        <v>2274</v>
      </c>
    </row>
    <row r="144" spans="1:1" x14ac:dyDescent="0.25">
      <c r="A144" t="s">
        <v>2275</v>
      </c>
    </row>
    <row r="145" spans="1:1" x14ac:dyDescent="0.25">
      <c r="A145" t="s">
        <v>2276</v>
      </c>
    </row>
    <row r="146" spans="1:1" x14ac:dyDescent="0.25">
      <c r="A146" t="s">
        <v>2277</v>
      </c>
    </row>
    <row r="147" spans="1:1" x14ac:dyDescent="0.25">
      <c r="A147" t="s">
        <v>2278</v>
      </c>
    </row>
    <row r="148" spans="1:1" x14ac:dyDescent="0.25">
      <c r="A148" t="s">
        <v>2279</v>
      </c>
    </row>
    <row r="149" spans="1:1" x14ac:dyDescent="0.25">
      <c r="A149" t="s">
        <v>1369</v>
      </c>
    </row>
    <row r="150" spans="1:1" x14ac:dyDescent="0.25">
      <c r="A150" t="s">
        <v>1371</v>
      </c>
    </row>
    <row r="151" spans="1:1" x14ac:dyDescent="0.25">
      <c r="A151" t="s">
        <v>1857</v>
      </c>
    </row>
    <row r="152" spans="1:1" x14ac:dyDescent="0.25">
      <c r="A152" t="s">
        <v>2280</v>
      </c>
    </row>
    <row r="153" spans="1:1" x14ac:dyDescent="0.25">
      <c r="A153" t="s">
        <v>2281</v>
      </c>
    </row>
    <row r="154" spans="1:1" x14ac:dyDescent="0.25">
      <c r="A154" t="s">
        <v>2282</v>
      </c>
    </row>
    <row r="155" spans="1:1" x14ac:dyDescent="0.25">
      <c r="A155" t="s">
        <v>2283</v>
      </c>
    </row>
    <row r="156" spans="1:1" x14ac:dyDescent="0.25">
      <c r="A156" t="s">
        <v>2284</v>
      </c>
    </row>
    <row r="157" spans="1:1" x14ac:dyDescent="0.25">
      <c r="A157" t="s">
        <v>2285</v>
      </c>
    </row>
    <row r="158" spans="1:1" x14ac:dyDescent="0.25">
      <c r="A158" t="s">
        <v>2286</v>
      </c>
    </row>
    <row r="159" spans="1:1" x14ac:dyDescent="0.25">
      <c r="A159" t="s">
        <v>2287</v>
      </c>
    </row>
    <row r="160" spans="1:1" x14ac:dyDescent="0.25">
      <c r="A160" t="s">
        <v>2288</v>
      </c>
    </row>
    <row r="161" spans="1:1" x14ac:dyDescent="0.25">
      <c r="A161" t="s">
        <v>2289</v>
      </c>
    </row>
    <row r="162" spans="1:1" x14ac:dyDescent="0.25">
      <c r="A162" t="s">
        <v>2290</v>
      </c>
    </row>
    <row r="163" spans="1:1" x14ac:dyDescent="0.25">
      <c r="A163" t="s">
        <v>2291</v>
      </c>
    </row>
    <row r="164" spans="1:1" x14ac:dyDescent="0.25">
      <c r="A164" t="s">
        <v>662</v>
      </c>
    </row>
    <row r="165" spans="1:1" x14ac:dyDescent="0.25">
      <c r="A165" t="s">
        <v>2292</v>
      </c>
    </row>
    <row r="166" spans="1:1" x14ac:dyDescent="0.25">
      <c r="A166" t="s">
        <v>2293</v>
      </c>
    </row>
    <row r="167" spans="1:1" x14ac:dyDescent="0.25">
      <c r="A167" t="s">
        <v>2294</v>
      </c>
    </row>
    <row r="168" spans="1:1" x14ac:dyDescent="0.25">
      <c r="A168" t="s">
        <v>2295</v>
      </c>
    </row>
    <row r="169" spans="1:1" x14ac:dyDescent="0.25">
      <c r="A169" t="s">
        <v>2296</v>
      </c>
    </row>
    <row r="170" spans="1:1" x14ac:dyDescent="0.25">
      <c r="A170" t="s">
        <v>2297</v>
      </c>
    </row>
    <row r="171" spans="1:1" x14ac:dyDescent="0.25">
      <c r="A171" t="s">
        <v>2298</v>
      </c>
    </row>
    <row r="172" spans="1:1" x14ac:dyDescent="0.25">
      <c r="A172" t="s">
        <v>2299</v>
      </c>
    </row>
    <row r="173" spans="1:1" x14ac:dyDescent="0.25">
      <c r="A173" t="s">
        <v>2300</v>
      </c>
    </row>
    <row r="174" spans="1:1" x14ac:dyDescent="0.25">
      <c r="A174" t="s">
        <v>2301</v>
      </c>
    </row>
    <row r="175" spans="1:1" x14ac:dyDescent="0.25">
      <c r="A175" t="s">
        <v>2302</v>
      </c>
    </row>
    <row r="176" spans="1:1" x14ac:dyDescent="0.25">
      <c r="A176" t="s">
        <v>2303</v>
      </c>
    </row>
    <row r="177" spans="1:1" x14ac:dyDescent="0.25">
      <c r="A177" t="s">
        <v>2304</v>
      </c>
    </row>
    <row r="178" spans="1:1" x14ac:dyDescent="0.25">
      <c r="A178" t="s">
        <v>2305</v>
      </c>
    </row>
    <row r="179" spans="1:1" x14ac:dyDescent="0.25">
      <c r="A179" t="s">
        <v>2306</v>
      </c>
    </row>
    <row r="180" spans="1:1" x14ac:dyDescent="0.25">
      <c r="A180" t="s">
        <v>2307</v>
      </c>
    </row>
    <row r="181" spans="1:1" x14ac:dyDescent="0.25">
      <c r="A181" t="s">
        <v>2308</v>
      </c>
    </row>
    <row r="182" spans="1:1" x14ac:dyDescent="0.25">
      <c r="A182" t="s">
        <v>2309</v>
      </c>
    </row>
    <row r="183" spans="1:1" x14ac:dyDescent="0.25">
      <c r="A183" t="s">
        <v>2310</v>
      </c>
    </row>
    <row r="184" spans="1:1" x14ac:dyDescent="0.25">
      <c r="A184" t="s">
        <v>2311</v>
      </c>
    </row>
    <row r="185" spans="1:1" x14ac:dyDescent="0.25">
      <c r="A185" t="s">
        <v>2312</v>
      </c>
    </row>
    <row r="186" spans="1:1" x14ac:dyDescent="0.25">
      <c r="A186" t="s">
        <v>2313</v>
      </c>
    </row>
    <row r="187" spans="1:1" x14ac:dyDescent="0.25">
      <c r="A187" t="s">
        <v>2314</v>
      </c>
    </row>
    <row r="188" spans="1:1" x14ac:dyDescent="0.25">
      <c r="A188" t="s">
        <v>2315</v>
      </c>
    </row>
    <row r="189" spans="1:1" x14ac:dyDescent="0.25">
      <c r="A189" t="s">
        <v>2316</v>
      </c>
    </row>
    <row r="190" spans="1:1" x14ac:dyDescent="0.25">
      <c r="A190" t="s">
        <v>2317</v>
      </c>
    </row>
    <row r="191" spans="1:1" x14ac:dyDescent="0.25">
      <c r="A191" t="s">
        <v>2318</v>
      </c>
    </row>
    <row r="192" spans="1:1" x14ac:dyDescent="0.25">
      <c r="A192" t="s">
        <v>2319</v>
      </c>
    </row>
    <row r="193" spans="1:1" x14ac:dyDescent="0.25">
      <c r="A193" t="s">
        <v>2320</v>
      </c>
    </row>
    <row r="194" spans="1:1" x14ac:dyDescent="0.25">
      <c r="A194" t="s">
        <v>1229</v>
      </c>
    </row>
    <row r="195" spans="1:1" x14ac:dyDescent="0.25">
      <c r="A195" t="s">
        <v>88</v>
      </c>
    </row>
    <row r="196" spans="1:1" x14ac:dyDescent="0.25">
      <c r="A196" t="s">
        <v>486</v>
      </c>
    </row>
    <row r="197" spans="1:1" x14ac:dyDescent="0.25">
      <c r="A197" t="s">
        <v>1321</v>
      </c>
    </row>
    <row r="198" spans="1:1" x14ac:dyDescent="0.25">
      <c r="A198" t="s">
        <v>370</v>
      </c>
    </row>
    <row r="199" spans="1:1" x14ac:dyDescent="0.25">
      <c r="A199" t="s">
        <v>218</v>
      </c>
    </row>
    <row r="200" spans="1:1" x14ac:dyDescent="0.25">
      <c r="A200" t="s">
        <v>82</v>
      </c>
    </row>
    <row r="201" spans="1:1" x14ac:dyDescent="0.25">
      <c r="A201" t="s">
        <v>1343</v>
      </c>
    </row>
    <row r="202" spans="1:1" x14ac:dyDescent="0.25">
      <c r="A202" t="s">
        <v>2321</v>
      </c>
    </row>
    <row r="203" spans="1:1" x14ac:dyDescent="0.25">
      <c r="A203" t="s">
        <v>2322</v>
      </c>
    </row>
    <row r="204" spans="1:1" x14ac:dyDescent="0.25">
      <c r="A204" t="s">
        <v>550</v>
      </c>
    </row>
    <row r="205" spans="1:1" x14ac:dyDescent="0.25">
      <c r="A205" t="s">
        <v>2323</v>
      </c>
    </row>
    <row r="206" spans="1:1" x14ac:dyDescent="0.25">
      <c r="A206" t="s">
        <v>2088</v>
      </c>
    </row>
    <row r="207" spans="1:1" x14ac:dyDescent="0.25">
      <c r="A207" t="s">
        <v>876</v>
      </c>
    </row>
    <row r="208" spans="1:1" x14ac:dyDescent="0.25">
      <c r="A208" t="s">
        <v>540</v>
      </c>
    </row>
    <row r="209" spans="1:1" x14ac:dyDescent="0.25">
      <c r="A209" t="s">
        <v>542</v>
      </c>
    </row>
    <row r="210" spans="1:1" x14ac:dyDescent="0.25">
      <c r="A210" t="s">
        <v>146</v>
      </c>
    </row>
    <row r="211" spans="1:1" x14ac:dyDescent="0.25">
      <c r="A211" t="s">
        <v>53</v>
      </c>
    </row>
    <row r="212" spans="1:1" x14ac:dyDescent="0.25">
      <c r="A212" t="s">
        <v>456</v>
      </c>
    </row>
    <row r="213" spans="1:1" x14ac:dyDescent="0.25">
      <c r="A213" t="s">
        <v>1345</v>
      </c>
    </row>
    <row r="214" spans="1:1" x14ac:dyDescent="0.25">
      <c r="A214" t="s">
        <v>2324</v>
      </c>
    </row>
    <row r="215" spans="1:1" x14ac:dyDescent="0.25">
      <c r="A215" t="s">
        <v>1181</v>
      </c>
    </row>
    <row r="216" spans="1:1" x14ac:dyDescent="0.25">
      <c r="A216" t="s">
        <v>812</v>
      </c>
    </row>
    <row r="217" spans="1:1" x14ac:dyDescent="0.25">
      <c r="A217" t="s">
        <v>1291</v>
      </c>
    </row>
    <row r="218" spans="1:1" x14ac:dyDescent="0.25">
      <c r="A218" t="s">
        <v>504</v>
      </c>
    </row>
    <row r="219" spans="1:1" x14ac:dyDescent="0.25">
      <c r="A219" t="s">
        <v>1464</v>
      </c>
    </row>
    <row r="220" spans="1:1" x14ac:dyDescent="0.25">
      <c r="A220" t="s">
        <v>2325</v>
      </c>
    </row>
    <row r="221" spans="1:1" x14ac:dyDescent="0.25">
      <c r="A221" t="s">
        <v>1664</v>
      </c>
    </row>
    <row r="222" spans="1:1" x14ac:dyDescent="0.25">
      <c r="A222" t="s">
        <v>1684</v>
      </c>
    </row>
    <row r="223" spans="1:1" x14ac:dyDescent="0.25">
      <c r="A223" t="s">
        <v>2326</v>
      </c>
    </row>
    <row r="224" spans="1:1" x14ac:dyDescent="0.25">
      <c r="A224" t="s">
        <v>1624</v>
      </c>
    </row>
    <row r="225" spans="1:1" x14ac:dyDescent="0.25">
      <c r="A225" t="s">
        <v>2327</v>
      </c>
    </row>
    <row r="226" spans="1:1" x14ac:dyDescent="0.25">
      <c r="A226" t="s">
        <v>2024</v>
      </c>
    </row>
    <row r="227" spans="1:1" x14ac:dyDescent="0.25">
      <c r="A227" t="s">
        <v>964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789f30-979e-497b-8344-faefb3987540" xsi:nil="true"/>
    <lcf76f155ced4ddcb4097134ff3c332f xmlns="df76e320-99cb-4a11-b59f-8bf32867ab7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6577D0C3AE724BBB504F46D5A19401" ma:contentTypeVersion="18" ma:contentTypeDescription="Create a new document." ma:contentTypeScope="" ma:versionID="17afb16e0fbe716d3dcf2481b32b5550">
  <xsd:schema xmlns:xsd="http://www.w3.org/2001/XMLSchema" xmlns:xs="http://www.w3.org/2001/XMLSchema" xmlns:p="http://schemas.microsoft.com/office/2006/metadata/properties" xmlns:ns2="df76e320-99cb-4a11-b59f-8bf32867ab70" xmlns:ns3="c0789f30-979e-497b-8344-faefb3987540" targetNamespace="http://schemas.microsoft.com/office/2006/metadata/properties" ma:root="true" ma:fieldsID="f6d0bb8d4e6a5d6b988ea2ed2503dbb5" ns2:_="" ns3:_="">
    <xsd:import namespace="df76e320-99cb-4a11-b59f-8bf32867ab70"/>
    <xsd:import namespace="c0789f30-979e-497b-8344-faefb39875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6e320-99cb-4a11-b59f-8bf32867ab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ea5f6a7-5373-4784-9cd5-4ca8be386d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89f30-979e-497b-8344-faefb398754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1100522-260f-4f17-9a31-47a12622b1e0}" ma:internalName="TaxCatchAll" ma:showField="CatchAllData" ma:web="c0789f30-979e-497b-8344-faefb39875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7B6859-50D9-4C76-AAD2-476BAEF245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C6492D-3791-45F7-9089-16B8F90DC6C1}">
  <ds:schemaRefs>
    <ds:schemaRef ds:uri="http://schemas.microsoft.com/office/2006/metadata/properties"/>
    <ds:schemaRef ds:uri="http://schemas.microsoft.com/office/infopath/2007/PartnerControls"/>
    <ds:schemaRef ds:uri="c0789f30-979e-497b-8344-faefb3987540"/>
    <ds:schemaRef ds:uri="df76e320-99cb-4a11-b59f-8bf32867ab70"/>
  </ds:schemaRefs>
</ds:datastoreItem>
</file>

<file path=customXml/itemProps3.xml><?xml version="1.0" encoding="utf-8"?>
<ds:datastoreItem xmlns:ds="http://schemas.openxmlformats.org/officeDocument/2006/customXml" ds:itemID="{AF1E2B1C-A7B2-48FF-85C1-B29578B017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76e320-99cb-4a11-b59f-8bf32867ab70"/>
    <ds:schemaRef ds:uri="c0789f30-979e-497b-8344-faefb39875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AMG</vt:lpstr>
      <vt:lpstr>Dash</vt:lpstr>
      <vt:lpstr>LiquidityProfile</vt:lpstr>
      <vt:lpstr>Closed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Peng</dc:creator>
  <cp:lastModifiedBy>Ye Peng</cp:lastModifiedBy>
  <dcterms:created xsi:type="dcterms:W3CDTF">2015-06-05T18:17:20Z</dcterms:created>
  <dcterms:modified xsi:type="dcterms:W3CDTF">2025-10-08T02:01:26Z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0x0101005C6577D0C3AE724BBB504F46D5A19401</vt:lpwstr>
  </property>
  <property fmtid="{D5CDD505-2E9C-101B-9397-08002B2CF9AE}" pid="3" name="MediaServiceImageTags">
    <vt:lpwstr/>
  </property>
</Properties>
</file>