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chultz\Documents\BYU\CE EN 664\Master Files\Term Project\Traffic Counts\"/>
    </mc:Choice>
  </mc:AlternateContent>
  <xr:revisionPtr revIDLastSave="0" documentId="13_ncr:1_{B00B29F8-1972-47E7-8653-A91A7B453F8E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2023 Adjusted" sheetId="10" r:id="rId1"/>
  </sheets>
  <definedNames>
    <definedName name="_xlnm.Print_Area" localSheetId="0">'2023 Adjusted'!$B$1:$Y$27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7" i="10" l="1"/>
  <c r="U27" i="10"/>
  <c r="H27" i="10"/>
  <c r="F27" i="10"/>
  <c r="R23" i="10"/>
  <c r="K23" i="10"/>
  <c r="R21" i="10"/>
  <c r="K21" i="10"/>
  <c r="W16" i="10"/>
  <c r="Z15" i="10" s="1"/>
  <c r="Z16" i="10" s="1"/>
  <c r="U16" i="10"/>
  <c r="H16" i="10"/>
  <c r="K15" i="10" s="1"/>
  <c r="K16" i="10" s="1"/>
  <c r="F16" i="10"/>
  <c r="W14" i="10"/>
  <c r="U14" i="10"/>
  <c r="H14" i="10"/>
  <c r="F14" i="10"/>
  <c r="R9" i="10"/>
  <c r="N9" i="10" s="1"/>
  <c r="O9" i="10" s="1"/>
  <c r="K9" i="10"/>
  <c r="R7" i="10"/>
  <c r="K7" i="10"/>
  <c r="N7" i="10" s="1"/>
  <c r="O7" i="10" s="1"/>
  <c r="W3" i="10"/>
  <c r="U3" i="10"/>
  <c r="H3" i="10"/>
  <c r="F3" i="10"/>
  <c r="N23" i="10" l="1"/>
  <c r="O23" i="10" s="1"/>
  <c r="N21" i="10"/>
  <c r="O21" i="10" s="1"/>
  <c r="R15" i="10"/>
  <c r="R16" i="10" s="1"/>
  <c r="C15" i="10"/>
  <c r="C16" i="10" s="1"/>
</calcChain>
</file>

<file path=xl/sharedStrings.xml><?xml version="1.0" encoding="utf-8"?>
<sst xmlns="http://schemas.openxmlformats.org/spreadsheetml/2006/main" count="92" uniqueCount="24">
  <si>
    <t>L</t>
  </si>
  <si>
    <t>T</t>
  </si>
  <si>
    <t>R</t>
  </si>
  <si>
    <t>Exiting to South</t>
  </si>
  <si>
    <t>Exiting to North</t>
  </si>
  <si>
    <t>Entering to South</t>
  </si>
  <si>
    <t>Entering to North</t>
  </si>
  <si>
    <t>Peak Hour:</t>
  </si>
  <si>
    <t>PHF:</t>
  </si>
  <si>
    <t>Difference</t>
  </si>
  <si>
    <t>% Difference</t>
  </si>
  <si>
    <t>%Difference</t>
  </si>
  <si>
    <t>University Ave./ 1200 South</t>
  </si>
  <si>
    <t>Towne Ctr. Blvd./ 1200 South</t>
  </si>
  <si>
    <t>Towne Ctr. Blvd./ Towne Ctr. Drive</t>
  </si>
  <si>
    <t>Entering to West</t>
  </si>
  <si>
    <t>Exiting to East</t>
  </si>
  <si>
    <t>Exiting to West</t>
  </si>
  <si>
    <t>Entering to East</t>
  </si>
  <si>
    <t>Diff.</t>
  </si>
  <si>
    <t>% Diff.</t>
  </si>
  <si>
    <t>University Ave./ Towne Ctr. Drive</t>
  </si>
  <si>
    <t>CE 664 Term Project Counts</t>
  </si>
  <si>
    <t>4:30 - 5:30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</si>
</sst>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AAF5-A3FB-48F0-A569-324369F795AE}">
  <sheetPr>
    <pageSetUpPr fitToPage="1"/>
  </sheetPr>
  <dimension ref="A1:AA34"/>
  <sheetViews>
    <sheetView showGridLines="0" tabSelected="1" topLeftCell="B1" zoomScale="80" zoomScaleNormal="80" workbookViewId="0">
      <selection activeCell="G32" sqref="G32"/>
    </sheetView>
  </sheetViews>
  <sheetFormatPr defaultRowHeight="15" x14ac:dyDescent="0.25"/>
  <sheetData>
    <row r="1" spans="2:27" ht="15.75" x14ac:dyDescent="0.25">
      <c r="B1" s="2" t="s">
        <v>22</v>
      </c>
    </row>
    <row r="3" spans="2:27" x14ac:dyDescent="0.25">
      <c r="B3" s="7"/>
      <c r="C3" s="5"/>
      <c r="D3" s="9" t="s">
        <v>5</v>
      </c>
      <c r="E3" s="10"/>
      <c r="F3" s="3">
        <f>F6+G6+H6</f>
        <v>132</v>
      </c>
      <c r="G3" s="1"/>
      <c r="H3" s="3">
        <f>G10+I7+E7</f>
        <v>166</v>
      </c>
      <c r="I3" t="s">
        <v>4</v>
      </c>
      <c r="K3" s="5"/>
      <c r="L3" s="6"/>
      <c r="M3" s="6"/>
      <c r="N3" s="6"/>
      <c r="O3" s="6"/>
      <c r="Q3" s="7"/>
      <c r="R3" s="5"/>
      <c r="S3" s="9" t="s">
        <v>5</v>
      </c>
      <c r="T3" s="10"/>
      <c r="U3" s="3">
        <f>U6+V6+W6</f>
        <v>1719</v>
      </c>
      <c r="W3" s="3">
        <f>V10+X7+T7</f>
        <v>1049</v>
      </c>
      <c r="X3" t="s">
        <v>4</v>
      </c>
      <c r="Z3" s="5"/>
      <c r="AA3" s="6"/>
    </row>
    <row r="5" spans="2:27" x14ac:dyDescent="0.25">
      <c r="F5" s="1" t="s">
        <v>2</v>
      </c>
      <c r="G5" s="1" t="s">
        <v>1</v>
      </c>
      <c r="H5" s="1" t="s">
        <v>0</v>
      </c>
      <c r="U5" s="1" t="s">
        <v>2</v>
      </c>
      <c r="V5" s="1" t="s">
        <v>1</v>
      </c>
      <c r="W5" s="1" t="s">
        <v>0</v>
      </c>
    </row>
    <row r="6" spans="2:27" x14ac:dyDescent="0.25">
      <c r="E6" s="1"/>
      <c r="F6" s="3"/>
      <c r="G6" s="3">
        <v>50</v>
      </c>
      <c r="H6" s="3">
        <v>82</v>
      </c>
      <c r="I6" s="1"/>
      <c r="N6" s="8" t="s">
        <v>19</v>
      </c>
      <c r="O6" s="8" t="s">
        <v>20</v>
      </c>
      <c r="T6" s="1"/>
      <c r="U6" s="3">
        <v>63</v>
      </c>
      <c r="V6" s="3">
        <v>1608</v>
      </c>
      <c r="W6" s="3">
        <v>48</v>
      </c>
      <c r="X6" s="1"/>
    </row>
    <row r="7" spans="2:27" x14ac:dyDescent="0.25">
      <c r="D7" s="7" t="s">
        <v>0</v>
      </c>
      <c r="E7" s="3"/>
      <c r="F7" s="1"/>
      <c r="G7" s="1"/>
      <c r="H7" s="1"/>
      <c r="I7" s="3">
        <v>83</v>
      </c>
      <c r="J7" t="s">
        <v>2</v>
      </c>
      <c r="K7" s="3">
        <f>I7+I8+I9</f>
        <v>143</v>
      </c>
      <c r="L7" t="s">
        <v>15</v>
      </c>
      <c r="N7" s="1">
        <f>ABS(K7-R7)</f>
        <v>1</v>
      </c>
      <c r="O7" s="5">
        <f>N7/(AVERAGE(K7,R7))</f>
        <v>7.0175438596491229E-3</v>
      </c>
      <c r="Q7" s="7" t="s">
        <v>17</v>
      </c>
      <c r="R7" s="3">
        <f>U10+X8+U6</f>
        <v>142</v>
      </c>
      <c r="S7" s="7" t="s">
        <v>0</v>
      </c>
      <c r="T7" s="3">
        <v>32</v>
      </c>
      <c r="U7" s="1"/>
      <c r="V7" s="1"/>
      <c r="W7" s="1"/>
      <c r="X7" s="3">
        <v>29</v>
      </c>
      <c r="Y7" t="s">
        <v>2</v>
      </c>
    </row>
    <row r="8" spans="2:27" x14ac:dyDescent="0.25">
      <c r="B8" s="11" t="s">
        <v>13</v>
      </c>
      <c r="C8" s="11"/>
      <c r="D8" s="7" t="s">
        <v>1</v>
      </c>
      <c r="E8" s="3"/>
      <c r="F8" s="1"/>
      <c r="G8" s="1"/>
      <c r="H8" s="1"/>
      <c r="I8" s="3"/>
      <c r="J8" t="s">
        <v>1</v>
      </c>
      <c r="K8" s="1"/>
      <c r="R8" s="1"/>
      <c r="S8" s="7" t="s">
        <v>1</v>
      </c>
      <c r="T8" s="3">
        <v>17</v>
      </c>
      <c r="U8" s="1"/>
      <c r="V8" s="1"/>
      <c r="W8" s="1"/>
      <c r="X8" s="3">
        <v>25</v>
      </c>
      <c r="Y8" t="s">
        <v>1</v>
      </c>
      <c r="Z8" s="11" t="s">
        <v>12</v>
      </c>
      <c r="AA8" s="11"/>
    </row>
    <row r="9" spans="2:27" x14ac:dyDescent="0.25">
      <c r="B9" s="11"/>
      <c r="C9" s="11"/>
      <c r="D9" s="7" t="s">
        <v>2</v>
      </c>
      <c r="E9" s="3"/>
      <c r="F9" s="1"/>
      <c r="G9" s="1"/>
      <c r="H9" s="1"/>
      <c r="I9" s="3">
        <v>60</v>
      </c>
      <c r="J9" t="s">
        <v>0</v>
      </c>
      <c r="K9" s="3">
        <f>H10+H6+E8</f>
        <v>137</v>
      </c>
      <c r="L9" t="s">
        <v>16</v>
      </c>
      <c r="N9" s="1">
        <f>ABS(K9-R9)</f>
        <v>4</v>
      </c>
      <c r="O9" s="5">
        <f>N9/(AVERAGE(K9,R9))</f>
        <v>2.8776978417266189E-2</v>
      </c>
      <c r="Q9" s="7" t="s">
        <v>18</v>
      </c>
      <c r="R9" s="3">
        <f>T7+T8+T9</f>
        <v>141</v>
      </c>
      <c r="S9" s="7" t="s">
        <v>2</v>
      </c>
      <c r="T9" s="3">
        <v>92</v>
      </c>
      <c r="U9" s="1"/>
      <c r="V9" s="1"/>
      <c r="W9" s="1"/>
      <c r="X9" s="3">
        <v>60</v>
      </c>
      <c r="Y9" t="s">
        <v>0</v>
      </c>
      <c r="Z9" s="11"/>
      <c r="AA9" s="11"/>
    </row>
    <row r="10" spans="2:27" x14ac:dyDescent="0.25">
      <c r="E10" s="1"/>
      <c r="F10" s="3"/>
      <c r="G10" s="3">
        <v>83</v>
      </c>
      <c r="H10" s="3">
        <v>55</v>
      </c>
      <c r="I10" s="1"/>
      <c r="T10" s="1"/>
      <c r="U10" s="3">
        <v>54</v>
      </c>
      <c r="V10" s="3">
        <v>988</v>
      </c>
      <c r="W10" s="3">
        <v>43</v>
      </c>
      <c r="X10" s="1"/>
    </row>
    <row r="11" spans="2:27" x14ac:dyDescent="0.25">
      <c r="F11" s="1" t="s">
        <v>0</v>
      </c>
      <c r="G11" s="1" t="s">
        <v>1</v>
      </c>
      <c r="H11" s="1" t="s">
        <v>2</v>
      </c>
      <c r="U11" s="1" t="s">
        <v>0</v>
      </c>
      <c r="V11" s="1" t="s">
        <v>1</v>
      </c>
      <c r="W11" s="1" t="s">
        <v>2</v>
      </c>
    </row>
    <row r="12" spans="2:27" x14ac:dyDescent="0.25">
      <c r="F12" s="1"/>
      <c r="G12" s="1"/>
      <c r="H12" s="1"/>
      <c r="U12" s="1"/>
      <c r="V12" s="1"/>
      <c r="W12" s="1"/>
    </row>
    <row r="14" spans="2:27" x14ac:dyDescent="0.25">
      <c r="D14" s="9" t="s">
        <v>3</v>
      </c>
      <c r="E14" s="10"/>
      <c r="F14" s="3">
        <f>E9+G6+I9</f>
        <v>110</v>
      </c>
      <c r="H14" s="3">
        <f>F10+G10+H10</f>
        <v>138</v>
      </c>
      <c r="I14" t="s">
        <v>6</v>
      </c>
      <c r="S14" s="9" t="s">
        <v>3</v>
      </c>
      <c r="T14" s="10"/>
      <c r="U14" s="3">
        <f>T9+V6+X9</f>
        <v>1760</v>
      </c>
      <c r="W14" s="3">
        <f>U10+V10+W10</f>
        <v>1085</v>
      </c>
      <c r="X14" t="s">
        <v>6</v>
      </c>
    </row>
    <row r="15" spans="2:27" x14ac:dyDescent="0.25">
      <c r="B15" s="7" t="s">
        <v>9</v>
      </c>
      <c r="C15" s="1">
        <f>ABS(F14-F16)</f>
        <v>4</v>
      </c>
      <c r="K15" s="1">
        <f>ABS(H14-H16)</f>
        <v>32</v>
      </c>
      <c r="L15" t="s">
        <v>9</v>
      </c>
      <c r="Q15" s="7" t="s">
        <v>9</v>
      </c>
      <c r="R15" s="1">
        <f>ABS(U14-U16)</f>
        <v>46</v>
      </c>
      <c r="Z15" s="1">
        <f>ABS(W14-W16)</f>
        <v>10</v>
      </c>
      <c r="AA15" t="s">
        <v>9</v>
      </c>
    </row>
    <row r="16" spans="2:27" x14ac:dyDescent="0.25">
      <c r="B16" s="7" t="s">
        <v>11</v>
      </c>
      <c r="C16" s="5">
        <f>C15/(AVERAGE(F14,F16))</f>
        <v>3.5714285714285712E-2</v>
      </c>
      <c r="D16" s="9" t="s">
        <v>5</v>
      </c>
      <c r="E16" s="10"/>
      <c r="F16" s="3">
        <f>F20+G20+H20</f>
        <v>114</v>
      </c>
      <c r="H16" s="3">
        <f>G24+I21+E21</f>
        <v>170</v>
      </c>
      <c r="I16" t="s">
        <v>4</v>
      </c>
      <c r="K16" s="5">
        <f>K15/(AVERAGE(H14,H16))</f>
        <v>0.20779220779220781</v>
      </c>
      <c r="L16" s="6" t="s">
        <v>10</v>
      </c>
      <c r="M16" s="6"/>
      <c r="N16" s="6"/>
      <c r="O16" s="6"/>
      <c r="Q16" s="7" t="s">
        <v>11</v>
      </c>
      <c r="R16" s="5">
        <f>R15/(AVERAGE(U14,U16))</f>
        <v>2.5799214806505887E-2</v>
      </c>
      <c r="S16" s="9" t="s">
        <v>5</v>
      </c>
      <c r="T16" s="10"/>
      <c r="U16" s="3">
        <f>U20+V20+W20</f>
        <v>1806</v>
      </c>
      <c r="W16" s="3">
        <f>V24+X21+T21</f>
        <v>1095</v>
      </c>
      <c r="X16" t="s">
        <v>4</v>
      </c>
      <c r="Z16" s="5">
        <f>Z15/(AVERAGE(W14,W16))</f>
        <v>9.1743119266055051E-3</v>
      </c>
      <c r="AA16" s="6" t="s">
        <v>10</v>
      </c>
    </row>
    <row r="17" spans="2:27" x14ac:dyDescent="0.25">
      <c r="B17" s="7"/>
      <c r="C17" s="5"/>
      <c r="D17" s="7"/>
      <c r="E17" s="7"/>
      <c r="F17" s="1"/>
      <c r="H17" s="1"/>
      <c r="K17" s="5"/>
      <c r="L17" s="6"/>
      <c r="M17" s="6"/>
      <c r="N17" s="6"/>
      <c r="O17" s="6"/>
      <c r="Q17" s="7"/>
      <c r="R17" s="5"/>
      <c r="S17" s="7"/>
      <c r="T17" s="7"/>
      <c r="U17" s="1"/>
      <c r="W17" s="1"/>
      <c r="Z17" s="5"/>
      <c r="AA17" s="6"/>
    </row>
    <row r="19" spans="2:27" x14ac:dyDescent="0.25">
      <c r="F19" s="1" t="s">
        <v>2</v>
      </c>
      <c r="G19" s="1" t="s">
        <v>1</v>
      </c>
      <c r="H19" s="1" t="s">
        <v>0</v>
      </c>
      <c r="U19" s="1" t="s">
        <v>2</v>
      </c>
      <c r="V19" s="1" t="s">
        <v>1</v>
      </c>
      <c r="W19" s="1" t="s">
        <v>0</v>
      </c>
    </row>
    <row r="20" spans="2:27" x14ac:dyDescent="0.25">
      <c r="E20" s="1"/>
      <c r="F20" s="3"/>
      <c r="G20" s="3">
        <v>22</v>
      </c>
      <c r="H20" s="3">
        <v>92</v>
      </c>
      <c r="I20" s="1"/>
      <c r="N20" s="8" t="s">
        <v>19</v>
      </c>
      <c r="O20" s="8" t="s">
        <v>20</v>
      </c>
      <c r="T20" s="1"/>
      <c r="U20" s="3">
        <v>57</v>
      </c>
      <c r="V20" s="3">
        <v>1692</v>
      </c>
      <c r="W20" s="3">
        <v>57</v>
      </c>
      <c r="X20" s="1"/>
    </row>
    <row r="21" spans="2:27" x14ac:dyDescent="0.25">
      <c r="D21" s="7" t="s">
        <v>0</v>
      </c>
      <c r="E21" s="3"/>
      <c r="F21" s="1"/>
      <c r="G21" s="1"/>
      <c r="H21" s="1"/>
      <c r="I21" s="3">
        <v>148</v>
      </c>
      <c r="J21" t="s">
        <v>2</v>
      </c>
      <c r="K21" s="3">
        <f>I21+I22+I23</f>
        <v>372</v>
      </c>
      <c r="L21" t="s">
        <v>15</v>
      </c>
      <c r="N21" s="1">
        <f>ABS(K21-R21)</f>
        <v>10</v>
      </c>
      <c r="O21" s="5">
        <f>N21/(AVERAGE(K21,R21))</f>
        <v>2.6525198938992044E-2</v>
      </c>
      <c r="Q21" s="7" t="s">
        <v>17</v>
      </c>
      <c r="R21" s="3">
        <f>U24+X22+U20</f>
        <v>382</v>
      </c>
      <c r="S21" s="7" t="s">
        <v>0</v>
      </c>
      <c r="T21" s="3">
        <v>48</v>
      </c>
      <c r="U21" s="1"/>
      <c r="V21" s="1"/>
      <c r="W21" s="1"/>
      <c r="X21" s="3">
        <v>140</v>
      </c>
      <c r="Y21" t="s">
        <v>2</v>
      </c>
    </row>
    <row r="22" spans="2:27" x14ac:dyDescent="0.25">
      <c r="B22" s="11" t="s">
        <v>14</v>
      </c>
      <c r="C22" s="11"/>
      <c r="D22" s="7" t="s">
        <v>1</v>
      </c>
      <c r="E22" s="3"/>
      <c r="F22" s="1"/>
      <c r="G22" s="1"/>
      <c r="H22" s="1"/>
      <c r="I22" s="3"/>
      <c r="J22" t="s">
        <v>1</v>
      </c>
      <c r="K22" s="1"/>
      <c r="R22" s="1"/>
      <c r="S22" s="7" t="s">
        <v>1</v>
      </c>
      <c r="T22" s="3">
        <v>57</v>
      </c>
      <c r="U22" s="1"/>
      <c r="V22" s="1"/>
      <c r="W22" s="1"/>
      <c r="X22" s="3">
        <v>83</v>
      </c>
      <c r="Y22" t="s">
        <v>1</v>
      </c>
      <c r="Z22" s="11" t="s">
        <v>21</v>
      </c>
      <c r="AA22" s="11"/>
    </row>
    <row r="23" spans="2:27" x14ac:dyDescent="0.25">
      <c r="B23" s="11"/>
      <c r="C23" s="11"/>
      <c r="D23" s="7" t="s">
        <v>2</v>
      </c>
      <c r="E23" s="3"/>
      <c r="F23" s="1"/>
      <c r="G23" s="1"/>
      <c r="H23" s="1"/>
      <c r="I23" s="3">
        <v>224</v>
      </c>
      <c r="J23" t="s">
        <v>0</v>
      </c>
      <c r="K23" s="3">
        <f>H24+H20+E22</f>
        <v>283</v>
      </c>
      <c r="L23" t="s">
        <v>16</v>
      </c>
      <c r="N23" s="1">
        <f>ABS(K23-R23)</f>
        <v>7</v>
      </c>
      <c r="O23" s="5">
        <f>N23/(AVERAGE(K23,R23))</f>
        <v>2.5044722719141325E-2</v>
      </c>
      <c r="Q23" s="7" t="s">
        <v>18</v>
      </c>
      <c r="R23" s="3">
        <f>T21+T22+T23</f>
        <v>276</v>
      </c>
      <c r="S23" s="7" t="s">
        <v>2</v>
      </c>
      <c r="T23" s="3">
        <v>171</v>
      </c>
      <c r="U23" s="1"/>
      <c r="V23" s="1"/>
      <c r="W23" s="1"/>
      <c r="X23" s="3">
        <v>252</v>
      </c>
      <c r="Y23" t="s">
        <v>0</v>
      </c>
      <c r="Z23" s="11"/>
      <c r="AA23" s="11"/>
    </row>
    <row r="24" spans="2:27" x14ac:dyDescent="0.25">
      <c r="E24" s="1"/>
      <c r="F24" s="3"/>
      <c r="G24" s="3">
        <v>22</v>
      </c>
      <c r="H24" s="3">
        <v>191</v>
      </c>
      <c r="I24" s="1"/>
      <c r="T24" s="1"/>
      <c r="U24" s="3">
        <v>242</v>
      </c>
      <c r="V24" s="3">
        <v>907</v>
      </c>
      <c r="W24" s="3">
        <v>102</v>
      </c>
      <c r="X24" s="1"/>
    </row>
    <row r="25" spans="2:27" x14ac:dyDescent="0.25">
      <c r="F25" s="1" t="s">
        <v>0</v>
      </c>
      <c r="G25" s="1" t="s">
        <v>1</v>
      </c>
      <c r="H25" s="1" t="s">
        <v>2</v>
      </c>
      <c r="U25" s="1" t="s">
        <v>0</v>
      </c>
      <c r="V25" s="1" t="s">
        <v>1</v>
      </c>
      <c r="W25" s="1" t="s">
        <v>2</v>
      </c>
    </row>
    <row r="26" spans="2:27" x14ac:dyDescent="0.25">
      <c r="H26" s="12"/>
      <c r="W26" s="12"/>
    </row>
    <row r="27" spans="2:27" x14ac:dyDescent="0.25">
      <c r="D27" s="9" t="s">
        <v>3</v>
      </c>
      <c r="E27" s="10"/>
      <c r="F27" s="3">
        <f>E23+G20+I23</f>
        <v>246</v>
      </c>
      <c r="H27" s="3">
        <f>F24+G24+H24</f>
        <v>213</v>
      </c>
      <c r="I27" t="s">
        <v>6</v>
      </c>
      <c r="Q27" s="7"/>
      <c r="R27" s="1"/>
      <c r="S27" s="9" t="s">
        <v>3</v>
      </c>
      <c r="T27" s="10"/>
      <c r="U27" s="3">
        <f>T23+V20+X23</f>
        <v>2115</v>
      </c>
      <c r="W27" s="3">
        <f>U24+V24+W24</f>
        <v>1251</v>
      </c>
      <c r="X27" t="s">
        <v>6</v>
      </c>
    </row>
    <row r="30" spans="2:27" x14ac:dyDescent="0.25">
      <c r="D30" s="7" t="s">
        <v>7</v>
      </c>
      <c r="E30" s="4" t="s">
        <v>23</v>
      </c>
    </row>
    <row r="31" spans="2:27" x14ac:dyDescent="0.25">
      <c r="D31" s="7" t="s">
        <v>8</v>
      </c>
      <c r="E31" s="4">
        <v>0.92</v>
      </c>
    </row>
    <row r="34" spans="1:3" x14ac:dyDescent="0.25">
      <c r="A34" s="6"/>
      <c r="B34" s="6"/>
      <c r="C34" s="6"/>
    </row>
  </sheetData>
  <mergeCells count="12">
    <mergeCell ref="D16:E16"/>
    <mergeCell ref="S16:T16"/>
    <mergeCell ref="B22:C23"/>
    <mergeCell ref="Z22:AA23"/>
    <mergeCell ref="D27:E27"/>
    <mergeCell ref="S27:T27"/>
    <mergeCell ref="D3:E3"/>
    <mergeCell ref="S3:T3"/>
    <mergeCell ref="B8:C9"/>
    <mergeCell ref="Z8:AA9"/>
    <mergeCell ref="D14:E14"/>
    <mergeCell ref="S14:T14"/>
  </mergeCells>
  <pageMargins left="0.7" right="0.7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 Adjusted</vt:lpstr>
      <vt:lpstr>'2023 Adjusted'!Print_Area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G. Schultz</dc:creator>
  <cp:lastModifiedBy>Schultz</cp:lastModifiedBy>
  <cp:lastPrinted>2019-10-18T13:47:51Z</cp:lastPrinted>
  <dcterms:created xsi:type="dcterms:W3CDTF">2018-11-03T18:52:04Z</dcterms:created>
  <dcterms:modified xsi:type="dcterms:W3CDTF">2023-01-27T16:45:44Z</dcterms:modified>
</cp:coreProperties>
</file>