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antoniodellaporta/Downloads/"/>
    </mc:Choice>
  </mc:AlternateContent>
  <xr:revisionPtr revIDLastSave="0" documentId="13_ncr:1_{76A3FB88-E6FA-6542-8659-F14E493060E1}" xr6:coauthVersionLast="47" xr6:coauthVersionMax="47" xr10:uidLastSave="{00000000-0000-0000-0000-000000000000}"/>
  <bookViews>
    <workbookView xWindow="0" yWindow="680" windowWidth="30240" windowHeight="17160" activeTab="10" xr2:uid="{00000000-000D-0000-FFFF-FFFF00000000}"/>
  </bookViews>
  <sheets>
    <sheet name="P_1" sheetId="1" r:id="rId1"/>
    <sheet name="P_2" sheetId="2" r:id="rId2"/>
    <sheet name="P_3" sheetId="3" r:id="rId3"/>
    <sheet name="P_4" sheetId="4" r:id="rId4"/>
    <sheet name="P_5" sheetId="5" r:id="rId5"/>
    <sheet name="P_6" sheetId="6" r:id="rId6"/>
    <sheet name="P_7" sheetId="7" r:id="rId7"/>
    <sheet name="P_8" sheetId="8" r:id="rId8"/>
    <sheet name="P_9" sheetId="9" r:id="rId9"/>
    <sheet name="P_10" sheetId="10" r:id="rId10"/>
    <sheet name="P_11" sheetId="11" r:id="rId11"/>
    <sheet name="Metric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5" l="1"/>
  <c r="D18" i="5"/>
  <c r="E18" i="5"/>
  <c r="B18" i="5"/>
  <c r="C20" i="5"/>
  <c r="D20" i="5"/>
  <c r="E20" i="5"/>
  <c r="B20" i="5"/>
  <c r="B22" i="5"/>
  <c r="B24" i="5"/>
  <c r="E23" i="11"/>
  <c r="D23" i="11"/>
  <c r="C23" i="11"/>
  <c r="B23" i="11"/>
  <c r="E21" i="11"/>
  <c r="D21" i="11"/>
  <c r="C21" i="11"/>
  <c r="B21" i="11"/>
  <c r="E19" i="11"/>
  <c r="D19" i="11"/>
  <c r="C19" i="11"/>
  <c r="B19" i="11"/>
  <c r="C7" i="12" s="1"/>
  <c r="E17" i="11"/>
  <c r="D17" i="11"/>
  <c r="C17" i="11"/>
  <c r="D7" i="12" s="1"/>
  <c r="B17" i="11"/>
  <c r="E23" i="10"/>
  <c r="D23" i="10"/>
  <c r="C23" i="10"/>
  <c r="B23" i="10"/>
  <c r="E21" i="10"/>
  <c r="D21" i="10"/>
  <c r="C21" i="10"/>
  <c r="B21" i="10"/>
  <c r="E19" i="10"/>
  <c r="D19" i="10"/>
  <c r="C19" i="10"/>
  <c r="B19" i="10"/>
  <c r="E17" i="10"/>
  <c r="D17" i="10"/>
  <c r="C17" i="10"/>
  <c r="B17" i="10"/>
  <c r="E24" i="9"/>
  <c r="D24" i="9"/>
  <c r="C24" i="9"/>
  <c r="B24" i="9"/>
  <c r="E22" i="9"/>
  <c r="D22" i="9"/>
  <c r="C22" i="9"/>
  <c r="B22" i="9"/>
  <c r="E20" i="9"/>
  <c r="D20" i="9"/>
  <c r="C20" i="9"/>
  <c r="B20" i="9"/>
  <c r="E18" i="9"/>
  <c r="D18" i="9"/>
  <c r="C18" i="9"/>
  <c r="B18" i="9"/>
  <c r="E25" i="8"/>
  <c r="D25" i="8"/>
  <c r="C25" i="8"/>
  <c r="B25" i="8"/>
  <c r="E23" i="8"/>
  <c r="D23" i="8"/>
  <c r="C23" i="8"/>
  <c r="B23" i="8"/>
  <c r="E21" i="8"/>
  <c r="D21" i="8"/>
  <c r="C21" i="8"/>
  <c r="B21" i="8"/>
  <c r="E19" i="8"/>
  <c r="D19" i="8"/>
  <c r="C19" i="8"/>
  <c r="B19" i="8"/>
  <c r="E26" i="7"/>
  <c r="D26" i="7"/>
  <c r="C26" i="7"/>
  <c r="B26" i="7"/>
  <c r="E24" i="7"/>
  <c r="D24" i="7"/>
  <c r="C24" i="7"/>
  <c r="B24" i="7"/>
  <c r="E22" i="7"/>
  <c r="D22" i="7"/>
  <c r="C22" i="7"/>
  <c r="B22" i="7"/>
  <c r="E20" i="7"/>
  <c r="D20" i="7"/>
  <c r="C20" i="7"/>
  <c r="B20" i="7"/>
  <c r="E25" i="6"/>
  <c r="D25" i="6"/>
  <c r="C25" i="6"/>
  <c r="B25" i="6"/>
  <c r="E23" i="6"/>
  <c r="D23" i="6"/>
  <c r="C23" i="6"/>
  <c r="B23" i="6"/>
  <c r="E21" i="6"/>
  <c r="D21" i="6"/>
  <c r="C21" i="6"/>
  <c r="B21" i="6"/>
  <c r="E19" i="6"/>
  <c r="D19" i="6"/>
  <c r="C19" i="6"/>
  <c r="B19" i="6"/>
  <c r="E24" i="5"/>
  <c r="D24" i="5"/>
  <c r="C24" i="5"/>
  <c r="E22" i="5"/>
  <c r="D22" i="5"/>
  <c r="C22" i="5"/>
  <c r="B7" i="12" s="1"/>
  <c r="E26" i="4"/>
  <c r="D26" i="4"/>
  <c r="C26" i="4"/>
  <c r="B26" i="4"/>
  <c r="E24" i="4"/>
  <c r="D24" i="4"/>
  <c r="C24" i="4"/>
  <c r="B24" i="4"/>
  <c r="E22" i="4"/>
  <c r="D22" i="4"/>
  <c r="C22" i="4"/>
  <c r="B22" i="4"/>
  <c r="E20" i="4"/>
  <c r="D20" i="4"/>
  <c r="C20" i="4"/>
  <c r="B20" i="4"/>
  <c r="E26" i="3"/>
  <c r="D26" i="3"/>
  <c r="C26" i="3"/>
  <c r="B26" i="3"/>
  <c r="E24" i="3"/>
  <c r="D24" i="3"/>
  <c r="C24" i="3"/>
  <c r="B24" i="3"/>
  <c r="E22" i="3"/>
  <c r="D22" i="3"/>
  <c r="C22" i="3"/>
  <c r="B22" i="3"/>
  <c r="E20" i="3"/>
  <c r="D20" i="3"/>
  <c r="C20" i="3"/>
  <c r="B20" i="3"/>
  <c r="E26" i="2"/>
  <c r="D26" i="2"/>
  <c r="C26" i="2"/>
  <c r="B26" i="2"/>
  <c r="E24" i="2"/>
  <c r="D24" i="2"/>
  <c r="C24" i="2"/>
  <c r="B24" i="2"/>
  <c r="E22" i="2"/>
  <c r="D22" i="2"/>
  <c r="C22" i="2"/>
  <c r="B22" i="2"/>
  <c r="E20" i="2"/>
  <c r="D20" i="2"/>
  <c r="C20" i="2"/>
  <c r="B20" i="2"/>
  <c r="E27" i="1"/>
  <c r="D27" i="1"/>
  <c r="C27" i="1"/>
  <c r="B27" i="1"/>
  <c r="E25" i="1"/>
  <c r="D25" i="1"/>
  <c r="C25" i="1"/>
  <c r="B25" i="1"/>
  <c r="E23" i="1"/>
  <c r="D23" i="1"/>
  <c r="C23" i="1"/>
  <c r="B23" i="1"/>
  <c r="E21" i="1"/>
  <c r="D21" i="1"/>
  <c r="C21" i="1"/>
  <c r="B21" i="1"/>
  <c r="C5" i="12" l="1"/>
  <c r="B5" i="12"/>
  <c r="D5" i="12" l="1"/>
</calcChain>
</file>

<file path=xl/sharedStrings.xml><?xml version="1.0" encoding="utf-8"?>
<sst xmlns="http://schemas.openxmlformats.org/spreadsheetml/2006/main" count="323" uniqueCount="116">
  <si>
    <t>ID</t>
  </si>
  <si>
    <t>Lone Wolf</t>
  </si>
  <si>
    <t>Prima Donna</t>
  </si>
  <si>
    <t>Black Cloud</t>
  </si>
  <si>
    <t>Lonesome Architecting</t>
  </si>
  <si>
    <t>Results</t>
  </si>
  <si>
    <t>Lone Wolf: -0.048000000000000015
Prima Donna: -0.2425
Black Cloud: 0.15200000000000002
Lonesome Architecting: -0.6825</t>
  </si>
  <si>
    <t>Lone Wolf: 0.178
Prima Donna: 0.015000000000000013
Black Cloud: -0.10699999999999998
Lonesome Architecting: -0.196</t>
  </si>
  <si>
    <t>Lone Wolf: 0.726
Prima Donna: 0.7575000000000001
Black Cloud: 0.6965
Lonesome Architecting: 0.013500000000000012</t>
  </si>
  <si>
    <t>Lone Wolf: -0.32200000000000006
Prima Donna: -0.5
Black Cloud: 0.10699999999999998
Lonesome Architecting: -0.169</t>
  </si>
  <si>
    <t>Lone Wolf: 1
Prima Donna: 0.5
Black Cloud: 0.652
Lonesome Architecting: 0.35150000000000003</t>
  </si>
  <si>
    <t>Lone Wolf: 0.726
Prima Donna: -0.2425
Black Cloud: 0.8705
Lonesome Architecting: -0.169</t>
  </si>
  <si>
    <t>Lone Wolf: -0.5
Prima Donna: -0.7424999999999999
Black Cloud: -0.6739999999999999
Lonesome Architecting: -0.5</t>
  </si>
  <si>
    <t>Meetings Note</t>
  </si>
  <si>
    <t>Usability</t>
  </si>
  <si>
    <t>Intuitivity</t>
  </si>
  <si>
    <t>Detection Opinion</t>
  </si>
  <si>
    <t>The tool was mostly accurate according to my perception of the team. After the discussion I re-evaluated T1's smell since their behavior was not completely related to a Lone Wolf, but rather to a wrong distribution of the working tasks inside the team.</t>
  </si>
  <si>
    <t>Perceived Usefulness</t>
  </si>
  <si>
    <t>General notes on the tool</t>
  </si>
  <si>
    <t>The tool could have been more useful if it had contained a module that automatically listened to the conversations between the team members.</t>
  </si>
  <si>
    <t>FALSE POSITIVE</t>
  </si>
  <si>
    <t>FALSE NEGATIVE</t>
  </si>
  <si>
    <t>TRUE POSITIVE</t>
  </si>
  <si>
    <t>TRUE NEGATIVE</t>
  </si>
  <si>
    <t>Lone Wolf: -0.5
Prima Donna: 0
Black Cloud: -0.1965
Lonesome Architecting: -0.003500000000000003</t>
  </si>
  <si>
    <t>Lone Wolf: 0.226
Prima Donna: 0.2575
Black Cloud: 0.1295
Lonesome Architecting: -0.5</t>
  </si>
  <si>
    <t>Lone Wolf: -0.774
Prima Donna: -1
Black Cloud: -1
Lonesome Architecting: -0.6655</t>
  </si>
  <si>
    <t>Lone Wolf: -0.274
Prima Donna: -1
Black Cloud: -0.8035
Lonesome Architecting: -1</t>
  </si>
  <si>
    <t>Lone Wolf: -1
Prima Donna: -1
Black Cloud: -1
Lonesome Architecting: -0.5035000000000001</t>
  </si>
  <si>
    <t>Lone Wolf: -0.5
Prima Donna: -1
Black Cloud: -0.8035
Lonesome Architecting: -0.5</t>
  </si>
  <si>
    <t>Lone Wolf: 0.5
Prima Donna: -0.7575000000000001
Black Cloud: -0.28099999999999997
Lonesome Architecting: -0.331</t>
  </si>
  <si>
    <t>Lone Wolf: 0.226
Prima Donna: -0.7575000000000001
Black Cloud: -0.08449999999999996
Lonesome Architecting: -0.331</t>
  </si>
  <si>
    <t>It seems that the agree/disagree options have an impact too much different. The difference between the two should be shortened to picture better the effects.</t>
  </si>
  <si>
    <t>Lone Wolf: -0.726
Prima Donna: -0.7575000000000001
Black Cloud: -0.5
Lonesome Architecting: -0.348</t>
  </si>
  <si>
    <t>Lone Wolf: 1
Prima Donna: 0.2575
Black Cloud: 0
Lonesome Architecting: 0.152</t>
  </si>
  <si>
    <t>Lone Wolf: -0.726
Prima Donna: -0.2575
Black Cloud: -0.3705
Lonesome Architecting: -0.5</t>
  </si>
  <si>
    <t>Lone Wolf: -0.5
Prima Donna: 0.5
Black Cloud: -0.3705
Lonesome Architecting: -0.5</t>
  </si>
  <si>
    <t>Lone Wolf: 0.5
Prima Donna: 0.2425
Black Cloud: 0.326
Lonesome Architecting: -0.5</t>
  </si>
  <si>
    <t>Lone Wolf: -0.5
 Prima Donna: -0.2575
Black Cloud: -0.15200000000000002
Lonesome Architecting: -0.5</t>
  </si>
  <si>
    <t>Lone Wolf: -0.5
 Prima Donna: -0.2425
Black Cloud: -0.10699999999999998
Lonesome Architecting: -0.196</t>
  </si>
  <si>
    <t>Lone Wolf: 0.5
Prima Donna: -0.5
Black Cloud: -0.10699999999999998
Lonesome Architecting: 0.32099999999999995</t>
  </si>
  <si>
    <t>It seems that the agree/disagree options have an impact too low when compared to the strongly agree/disagree</t>
  </si>
  <si>
    <t>Lone Wolf: -0.452
Prima Donna: -1
Black Cloud: -0.6739999999999999
Lonesome Architecting: -1</t>
  </si>
  <si>
    <t>Lone Wolf: -1
Prima Donna: -0.7575000000000001
Black Cloud: -0.348
Lonesome Architecting: -0.8480000000000001</t>
  </si>
  <si>
    <t>Lone Wolf: -0.274
Prima Donna: -0.515
Black Cloud: -0.5
Lonesome Architecting: -0.517</t>
  </si>
  <si>
    <t>Lone Wolf: -0.178
Prima Donna: 0.2575
Black Cloud: -0.044499999999999984
Lonesome Architecting: -0.8345</t>
  </si>
  <si>
    <t>Lone Wolf: 0.274
Prima Donna: 0.5
Black Cloud: 0.1965
Lonesome Architecting: -0.0305</t>
  </si>
  <si>
    <t>Lone Wolf: -1
Prima Donna: -0.515
Black Cloud: -0.241
Lonesome Architecting: -0.6825</t>
  </si>
  <si>
    <t>Lone Wolf: 0.226
Prima Donna: -0.5
Black Cloud: 0.21900000000000003
Lonesome Architecting: 0.517</t>
  </si>
  <si>
    <t>Lone Wolf: 1
Prima Donna: -0.2575
Black Cloud: 0.34850000000000003
Lonesome Architecting: 0.003500000000000003</t>
  </si>
  <si>
    <t>Rather than having the percentage based on the presence of the smell, it would be better to have it in the form of a scale.
ID4 is a Prima Donna
ID6 is not present as a prima donna
ID6 and ID7 tended to isolate themselves.</t>
  </si>
  <si>
    <t>Lone Wolf: 0.32200000000000006
Prima Donna: 0.2575
Black Cloud: 0.15200000000000002
Lonesome Architecting: 0.196</t>
  </si>
  <si>
    <t>Lone Wolf: -0.5
Prima Donna: 0.015
Black Cloud: 0.10699999999999998
Lonesome Architecting: -0.169</t>
  </si>
  <si>
    <t>Lone Wolf: -0.5
Prima Donna: -0.5
Black Cloud: 0.10699999999999998
Lonesome Architecting: -0.169</t>
  </si>
  <si>
    <t>Lone Wolf: 0.5
Prima Donna: -1
Black Cloud: 0.6739999999999999
Lonesome Architecting: -0.32099999999999995</t>
  </si>
  <si>
    <t>Lone Wolf: 1
Prima Donna: -1
Black Cloud: 0.6295
Lonesome Architecting: 0.003500000000000003</t>
  </si>
  <si>
    <t>Lone Wolf: 1
Prima Donna: -0.7575000000000001
Black Cloud: 0.6295
Lonesome Architecting: 0.003500000000000003</t>
  </si>
  <si>
    <t>The minus sign in front of the metrics confused him greatly.
After running the tool, the participant re-evaluated some of his positions. This emphasises the tool's value as a means of gaining awareness.</t>
  </si>
  <si>
    <t>The tool was perceived as useful.
The best way to represent the tool's results is through the use of percentages.
If it had been used during the Project Management course project, it would certainly have been useful.</t>
  </si>
  <si>
    <t>Lone Wolf: -1
Prima Donna: -1
Black Cloud: -0.482
Lonesome Architecting: -0.652</t>
  </si>
  <si>
    <t>Lone Wolf: -0.548
Prima Donna: -1
Black Cloud: -0.1965
Lonesome Architecting: -0.5</t>
  </si>
  <si>
    <t>Lone Wolf: 1
Prima Donna: 1
Black Cloud: -0.21399999999999997
Lonesome Architecting: -0.6655</t>
  </si>
  <si>
    <t>Lone Wolf: -0.274
Prima Donna: -0.7424999999999999
Black Cloud: -0.433
Lonesome Architecting: -0.6655</t>
  </si>
  <si>
    <t>Lone Wolf: 0
Prima Donna: -0.7424999999999999
Black Cloud: -0.044499999999999984
Lonesome Architecting: -0.6655</t>
  </si>
  <si>
    <t>Lone Wolf: -0.774
Prima Donna: -1
Black Cloud: -0.2855
Lonesome Architecting: -0.6655</t>
  </si>
  <si>
    <t>Lone Wolf: -1
Prima Donna: -1
Black Cloud: -0.482
Lonesome Architecting: -0.6655</t>
  </si>
  <si>
    <t>The tool made her re-evaluate her initial answers. In this sense, the tool did a good job in terms of user awareness.
She would have preferred to have the result in percentage form (probability that there was a smell).</t>
  </si>
  <si>
    <t>Lone Wolf: 0
Prima Donna: -0.7424999999999999
Black Cloud: -0.174
Lonesome Architecting: 0.013500000000000012</t>
  </si>
  <si>
    <t>Lone Wolf: -0.226
Prima Donna: -1
Black Cloud: -0.3705
Lonesome Architecting: -0.169</t>
  </si>
  <si>
    <t>Lone Wolf: -0.226
Prima Donna: 0.2575
Black Cloud: 0.1295
Lonesome Architecting: -0.32099999999999995</t>
  </si>
  <si>
    <t>Lone Wolf: 0.226
Prima Donna: 0.7424999999999999
Black Cloud: 0.326
Lonesome Architecting: -0.169</t>
  </si>
  <si>
    <t>Lone Wolf: 1
Prima Donna: 0.2575
Black Cloud: 0.308
Lonesome Architecting: 0.5</t>
  </si>
  <si>
    <t>Lone Wolf: -0.5
Prima Donna: 0.015000000000000013
Black Cloud: 0.3035
Lonesome Architecting: -0.169</t>
  </si>
  <si>
    <t>Lone Wolf: 0.5
Prima Donna: -0.7424999999999999
Black Cloud: -0.21399999999999997
Lonesome Architecting: 0.32099999999999995</t>
  </si>
  <si>
    <t>Lone Wolf: 0
Prima Donna: 0
Black Cloud: 0
Lonesome Architecting: 0</t>
  </si>
  <si>
    <t>For ID 1 and ID 2, he would have responded differently if they had been considered as a separate group.
For ID 7, he detected the presence of the Prima Donna smell more strongly.
In the case of ID 8, he would have changed his answers.
51% recognition (field already difficult to interpret).
Suggests adding a threshold that can be modified by the manager and including more details to clarify which smells are actually present.</t>
  </si>
  <si>
    <t>Note</t>
  </si>
  <si>
    <t>Lone Wolf: -0.226
Prima Donna: 0.015000000000000013
Black Cloud: 0.15200000000000002
Lonesome Architecting: -0.35150000000000003</t>
  </si>
  <si>
    <t>Lone Wolf: 0.452
Prima Donna: -1
Black Cloud: 0.34850000000000003
Lonesome Architecting: -0.331</t>
  </si>
  <si>
    <t>Lone Wolf: -0.178
Prima Donna: 1
Black Cloud: 0.21900000000000003
Lonesome Architecting: -0.17900000000000002</t>
  </si>
  <si>
    <t>Lone Wolf: -0.226
Prima Donna: -0.7424999999999999
Black Cloud: -0.5225
Lonesome Architecting: -0.169</t>
  </si>
  <si>
    <t>Lone Wolf: 1
Prima Donna: 0.2575
Black Cloud: 0.5225
Lonesome Architecting: -0.3005</t>
  </si>
  <si>
    <t>Lone Wolf: 0.178
Prima Donna: -0.2425
Black Cloud: 0.6965
Lonesome Architecting: 0.1655</t>
  </si>
  <si>
    <t>Lone Wolf: -1
Prima Donna: -0.2725
Black Cloud: -0.607
Lonesome Architecting: -0.652</t>
  </si>
  <si>
    <t>Usability: 5/5</t>
  </si>
  <si>
    <t>It would be useful if the tool automatically took the names of team members from an input repository.</t>
  </si>
  <si>
    <t>Intuitivity: 4/5</t>
  </si>
  <si>
    <t>Note: prendere i nomi dal link della repository</t>
  </si>
  <si>
    <t>Perceived Utility: 4/5</t>
  </si>
  <si>
    <t>Lone Wolf: -0.5
Prima Donna: -1
Black Cloud: -0.15149999999999997
Lonesome Architecting: -1</t>
  </si>
  <si>
    <t>Lone Wolf: 0.226
Prima Donna: -1
Black Cloud: -0.4105
Lonesome Architecting: -1</t>
  </si>
  <si>
    <t>Lone Wolf: -1
Prima Donna: -1
Black Cloud: -0.4375
Lonesome Architecting: -1</t>
  </si>
  <si>
    <t>Lone Wolf: -1
Prima Donna: -1
Black Cloud: -0.6114999999999999
Lonesome Architecting: -1</t>
  </si>
  <si>
    <t>Lonesome Architecture: in the managed team, there were cases where some developers preferred to improve aspects of the project's UX.
After discussion, it emerged that the smells were not subject to the indicated smell. In general, the tool works well.
The percentage is acceptable, but having the threshold and more information would also be helpful.</t>
  </si>
  <si>
    <t>Lone Wolf: -0.5
Prima Donna: -0.5
Black Cloud: 0.1295
Lonesome Architecting: -0.14850000000000002</t>
  </si>
  <si>
    <t>Lone Wolf: 0.226
Prima Donna: -0.5
Black Cloud: -0.3035
Lonesome Architecting: -0.14850000000000002</t>
  </si>
  <si>
    <t>Lone Wolf: 0.5
Prima Donna: -0.2575
Black Cloud: -0.4775
Lonesome Architecting: 0.003500000000000003</t>
  </si>
  <si>
    <t>Lone Wolf: -0.5
Prima Donna: -0.5
Black Cloud: -0.174
Lonesome Architecting: -0.3175</t>
  </si>
  <si>
    <t>Lone Wolf: 0.274
Prima Donna: 0.2575
Black Cloud: -0.5445
Lonesome Architecting: -0.14850000000000002</t>
  </si>
  <si>
    <t>Probably the tool could have helped some decision taken on the project</t>
  </si>
  <si>
    <t>Lone Wolf: -0.048000000000000015
Prima Donna: -0.5
Black Cloud: 0.15200000000000002
Lonesome Architecting: -0.135</t>
  </si>
  <si>
    <t>Lone Wolf: -0.048000000000000015
Prima Donna: 0.2725
Black Cloud: -0.11149999999999999
Lonesome Architecting: 0.135</t>
  </si>
  <si>
    <t>Lone Wolf: -0.5
Prima Donna: 0.015000000000000013
Black Cloud: 0.6295
Lonesome Architecting: 0.135</t>
  </si>
  <si>
    <t>Lone Wolf: -0.048000000000000015
Prima Donna: -0.5
Black Cloud: -0.241
Lonesome Architecting: 0.3005</t>
  </si>
  <si>
    <t>Lone Wolf: -0.048000000000000015
Prima Donna: -0.5
Black Cloud: 0.5
 Lonesome Architecting: 0.3005</t>
  </si>
  <si>
    <t>Consider that the tool helped him to reason and that detection using it is better than without it.
As a representation, the percentage is fine. Probably 30% would already be sufficient as a threshold.</t>
  </si>
  <si>
    <t>He believes that the tool would have been useful, but mainly as an educational tool and teaching aid. This reinforces the idea of the tool as a means of raising awareness.</t>
  </si>
  <si>
    <t>RESULTS</t>
  </si>
  <si>
    <t>RECALL</t>
  </si>
  <si>
    <t>PRECISION</t>
  </si>
  <si>
    <t>F-MEASURE</t>
  </si>
  <si>
    <t>TP</t>
  </si>
  <si>
    <t>FN</t>
  </si>
  <si>
    <t>FP</t>
  </si>
  <si>
    <t>The tool is considered accurate in terms of its predictions, mainly because the observations were not immediately understood.
The only case observed: ID 6, for which the participant say that the smell was effectively present.
The idea of it being numerical is fine, but it would be perfect to have a threshold to understand the severity of the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</si>
</sst>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family val="2"/>
      <scheme val="minor"/>
    </font>
    <font>
      <sz val="11"/>
      <color theme="1"/>
      <name val="Arial"/>
      <family val="2"/>
      <scheme val="minor"/>
    </font>
    <font>
      <sz val="10"/>
      <name val="Arial"/>
      <family val="2"/>
    </font>
    <font>
      <sz val="10"/>
      <color rgb="FFFFFFFF"/>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3C78D8"/>
        <bgColor rgb="FF3C78D8"/>
      </patternFill>
    </fill>
    <fill>
      <patternFill patternType="solid">
        <fgColor rgb="FF3D85C6"/>
        <bgColor rgb="FF3D85C6"/>
      </patternFill>
    </fill>
  </fills>
  <borders count="3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ck">
        <color rgb="FF000000"/>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ck">
        <color rgb="FF000000"/>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ck">
        <color rgb="FF000000"/>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ck">
        <color rgb="FF000000"/>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ck">
        <color rgb="FF000000"/>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8">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16" xfId="0" applyFont="1" applyBorder="1" applyAlignment="1">
      <alignment vertical="center"/>
    </xf>
    <xf numFmtId="0" fontId="2" fillId="0" borderId="20" xfId="0" applyFont="1" applyBorder="1" applyAlignment="1">
      <alignment horizontal="left" wrapText="1"/>
    </xf>
    <xf numFmtId="0" fontId="1" fillId="0" borderId="24" xfId="0" applyFont="1" applyBorder="1"/>
    <xf numFmtId="0" fontId="1" fillId="0" borderId="25" xfId="0" applyFont="1" applyBorder="1" applyAlignment="1">
      <alignment vertical="center"/>
    </xf>
    <xf numFmtId="0" fontId="1" fillId="0" borderId="28" xfId="0" applyFont="1" applyBorder="1" applyAlignment="1">
      <alignment vertical="center"/>
    </xf>
    <xf numFmtId="0" fontId="1" fillId="0" borderId="0" xfId="0" applyFont="1"/>
    <xf numFmtId="0" fontId="1" fillId="0" borderId="0" xfId="0" applyFont="1" applyAlignment="1">
      <alignment wrapText="1"/>
    </xf>
    <xf numFmtId="0" fontId="4" fillId="5" borderId="24" xfId="0" applyFont="1" applyFill="1" applyBorder="1" applyAlignment="1">
      <alignment horizontal="center" vertical="center"/>
    </xf>
    <xf numFmtId="10" fontId="1" fillId="0" borderId="24" xfId="0" applyNumberFormat="1" applyFont="1" applyBorder="1" applyAlignment="1">
      <alignment horizontal="center" vertical="center"/>
    </xf>
    <xf numFmtId="0" fontId="4" fillId="5" borderId="24" xfId="0" applyFont="1" applyFill="1" applyBorder="1" applyAlignment="1">
      <alignment horizontal="center"/>
    </xf>
    <xf numFmtId="0" fontId="1" fillId="0" borderId="24" xfId="0" applyFont="1" applyBorder="1" applyAlignment="1">
      <alignment horizontal="center" vertical="center"/>
    </xf>
    <xf numFmtId="0" fontId="1" fillId="3" borderId="21" xfId="0" applyFont="1" applyFill="1" applyBorder="1" applyAlignment="1">
      <alignment horizontal="center"/>
    </xf>
    <xf numFmtId="0" fontId="3" fillId="0" borderId="22" xfId="0" applyFont="1" applyBorder="1"/>
    <xf numFmtId="0" fontId="3" fillId="0" borderId="23" xfId="0" applyFont="1" applyBorder="1"/>
    <xf numFmtId="0" fontId="2" fillId="0" borderId="17" xfId="0" applyFont="1" applyBorder="1" applyAlignment="1">
      <alignment horizontal="center" wrapText="1"/>
    </xf>
    <xf numFmtId="0" fontId="3" fillId="0" borderId="18" xfId="0" applyFont="1" applyBorder="1"/>
    <xf numFmtId="0" fontId="3" fillId="0" borderId="19" xfId="0" applyFont="1" applyBorder="1"/>
    <xf numFmtId="0" fontId="2" fillId="0" borderId="17" xfId="0" applyFont="1" applyBorder="1" applyAlignment="1">
      <alignment horizontal="left" wrapText="1"/>
    </xf>
    <xf numFmtId="0" fontId="4" fillId="4" borderId="29" xfId="0" applyFont="1" applyFill="1" applyBorder="1" applyAlignment="1">
      <alignment horizontal="center" vertical="center"/>
    </xf>
    <xf numFmtId="0" fontId="3" fillId="0" borderId="30" xfId="0" applyFont="1" applyBorder="1"/>
    <xf numFmtId="0" fontId="3" fillId="0" borderId="31" xfId="0" applyFont="1" applyBorder="1"/>
    <xf numFmtId="0" fontId="3" fillId="0" borderId="32" xfId="0" applyFont="1" applyBorder="1"/>
    <xf numFmtId="0" fontId="3" fillId="0" borderId="33" xfId="0" applyFont="1" applyBorder="1"/>
    <xf numFmtId="0" fontId="3" fillId="0" borderId="34" xfId="0" applyFont="1" applyBorder="1"/>
    <xf numFmtId="0" fontId="1" fillId="0" borderId="6" xfId="0" applyFont="1" applyBorder="1" applyAlignment="1">
      <alignment vertical="center"/>
      <extLst>
        <ext xmlns:xfpb="http://schemas.microsoft.com/office/spreadsheetml/2022/featurepropertybag" uri="{C7286773-470A-42A8-94C5-96B5CB345126}">
          <xfpb:xfComplement i="0"/>
        </ext>
      </extLst>
    </xf>
    <xf numFmtId="0" fontId="1" fillId="0" borderId="10" xfId="0" applyFont="1" applyBorder="1" applyAlignment="1">
      <alignment vertical="center"/>
      <extLst>
        <ext xmlns:xfpb="http://schemas.microsoft.com/office/spreadsheetml/2022/featurepropertybag" uri="{C7286773-470A-42A8-94C5-96B5CB345126}">
          <xfpb:xfComplement i="0"/>
        </ext>
      </extLst>
    </xf>
    <xf numFmtId="0" fontId="1" fillId="0" borderId="26" xfId="0" applyFont="1" applyBorder="1" applyAlignment="1">
      <alignment vertical="center"/>
      <extLst>
        <ext xmlns:xfpb="http://schemas.microsoft.com/office/spreadsheetml/2022/featurepropertybag" uri="{C7286773-470A-42A8-94C5-96B5CB345126}">
          <xfpb:xfComplement i="0"/>
        </ext>
      </extLst>
    </xf>
    <xf numFmtId="0" fontId="1" fillId="0" borderId="7" xfId="0" applyFont="1" applyBorder="1" applyAlignment="1">
      <alignment vertical="center"/>
      <extLst>
        <ext xmlns:xfpb="http://schemas.microsoft.com/office/spreadsheetml/2022/featurepropertybag" uri="{C7286773-470A-42A8-94C5-96B5CB345126}">
          <xfpb:xfComplement i="0"/>
        </ext>
      </extLst>
    </xf>
    <xf numFmtId="0" fontId="1" fillId="0" borderId="11" xfId="0" applyFont="1" applyBorder="1" applyAlignment="1">
      <alignment vertical="center"/>
      <extLst>
        <ext xmlns:xfpb="http://schemas.microsoft.com/office/spreadsheetml/2022/featurepropertybag" uri="{C7286773-470A-42A8-94C5-96B5CB345126}">
          <xfpb:xfComplement i="0"/>
        </ext>
      </extLst>
    </xf>
    <xf numFmtId="0" fontId="1" fillId="0" borderId="27" xfId="0" applyFont="1" applyBorder="1" applyAlignment="1">
      <alignment vertical="center"/>
      <extLst>
        <ext xmlns:xfpb="http://schemas.microsoft.com/office/spreadsheetml/2022/featurepropertybag" uri="{C7286773-470A-42A8-94C5-96B5CB345126}">
          <xfpb:xfComplement i="0"/>
        </ext>
      </extLst>
    </xf>
    <xf numFmtId="0" fontId="1" fillId="2" borderId="6" xfId="0" applyFont="1" applyFill="1" applyBorder="1" applyAlignment="1">
      <alignment vertical="center"/>
      <extLst>
        <ext xmlns:xfpb="http://schemas.microsoft.com/office/spreadsheetml/2022/featurepropertybag" uri="{C7286773-470A-42A8-94C5-96B5CB345126}">
          <xfpb:xfComplement i="0"/>
        </ext>
      </extLst>
    </xf>
    <xf numFmtId="0" fontId="1" fillId="0" borderId="14" xfId="0" applyFont="1" applyBorder="1" applyAlignment="1">
      <alignment vertical="center"/>
      <extLst>
        <ext xmlns:xfpb="http://schemas.microsoft.com/office/spreadsheetml/2022/featurepropertybag" uri="{C7286773-470A-42A8-94C5-96B5CB345126}">
          <xfpb:xfComplement i="0"/>
        </ext>
      </extLst>
    </xf>
    <xf numFmtId="0" fontId="1" fillId="0" borderId="15" xfId="0" applyFont="1" applyBorder="1" applyAlignment="1">
      <alignment vertical="center"/>
      <extLst>
        <ext xmlns:xfpb="http://schemas.microsoft.com/office/spreadsheetml/2022/featurepropertybag" uri="{C7286773-470A-42A8-94C5-96B5CB345126}">
          <xfpb:xfComplement i="0"/>
        </ext>
      </extLst>
    </xf>
    <xf numFmtId="0" fontId="2" fillId="0" borderId="20" xfId="0" applyFont="1" applyBorder="1" applyAlignment="1">
      <alignment horizontal="left" vertical="top" wrapText="1"/>
    </xf>
    <xf numFmtId="0" fontId="2" fillId="0" borderId="17" xfId="0" applyFont="1" applyBorder="1" applyAlignment="1">
      <alignment horizontal="left" vertical="top" wrapText="1"/>
    </xf>
    <xf numFmtId="0" fontId="3" fillId="0" borderId="18" xfId="0" applyFont="1" applyBorder="1" applyAlignment="1">
      <alignment vertical="top"/>
    </xf>
    <xf numFmtId="0" fontId="3" fillId="0" borderId="19" xfId="0" applyFont="1" applyBorder="1" applyAlignment="1">
      <alignment vertical="top"/>
    </xf>
    <xf numFmtId="0" fontId="2" fillId="0" borderId="20" xfId="0" applyFont="1" applyBorder="1" applyAlignment="1">
      <alignment horizontal="left" vertical="top" wrapText="1" shrinkToFit="1"/>
    </xf>
  </cellXfs>
  <cellStyles count="1">
    <cellStyle name="Normale" xfId="0" builtinId="0"/>
  </cellStyles>
  <dxfs count="3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1">
    <tableStyle name="P_1-style" pivot="0" count="3" xr9:uid="{00000000-0011-0000-FFFF-FFFF00000000}">
      <tableStyleElement type="headerRow" dxfId="32"/>
      <tableStyleElement type="firstRowStripe" dxfId="31"/>
      <tableStyleElement type="secondRowStripe" dxfId="30"/>
    </tableStyle>
    <tableStyle name="P_2-style" pivot="0" count="3" xr9:uid="{00000000-0011-0000-FFFF-FFFF01000000}">
      <tableStyleElement type="headerRow" dxfId="29"/>
      <tableStyleElement type="firstRowStripe" dxfId="28"/>
      <tableStyleElement type="secondRowStripe" dxfId="27"/>
    </tableStyle>
    <tableStyle name="P_3-style" pivot="0" count="3" xr9:uid="{00000000-0011-0000-FFFF-FFFF02000000}">
      <tableStyleElement type="headerRow" dxfId="26"/>
      <tableStyleElement type="firstRowStripe" dxfId="25"/>
      <tableStyleElement type="secondRowStripe" dxfId="24"/>
    </tableStyle>
    <tableStyle name="P_4-style" pivot="0" count="3" xr9:uid="{00000000-0011-0000-FFFF-FFFF03000000}">
      <tableStyleElement type="headerRow" dxfId="23"/>
      <tableStyleElement type="firstRowStripe" dxfId="22"/>
      <tableStyleElement type="secondRowStripe" dxfId="21"/>
    </tableStyle>
    <tableStyle name="P_5-style" pivot="0" count="3" xr9:uid="{00000000-0011-0000-FFFF-FFFF04000000}">
      <tableStyleElement type="headerRow" dxfId="20"/>
      <tableStyleElement type="firstRowStripe" dxfId="19"/>
      <tableStyleElement type="secondRowStripe" dxfId="18"/>
    </tableStyle>
    <tableStyle name="P_6-style" pivot="0" count="3" xr9:uid="{00000000-0011-0000-FFFF-FFFF05000000}">
      <tableStyleElement type="headerRow" dxfId="17"/>
      <tableStyleElement type="firstRowStripe" dxfId="16"/>
      <tableStyleElement type="secondRowStripe" dxfId="15"/>
    </tableStyle>
    <tableStyle name="P_7-style" pivot="0" count="3" xr9:uid="{00000000-0011-0000-FFFF-FFFF06000000}">
      <tableStyleElement type="headerRow" dxfId="14"/>
      <tableStyleElement type="firstRowStripe" dxfId="13"/>
      <tableStyleElement type="secondRowStripe" dxfId="12"/>
    </tableStyle>
    <tableStyle name="P_8-style" pivot="0" count="3" xr9:uid="{00000000-0011-0000-FFFF-FFFF07000000}">
      <tableStyleElement type="headerRow" dxfId="11"/>
      <tableStyleElement type="firstRowStripe" dxfId="10"/>
      <tableStyleElement type="secondRowStripe" dxfId="9"/>
    </tableStyle>
    <tableStyle name="P_9-style" pivot="0" count="3" xr9:uid="{00000000-0011-0000-FFFF-FFFF08000000}">
      <tableStyleElement type="headerRow" dxfId="8"/>
      <tableStyleElement type="firstRowStripe" dxfId="7"/>
      <tableStyleElement type="secondRowStripe" dxfId="6"/>
    </tableStyle>
    <tableStyle name="P_10-style" pivot="0" count="3" xr9:uid="{00000000-0011-0000-FFFF-FFFF09000000}">
      <tableStyleElement type="headerRow" dxfId="5"/>
      <tableStyleElement type="firstRowStripe" dxfId="4"/>
      <tableStyleElement type="secondRowStripe" dxfId="3"/>
    </tableStyle>
    <tableStyle name="P_11-style"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 displayName="Table" ref="A1:J8" headerRowCount="0">
  <tableColumns count="1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s>
  <tableStyleInfo name="P_1-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9" displayName="Table_9" ref="A1:J6" headerRowCount="0">
  <tableColumns count="10">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 id="9" xr3:uid="{00000000-0010-0000-0900-000009000000}" name="Column9"/>
    <tableColumn id="10" xr3:uid="{00000000-0010-0000-0900-00000A000000}" name="Column10"/>
  </tableColumns>
  <tableStyleInfo name="P_10-style"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0" displayName="Table_10" ref="A1:J6" headerRowCount="0">
  <tableColumns count="10">
    <tableColumn id="1" xr3:uid="{00000000-0010-0000-0A00-000001000000}" name="Column1"/>
    <tableColumn id="2" xr3:uid="{00000000-0010-0000-0A00-000002000000}" name="Column2"/>
    <tableColumn id="3" xr3:uid="{00000000-0010-0000-0A00-000003000000}" name="Column3"/>
    <tableColumn id="4" xr3:uid="{00000000-0010-0000-0A00-000004000000}" name="Column4"/>
    <tableColumn id="5" xr3:uid="{00000000-0010-0000-0A00-000005000000}" name="Column5"/>
    <tableColumn id="6" xr3:uid="{00000000-0010-0000-0A00-000006000000}" name="Column6"/>
    <tableColumn id="7" xr3:uid="{00000000-0010-0000-0A00-000007000000}" name="Column7"/>
    <tableColumn id="8" xr3:uid="{00000000-0010-0000-0A00-000008000000}" name="Column8"/>
    <tableColumn id="9" xr3:uid="{00000000-0010-0000-0A00-000009000000}" name="Column9"/>
    <tableColumn id="10" xr3:uid="{00000000-0010-0000-0A00-00000A000000}" name="Column10"/>
  </tableColumns>
  <tableStyleInfo name="P_1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A1:J9" headerRowCount="0">
  <tableColumns count="10">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s>
  <tableStyleInfo name="P_2-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2" displayName="Table_2" ref="A1:J9" headerRowCount="0">
  <tableColumns count="10">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s>
  <tableStyleInfo name="P_3-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3" displayName="Table_3" ref="A1:J9" headerRowCount="0">
  <tableColumns count="10">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s>
  <tableStyleInfo name="P_4-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4" displayName="Table_4" ref="A1:J7" headerRowCount="0">
  <tableColumns count="10">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s>
  <tableStyleInfo name="P_5-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5" displayName="Table_5" ref="A1:J8" headerRowCount="0">
  <tableColumns count="10">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s>
  <tableStyleInfo name="P_6-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6" displayName="Table_6" ref="A1:J9" headerRowCount="0">
  <tableColumns count="10">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 id="9" xr3:uid="{00000000-0010-0000-0600-000009000000}" name="Column9"/>
    <tableColumn id="10" xr3:uid="{00000000-0010-0000-0600-00000A000000}" name="Column10"/>
  </tableColumns>
  <tableStyleInfo name="P_7-style"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7" displayName="Table_7" ref="A1:J8" headerRowCount="0">
  <tableColumns count="10">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 id="7" xr3:uid="{00000000-0010-0000-0700-000007000000}" name="Column7"/>
    <tableColumn id="8" xr3:uid="{00000000-0010-0000-0700-000008000000}" name="Column8"/>
    <tableColumn id="9" xr3:uid="{00000000-0010-0000-0700-000009000000}" name="Column9"/>
    <tableColumn id="10" xr3:uid="{00000000-0010-0000-0700-00000A000000}" name="Column10"/>
  </tableColumns>
  <tableStyleInfo name="P_8-style"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8" displayName="Table_8" ref="A1:J7" headerRowCount="0">
  <tableColumns count="10">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 id="7" xr3:uid="{00000000-0010-0000-0800-000007000000}" name="Column7"/>
    <tableColumn id="8" xr3:uid="{00000000-0010-0000-0800-000008000000}" name="Column8"/>
    <tableColumn id="9" xr3:uid="{00000000-0010-0000-0800-000009000000}" name="Column9"/>
    <tableColumn id="10" xr3:uid="{00000000-0010-0000-0800-00000A000000}" name="Column10"/>
  </tableColumns>
  <tableStyleInfo name="P_9-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7"/>
  <sheetViews>
    <sheetView workbookViewId="0">
      <pane ySplit="1" topLeftCell="A2" activePane="bottomLeft" state="frozen"/>
      <selection pane="bottomLeft" activeCell="F15" sqref="F15"/>
    </sheetView>
  </sheetViews>
  <sheetFormatPr baseColWidth="10" defaultColWidth="12.6640625" defaultRowHeight="15.75" customHeight="1" x14ac:dyDescent="0.15"/>
  <cols>
    <col min="1" max="1" width="15.83203125" customWidth="1"/>
    <col min="2" max="2" width="16.33203125" customWidth="1"/>
    <col min="3" max="3" width="16.83203125" customWidth="1"/>
    <col min="4" max="4" width="15.1640625" customWidth="1"/>
    <col min="5" max="5" width="21.83203125" customWidth="1"/>
    <col min="6" max="6" width="22.6640625" customWidth="1"/>
    <col min="7" max="7" width="15" customWidth="1"/>
    <col min="8" max="8" width="16.5" customWidth="1"/>
    <col min="9" max="9" width="16.1640625" customWidth="1"/>
    <col min="10" max="10" width="46.33203125" customWidth="1"/>
    <col min="11" max="11" width="41.1640625" customWidth="1"/>
  </cols>
  <sheetData>
    <row r="1" spans="1:10" ht="13" x14ac:dyDescent="0.15">
      <c r="A1" s="1" t="s">
        <v>0</v>
      </c>
      <c r="B1" s="2" t="s">
        <v>1</v>
      </c>
      <c r="C1" s="2" t="s">
        <v>2</v>
      </c>
      <c r="D1" s="2" t="s">
        <v>3</v>
      </c>
      <c r="E1" s="2" t="s">
        <v>4</v>
      </c>
      <c r="F1" s="3" t="s">
        <v>1</v>
      </c>
      <c r="G1" s="2" t="s">
        <v>2</v>
      </c>
      <c r="H1" s="2" t="s">
        <v>3</v>
      </c>
      <c r="I1" s="2" t="s">
        <v>4</v>
      </c>
      <c r="J1" s="4" t="s">
        <v>5</v>
      </c>
    </row>
    <row r="2" spans="1:10" ht="13" x14ac:dyDescent="0.15">
      <c r="A2" s="5">
        <v>1</v>
      </c>
      <c r="B2" s="40" t="b">
        <v>0</v>
      </c>
      <c r="C2" s="34" t="b">
        <v>0</v>
      </c>
      <c r="D2" s="34" t="b">
        <v>0</v>
      </c>
      <c r="E2" s="34" t="b">
        <v>0</v>
      </c>
      <c r="F2" s="37" t="b">
        <v>0</v>
      </c>
      <c r="G2" s="34" t="b">
        <v>0</v>
      </c>
      <c r="H2" s="34" t="b">
        <v>0</v>
      </c>
      <c r="I2" s="34" t="b">
        <v>0</v>
      </c>
      <c r="J2" s="6" t="s">
        <v>6</v>
      </c>
    </row>
    <row r="3" spans="1:10" ht="13" x14ac:dyDescent="0.15">
      <c r="A3" s="7">
        <v>2</v>
      </c>
      <c r="B3" s="35" t="b">
        <v>0</v>
      </c>
      <c r="C3" s="35" t="b">
        <v>0</v>
      </c>
      <c r="D3" s="35" t="b">
        <v>0</v>
      </c>
      <c r="E3" s="35" t="b">
        <v>0</v>
      </c>
      <c r="F3" s="38" t="b">
        <v>0</v>
      </c>
      <c r="G3" s="35" t="b">
        <v>0</v>
      </c>
      <c r="H3" s="35" t="b">
        <v>0</v>
      </c>
      <c r="I3" s="35" t="b">
        <v>0</v>
      </c>
      <c r="J3" s="8" t="s">
        <v>7</v>
      </c>
    </row>
    <row r="4" spans="1:10" ht="13" x14ac:dyDescent="0.15">
      <c r="A4" s="5">
        <v>3</v>
      </c>
      <c r="B4" s="34" t="b">
        <v>1</v>
      </c>
      <c r="C4" s="34" t="b">
        <v>1</v>
      </c>
      <c r="D4" s="34" t="b">
        <v>1</v>
      </c>
      <c r="E4" s="34" t="b">
        <v>0</v>
      </c>
      <c r="F4" s="37" t="b">
        <v>1</v>
      </c>
      <c r="G4" s="34" t="b">
        <v>1</v>
      </c>
      <c r="H4" s="34" t="b">
        <v>1</v>
      </c>
      <c r="I4" s="34" t="b">
        <v>0</v>
      </c>
      <c r="J4" s="6" t="s">
        <v>8</v>
      </c>
    </row>
    <row r="5" spans="1:10" ht="13" x14ac:dyDescent="0.15">
      <c r="A5" s="7">
        <v>4</v>
      </c>
      <c r="B5" s="35" t="b">
        <v>0</v>
      </c>
      <c r="C5" s="35" t="b">
        <v>0</v>
      </c>
      <c r="D5" s="35" t="b">
        <v>0</v>
      </c>
      <c r="E5" s="35" t="b">
        <v>1</v>
      </c>
      <c r="F5" s="38" t="b">
        <v>0</v>
      </c>
      <c r="G5" s="35" t="b">
        <v>0</v>
      </c>
      <c r="H5" s="35" t="b">
        <v>0</v>
      </c>
      <c r="I5" s="35" t="b">
        <v>0</v>
      </c>
      <c r="J5" s="8" t="s">
        <v>9</v>
      </c>
    </row>
    <row r="6" spans="1:10" ht="13" x14ac:dyDescent="0.15">
      <c r="A6" s="5">
        <v>5</v>
      </c>
      <c r="B6" s="34" t="b">
        <v>1</v>
      </c>
      <c r="C6" s="34" t="b">
        <v>1</v>
      </c>
      <c r="D6" s="34" t="b">
        <v>1</v>
      </c>
      <c r="E6" s="34" t="b">
        <v>0</v>
      </c>
      <c r="F6" s="37" t="b">
        <v>1</v>
      </c>
      <c r="G6" s="34" t="b">
        <v>1</v>
      </c>
      <c r="H6" s="34" t="b">
        <v>1</v>
      </c>
      <c r="I6" s="34" t="b">
        <v>0</v>
      </c>
      <c r="J6" s="6" t="s">
        <v>10</v>
      </c>
    </row>
    <row r="7" spans="1:10" ht="13" x14ac:dyDescent="0.15">
      <c r="A7" s="7">
        <v>6</v>
      </c>
      <c r="B7" s="35" t="b">
        <v>1</v>
      </c>
      <c r="C7" s="35" t="b">
        <v>0</v>
      </c>
      <c r="D7" s="35" t="b">
        <v>1</v>
      </c>
      <c r="E7" s="35" t="b">
        <v>0</v>
      </c>
      <c r="F7" s="38" t="b">
        <v>1</v>
      </c>
      <c r="G7" s="35" t="b">
        <v>0</v>
      </c>
      <c r="H7" s="35" t="b">
        <v>1</v>
      </c>
      <c r="I7" s="35" t="b">
        <v>0</v>
      </c>
      <c r="J7" s="8" t="s">
        <v>11</v>
      </c>
    </row>
    <row r="8" spans="1:10" ht="13" x14ac:dyDescent="0.15">
      <c r="A8" s="9">
        <v>7</v>
      </c>
      <c r="B8" s="41" t="b">
        <v>0</v>
      </c>
      <c r="C8" s="41" t="b">
        <v>0</v>
      </c>
      <c r="D8" s="41" t="b">
        <v>0</v>
      </c>
      <c r="E8" s="41" t="b">
        <v>0</v>
      </c>
      <c r="F8" s="42" t="b">
        <v>0</v>
      </c>
      <c r="G8" s="41" t="b">
        <v>0</v>
      </c>
      <c r="H8" s="41" t="b">
        <v>0</v>
      </c>
      <c r="I8" s="41" t="b">
        <v>0</v>
      </c>
      <c r="J8" s="10" t="s">
        <v>12</v>
      </c>
    </row>
    <row r="12" spans="1:10" ht="13" x14ac:dyDescent="0.15">
      <c r="A12" s="24" t="s">
        <v>13</v>
      </c>
      <c r="B12" s="25"/>
      <c r="C12" s="25"/>
      <c r="D12" s="25"/>
      <c r="E12" s="26"/>
    </row>
    <row r="13" spans="1:10" ht="15" x14ac:dyDescent="0.15">
      <c r="A13" s="11" t="s">
        <v>14</v>
      </c>
      <c r="B13" s="27">
        <v>5</v>
      </c>
      <c r="C13" s="25"/>
      <c r="D13" s="25"/>
      <c r="E13" s="26"/>
    </row>
    <row r="14" spans="1:10" ht="15" x14ac:dyDescent="0.15">
      <c r="A14" s="11" t="s">
        <v>15</v>
      </c>
      <c r="B14" s="27">
        <v>4</v>
      </c>
      <c r="C14" s="25"/>
      <c r="D14" s="25"/>
      <c r="E14" s="26"/>
    </row>
    <row r="15" spans="1:10" ht="47.25" customHeight="1" x14ac:dyDescent="0.15">
      <c r="A15" s="11" t="s">
        <v>16</v>
      </c>
      <c r="B15" s="27" t="s">
        <v>17</v>
      </c>
      <c r="C15" s="25"/>
      <c r="D15" s="25"/>
      <c r="E15" s="26"/>
    </row>
    <row r="16" spans="1:10" ht="30" x14ac:dyDescent="0.15">
      <c r="A16" s="11" t="s">
        <v>18</v>
      </c>
      <c r="B16" s="27">
        <v>4</v>
      </c>
      <c r="C16" s="25"/>
      <c r="D16" s="25"/>
      <c r="E16" s="26"/>
    </row>
    <row r="17" spans="1:5" ht="30" x14ac:dyDescent="0.15">
      <c r="A17" s="11" t="s">
        <v>19</v>
      </c>
      <c r="B17" s="27" t="s">
        <v>20</v>
      </c>
      <c r="C17" s="25"/>
      <c r="D17" s="25"/>
      <c r="E17" s="26"/>
    </row>
    <row r="20" spans="1:5" ht="13" x14ac:dyDescent="0.15">
      <c r="B20" s="21" t="s">
        <v>21</v>
      </c>
      <c r="C20" s="22"/>
      <c r="D20" s="22"/>
      <c r="E20" s="23"/>
    </row>
    <row r="21" spans="1:5" ht="13" x14ac:dyDescent="0.15">
      <c r="B21" s="12">
        <f t="shared" ref="B21:E21" si="0">COUNTIFS(F2:F8,TRUE(),B2:B8,FALSE())</f>
        <v>0</v>
      </c>
      <c r="C21" s="12">
        <f t="shared" si="0"/>
        <v>0</v>
      </c>
      <c r="D21" s="12">
        <f t="shared" si="0"/>
        <v>0</v>
      </c>
      <c r="E21" s="12">
        <f t="shared" si="0"/>
        <v>0</v>
      </c>
    </row>
    <row r="22" spans="1:5" ht="13" x14ac:dyDescent="0.15">
      <c r="B22" s="21" t="s">
        <v>22</v>
      </c>
      <c r="C22" s="22"/>
      <c r="D22" s="22"/>
      <c r="E22" s="23"/>
    </row>
    <row r="23" spans="1:5" ht="13" x14ac:dyDescent="0.15">
      <c r="B23" s="12">
        <f t="shared" ref="B23:E23" si="1">COUNTIFS(F2:F8,FALSE(),B2:B8,TRUE())</f>
        <v>0</v>
      </c>
      <c r="C23" s="12">
        <f t="shared" si="1"/>
        <v>0</v>
      </c>
      <c r="D23" s="12">
        <f t="shared" si="1"/>
        <v>0</v>
      </c>
      <c r="E23" s="12">
        <f t="shared" si="1"/>
        <v>1</v>
      </c>
    </row>
    <row r="24" spans="1:5" ht="13" x14ac:dyDescent="0.15">
      <c r="B24" s="21" t="s">
        <v>23</v>
      </c>
      <c r="C24" s="22"/>
      <c r="D24" s="22"/>
      <c r="E24" s="23"/>
    </row>
    <row r="25" spans="1:5" ht="13" x14ac:dyDescent="0.15">
      <c r="B25" s="12">
        <f t="shared" ref="B25:E25" si="2">COUNTIFS(F2:F8,TRUE(),B2:B8,TRUE())</f>
        <v>3</v>
      </c>
      <c r="C25" s="12">
        <f t="shared" si="2"/>
        <v>2</v>
      </c>
      <c r="D25" s="12">
        <f t="shared" si="2"/>
        <v>3</v>
      </c>
      <c r="E25" s="12">
        <f t="shared" si="2"/>
        <v>0</v>
      </c>
    </row>
    <row r="26" spans="1:5" ht="13" x14ac:dyDescent="0.15">
      <c r="B26" s="21" t="s">
        <v>24</v>
      </c>
      <c r="C26" s="22"/>
      <c r="D26" s="22"/>
      <c r="E26" s="23"/>
    </row>
    <row r="27" spans="1:5" ht="13" x14ac:dyDescent="0.15">
      <c r="B27" s="12">
        <f t="shared" ref="B27:E27" si="3">COUNTIFS(F2:F8,FALSE(),B2:B8,FALSE())</f>
        <v>4</v>
      </c>
      <c r="C27" s="12">
        <f t="shared" si="3"/>
        <v>5</v>
      </c>
      <c r="D27" s="12">
        <f t="shared" si="3"/>
        <v>4</v>
      </c>
      <c r="E27" s="12">
        <f t="shared" si="3"/>
        <v>6</v>
      </c>
    </row>
  </sheetData>
  <mergeCells count="10">
    <mergeCell ref="B22:E22"/>
    <mergeCell ref="B24:E24"/>
    <mergeCell ref="B26:E26"/>
    <mergeCell ref="A12:E12"/>
    <mergeCell ref="B13:E13"/>
    <mergeCell ref="B14:E14"/>
    <mergeCell ref="B15:E15"/>
    <mergeCell ref="B16:E16"/>
    <mergeCell ref="B17:E17"/>
    <mergeCell ref="B20:E20"/>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23"/>
  <sheetViews>
    <sheetView workbookViewId="0">
      <pane ySplit="1" topLeftCell="A2" activePane="bottomLeft" state="frozen"/>
      <selection pane="bottomLeft" activeCell="F11" sqref="F11"/>
    </sheetView>
  </sheetViews>
  <sheetFormatPr baseColWidth="10" defaultColWidth="12.6640625" defaultRowHeight="15.75" customHeight="1" x14ac:dyDescent="0.15"/>
  <cols>
    <col min="1" max="1" width="16.1640625" customWidth="1"/>
    <col min="3" max="3" width="15.6640625" customWidth="1"/>
    <col min="4" max="4" width="15.1640625" customWidth="1"/>
    <col min="5" max="5" width="19.5" customWidth="1"/>
    <col min="6" max="6" width="22.6640625" customWidth="1"/>
    <col min="7" max="7" width="15" customWidth="1"/>
    <col min="8" max="8" width="19" customWidth="1"/>
    <col min="9" max="9" width="16.5" customWidth="1"/>
    <col min="10" max="10" width="51" customWidth="1"/>
    <col min="11" max="11" width="38.16406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1</v>
      </c>
      <c r="C2" s="34" t="b">
        <v>0</v>
      </c>
      <c r="D2" s="34" t="b">
        <v>0</v>
      </c>
      <c r="E2" s="40" t="b">
        <v>0</v>
      </c>
      <c r="F2" s="37" t="b">
        <v>0</v>
      </c>
      <c r="G2" s="34" t="b">
        <v>0</v>
      </c>
      <c r="H2" s="34" t="b">
        <v>0</v>
      </c>
      <c r="I2" s="34" t="b">
        <v>0</v>
      </c>
      <c r="J2" s="6" t="s">
        <v>95</v>
      </c>
    </row>
    <row r="3" spans="1:10" ht="15.75" customHeight="1" x14ac:dyDescent="0.15">
      <c r="A3" s="7">
        <v>2</v>
      </c>
      <c r="B3" s="35" t="b">
        <v>0</v>
      </c>
      <c r="C3" s="35" t="b">
        <v>0</v>
      </c>
      <c r="D3" s="35" t="b">
        <v>0</v>
      </c>
      <c r="E3" s="35" t="b">
        <v>0</v>
      </c>
      <c r="F3" s="38" t="b">
        <v>0</v>
      </c>
      <c r="G3" s="35" t="b">
        <v>0</v>
      </c>
      <c r="H3" s="35" t="b">
        <v>0</v>
      </c>
      <c r="I3" s="35" t="b">
        <v>0</v>
      </c>
      <c r="J3" s="8" t="s">
        <v>96</v>
      </c>
    </row>
    <row r="4" spans="1:10" ht="15.75" customHeight="1" x14ac:dyDescent="0.15">
      <c r="A4" s="5">
        <v>3</v>
      </c>
      <c r="B4" s="34" t="b">
        <v>0</v>
      </c>
      <c r="C4" s="34" t="b">
        <v>0</v>
      </c>
      <c r="D4" s="34" t="b">
        <v>1</v>
      </c>
      <c r="E4" s="34" t="b">
        <v>0</v>
      </c>
      <c r="F4" s="37" t="b">
        <v>1</v>
      </c>
      <c r="G4" s="34" t="b">
        <v>0</v>
      </c>
      <c r="H4" s="34" t="b">
        <v>0</v>
      </c>
      <c r="I4" s="34" t="b">
        <v>0</v>
      </c>
      <c r="J4" s="6" t="s">
        <v>97</v>
      </c>
    </row>
    <row r="5" spans="1:10" ht="15.75" customHeight="1" x14ac:dyDescent="0.15">
      <c r="A5" s="7">
        <v>4</v>
      </c>
      <c r="B5" s="35" t="b">
        <v>0</v>
      </c>
      <c r="C5" s="35" t="b">
        <v>0</v>
      </c>
      <c r="D5" s="35" t="b">
        <v>0</v>
      </c>
      <c r="E5" s="35" t="b">
        <v>0</v>
      </c>
      <c r="F5" s="38" t="b">
        <v>0</v>
      </c>
      <c r="G5" s="35" t="b">
        <v>0</v>
      </c>
      <c r="H5" s="35" t="b">
        <v>0</v>
      </c>
      <c r="I5" s="35" t="b">
        <v>0</v>
      </c>
      <c r="J5" s="8" t="s">
        <v>98</v>
      </c>
    </row>
    <row r="6" spans="1:10" ht="15.75" customHeight="1" x14ac:dyDescent="0.15">
      <c r="A6" s="9">
        <v>5</v>
      </c>
      <c r="B6" s="41" t="b">
        <v>0</v>
      </c>
      <c r="C6" s="41" t="b">
        <v>0</v>
      </c>
      <c r="D6" s="41" t="b">
        <v>1</v>
      </c>
      <c r="E6" s="41" t="b">
        <v>0</v>
      </c>
      <c r="F6" s="42" t="b">
        <v>0</v>
      </c>
      <c r="G6" s="41" t="b">
        <v>0</v>
      </c>
      <c r="H6" s="41" t="b">
        <v>0</v>
      </c>
      <c r="I6" s="41" t="b">
        <v>0</v>
      </c>
      <c r="J6" s="10" t="s">
        <v>99</v>
      </c>
    </row>
    <row r="8" spans="1:10" ht="15.75" customHeight="1" x14ac:dyDescent="0.15">
      <c r="A8" s="24" t="s">
        <v>13</v>
      </c>
      <c r="B8" s="25"/>
      <c r="C8" s="25"/>
      <c r="D8" s="25"/>
      <c r="E8" s="26"/>
    </row>
    <row r="9" spans="1:10" ht="15.75" customHeight="1" x14ac:dyDescent="0.15">
      <c r="A9" s="43" t="s">
        <v>14</v>
      </c>
      <c r="B9" s="44">
        <v>4</v>
      </c>
      <c r="C9" s="45"/>
      <c r="D9" s="45"/>
      <c r="E9" s="46"/>
    </row>
    <row r="10" spans="1:10" ht="15.75" customHeight="1" x14ac:dyDescent="0.15">
      <c r="A10" s="43" t="s">
        <v>15</v>
      </c>
      <c r="B10" s="44">
        <v>4</v>
      </c>
      <c r="C10" s="45"/>
      <c r="D10" s="45"/>
      <c r="E10" s="46"/>
    </row>
    <row r="11" spans="1:10" ht="90" customHeight="1" x14ac:dyDescent="0.15">
      <c r="A11" s="43" t="s">
        <v>16</v>
      </c>
      <c r="B11" s="44" t="s">
        <v>115</v>
      </c>
      <c r="C11" s="45"/>
      <c r="D11" s="45"/>
      <c r="E11" s="46"/>
    </row>
    <row r="12" spans="1:10" ht="15.75" customHeight="1" x14ac:dyDescent="0.15">
      <c r="A12" s="43" t="s">
        <v>18</v>
      </c>
      <c r="B12" s="44">
        <v>4</v>
      </c>
      <c r="C12" s="45"/>
      <c r="D12" s="45"/>
      <c r="E12" s="46"/>
    </row>
    <row r="13" spans="1:10" ht="57" customHeight="1" x14ac:dyDescent="0.15">
      <c r="A13" s="47" t="s">
        <v>19</v>
      </c>
      <c r="B13" s="44" t="s">
        <v>100</v>
      </c>
      <c r="C13" s="45"/>
      <c r="D13" s="45"/>
      <c r="E13" s="46"/>
    </row>
    <row r="16" spans="1:10" ht="15.75" customHeight="1" x14ac:dyDescent="0.15">
      <c r="B16" s="21" t="s">
        <v>21</v>
      </c>
      <c r="C16" s="22"/>
      <c r="D16" s="22"/>
      <c r="E16" s="23"/>
    </row>
    <row r="17" spans="2:5" ht="15.75" customHeight="1" x14ac:dyDescent="0.15">
      <c r="B17" s="12">
        <f t="shared" ref="B17:E17" si="0">COUNTIFS(F2:F6,TRUE(),B2:B6,FALSE())</f>
        <v>1</v>
      </c>
      <c r="C17" s="12">
        <f t="shared" si="0"/>
        <v>0</v>
      </c>
      <c r="D17" s="12">
        <f t="shared" si="0"/>
        <v>0</v>
      </c>
      <c r="E17" s="12">
        <f t="shared" si="0"/>
        <v>0</v>
      </c>
    </row>
    <row r="18" spans="2:5" ht="15.75" customHeight="1" x14ac:dyDescent="0.15">
      <c r="B18" s="21" t="s">
        <v>22</v>
      </c>
      <c r="C18" s="22"/>
      <c r="D18" s="22"/>
      <c r="E18" s="23"/>
    </row>
    <row r="19" spans="2:5" ht="15.75" customHeight="1" x14ac:dyDescent="0.15">
      <c r="B19" s="12">
        <f t="shared" ref="B19:E19" si="1">COUNTIFS(F1:F6,FALSE(),B1:B6,TRUE())</f>
        <v>1</v>
      </c>
      <c r="C19" s="12">
        <f t="shared" si="1"/>
        <v>0</v>
      </c>
      <c r="D19" s="12">
        <f t="shared" si="1"/>
        <v>2</v>
      </c>
      <c r="E19" s="12">
        <f t="shared" si="1"/>
        <v>0</v>
      </c>
    </row>
    <row r="20" spans="2:5" ht="15.75" customHeight="1" x14ac:dyDescent="0.15">
      <c r="B20" s="21" t="s">
        <v>23</v>
      </c>
      <c r="C20" s="22"/>
      <c r="D20" s="22"/>
      <c r="E20" s="23"/>
    </row>
    <row r="21" spans="2:5" ht="15.75" customHeight="1" x14ac:dyDescent="0.15">
      <c r="B21" s="12">
        <f t="shared" ref="B21:E21" si="2">COUNTIFS(F1:F6,TRUE(),B1:B6,TRUE())</f>
        <v>0</v>
      </c>
      <c r="C21" s="12">
        <f t="shared" si="2"/>
        <v>0</v>
      </c>
      <c r="D21" s="12">
        <f t="shared" si="2"/>
        <v>0</v>
      </c>
      <c r="E21" s="12">
        <f t="shared" si="2"/>
        <v>0</v>
      </c>
    </row>
    <row r="22" spans="2:5" ht="15.75" customHeight="1" x14ac:dyDescent="0.15">
      <c r="B22" s="21" t="s">
        <v>24</v>
      </c>
      <c r="C22" s="22"/>
      <c r="D22" s="22"/>
      <c r="E22" s="23"/>
    </row>
    <row r="23" spans="2:5" ht="15.75" customHeight="1" x14ac:dyDescent="0.15">
      <c r="B23" s="12">
        <f t="shared" ref="B23:E23" si="3">COUNTIFS(F2:F6,FALSE(),B2:B6,FALSE())</f>
        <v>3</v>
      </c>
      <c r="C23" s="12">
        <f t="shared" si="3"/>
        <v>5</v>
      </c>
      <c r="D23" s="12">
        <f t="shared" si="3"/>
        <v>3</v>
      </c>
      <c r="E23" s="12">
        <f t="shared" si="3"/>
        <v>5</v>
      </c>
    </row>
  </sheetData>
  <mergeCells count="10">
    <mergeCell ref="B18:E18"/>
    <mergeCell ref="B20:E20"/>
    <mergeCell ref="B22:E22"/>
    <mergeCell ref="A8:E8"/>
    <mergeCell ref="B9:E9"/>
    <mergeCell ref="B10:E10"/>
    <mergeCell ref="B11:E11"/>
    <mergeCell ref="B12:E12"/>
    <mergeCell ref="B13:E13"/>
    <mergeCell ref="B16:E16"/>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23"/>
  <sheetViews>
    <sheetView tabSelected="1" workbookViewId="0">
      <pane ySplit="1" topLeftCell="A2" activePane="bottomLeft" state="frozen"/>
      <selection pane="bottomLeft" activeCell="G11" sqref="G11"/>
    </sheetView>
  </sheetViews>
  <sheetFormatPr baseColWidth="10" defaultColWidth="12.6640625" defaultRowHeight="15.75" customHeight="1" x14ac:dyDescent="0.15"/>
  <cols>
    <col min="1" max="1" width="16.1640625" customWidth="1"/>
    <col min="3" max="3" width="13" customWidth="1"/>
    <col min="4" max="4" width="15.1640625" customWidth="1"/>
    <col min="5" max="5" width="14.1640625" customWidth="1"/>
    <col min="6" max="6" width="22.6640625" customWidth="1"/>
    <col min="7" max="7" width="17" customWidth="1"/>
    <col min="8" max="8" width="15.6640625" customWidth="1"/>
    <col min="9" max="9" width="18.6640625" customWidth="1"/>
    <col min="10" max="10" width="48.33203125" customWidth="1"/>
    <col min="11" max="11" width="38.332031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0</v>
      </c>
      <c r="C2" s="34" t="b">
        <v>0</v>
      </c>
      <c r="D2" s="34" t="b">
        <v>0</v>
      </c>
      <c r="E2" s="34" t="b">
        <v>0</v>
      </c>
      <c r="F2" s="37" t="b">
        <v>0</v>
      </c>
      <c r="G2" s="34" t="b">
        <v>0</v>
      </c>
      <c r="H2" s="34" t="b">
        <v>0</v>
      </c>
      <c r="I2" s="34" t="b">
        <v>0</v>
      </c>
      <c r="J2" s="6" t="s">
        <v>101</v>
      </c>
    </row>
    <row r="3" spans="1:10" ht="15.75" customHeight="1" x14ac:dyDescent="0.15">
      <c r="A3" s="7">
        <v>2</v>
      </c>
      <c r="B3" s="35" t="b">
        <v>0</v>
      </c>
      <c r="C3" s="35" t="b">
        <v>0</v>
      </c>
      <c r="D3" s="35" t="b">
        <v>1</v>
      </c>
      <c r="E3" s="35" t="b">
        <v>0</v>
      </c>
      <c r="F3" s="38" t="b">
        <v>0</v>
      </c>
      <c r="G3" s="35" t="b">
        <v>0</v>
      </c>
      <c r="H3" s="35" t="b">
        <v>0</v>
      </c>
      <c r="I3" s="35" t="b">
        <v>0</v>
      </c>
      <c r="J3" s="8" t="s">
        <v>102</v>
      </c>
    </row>
    <row r="4" spans="1:10" ht="15.75" customHeight="1" x14ac:dyDescent="0.15">
      <c r="A4" s="5">
        <v>3</v>
      </c>
      <c r="B4" s="34" t="b">
        <v>0</v>
      </c>
      <c r="C4" s="34" t="b">
        <v>0</v>
      </c>
      <c r="D4" s="34" t="b">
        <v>1</v>
      </c>
      <c r="E4" s="34" t="b">
        <v>0</v>
      </c>
      <c r="F4" s="37" t="b">
        <v>0</v>
      </c>
      <c r="G4" s="34" t="b">
        <v>0</v>
      </c>
      <c r="H4" s="34" t="b">
        <v>1</v>
      </c>
      <c r="I4" s="34" t="b">
        <v>0</v>
      </c>
      <c r="J4" s="6" t="s">
        <v>103</v>
      </c>
    </row>
    <row r="5" spans="1:10" ht="15.75" customHeight="1" x14ac:dyDescent="0.15">
      <c r="A5" s="7">
        <v>4</v>
      </c>
      <c r="B5" s="35" t="b">
        <v>0</v>
      </c>
      <c r="C5" s="35" t="b">
        <v>0</v>
      </c>
      <c r="D5" s="35" t="b">
        <v>0</v>
      </c>
      <c r="E5" s="35" t="b">
        <v>0</v>
      </c>
      <c r="F5" s="38" t="b">
        <v>0</v>
      </c>
      <c r="G5" s="35" t="b">
        <v>0</v>
      </c>
      <c r="H5" s="35" t="b">
        <v>0</v>
      </c>
      <c r="I5" s="35" t="b">
        <v>0</v>
      </c>
      <c r="J5" s="8" t="s">
        <v>104</v>
      </c>
    </row>
    <row r="6" spans="1:10" ht="15.75" customHeight="1" x14ac:dyDescent="0.15">
      <c r="A6" s="9">
        <v>5</v>
      </c>
      <c r="B6" s="41" t="b">
        <v>0</v>
      </c>
      <c r="C6" s="41" t="b">
        <v>0</v>
      </c>
      <c r="D6" s="41" t="b">
        <v>0</v>
      </c>
      <c r="E6" s="41" t="b">
        <v>0</v>
      </c>
      <c r="F6" s="42" t="b">
        <v>0</v>
      </c>
      <c r="G6" s="41" t="b">
        <v>0</v>
      </c>
      <c r="H6" s="41" t="b">
        <v>1</v>
      </c>
      <c r="I6" s="41" t="b">
        <v>0</v>
      </c>
      <c r="J6" s="10" t="s">
        <v>105</v>
      </c>
    </row>
    <row r="8" spans="1:10" ht="15.75" customHeight="1" x14ac:dyDescent="0.15">
      <c r="A8" s="24" t="s">
        <v>13</v>
      </c>
      <c r="B8" s="25"/>
      <c r="C8" s="25"/>
      <c r="D8" s="25"/>
      <c r="E8" s="26"/>
    </row>
    <row r="9" spans="1:10" ht="15.75" customHeight="1" x14ac:dyDescent="0.15">
      <c r="A9" s="43" t="s">
        <v>14</v>
      </c>
      <c r="B9" s="44">
        <v>4</v>
      </c>
      <c r="C9" s="45"/>
      <c r="D9" s="45"/>
      <c r="E9" s="46"/>
    </row>
    <row r="10" spans="1:10" ht="15.75" customHeight="1" x14ac:dyDescent="0.15">
      <c r="A10" s="43" t="s">
        <v>15</v>
      </c>
      <c r="B10" s="44">
        <v>5</v>
      </c>
      <c r="C10" s="45"/>
      <c r="D10" s="45"/>
      <c r="E10" s="46"/>
    </row>
    <row r="11" spans="1:10" ht="58" customHeight="1" x14ac:dyDescent="0.15">
      <c r="A11" s="43" t="s">
        <v>16</v>
      </c>
      <c r="B11" s="44" t="s">
        <v>106</v>
      </c>
      <c r="C11" s="45"/>
      <c r="D11" s="45"/>
      <c r="E11" s="46"/>
    </row>
    <row r="12" spans="1:10" ht="15.75" customHeight="1" x14ac:dyDescent="0.15">
      <c r="A12" s="43" t="s">
        <v>18</v>
      </c>
      <c r="B12" s="44">
        <v>4</v>
      </c>
      <c r="C12" s="45"/>
      <c r="D12" s="45"/>
      <c r="E12" s="46"/>
    </row>
    <row r="13" spans="1:10" ht="54" customHeight="1" x14ac:dyDescent="0.15">
      <c r="A13" s="43" t="s">
        <v>19</v>
      </c>
      <c r="B13" s="44" t="s">
        <v>107</v>
      </c>
      <c r="C13" s="45"/>
      <c r="D13" s="45"/>
      <c r="E13" s="46"/>
    </row>
    <row r="16" spans="1:10" ht="15.75" customHeight="1" x14ac:dyDescent="0.15">
      <c r="B16" s="21" t="s">
        <v>21</v>
      </c>
      <c r="C16" s="22"/>
      <c r="D16" s="22"/>
      <c r="E16" s="23"/>
    </row>
    <row r="17" spans="2:5" ht="15.75" customHeight="1" x14ac:dyDescent="0.15">
      <c r="B17" s="12">
        <f t="shared" ref="B17:E17" si="0">COUNTIFS(F1:F6,TRUE(),B1:B6,FALSE())</f>
        <v>0</v>
      </c>
      <c r="C17" s="12">
        <f t="shared" si="0"/>
        <v>0</v>
      </c>
      <c r="D17" s="12">
        <f t="shared" si="0"/>
        <v>1</v>
      </c>
      <c r="E17" s="12">
        <f t="shared" si="0"/>
        <v>0</v>
      </c>
    </row>
    <row r="18" spans="2:5" ht="15.75" customHeight="1" x14ac:dyDescent="0.15">
      <c r="B18" s="21" t="s">
        <v>22</v>
      </c>
      <c r="C18" s="22"/>
      <c r="D18" s="22"/>
      <c r="E18" s="23"/>
    </row>
    <row r="19" spans="2:5" ht="15.75" customHeight="1" x14ac:dyDescent="0.15">
      <c r="B19" s="12">
        <f t="shared" ref="B19:C19" si="1">COUNTIFS(F1:F6,FALSE(),B1:B6,TRUE())</f>
        <v>0</v>
      </c>
      <c r="C19" s="12">
        <f t="shared" si="1"/>
        <v>0</v>
      </c>
      <c r="D19" s="12">
        <f>COUNTIFS(H2:H6,FALSE(),D2:D6,TRUE())</f>
        <v>1</v>
      </c>
      <c r="E19" s="12">
        <f>COUNTIFS(I1:I6,FALSE(),E1:E6,TRUE())</f>
        <v>0</v>
      </c>
    </row>
    <row r="20" spans="2:5" ht="15.75" customHeight="1" x14ac:dyDescent="0.15">
      <c r="B20" s="21" t="s">
        <v>23</v>
      </c>
      <c r="C20" s="22"/>
      <c r="D20" s="22"/>
      <c r="E20" s="23"/>
    </row>
    <row r="21" spans="2:5" ht="15.75" customHeight="1" x14ac:dyDescent="0.15">
      <c r="B21" s="12">
        <f t="shared" ref="B21:E21" si="2">COUNTIFS(F1:F6,TRUE(),B1:B6,TRUE())</f>
        <v>0</v>
      </c>
      <c r="C21" s="12">
        <f t="shared" si="2"/>
        <v>0</v>
      </c>
      <c r="D21" s="12">
        <f t="shared" si="2"/>
        <v>1</v>
      </c>
      <c r="E21" s="12">
        <f t="shared" si="2"/>
        <v>0</v>
      </c>
    </row>
    <row r="22" spans="2:5" ht="15.75" customHeight="1" x14ac:dyDescent="0.15">
      <c r="B22" s="21" t="s">
        <v>24</v>
      </c>
      <c r="C22" s="22"/>
      <c r="D22" s="22"/>
      <c r="E22" s="23"/>
    </row>
    <row r="23" spans="2:5" ht="15.75" customHeight="1" x14ac:dyDescent="0.15">
      <c r="B23" s="12">
        <f t="shared" ref="B23:E23" si="3">COUNTIFS(F2:F6,FALSE(),B2:B6,FALSE())</f>
        <v>5</v>
      </c>
      <c r="C23" s="12">
        <f t="shared" si="3"/>
        <v>5</v>
      </c>
      <c r="D23" s="12">
        <f t="shared" si="3"/>
        <v>2</v>
      </c>
      <c r="E23" s="12">
        <f t="shared" si="3"/>
        <v>5</v>
      </c>
    </row>
  </sheetData>
  <mergeCells count="10">
    <mergeCell ref="B18:E18"/>
    <mergeCell ref="B20:E20"/>
    <mergeCell ref="B22:E22"/>
    <mergeCell ref="A8:E8"/>
    <mergeCell ref="B9:E9"/>
    <mergeCell ref="B10:E10"/>
    <mergeCell ref="B11:E11"/>
    <mergeCell ref="B12:E12"/>
    <mergeCell ref="B13:E13"/>
    <mergeCell ref="B16:E16"/>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2:D11"/>
  <sheetViews>
    <sheetView workbookViewId="0">
      <selection activeCell="H15" sqref="H15"/>
    </sheetView>
  </sheetViews>
  <sheetFormatPr baseColWidth="10" defaultColWidth="12.6640625" defaultRowHeight="15.75" customHeight="1" x14ac:dyDescent="0.15"/>
  <sheetData>
    <row r="2" spans="2:4" ht="13" x14ac:dyDescent="0.15">
      <c r="B2" s="28" t="s">
        <v>108</v>
      </c>
      <c r="C2" s="29"/>
      <c r="D2" s="30"/>
    </row>
    <row r="3" spans="2:4" ht="13" x14ac:dyDescent="0.15">
      <c r="B3" s="31"/>
      <c r="C3" s="32"/>
      <c r="D3" s="33"/>
    </row>
    <row r="4" spans="2:4" ht="13" x14ac:dyDescent="0.15">
      <c r="B4" s="17" t="s">
        <v>109</v>
      </c>
      <c r="C4" s="17" t="s">
        <v>110</v>
      </c>
      <c r="D4" s="17" t="s">
        <v>111</v>
      </c>
    </row>
    <row r="5" spans="2:4" ht="13" x14ac:dyDescent="0.15">
      <c r="B5" s="18">
        <f>B7/(B7+C7)</f>
        <v>0.53448275862068961</v>
      </c>
      <c r="C5" s="18">
        <f>B7/(B7+D7)</f>
        <v>0.88571428571428568</v>
      </c>
      <c r="D5" s="18">
        <f>(2*(B5*C5))/(B5+C5)</f>
        <v>0.66666666666666674</v>
      </c>
    </row>
    <row r="6" spans="2:4" ht="13" x14ac:dyDescent="0.15">
      <c r="B6" s="19" t="s">
        <v>112</v>
      </c>
      <c r="C6" s="19" t="s">
        <v>113</v>
      </c>
      <c r="D6" s="19" t="s">
        <v>114</v>
      </c>
    </row>
    <row r="7" spans="2:4" ht="13" x14ac:dyDescent="0.15">
      <c r="B7" s="20">
        <f>SUM(P_10!B21:E21,P_7!B24:E24,P_6!B23:E23,P_5!B22:E22,P_4!B24:E24,P_3!B24:E24,P_2!B24:E24,P_1!B25:E25,P_8!B23:E23,P_11!B21:E21,P_9!B22:E22)</f>
        <v>31</v>
      </c>
      <c r="C7" s="20">
        <f>SUM(P_11!B19:E19,P_10!B19:E19,P_9!B20:E20,P_7!B22:E22,P_6!B21:E21,P_5!B20:E20,P_4!B22:E22,P_3!B22:E22,P_2!B22:E22,P_1!B23:E23,P_8!B21:E21)</f>
        <v>27</v>
      </c>
      <c r="D7" s="20">
        <f>SUM(P_11!B17:E17,P_10!B17:E17,P_9!B18:E18,P_7!B20:E20,P_6!B19:E19,P_5!B18:E18,P_4!B20:E20,P_3!B20:E20,P_2!B20:E20,P_1!B21:E21,P_8!B19:E19)</f>
        <v>4</v>
      </c>
    </row>
    <row r="8" spans="2:4" ht="24.75" customHeight="1" x14ac:dyDescent="0.15"/>
    <row r="9" spans="2:4" ht="22.5" customHeight="1" x14ac:dyDescent="0.15"/>
    <row r="10" spans="2:4" ht="30" customHeight="1" x14ac:dyDescent="0.15"/>
    <row r="11" spans="2:4" ht="27.75" customHeight="1" x14ac:dyDescent="0.15"/>
  </sheetData>
  <mergeCells count="1">
    <mergeCell ref="B2: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workbookViewId="0">
      <pane ySplit="1" topLeftCell="A2" activePane="bottomLeft" state="frozen"/>
      <selection pane="bottomLeft" activeCell="G14" sqref="G14"/>
    </sheetView>
  </sheetViews>
  <sheetFormatPr baseColWidth="10" defaultColWidth="12.6640625" defaultRowHeight="15.75" customHeight="1" x14ac:dyDescent="0.15"/>
  <cols>
    <col min="1" max="1" width="16.1640625" customWidth="1"/>
    <col min="3" max="3" width="13" customWidth="1"/>
    <col min="4" max="4" width="15.1640625" customWidth="1"/>
    <col min="5" max="5" width="14.1640625" customWidth="1"/>
    <col min="6" max="6" width="22.6640625" customWidth="1"/>
    <col min="8" max="8" width="15.6640625" customWidth="1"/>
    <col min="9" max="9" width="15.33203125" customWidth="1"/>
    <col min="10" max="10" width="49" customWidth="1"/>
    <col min="11" max="11" width="38.832031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0</v>
      </c>
      <c r="C2" s="34" t="b">
        <v>1</v>
      </c>
      <c r="D2" s="34" t="b">
        <v>0</v>
      </c>
      <c r="E2" s="34" t="b">
        <v>0</v>
      </c>
      <c r="F2" s="37" t="b">
        <v>0</v>
      </c>
      <c r="G2" s="34" t="b">
        <v>0</v>
      </c>
      <c r="H2" s="34" t="b">
        <v>0</v>
      </c>
      <c r="I2" s="34" t="b">
        <v>0</v>
      </c>
      <c r="J2" s="6" t="s">
        <v>25</v>
      </c>
    </row>
    <row r="3" spans="1:10" ht="15.75" customHeight="1" x14ac:dyDescent="0.15">
      <c r="A3" s="7">
        <v>2</v>
      </c>
      <c r="B3" s="35" t="b">
        <v>1</v>
      </c>
      <c r="C3" s="35" t="b">
        <v>0</v>
      </c>
      <c r="D3" s="35" t="b">
        <v>0</v>
      </c>
      <c r="E3" s="35" t="b">
        <v>0</v>
      </c>
      <c r="F3" s="38" t="b">
        <v>0</v>
      </c>
      <c r="G3" s="35" t="b">
        <v>0</v>
      </c>
      <c r="H3" s="35" t="b">
        <v>0</v>
      </c>
      <c r="I3" s="35" t="b">
        <v>0</v>
      </c>
      <c r="J3" s="8" t="s">
        <v>26</v>
      </c>
    </row>
    <row r="4" spans="1:10" ht="15.75" customHeight="1" x14ac:dyDescent="0.15">
      <c r="A4" s="5">
        <v>3</v>
      </c>
      <c r="B4" s="34" t="b">
        <v>0</v>
      </c>
      <c r="C4" s="34" t="b">
        <v>0</v>
      </c>
      <c r="D4" s="34" t="b">
        <v>0</v>
      </c>
      <c r="E4" s="34" t="b">
        <v>0</v>
      </c>
      <c r="F4" s="37" t="b">
        <v>0</v>
      </c>
      <c r="G4" s="34" t="b">
        <v>0</v>
      </c>
      <c r="H4" s="34" t="b">
        <v>0</v>
      </c>
      <c r="I4" s="34" t="b">
        <v>0</v>
      </c>
      <c r="J4" s="6" t="s">
        <v>27</v>
      </c>
    </row>
    <row r="5" spans="1:10" ht="15.75" customHeight="1" x14ac:dyDescent="0.15">
      <c r="A5" s="7">
        <v>4</v>
      </c>
      <c r="B5" s="35" t="b">
        <v>0</v>
      </c>
      <c r="C5" s="35" t="b">
        <v>0</v>
      </c>
      <c r="D5" s="35" t="b">
        <v>0</v>
      </c>
      <c r="E5" s="35" t="b">
        <v>0</v>
      </c>
      <c r="F5" s="38" t="b">
        <v>0</v>
      </c>
      <c r="G5" s="35" t="b">
        <v>0</v>
      </c>
      <c r="H5" s="35" t="b">
        <v>0</v>
      </c>
      <c r="I5" s="35" t="b">
        <v>0</v>
      </c>
      <c r="J5" s="8" t="s">
        <v>28</v>
      </c>
    </row>
    <row r="6" spans="1:10" ht="15.75" customHeight="1" x14ac:dyDescent="0.15">
      <c r="A6" s="5">
        <v>5</v>
      </c>
      <c r="B6" s="34" t="b">
        <v>0</v>
      </c>
      <c r="C6" s="34" t="b">
        <v>0</v>
      </c>
      <c r="D6" s="34" t="b">
        <v>0</v>
      </c>
      <c r="E6" s="34" t="b">
        <v>0</v>
      </c>
      <c r="F6" s="37" t="b">
        <v>0</v>
      </c>
      <c r="G6" s="34" t="b">
        <v>0</v>
      </c>
      <c r="H6" s="34" t="b">
        <v>0</v>
      </c>
      <c r="I6" s="34" t="b">
        <v>0</v>
      </c>
      <c r="J6" s="6" t="s">
        <v>29</v>
      </c>
    </row>
    <row r="7" spans="1:10" ht="15.75" customHeight="1" x14ac:dyDescent="0.15">
      <c r="A7" s="7">
        <v>6</v>
      </c>
      <c r="B7" s="35" t="b">
        <v>0</v>
      </c>
      <c r="C7" s="35" t="b">
        <v>0</v>
      </c>
      <c r="D7" s="35" t="b">
        <v>0</v>
      </c>
      <c r="E7" s="35" t="b">
        <v>0</v>
      </c>
      <c r="F7" s="38" t="b">
        <v>0</v>
      </c>
      <c r="G7" s="35" t="b">
        <v>0</v>
      </c>
      <c r="H7" s="35" t="b">
        <v>0</v>
      </c>
      <c r="I7" s="35" t="b">
        <v>0</v>
      </c>
      <c r="J7" s="8" t="s">
        <v>30</v>
      </c>
    </row>
    <row r="8" spans="1:10" ht="15.75" customHeight="1" x14ac:dyDescent="0.15">
      <c r="A8" s="5">
        <v>7</v>
      </c>
      <c r="B8" s="34" t="b">
        <v>0</v>
      </c>
      <c r="C8" s="34" t="b">
        <v>0</v>
      </c>
      <c r="D8" s="34" t="b">
        <v>1</v>
      </c>
      <c r="E8" s="34" t="b">
        <v>0</v>
      </c>
      <c r="F8" s="37" t="b">
        <v>1</v>
      </c>
      <c r="G8" s="34" t="b">
        <v>0</v>
      </c>
      <c r="H8" s="34" t="b">
        <v>0</v>
      </c>
      <c r="I8" s="34" t="b">
        <v>0</v>
      </c>
      <c r="J8" s="6" t="s">
        <v>31</v>
      </c>
    </row>
    <row r="9" spans="1:10" ht="15.75" customHeight="1" x14ac:dyDescent="0.15">
      <c r="A9" s="13">
        <v>8</v>
      </c>
      <c r="B9" s="36" t="b">
        <v>0</v>
      </c>
      <c r="C9" s="36" t="b">
        <v>0</v>
      </c>
      <c r="D9" s="36" t="b">
        <v>1</v>
      </c>
      <c r="E9" s="36" t="b">
        <v>0</v>
      </c>
      <c r="F9" s="39" t="b">
        <v>0</v>
      </c>
      <c r="G9" s="36" t="b">
        <v>0</v>
      </c>
      <c r="H9" s="36" t="b">
        <v>0</v>
      </c>
      <c r="I9" s="36" t="b">
        <v>0</v>
      </c>
      <c r="J9" s="14" t="s">
        <v>32</v>
      </c>
    </row>
    <row r="11" spans="1:10" ht="15.75" customHeight="1" x14ac:dyDescent="0.15">
      <c r="A11" s="24" t="s">
        <v>13</v>
      </c>
      <c r="B11" s="25"/>
      <c r="C11" s="25"/>
      <c r="D11" s="25"/>
      <c r="E11" s="26"/>
    </row>
    <row r="12" spans="1:10" ht="15.75" customHeight="1" x14ac:dyDescent="0.15">
      <c r="A12" s="11" t="s">
        <v>14</v>
      </c>
      <c r="B12" s="27">
        <v>3</v>
      </c>
      <c r="C12" s="25"/>
      <c r="D12" s="25"/>
      <c r="E12" s="26"/>
    </row>
    <row r="13" spans="1:10" ht="15.75" customHeight="1" x14ac:dyDescent="0.15">
      <c r="A13" s="11" t="s">
        <v>15</v>
      </c>
      <c r="B13" s="27">
        <v>4</v>
      </c>
      <c r="C13" s="25"/>
      <c r="D13" s="25"/>
      <c r="E13" s="26"/>
    </row>
    <row r="14" spans="1:10" ht="15.75" customHeight="1" x14ac:dyDescent="0.15">
      <c r="A14" s="11" t="s">
        <v>16</v>
      </c>
      <c r="B14" s="27" t="s">
        <v>33</v>
      </c>
      <c r="C14" s="25"/>
      <c r="D14" s="25"/>
      <c r="E14" s="26"/>
    </row>
    <row r="15" spans="1:10" ht="15.75" customHeight="1" x14ac:dyDescent="0.15">
      <c r="A15" s="11" t="s">
        <v>18</v>
      </c>
      <c r="B15" s="27">
        <v>4</v>
      </c>
      <c r="C15" s="25"/>
      <c r="D15" s="25"/>
      <c r="E15" s="26"/>
    </row>
    <row r="16" spans="1:10" ht="15.75" customHeight="1" x14ac:dyDescent="0.15">
      <c r="A16" s="11" t="s">
        <v>19</v>
      </c>
      <c r="B16" s="27" t="s">
        <v>20</v>
      </c>
      <c r="C16" s="25"/>
      <c r="D16" s="25"/>
      <c r="E16" s="26"/>
    </row>
    <row r="19" spans="2:5" ht="15.75" customHeight="1" x14ac:dyDescent="0.15">
      <c r="B19" s="21" t="s">
        <v>21</v>
      </c>
      <c r="C19" s="22"/>
      <c r="D19" s="22"/>
      <c r="E19" s="23"/>
    </row>
    <row r="20" spans="2:5" ht="15.75" customHeight="1" x14ac:dyDescent="0.15">
      <c r="B20" s="12">
        <f t="shared" ref="B20:E20" si="0">COUNTIFS(F2:F9,TRUE(),B2:B9,FALSE())</f>
        <v>1</v>
      </c>
      <c r="C20" s="12">
        <f t="shared" si="0"/>
        <v>0</v>
      </c>
      <c r="D20" s="12">
        <f t="shared" si="0"/>
        <v>0</v>
      </c>
      <c r="E20" s="12">
        <f t="shared" si="0"/>
        <v>0</v>
      </c>
    </row>
    <row r="21" spans="2:5" ht="15.75" customHeight="1" x14ac:dyDescent="0.15">
      <c r="B21" s="21" t="s">
        <v>22</v>
      </c>
      <c r="C21" s="22"/>
      <c r="D21" s="22"/>
      <c r="E21" s="23"/>
    </row>
    <row r="22" spans="2:5" ht="15.75" customHeight="1" x14ac:dyDescent="0.15">
      <c r="B22" s="12">
        <f t="shared" ref="B22:E22" si="1">COUNTIFS(F2:F9,FALSE(),B2:B9,TRUE())</f>
        <v>1</v>
      </c>
      <c r="C22" s="12">
        <f t="shared" si="1"/>
        <v>1</v>
      </c>
      <c r="D22" s="12">
        <f t="shared" si="1"/>
        <v>2</v>
      </c>
      <c r="E22" s="12">
        <f t="shared" si="1"/>
        <v>0</v>
      </c>
    </row>
    <row r="23" spans="2:5" ht="15.75" customHeight="1" x14ac:dyDescent="0.15">
      <c r="B23" s="21" t="s">
        <v>23</v>
      </c>
      <c r="C23" s="22"/>
      <c r="D23" s="22"/>
      <c r="E23" s="23"/>
    </row>
    <row r="24" spans="2:5" ht="15.75" customHeight="1" x14ac:dyDescent="0.15">
      <c r="B24" s="12">
        <f>COUNTIFS(F2:F9,TRUE(),B2:B9,TRUE())</f>
        <v>0</v>
      </c>
      <c r="C24" s="12">
        <f t="shared" ref="C24:E24" si="2">COUNTIFS(G3:G9,TRUE(),C3:C9,TRUE())</f>
        <v>0</v>
      </c>
      <c r="D24" s="12">
        <f t="shared" si="2"/>
        <v>0</v>
      </c>
      <c r="E24" s="12">
        <f t="shared" si="2"/>
        <v>0</v>
      </c>
    </row>
    <row r="25" spans="2:5" ht="15.75" customHeight="1" x14ac:dyDescent="0.15">
      <c r="B25" s="21" t="s">
        <v>24</v>
      </c>
      <c r="C25" s="22"/>
      <c r="D25" s="22"/>
      <c r="E25" s="23"/>
    </row>
    <row r="26" spans="2:5" ht="15.75" customHeight="1" x14ac:dyDescent="0.15">
      <c r="B26" s="12">
        <f t="shared" ref="B26:E26" si="3">COUNTIFS(F3:F9,FALSE(),B3:B9,FALSE())</f>
        <v>5</v>
      </c>
      <c r="C26" s="12">
        <f t="shared" si="3"/>
        <v>7</v>
      </c>
      <c r="D26" s="12">
        <f t="shared" si="3"/>
        <v>5</v>
      </c>
      <c r="E26" s="12">
        <f t="shared" si="3"/>
        <v>7</v>
      </c>
    </row>
  </sheetData>
  <mergeCells count="10">
    <mergeCell ref="B21:E21"/>
    <mergeCell ref="B23:E23"/>
    <mergeCell ref="B25:E25"/>
    <mergeCell ref="A11:E11"/>
    <mergeCell ref="B12:E12"/>
    <mergeCell ref="B13:E13"/>
    <mergeCell ref="B14:E14"/>
    <mergeCell ref="B15:E15"/>
    <mergeCell ref="B16:E16"/>
    <mergeCell ref="B19:E19"/>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6"/>
  <sheetViews>
    <sheetView workbookViewId="0">
      <pane ySplit="1" topLeftCell="A2" activePane="bottomLeft" state="frozen"/>
      <selection pane="bottomLeft" activeCell="B2" sqref="B2:I9"/>
    </sheetView>
  </sheetViews>
  <sheetFormatPr baseColWidth="10" defaultColWidth="12.6640625" defaultRowHeight="15.75" customHeight="1" x14ac:dyDescent="0.15"/>
  <cols>
    <col min="1" max="1" width="19.6640625" customWidth="1"/>
    <col min="3" max="3" width="13" customWidth="1"/>
    <col min="4" max="4" width="15.1640625" customWidth="1"/>
    <col min="5" max="5" width="14.1640625" customWidth="1"/>
    <col min="6" max="6" width="22.6640625" customWidth="1"/>
    <col min="8" max="8" width="15.6640625" customWidth="1"/>
    <col min="9" max="9" width="14.83203125" customWidth="1"/>
    <col min="10" max="10" width="50.83203125" customWidth="1"/>
    <col min="11" max="11" width="38.5" customWidth="1"/>
  </cols>
  <sheetData>
    <row r="1" spans="1:10" ht="13" x14ac:dyDescent="0.15">
      <c r="A1" s="1" t="s">
        <v>0</v>
      </c>
      <c r="B1" s="2" t="s">
        <v>1</v>
      </c>
      <c r="C1" s="2" t="s">
        <v>2</v>
      </c>
      <c r="D1" s="2" t="s">
        <v>3</v>
      </c>
      <c r="E1" s="2" t="s">
        <v>4</v>
      </c>
      <c r="F1" s="3" t="s">
        <v>1</v>
      </c>
      <c r="G1" s="2" t="s">
        <v>2</v>
      </c>
      <c r="H1" s="2" t="s">
        <v>3</v>
      </c>
      <c r="I1" s="2" t="s">
        <v>4</v>
      </c>
      <c r="J1" s="4" t="s">
        <v>5</v>
      </c>
    </row>
    <row r="2" spans="1:10" ht="13" x14ac:dyDescent="0.15">
      <c r="A2" s="5">
        <v>1</v>
      </c>
      <c r="B2" s="34" t="b">
        <v>0</v>
      </c>
      <c r="C2" s="34" t="b">
        <v>0</v>
      </c>
      <c r="D2" s="34" t="b">
        <v>0</v>
      </c>
      <c r="E2" s="34" t="b">
        <v>0</v>
      </c>
      <c r="F2" s="37" t="b">
        <v>0</v>
      </c>
      <c r="G2" s="34" t="b">
        <v>0</v>
      </c>
      <c r="H2" s="34" t="b">
        <v>0</v>
      </c>
      <c r="I2" s="34" t="b">
        <v>0</v>
      </c>
      <c r="J2" s="6" t="s">
        <v>34</v>
      </c>
    </row>
    <row r="3" spans="1:10" ht="57.75" customHeight="1" x14ac:dyDescent="0.15">
      <c r="A3" s="7">
        <v>2</v>
      </c>
      <c r="B3" s="35" t="b">
        <v>1</v>
      </c>
      <c r="C3" s="35" t="b">
        <v>0</v>
      </c>
      <c r="D3" s="35" t="b">
        <v>0</v>
      </c>
      <c r="E3" s="35" t="b">
        <v>0</v>
      </c>
      <c r="F3" s="38" t="b">
        <v>1</v>
      </c>
      <c r="G3" s="35" t="b">
        <v>0</v>
      </c>
      <c r="H3" s="35" t="b">
        <v>0</v>
      </c>
      <c r="I3" s="35" t="b">
        <v>0</v>
      </c>
      <c r="J3" s="8" t="s">
        <v>35</v>
      </c>
    </row>
    <row r="4" spans="1:10" ht="13" x14ac:dyDescent="0.15">
      <c r="A4" s="5">
        <v>3</v>
      </c>
      <c r="B4" s="34" t="b">
        <v>0</v>
      </c>
      <c r="C4" s="34" t="b">
        <v>0</v>
      </c>
      <c r="D4" s="40" t="b">
        <v>0</v>
      </c>
      <c r="E4" s="34" t="b">
        <v>0</v>
      </c>
      <c r="F4" s="37" t="b">
        <v>0</v>
      </c>
      <c r="G4" s="34" t="b">
        <v>0</v>
      </c>
      <c r="H4" s="34" t="b">
        <v>0</v>
      </c>
      <c r="I4" s="34" t="b">
        <v>0</v>
      </c>
      <c r="J4" s="6" t="s">
        <v>36</v>
      </c>
    </row>
    <row r="5" spans="1:10" ht="13" x14ac:dyDescent="0.15">
      <c r="A5" s="7">
        <v>4</v>
      </c>
      <c r="B5" s="35" t="b">
        <v>0</v>
      </c>
      <c r="C5" s="35" t="b">
        <v>1</v>
      </c>
      <c r="D5" s="35" t="b">
        <v>0</v>
      </c>
      <c r="E5" s="35" t="b">
        <v>0</v>
      </c>
      <c r="F5" s="38" t="b">
        <v>0</v>
      </c>
      <c r="G5" s="35" t="b">
        <v>1</v>
      </c>
      <c r="H5" s="35" t="b">
        <v>0</v>
      </c>
      <c r="I5" s="35" t="b">
        <v>0</v>
      </c>
      <c r="J5" s="8" t="s">
        <v>37</v>
      </c>
    </row>
    <row r="6" spans="1:10" ht="13" x14ac:dyDescent="0.15">
      <c r="A6" s="5">
        <v>5</v>
      </c>
      <c r="B6" s="34" t="b">
        <v>1</v>
      </c>
      <c r="C6" s="34" t="b">
        <v>1</v>
      </c>
      <c r="D6" s="34" t="b">
        <v>1</v>
      </c>
      <c r="E6" s="34" t="b">
        <v>0</v>
      </c>
      <c r="F6" s="37" t="b">
        <v>1</v>
      </c>
      <c r="G6" s="34" t="b">
        <v>0</v>
      </c>
      <c r="H6" s="34" t="b">
        <v>0</v>
      </c>
      <c r="I6" s="34" t="b">
        <v>0</v>
      </c>
      <c r="J6" s="6" t="s">
        <v>38</v>
      </c>
    </row>
    <row r="7" spans="1:10" ht="13" x14ac:dyDescent="0.15">
      <c r="A7" s="7">
        <v>6</v>
      </c>
      <c r="B7" s="35" t="b">
        <v>0</v>
      </c>
      <c r="C7" s="35" t="b">
        <v>0</v>
      </c>
      <c r="D7" s="35" t="b">
        <v>0</v>
      </c>
      <c r="E7" s="35" t="b">
        <v>0</v>
      </c>
      <c r="F7" s="38" t="b">
        <v>0</v>
      </c>
      <c r="G7" s="35" t="b">
        <v>0</v>
      </c>
      <c r="H7" s="35" t="b">
        <v>0</v>
      </c>
      <c r="I7" s="35" t="b">
        <v>0</v>
      </c>
      <c r="J7" s="8" t="s">
        <v>39</v>
      </c>
    </row>
    <row r="8" spans="1:10" ht="13" x14ac:dyDescent="0.15">
      <c r="A8" s="5">
        <v>7</v>
      </c>
      <c r="B8" s="34" t="b">
        <v>1</v>
      </c>
      <c r="C8" s="34" t="b">
        <v>0</v>
      </c>
      <c r="D8" s="34" t="b">
        <v>1</v>
      </c>
      <c r="E8" s="34" t="b">
        <v>0</v>
      </c>
      <c r="F8" s="37" t="b">
        <v>0</v>
      </c>
      <c r="G8" s="34" t="b">
        <v>0</v>
      </c>
      <c r="H8" s="34" t="b">
        <v>0</v>
      </c>
      <c r="I8" s="34" t="b">
        <v>0</v>
      </c>
      <c r="J8" s="6" t="s">
        <v>40</v>
      </c>
    </row>
    <row r="9" spans="1:10" ht="13" x14ac:dyDescent="0.15">
      <c r="A9" s="13">
        <v>8</v>
      </c>
      <c r="B9" s="36" t="b">
        <v>1</v>
      </c>
      <c r="C9" s="36" t="b">
        <v>0</v>
      </c>
      <c r="D9" s="36" t="b">
        <v>0</v>
      </c>
      <c r="E9" s="36" t="b">
        <v>0</v>
      </c>
      <c r="F9" s="39" t="b">
        <v>1</v>
      </c>
      <c r="G9" s="36" t="b">
        <v>0</v>
      </c>
      <c r="H9" s="36" t="b">
        <v>0</v>
      </c>
      <c r="I9" s="36" t="b">
        <v>0</v>
      </c>
      <c r="J9" s="14" t="s">
        <v>41</v>
      </c>
    </row>
    <row r="11" spans="1:10" ht="13" x14ac:dyDescent="0.15">
      <c r="A11" s="24" t="s">
        <v>13</v>
      </c>
      <c r="B11" s="25"/>
      <c r="C11" s="25"/>
      <c r="D11" s="25"/>
      <c r="E11" s="26"/>
    </row>
    <row r="12" spans="1:10" ht="15" x14ac:dyDescent="0.15">
      <c r="A12" s="11" t="s">
        <v>14</v>
      </c>
      <c r="B12" s="27">
        <v>4</v>
      </c>
      <c r="C12" s="25"/>
      <c r="D12" s="25"/>
      <c r="E12" s="26"/>
    </row>
    <row r="13" spans="1:10" ht="15" x14ac:dyDescent="0.15">
      <c r="A13" s="11" t="s">
        <v>15</v>
      </c>
      <c r="B13" s="27">
        <v>5</v>
      </c>
      <c r="C13" s="25"/>
      <c r="D13" s="25"/>
      <c r="E13" s="26"/>
    </row>
    <row r="14" spans="1:10" ht="15" x14ac:dyDescent="0.15">
      <c r="A14" s="11" t="s">
        <v>16</v>
      </c>
      <c r="B14" s="27" t="s">
        <v>42</v>
      </c>
      <c r="C14" s="25"/>
      <c r="D14" s="25"/>
      <c r="E14" s="26"/>
    </row>
    <row r="15" spans="1:10" ht="15" x14ac:dyDescent="0.15">
      <c r="A15" s="11" t="s">
        <v>18</v>
      </c>
      <c r="B15" s="27">
        <v>4</v>
      </c>
      <c r="C15" s="25"/>
      <c r="D15" s="25"/>
      <c r="E15" s="26"/>
    </row>
    <row r="16" spans="1:10" ht="30" x14ac:dyDescent="0.15">
      <c r="A16" s="11" t="s">
        <v>19</v>
      </c>
      <c r="B16" s="27" t="s">
        <v>20</v>
      </c>
      <c r="C16" s="25"/>
      <c r="D16" s="25"/>
      <c r="E16" s="26"/>
    </row>
    <row r="19" spans="2:5" ht="13" x14ac:dyDescent="0.15">
      <c r="B19" s="21" t="s">
        <v>21</v>
      </c>
      <c r="C19" s="22"/>
      <c r="D19" s="22"/>
      <c r="E19" s="23"/>
    </row>
    <row r="20" spans="2:5" ht="13" x14ac:dyDescent="0.15">
      <c r="B20" s="12">
        <f t="shared" ref="B20:E20" si="0">COUNTIFS(F2:F9,TRUE(),B2:B9,FALSE())</f>
        <v>0</v>
      </c>
      <c r="C20" s="12">
        <f t="shared" si="0"/>
        <v>0</v>
      </c>
      <c r="D20" s="12">
        <f t="shared" si="0"/>
        <v>0</v>
      </c>
      <c r="E20" s="12">
        <f t="shared" si="0"/>
        <v>0</v>
      </c>
    </row>
    <row r="21" spans="2:5" ht="13" x14ac:dyDescent="0.15">
      <c r="B21" s="21" t="s">
        <v>22</v>
      </c>
      <c r="C21" s="22"/>
      <c r="D21" s="22"/>
      <c r="E21" s="23"/>
    </row>
    <row r="22" spans="2:5" ht="13" x14ac:dyDescent="0.15">
      <c r="B22" s="12">
        <f t="shared" ref="B22:E22" si="1">COUNTIFS(F2:F9,FALSE(),B2:B9,TRUE())</f>
        <v>1</v>
      </c>
      <c r="C22" s="12">
        <f t="shared" si="1"/>
        <v>1</v>
      </c>
      <c r="D22" s="12">
        <f t="shared" si="1"/>
        <v>2</v>
      </c>
      <c r="E22" s="12">
        <f t="shared" si="1"/>
        <v>0</v>
      </c>
    </row>
    <row r="23" spans="2:5" ht="13" x14ac:dyDescent="0.15">
      <c r="B23" s="21" t="s">
        <v>23</v>
      </c>
      <c r="C23" s="22"/>
      <c r="D23" s="22"/>
      <c r="E23" s="23"/>
    </row>
    <row r="24" spans="2:5" ht="13" x14ac:dyDescent="0.15">
      <c r="B24" s="12">
        <f>COUNTIFS(F2:F9,TRUE(),B2:B9,TRUE())</f>
        <v>3</v>
      </c>
      <c r="C24" s="12">
        <f t="shared" ref="C24:E24" si="2">COUNTIFS(G3:G9,TRUE(),C3:C9,TRUE())</f>
        <v>1</v>
      </c>
      <c r="D24" s="12">
        <f t="shared" si="2"/>
        <v>0</v>
      </c>
      <c r="E24" s="12">
        <f t="shared" si="2"/>
        <v>0</v>
      </c>
    </row>
    <row r="25" spans="2:5" ht="13" x14ac:dyDescent="0.15">
      <c r="B25" s="21" t="s">
        <v>24</v>
      </c>
      <c r="C25" s="22"/>
      <c r="D25" s="22"/>
      <c r="E25" s="23"/>
    </row>
    <row r="26" spans="2:5" ht="13" x14ac:dyDescent="0.15">
      <c r="B26" s="12">
        <f t="shared" ref="B26:E26" si="3">COUNTIFS(F3:F9,FALSE(),B3:B9,FALSE())</f>
        <v>3</v>
      </c>
      <c r="C26" s="12">
        <f t="shared" si="3"/>
        <v>5</v>
      </c>
      <c r="D26" s="12">
        <f t="shared" si="3"/>
        <v>5</v>
      </c>
      <c r="E26" s="12">
        <f t="shared" si="3"/>
        <v>7</v>
      </c>
    </row>
  </sheetData>
  <mergeCells count="10">
    <mergeCell ref="B21:E21"/>
    <mergeCell ref="B23:E23"/>
    <mergeCell ref="B25:E25"/>
    <mergeCell ref="A11:E11"/>
    <mergeCell ref="B12:E12"/>
    <mergeCell ref="B13:E13"/>
    <mergeCell ref="B14:E14"/>
    <mergeCell ref="B15:E15"/>
    <mergeCell ref="B16:E16"/>
    <mergeCell ref="B19:E19"/>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26"/>
  <sheetViews>
    <sheetView workbookViewId="0">
      <pane ySplit="1" topLeftCell="A2" activePane="bottomLeft" state="frozen"/>
      <selection pane="bottomLeft" activeCell="B22" sqref="B22"/>
    </sheetView>
  </sheetViews>
  <sheetFormatPr baseColWidth="10" defaultColWidth="12.6640625" defaultRowHeight="15.75" customHeight="1" x14ac:dyDescent="0.15"/>
  <cols>
    <col min="1" max="1" width="16.1640625" customWidth="1"/>
    <col min="3" max="3" width="13" customWidth="1"/>
    <col min="4" max="4" width="15.1640625" customWidth="1"/>
    <col min="5" max="5" width="14.1640625" customWidth="1"/>
    <col min="6" max="6" width="22.6640625" customWidth="1"/>
    <col min="8" max="8" width="16.6640625" customWidth="1"/>
    <col min="9" max="9" width="16.83203125" customWidth="1"/>
    <col min="10" max="10" width="52.6640625" customWidth="1"/>
    <col min="11" max="11" width="36.66406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0</v>
      </c>
      <c r="B2" s="34" t="b">
        <v>0</v>
      </c>
      <c r="C2" s="34" t="b">
        <v>0</v>
      </c>
      <c r="D2" s="34" t="b">
        <v>0</v>
      </c>
      <c r="E2" s="34" t="b">
        <v>0</v>
      </c>
      <c r="F2" s="37" t="b">
        <v>0</v>
      </c>
      <c r="G2" s="34" t="b">
        <v>0</v>
      </c>
      <c r="H2" s="34" t="b">
        <v>0</v>
      </c>
      <c r="I2" s="34" t="b">
        <v>0</v>
      </c>
      <c r="J2" s="6" t="s">
        <v>43</v>
      </c>
    </row>
    <row r="3" spans="1:10" ht="15.75" customHeight="1" x14ac:dyDescent="0.15">
      <c r="A3" s="7">
        <v>1</v>
      </c>
      <c r="B3" s="35" t="b">
        <v>0</v>
      </c>
      <c r="C3" s="35" t="b">
        <v>0</v>
      </c>
      <c r="D3" s="35" t="b">
        <v>0</v>
      </c>
      <c r="E3" s="35" t="b">
        <v>0</v>
      </c>
      <c r="F3" s="38" t="b">
        <v>0</v>
      </c>
      <c r="G3" s="35" t="b">
        <v>0</v>
      </c>
      <c r="H3" s="35" t="b">
        <v>0</v>
      </c>
      <c r="I3" s="35" t="b">
        <v>0</v>
      </c>
      <c r="J3" s="8" t="s">
        <v>44</v>
      </c>
    </row>
    <row r="4" spans="1:10" ht="15.75" customHeight="1" x14ac:dyDescent="0.15">
      <c r="A4" s="5">
        <v>2</v>
      </c>
      <c r="B4" s="34" t="b">
        <v>0</v>
      </c>
      <c r="C4" s="34" t="b">
        <v>0</v>
      </c>
      <c r="D4" s="34" t="b">
        <v>0</v>
      </c>
      <c r="E4" s="34" t="b">
        <v>0</v>
      </c>
      <c r="F4" s="37" t="b">
        <v>0</v>
      </c>
      <c r="G4" s="34" t="b">
        <v>0</v>
      </c>
      <c r="H4" s="34" t="b">
        <v>0</v>
      </c>
      <c r="I4" s="34" t="b">
        <v>0</v>
      </c>
      <c r="J4" s="6" t="s">
        <v>45</v>
      </c>
    </row>
    <row r="5" spans="1:10" ht="15.75" customHeight="1" x14ac:dyDescent="0.15">
      <c r="A5" s="7">
        <v>3</v>
      </c>
      <c r="B5" s="35" t="b">
        <v>0</v>
      </c>
      <c r="C5" s="35" t="b">
        <v>0</v>
      </c>
      <c r="D5" s="35" t="b">
        <v>0</v>
      </c>
      <c r="E5" s="35" t="b">
        <v>0</v>
      </c>
      <c r="F5" s="38" t="b">
        <v>0</v>
      </c>
      <c r="G5" s="35" t="b">
        <v>0</v>
      </c>
      <c r="H5" s="35" t="b">
        <v>0</v>
      </c>
      <c r="I5" s="35" t="b">
        <v>0</v>
      </c>
      <c r="J5" s="8" t="s">
        <v>46</v>
      </c>
    </row>
    <row r="6" spans="1:10" ht="15.75" customHeight="1" x14ac:dyDescent="0.15">
      <c r="A6" s="5">
        <v>4</v>
      </c>
      <c r="B6" s="34" t="b">
        <v>0</v>
      </c>
      <c r="C6" s="34" t="b">
        <v>1</v>
      </c>
      <c r="D6" s="34" t="b">
        <v>0</v>
      </c>
      <c r="E6" s="34" t="b">
        <v>0</v>
      </c>
      <c r="F6" s="37" t="b">
        <v>0</v>
      </c>
      <c r="G6" s="34" t="b">
        <v>1</v>
      </c>
      <c r="H6" s="34" t="b">
        <v>0</v>
      </c>
      <c r="I6" s="34" t="b">
        <v>0</v>
      </c>
      <c r="J6" s="6" t="s">
        <v>47</v>
      </c>
    </row>
    <row r="7" spans="1:10" ht="15.75" customHeight="1" x14ac:dyDescent="0.15">
      <c r="A7" s="7">
        <v>5</v>
      </c>
      <c r="B7" s="35" t="b">
        <v>0</v>
      </c>
      <c r="C7" s="35" t="b">
        <v>0</v>
      </c>
      <c r="D7" s="35" t="b">
        <v>0</v>
      </c>
      <c r="E7" s="35" t="b">
        <v>0</v>
      </c>
      <c r="F7" s="38" t="b">
        <v>0</v>
      </c>
      <c r="G7" s="35" t="b">
        <v>0</v>
      </c>
      <c r="H7" s="35" t="b">
        <v>0</v>
      </c>
      <c r="I7" s="35" t="b">
        <v>0</v>
      </c>
      <c r="J7" s="8" t="s">
        <v>48</v>
      </c>
    </row>
    <row r="8" spans="1:10" ht="15.75" customHeight="1" x14ac:dyDescent="0.15">
      <c r="A8" s="5">
        <v>6</v>
      </c>
      <c r="B8" s="34" t="b">
        <v>1</v>
      </c>
      <c r="C8" s="34" t="b">
        <v>0</v>
      </c>
      <c r="D8" s="34" t="b">
        <v>0</v>
      </c>
      <c r="E8" s="34" t="b">
        <v>1</v>
      </c>
      <c r="F8" s="37" t="b">
        <v>0</v>
      </c>
      <c r="G8" s="34" t="b">
        <v>0</v>
      </c>
      <c r="H8" s="34" t="b">
        <v>0</v>
      </c>
      <c r="I8" s="34" t="b">
        <v>1</v>
      </c>
      <c r="J8" s="6" t="s">
        <v>49</v>
      </c>
    </row>
    <row r="9" spans="1:10" ht="15.75" customHeight="1" x14ac:dyDescent="0.15">
      <c r="A9" s="13">
        <v>7</v>
      </c>
      <c r="B9" s="36" t="b">
        <v>1</v>
      </c>
      <c r="C9" s="36" t="b">
        <v>0</v>
      </c>
      <c r="D9" s="36" t="b">
        <v>1</v>
      </c>
      <c r="E9" s="36" t="b">
        <v>0</v>
      </c>
      <c r="F9" s="39" t="b">
        <v>1</v>
      </c>
      <c r="G9" s="36" t="b">
        <v>0</v>
      </c>
      <c r="H9" s="36" t="b">
        <v>0</v>
      </c>
      <c r="I9" s="36" t="b">
        <v>0</v>
      </c>
      <c r="J9" s="14" t="s">
        <v>50</v>
      </c>
    </row>
    <row r="11" spans="1:10" ht="15.75" customHeight="1" x14ac:dyDescent="0.15">
      <c r="A11" s="24" t="s">
        <v>13</v>
      </c>
      <c r="B11" s="25"/>
      <c r="C11" s="25"/>
      <c r="D11" s="25"/>
      <c r="E11" s="26"/>
    </row>
    <row r="12" spans="1:10" ht="15.75" customHeight="1" x14ac:dyDescent="0.15">
      <c r="A12" s="11" t="s">
        <v>14</v>
      </c>
      <c r="B12" s="27">
        <v>5</v>
      </c>
      <c r="C12" s="25"/>
      <c r="D12" s="25"/>
      <c r="E12" s="26"/>
    </row>
    <row r="13" spans="1:10" ht="15.75" customHeight="1" x14ac:dyDescent="0.15">
      <c r="A13" s="11" t="s">
        <v>15</v>
      </c>
      <c r="B13" s="27">
        <v>5</v>
      </c>
      <c r="C13" s="25"/>
      <c r="D13" s="25"/>
      <c r="E13" s="26"/>
    </row>
    <row r="14" spans="1:10" ht="15.75" customHeight="1" x14ac:dyDescent="0.15">
      <c r="A14" s="11" t="s">
        <v>16</v>
      </c>
      <c r="B14" s="27" t="s">
        <v>51</v>
      </c>
      <c r="C14" s="25"/>
      <c r="D14" s="25"/>
      <c r="E14" s="26"/>
    </row>
    <row r="15" spans="1:10" ht="15.75" customHeight="1" x14ac:dyDescent="0.15">
      <c r="A15" s="11" t="s">
        <v>18</v>
      </c>
      <c r="B15" s="27">
        <v>4</v>
      </c>
      <c r="C15" s="25"/>
      <c r="D15" s="25"/>
      <c r="E15" s="26"/>
    </row>
    <row r="16" spans="1:10" ht="15.75" customHeight="1" x14ac:dyDescent="0.15">
      <c r="A16" s="11" t="s">
        <v>19</v>
      </c>
      <c r="B16" s="27"/>
      <c r="C16" s="25"/>
      <c r="D16" s="25"/>
      <c r="E16" s="26"/>
    </row>
    <row r="19" spans="2:5" ht="15.75" customHeight="1" x14ac:dyDescent="0.15">
      <c r="B19" s="21" t="s">
        <v>21</v>
      </c>
      <c r="C19" s="22"/>
      <c r="D19" s="22"/>
      <c r="E19" s="23"/>
    </row>
    <row r="20" spans="2:5" ht="15.75" customHeight="1" x14ac:dyDescent="0.15">
      <c r="B20" s="12">
        <f t="shared" ref="B20:E20" si="0">COUNTIFS(F2:F9,TRUE(),B2:B9,FALSE())</f>
        <v>0</v>
      </c>
      <c r="C20" s="12">
        <f t="shared" si="0"/>
        <v>0</v>
      </c>
      <c r="D20" s="12">
        <f t="shared" si="0"/>
        <v>0</v>
      </c>
      <c r="E20" s="12">
        <f t="shared" si="0"/>
        <v>0</v>
      </c>
    </row>
    <row r="21" spans="2:5" ht="15.75" customHeight="1" x14ac:dyDescent="0.15">
      <c r="B21" s="21" t="s">
        <v>22</v>
      </c>
      <c r="C21" s="22"/>
      <c r="D21" s="22"/>
      <c r="E21" s="23"/>
    </row>
    <row r="22" spans="2:5" ht="15.75" customHeight="1" x14ac:dyDescent="0.15">
      <c r="B22" s="12">
        <f t="shared" ref="B22:E22" si="1">COUNTIFS(F2:F9,FALSE(),B2:B9,TRUE())</f>
        <v>1</v>
      </c>
      <c r="C22" s="12">
        <f t="shared" si="1"/>
        <v>0</v>
      </c>
      <c r="D22" s="12">
        <f t="shared" si="1"/>
        <v>1</v>
      </c>
      <c r="E22" s="12">
        <f t="shared" si="1"/>
        <v>0</v>
      </c>
    </row>
    <row r="23" spans="2:5" ht="15.75" customHeight="1" x14ac:dyDescent="0.15">
      <c r="B23" s="21" t="s">
        <v>23</v>
      </c>
      <c r="C23" s="22"/>
      <c r="D23" s="22"/>
      <c r="E23" s="23"/>
    </row>
    <row r="24" spans="2:5" ht="15.75" customHeight="1" x14ac:dyDescent="0.15">
      <c r="B24" s="12">
        <f>COUNTIFS(F2:F9,TRUE(),B2:B9,TRUE())</f>
        <v>1</v>
      </c>
      <c r="C24" s="12">
        <f t="shared" ref="C24:E24" si="2">COUNTIFS(G3:G9,TRUE(),C3:C9,TRUE())</f>
        <v>1</v>
      </c>
      <c r="D24" s="12">
        <f t="shared" si="2"/>
        <v>0</v>
      </c>
      <c r="E24" s="12">
        <f t="shared" si="2"/>
        <v>1</v>
      </c>
    </row>
    <row r="25" spans="2:5" ht="15.75" customHeight="1" x14ac:dyDescent="0.15">
      <c r="B25" s="21" t="s">
        <v>24</v>
      </c>
      <c r="C25" s="22"/>
      <c r="D25" s="22"/>
      <c r="E25" s="23"/>
    </row>
    <row r="26" spans="2:5" ht="15.75" customHeight="1" x14ac:dyDescent="0.15">
      <c r="B26" s="12">
        <f t="shared" ref="B26:E26" si="3">COUNTIFS(F3:F9,FALSE(),B3:B9,FALSE())</f>
        <v>5</v>
      </c>
      <c r="C26" s="12">
        <f t="shared" si="3"/>
        <v>6</v>
      </c>
      <c r="D26" s="12">
        <f t="shared" si="3"/>
        <v>6</v>
      </c>
      <c r="E26" s="12">
        <f t="shared" si="3"/>
        <v>6</v>
      </c>
    </row>
  </sheetData>
  <mergeCells count="10">
    <mergeCell ref="B21:E21"/>
    <mergeCell ref="B23:E23"/>
    <mergeCell ref="B25:E25"/>
    <mergeCell ref="A11:E11"/>
    <mergeCell ref="B12:E12"/>
    <mergeCell ref="B13:E13"/>
    <mergeCell ref="B14:E14"/>
    <mergeCell ref="B15:E15"/>
    <mergeCell ref="B16:E16"/>
    <mergeCell ref="B19:E19"/>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4"/>
  <sheetViews>
    <sheetView workbookViewId="0">
      <pane ySplit="1" topLeftCell="A2" activePane="bottomLeft" state="frozen"/>
      <selection pane="bottomLeft" activeCell="B18" sqref="B18"/>
    </sheetView>
  </sheetViews>
  <sheetFormatPr baseColWidth="10" defaultColWidth="12.6640625" defaultRowHeight="15.75" customHeight="1" x14ac:dyDescent="0.15"/>
  <cols>
    <col min="1" max="1" width="16.1640625" customWidth="1"/>
    <col min="3" max="3" width="13" customWidth="1"/>
    <col min="4" max="4" width="15.1640625" customWidth="1"/>
    <col min="5" max="5" width="14.1640625" customWidth="1"/>
    <col min="6" max="6" width="22.6640625" customWidth="1"/>
    <col min="8" max="8" width="16.83203125" customWidth="1"/>
    <col min="9" max="9" width="19" customWidth="1"/>
    <col min="10" max="10" width="45" customWidth="1"/>
    <col min="11" max="11" width="38.16406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1</v>
      </c>
      <c r="C2" s="34" t="b">
        <v>0</v>
      </c>
      <c r="D2" s="40" t="b">
        <v>0</v>
      </c>
      <c r="E2" s="34" t="b">
        <v>0</v>
      </c>
      <c r="F2" s="37" t="b">
        <v>0</v>
      </c>
      <c r="G2" s="34" t="b">
        <v>0</v>
      </c>
      <c r="H2" s="34" t="b">
        <v>0</v>
      </c>
      <c r="I2" s="34" t="b">
        <v>0</v>
      </c>
      <c r="J2" s="6" t="s">
        <v>52</v>
      </c>
    </row>
    <row r="3" spans="1:10" ht="15.75" customHeight="1" x14ac:dyDescent="0.15">
      <c r="A3" s="7">
        <v>2</v>
      </c>
      <c r="B3" s="35" t="b">
        <v>0</v>
      </c>
      <c r="C3" s="35" t="b">
        <v>0</v>
      </c>
      <c r="D3" s="35" t="b">
        <v>0</v>
      </c>
      <c r="E3" s="35" t="b">
        <v>0</v>
      </c>
      <c r="F3" s="38" t="b">
        <v>0</v>
      </c>
      <c r="G3" s="35" t="b">
        <v>0</v>
      </c>
      <c r="H3" s="35" t="b">
        <v>0</v>
      </c>
      <c r="I3" s="35" t="b">
        <v>0</v>
      </c>
      <c r="J3" s="8" t="s">
        <v>53</v>
      </c>
    </row>
    <row r="4" spans="1:10" ht="15.75" customHeight="1" x14ac:dyDescent="0.15">
      <c r="A4" s="5">
        <v>3</v>
      </c>
      <c r="B4" s="34" t="b">
        <v>0</v>
      </c>
      <c r="C4" s="34" t="b">
        <v>0</v>
      </c>
      <c r="D4" s="34" t="b">
        <v>1</v>
      </c>
      <c r="E4" s="34" t="b">
        <v>0</v>
      </c>
      <c r="F4" s="37" t="b">
        <v>0</v>
      </c>
      <c r="G4" s="34" t="b">
        <v>0</v>
      </c>
      <c r="H4" s="34" t="b">
        <v>0</v>
      </c>
      <c r="I4" s="34" t="b">
        <v>0</v>
      </c>
      <c r="J4" s="6" t="s">
        <v>54</v>
      </c>
    </row>
    <row r="5" spans="1:10" ht="15.75" customHeight="1" x14ac:dyDescent="0.15">
      <c r="A5" s="7">
        <v>4</v>
      </c>
      <c r="B5" s="35" t="b">
        <v>1</v>
      </c>
      <c r="C5" s="35" t="b">
        <v>0</v>
      </c>
      <c r="D5" s="35" t="b">
        <v>1</v>
      </c>
      <c r="E5" s="35" t="b">
        <v>0</v>
      </c>
      <c r="F5" s="38" t="b">
        <v>1</v>
      </c>
      <c r="G5" s="35" t="b">
        <v>0</v>
      </c>
      <c r="H5" s="35" t="b">
        <v>1</v>
      </c>
      <c r="I5" s="35" t="b">
        <v>0</v>
      </c>
      <c r="J5" s="8" t="s">
        <v>55</v>
      </c>
    </row>
    <row r="6" spans="1:10" ht="15.75" customHeight="1" x14ac:dyDescent="0.15">
      <c r="A6" s="5">
        <v>5</v>
      </c>
      <c r="B6" s="34" t="b">
        <v>1</v>
      </c>
      <c r="C6" s="34" t="b">
        <v>0</v>
      </c>
      <c r="D6" s="34" t="b">
        <v>1</v>
      </c>
      <c r="E6" s="34" t="b">
        <v>0</v>
      </c>
      <c r="F6" s="37" t="b">
        <v>1</v>
      </c>
      <c r="G6" s="34" t="b">
        <v>0</v>
      </c>
      <c r="H6" s="34" t="b">
        <v>1</v>
      </c>
      <c r="I6" s="34" t="b">
        <v>0</v>
      </c>
      <c r="J6" s="6" t="s">
        <v>56</v>
      </c>
    </row>
    <row r="7" spans="1:10" ht="15.75" customHeight="1" x14ac:dyDescent="0.15">
      <c r="A7" s="13">
        <v>6</v>
      </c>
      <c r="B7" s="36" t="b">
        <v>1</v>
      </c>
      <c r="C7" s="36" t="b">
        <v>0</v>
      </c>
      <c r="D7" s="36" t="b">
        <v>1</v>
      </c>
      <c r="E7" s="36" t="b">
        <v>0</v>
      </c>
      <c r="F7" s="39" t="b">
        <v>1</v>
      </c>
      <c r="G7" s="36" t="b">
        <v>0</v>
      </c>
      <c r="H7" s="36" t="b">
        <v>1</v>
      </c>
      <c r="I7" s="36" t="b">
        <v>0</v>
      </c>
      <c r="J7" s="14" t="s">
        <v>57</v>
      </c>
    </row>
    <row r="9" spans="1:10" ht="15.75" customHeight="1" x14ac:dyDescent="0.15">
      <c r="A9" s="24" t="s">
        <v>13</v>
      </c>
      <c r="B9" s="25"/>
      <c r="C9" s="25"/>
      <c r="D9" s="25"/>
      <c r="E9" s="26"/>
    </row>
    <row r="10" spans="1:10" ht="15.75" customHeight="1" x14ac:dyDescent="0.15">
      <c r="A10" s="11" t="s">
        <v>14</v>
      </c>
      <c r="B10" s="27">
        <v>4</v>
      </c>
      <c r="C10" s="25"/>
      <c r="D10" s="25"/>
      <c r="E10" s="26"/>
    </row>
    <row r="11" spans="1:10" ht="15.75" customHeight="1" x14ac:dyDescent="0.15">
      <c r="A11" s="11" t="s">
        <v>15</v>
      </c>
      <c r="B11" s="27">
        <v>3</v>
      </c>
      <c r="C11" s="25"/>
      <c r="D11" s="25"/>
      <c r="E11" s="26"/>
    </row>
    <row r="12" spans="1:10" ht="15.75" customHeight="1" x14ac:dyDescent="0.15">
      <c r="A12" s="11" t="s">
        <v>16</v>
      </c>
      <c r="B12" s="27" t="s">
        <v>58</v>
      </c>
      <c r="C12" s="25"/>
      <c r="D12" s="25"/>
      <c r="E12" s="26"/>
    </row>
    <row r="13" spans="1:10" ht="15.75" customHeight="1" x14ac:dyDescent="0.15">
      <c r="A13" s="11" t="s">
        <v>18</v>
      </c>
      <c r="B13" s="27">
        <v>4</v>
      </c>
      <c r="C13" s="25"/>
      <c r="D13" s="25"/>
      <c r="E13" s="26"/>
    </row>
    <row r="14" spans="1:10" ht="15.75" customHeight="1" x14ac:dyDescent="0.15">
      <c r="A14" s="11" t="s">
        <v>19</v>
      </c>
      <c r="B14" s="27" t="s">
        <v>59</v>
      </c>
      <c r="C14" s="25"/>
      <c r="D14" s="25"/>
      <c r="E14" s="26"/>
    </row>
    <row r="17" spans="2:5" ht="15.75" customHeight="1" x14ac:dyDescent="0.15">
      <c r="B17" s="21" t="s">
        <v>21</v>
      </c>
      <c r="C17" s="22"/>
      <c r="D17" s="22"/>
      <c r="E17" s="23"/>
    </row>
    <row r="18" spans="2:5" ht="15.75" customHeight="1" x14ac:dyDescent="0.15">
      <c r="B18" s="12">
        <f>COUNTIFS(F1:F7,TRUE(),B1:B7,FALSE())</f>
        <v>0</v>
      </c>
      <c r="C18" s="12">
        <f t="shared" ref="C18:E18" si="0">COUNTIFS(G1:G7,TRUE(),C1:C7,FALSE())</f>
        <v>0</v>
      </c>
      <c r="D18" s="12">
        <f t="shared" si="0"/>
        <v>0</v>
      </c>
      <c r="E18" s="12">
        <f t="shared" si="0"/>
        <v>0</v>
      </c>
    </row>
    <row r="19" spans="2:5" ht="15.75" customHeight="1" x14ac:dyDescent="0.15">
      <c r="B19" s="21" t="s">
        <v>22</v>
      </c>
      <c r="C19" s="22"/>
      <c r="D19" s="22"/>
      <c r="E19" s="23"/>
    </row>
    <row r="20" spans="2:5" ht="15.75" customHeight="1" x14ac:dyDescent="0.15">
      <c r="B20" s="12">
        <f>COUNTIFS(F1:F7,FALSE(),B1:B7,TRUE())</f>
        <v>1</v>
      </c>
      <c r="C20" s="12">
        <f t="shared" ref="C20:E20" si="1">COUNTIFS(G1:G7,FALSE(),C1:C7,TRUE())</f>
        <v>0</v>
      </c>
      <c r="D20" s="12">
        <f t="shared" si="1"/>
        <v>1</v>
      </c>
      <c r="E20" s="12">
        <f t="shared" si="1"/>
        <v>0</v>
      </c>
    </row>
    <row r="21" spans="2:5" ht="15.75" customHeight="1" x14ac:dyDescent="0.15">
      <c r="B21" s="21" t="s">
        <v>23</v>
      </c>
      <c r="C21" s="22"/>
      <c r="D21" s="22"/>
      <c r="E21" s="23"/>
    </row>
    <row r="22" spans="2:5" ht="15.75" customHeight="1" x14ac:dyDescent="0.15">
      <c r="B22" s="12">
        <f>COUNTIFS(F1:F7,TRUE(),B1:B7,TRUE())</f>
        <v>3</v>
      </c>
      <c r="C22" s="12">
        <f t="shared" ref="C22:E22" si="2">COUNTIFS(G1:G7,TRUE(),C1:C7,TRUE())</f>
        <v>0</v>
      </c>
      <c r="D22" s="12">
        <f t="shared" si="2"/>
        <v>3</v>
      </c>
      <c r="E22" s="12">
        <f t="shared" si="2"/>
        <v>0</v>
      </c>
    </row>
    <row r="23" spans="2:5" ht="15.75" customHeight="1" x14ac:dyDescent="0.15">
      <c r="B23" s="21" t="s">
        <v>24</v>
      </c>
      <c r="C23" s="22"/>
      <c r="D23" s="22"/>
      <c r="E23" s="23"/>
    </row>
    <row r="24" spans="2:5" ht="15.75" customHeight="1" x14ac:dyDescent="0.15">
      <c r="B24" s="12">
        <f t="shared" ref="B24:E24" si="3">COUNTIFS(F1:F7,FALSE(),B1:B7,FALSE())</f>
        <v>2</v>
      </c>
      <c r="C24" s="12">
        <f t="shared" si="3"/>
        <v>6</v>
      </c>
      <c r="D24" s="12">
        <f t="shared" si="3"/>
        <v>2</v>
      </c>
      <c r="E24" s="12">
        <f t="shared" si="3"/>
        <v>6</v>
      </c>
    </row>
  </sheetData>
  <mergeCells count="10">
    <mergeCell ref="B19:E19"/>
    <mergeCell ref="B21:E21"/>
    <mergeCell ref="B23:E23"/>
    <mergeCell ref="A9:E9"/>
    <mergeCell ref="B10:E10"/>
    <mergeCell ref="B11:E11"/>
    <mergeCell ref="B12:E12"/>
    <mergeCell ref="B13:E13"/>
    <mergeCell ref="B14:E14"/>
    <mergeCell ref="B17:E17"/>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25"/>
  <sheetViews>
    <sheetView workbookViewId="0">
      <pane ySplit="1" topLeftCell="A2" activePane="bottomLeft" state="frozen"/>
      <selection pane="bottomLeft" activeCell="B2" sqref="B2:I8"/>
    </sheetView>
  </sheetViews>
  <sheetFormatPr baseColWidth="10" defaultColWidth="12.6640625" defaultRowHeight="15.75" customHeight="1" x14ac:dyDescent="0.15"/>
  <cols>
    <col min="1" max="1" width="16.1640625" customWidth="1"/>
    <col min="3" max="3" width="13" customWidth="1"/>
    <col min="4" max="4" width="15.1640625" customWidth="1"/>
    <col min="5" max="5" width="14.1640625" customWidth="1"/>
    <col min="6" max="6" width="22.6640625" customWidth="1"/>
    <col min="8" max="8" width="17" customWidth="1"/>
    <col min="9" max="9" width="16.83203125" customWidth="1"/>
    <col min="10" max="10" width="36.1640625" customWidth="1"/>
    <col min="11" max="11" width="30.66406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0</v>
      </c>
      <c r="C2" s="34" t="b">
        <v>0</v>
      </c>
      <c r="D2" s="34" t="b">
        <v>0</v>
      </c>
      <c r="E2" s="34" t="b">
        <v>0</v>
      </c>
      <c r="F2" s="37" t="b">
        <v>0</v>
      </c>
      <c r="G2" s="34" t="b">
        <v>0</v>
      </c>
      <c r="H2" s="34" t="b">
        <v>0</v>
      </c>
      <c r="I2" s="34" t="b">
        <v>0</v>
      </c>
      <c r="J2" s="6" t="s">
        <v>60</v>
      </c>
    </row>
    <row r="3" spans="1:10" ht="15.75" customHeight="1" x14ac:dyDescent="0.15">
      <c r="A3" s="7">
        <v>2</v>
      </c>
      <c r="B3" s="35" t="b">
        <v>0</v>
      </c>
      <c r="C3" s="35" t="b">
        <v>0</v>
      </c>
      <c r="D3" s="35" t="b">
        <v>0</v>
      </c>
      <c r="E3" s="35" t="b">
        <v>0</v>
      </c>
      <c r="F3" s="38" t="b">
        <v>0</v>
      </c>
      <c r="G3" s="35" t="b">
        <v>0</v>
      </c>
      <c r="H3" s="35" t="b">
        <v>0</v>
      </c>
      <c r="I3" s="35" t="b">
        <v>0</v>
      </c>
      <c r="J3" s="8" t="s">
        <v>61</v>
      </c>
    </row>
    <row r="4" spans="1:10" ht="15.75" customHeight="1" x14ac:dyDescent="0.15">
      <c r="A4" s="5">
        <v>3</v>
      </c>
      <c r="B4" s="34" t="b">
        <v>1</v>
      </c>
      <c r="C4" s="34" t="b">
        <v>1</v>
      </c>
      <c r="D4" s="34" t="b">
        <v>0</v>
      </c>
      <c r="E4" s="34" t="b">
        <v>1</v>
      </c>
      <c r="F4" s="37" t="b">
        <v>1</v>
      </c>
      <c r="G4" s="34" t="b">
        <v>1</v>
      </c>
      <c r="H4" s="34" t="b">
        <v>0</v>
      </c>
      <c r="I4" s="34" t="b">
        <v>0</v>
      </c>
      <c r="J4" s="6" t="s">
        <v>62</v>
      </c>
    </row>
    <row r="5" spans="1:10" ht="15.75" customHeight="1" x14ac:dyDescent="0.15">
      <c r="A5" s="7">
        <v>4</v>
      </c>
      <c r="B5" s="35" t="b">
        <v>1</v>
      </c>
      <c r="C5" s="35" t="b">
        <v>0</v>
      </c>
      <c r="D5" s="35" t="b">
        <v>0</v>
      </c>
      <c r="E5" s="35" t="b">
        <v>0</v>
      </c>
      <c r="F5" s="38" t="b">
        <v>0</v>
      </c>
      <c r="G5" s="35" t="b">
        <v>0</v>
      </c>
      <c r="H5" s="35" t="b">
        <v>0</v>
      </c>
      <c r="I5" s="35" t="b">
        <v>0</v>
      </c>
      <c r="J5" s="8" t="s">
        <v>63</v>
      </c>
    </row>
    <row r="6" spans="1:10" ht="15.75" customHeight="1" x14ac:dyDescent="0.15">
      <c r="A6" s="5">
        <v>5</v>
      </c>
      <c r="B6" s="34" t="b">
        <v>1</v>
      </c>
      <c r="C6" s="34" t="b">
        <v>0</v>
      </c>
      <c r="D6" s="34" t="b">
        <v>0</v>
      </c>
      <c r="E6" s="34" t="b">
        <v>0</v>
      </c>
      <c r="F6" s="37" t="b">
        <v>0</v>
      </c>
      <c r="G6" s="34" t="b">
        <v>0</v>
      </c>
      <c r="H6" s="34" t="b">
        <v>0</v>
      </c>
      <c r="I6" s="34" t="b">
        <v>0</v>
      </c>
      <c r="J6" s="6" t="s">
        <v>64</v>
      </c>
    </row>
    <row r="7" spans="1:10" ht="15.75" customHeight="1" x14ac:dyDescent="0.15">
      <c r="A7" s="7">
        <v>6</v>
      </c>
      <c r="B7" s="35" t="b">
        <v>0</v>
      </c>
      <c r="C7" s="35" t="b">
        <v>1</v>
      </c>
      <c r="D7" s="35" t="b">
        <v>0</v>
      </c>
      <c r="E7" s="35" t="b">
        <v>0</v>
      </c>
      <c r="F7" s="38" t="b">
        <v>0</v>
      </c>
      <c r="G7" s="35" t="b">
        <v>0</v>
      </c>
      <c r="H7" s="35" t="b">
        <v>0</v>
      </c>
      <c r="I7" s="35" t="b">
        <v>0</v>
      </c>
      <c r="J7" s="8" t="s">
        <v>65</v>
      </c>
    </row>
    <row r="8" spans="1:10" ht="15.75" customHeight="1" x14ac:dyDescent="0.15">
      <c r="A8" s="9">
        <v>7</v>
      </c>
      <c r="B8" s="41" t="b">
        <v>0</v>
      </c>
      <c r="C8" s="41" t="b">
        <v>0</v>
      </c>
      <c r="D8" s="41" t="b">
        <v>0</v>
      </c>
      <c r="E8" s="41" t="b">
        <v>0</v>
      </c>
      <c r="F8" s="42" t="b">
        <v>0</v>
      </c>
      <c r="G8" s="41" t="b">
        <v>0</v>
      </c>
      <c r="H8" s="41" t="b">
        <v>0</v>
      </c>
      <c r="I8" s="41" t="b">
        <v>0</v>
      </c>
      <c r="J8" s="10" t="s">
        <v>66</v>
      </c>
    </row>
    <row r="10" spans="1:10" ht="15.75" customHeight="1" x14ac:dyDescent="0.15">
      <c r="A10" s="24" t="s">
        <v>13</v>
      </c>
      <c r="B10" s="25"/>
      <c r="C10" s="25"/>
      <c r="D10" s="25"/>
      <c r="E10" s="26"/>
    </row>
    <row r="11" spans="1:10" ht="15.75" customHeight="1" x14ac:dyDescent="0.15">
      <c r="A11" s="11" t="s">
        <v>14</v>
      </c>
      <c r="B11" s="27">
        <v>4</v>
      </c>
      <c r="C11" s="25"/>
      <c r="D11" s="25"/>
      <c r="E11" s="26"/>
    </row>
    <row r="12" spans="1:10" ht="15.75" customHeight="1" x14ac:dyDescent="0.15">
      <c r="A12" s="11" t="s">
        <v>15</v>
      </c>
      <c r="B12" s="27">
        <v>3</v>
      </c>
      <c r="C12" s="25"/>
      <c r="D12" s="25"/>
      <c r="E12" s="26"/>
    </row>
    <row r="13" spans="1:10" ht="15.75" customHeight="1" x14ac:dyDescent="0.15">
      <c r="A13" s="11" t="s">
        <v>16</v>
      </c>
      <c r="B13" s="27" t="s">
        <v>67</v>
      </c>
      <c r="C13" s="25"/>
      <c r="D13" s="25"/>
      <c r="E13" s="26"/>
    </row>
    <row r="14" spans="1:10" ht="15.75" customHeight="1" x14ac:dyDescent="0.15">
      <c r="A14" s="11" t="s">
        <v>18</v>
      </c>
      <c r="B14" s="27">
        <v>4</v>
      </c>
      <c r="C14" s="25"/>
      <c r="D14" s="25"/>
      <c r="E14" s="26"/>
    </row>
    <row r="15" spans="1:10" ht="15.75" customHeight="1" x14ac:dyDescent="0.15">
      <c r="A15" s="11" t="s">
        <v>19</v>
      </c>
      <c r="B15" s="27"/>
      <c r="C15" s="25"/>
      <c r="D15" s="25"/>
      <c r="E15" s="26"/>
    </row>
    <row r="18" spans="2:5" ht="15.75" customHeight="1" x14ac:dyDescent="0.15">
      <c r="B18" s="21" t="s">
        <v>21</v>
      </c>
      <c r="C18" s="22"/>
      <c r="D18" s="22"/>
      <c r="E18" s="23"/>
    </row>
    <row r="19" spans="2:5" ht="15.75" customHeight="1" x14ac:dyDescent="0.15">
      <c r="B19" s="12">
        <f t="shared" ref="B19:E19" si="0">COUNTIFS(F1:F8,TRUE(),B1:B8,FALSE())</f>
        <v>0</v>
      </c>
      <c r="C19" s="12">
        <f t="shared" si="0"/>
        <v>0</v>
      </c>
      <c r="D19" s="12">
        <f t="shared" si="0"/>
        <v>0</v>
      </c>
      <c r="E19" s="12">
        <f t="shared" si="0"/>
        <v>0</v>
      </c>
    </row>
    <row r="20" spans="2:5" ht="15.75" customHeight="1" x14ac:dyDescent="0.15">
      <c r="B20" s="21" t="s">
        <v>22</v>
      </c>
      <c r="C20" s="22"/>
      <c r="D20" s="22"/>
      <c r="E20" s="23"/>
    </row>
    <row r="21" spans="2:5" ht="15.75" customHeight="1" x14ac:dyDescent="0.15">
      <c r="B21" s="12">
        <f t="shared" ref="B21:E21" si="1">COUNTIFS(F1:F8,FALSE(),B1:B8,TRUE())</f>
        <v>2</v>
      </c>
      <c r="C21" s="12">
        <f t="shared" si="1"/>
        <v>1</v>
      </c>
      <c r="D21" s="12">
        <f t="shared" si="1"/>
        <v>0</v>
      </c>
      <c r="E21" s="12">
        <f t="shared" si="1"/>
        <v>1</v>
      </c>
    </row>
    <row r="22" spans="2:5" ht="15.75" customHeight="1" x14ac:dyDescent="0.15">
      <c r="B22" s="21" t="s">
        <v>23</v>
      </c>
      <c r="C22" s="22"/>
      <c r="D22" s="22"/>
      <c r="E22" s="23"/>
    </row>
    <row r="23" spans="2:5" ht="15.75" customHeight="1" x14ac:dyDescent="0.15">
      <c r="B23" s="12">
        <f>COUNTIFS(F1:F8,TRUE(),B1:B8,TRUE())</f>
        <v>1</v>
      </c>
      <c r="C23" s="12">
        <f t="shared" ref="C23:E23" si="2">COUNTIFS(G2:G8,TRUE(),C2:C8,TRUE())</f>
        <v>1</v>
      </c>
      <c r="D23" s="12">
        <f t="shared" si="2"/>
        <v>0</v>
      </c>
      <c r="E23" s="12">
        <f t="shared" si="2"/>
        <v>0</v>
      </c>
    </row>
    <row r="24" spans="2:5" ht="15.75" customHeight="1" x14ac:dyDescent="0.15">
      <c r="B24" s="21" t="s">
        <v>24</v>
      </c>
      <c r="C24" s="22"/>
      <c r="D24" s="22"/>
      <c r="E24" s="23"/>
    </row>
    <row r="25" spans="2:5" ht="15.75" customHeight="1" x14ac:dyDescent="0.15">
      <c r="B25" s="12">
        <f t="shared" ref="B25:E25" si="3">COUNTIFS(F2:F8,FALSE(),B2:B8,FALSE())</f>
        <v>4</v>
      </c>
      <c r="C25" s="12">
        <f t="shared" si="3"/>
        <v>5</v>
      </c>
      <c r="D25" s="12">
        <f t="shared" si="3"/>
        <v>7</v>
      </c>
      <c r="E25" s="12">
        <f t="shared" si="3"/>
        <v>6</v>
      </c>
    </row>
  </sheetData>
  <mergeCells count="10">
    <mergeCell ref="B20:E20"/>
    <mergeCell ref="B22:E22"/>
    <mergeCell ref="B24:E24"/>
    <mergeCell ref="A10:E10"/>
    <mergeCell ref="B11:E11"/>
    <mergeCell ref="B12:E12"/>
    <mergeCell ref="B13:E13"/>
    <mergeCell ref="B14:E14"/>
    <mergeCell ref="B15:E15"/>
    <mergeCell ref="B18:E18"/>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6"/>
  <sheetViews>
    <sheetView workbookViewId="0">
      <pane ySplit="1" topLeftCell="A2" activePane="bottomLeft" state="frozen"/>
      <selection pane="bottomLeft" activeCell="I9" sqref="B2:I9"/>
    </sheetView>
  </sheetViews>
  <sheetFormatPr baseColWidth="10" defaultColWidth="12.6640625" defaultRowHeight="15.75" customHeight="1" x14ac:dyDescent="0.15"/>
  <cols>
    <col min="1" max="1" width="16.1640625" customWidth="1"/>
    <col min="3" max="3" width="13" customWidth="1"/>
    <col min="4" max="4" width="15.1640625" customWidth="1"/>
    <col min="5" max="5" width="14.1640625" customWidth="1"/>
    <col min="6" max="6" width="22.6640625" customWidth="1"/>
    <col min="8" max="8" width="16.33203125" customWidth="1"/>
    <col min="9" max="9" width="16.1640625" customWidth="1"/>
    <col min="10" max="10" width="45.5" customWidth="1"/>
    <col min="11" max="11" width="46.1640625"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0</v>
      </c>
      <c r="C2" s="34" t="b">
        <v>0</v>
      </c>
      <c r="D2" s="34" t="b">
        <v>0</v>
      </c>
      <c r="E2" s="40" t="b">
        <v>0</v>
      </c>
      <c r="F2" s="37" t="b">
        <v>0</v>
      </c>
      <c r="G2" s="34" t="b">
        <v>0</v>
      </c>
      <c r="H2" s="34" t="b">
        <v>0</v>
      </c>
      <c r="I2" s="34" t="b">
        <v>0</v>
      </c>
      <c r="J2" s="6" t="s">
        <v>68</v>
      </c>
    </row>
    <row r="3" spans="1:10" ht="15.75" customHeight="1" x14ac:dyDescent="0.15">
      <c r="A3" s="7">
        <v>2</v>
      </c>
      <c r="B3" s="35" t="b">
        <v>0</v>
      </c>
      <c r="C3" s="35" t="b">
        <v>0</v>
      </c>
      <c r="D3" s="35" t="b">
        <v>0</v>
      </c>
      <c r="E3" s="40" t="b">
        <v>0</v>
      </c>
      <c r="F3" s="38" t="b">
        <v>0</v>
      </c>
      <c r="G3" s="35" t="b">
        <v>0</v>
      </c>
      <c r="H3" s="35" t="b">
        <v>0</v>
      </c>
      <c r="I3" s="35" t="b">
        <v>0</v>
      </c>
      <c r="J3" s="8" t="s">
        <v>69</v>
      </c>
    </row>
    <row r="4" spans="1:10" ht="15.75" customHeight="1" x14ac:dyDescent="0.15">
      <c r="A4" s="5">
        <v>3</v>
      </c>
      <c r="B4" s="34" t="b">
        <v>0</v>
      </c>
      <c r="C4" s="34" t="b">
        <v>1</v>
      </c>
      <c r="D4" s="34" t="b">
        <v>0</v>
      </c>
      <c r="E4" s="34" t="b">
        <v>0</v>
      </c>
      <c r="F4" s="37" t="b">
        <v>0</v>
      </c>
      <c r="G4" s="34" t="b">
        <v>0</v>
      </c>
      <c r="H4" s="34" t="b">
        <v>0</v>
      </c>
      <c r="I4" s="34" t="b">
        <v>0</v>
      </c>
      <c r="J4" s="6" t="s">
        <v>70</v>
      </c>
    </row>
    <row r="5" spans="1:10" ht="15.75" customHeight="1" x14ac:dyDescent="0.15">
      <c r="A5" s="7">
        <v>4</v>
      </c>
      <c r="B5" s="35" t="b">
        <v>0</v>
      </c>
      <c r="C5" s="35" t="b">
        <v>1</v>
      </c>
      <c r="D5" s="35" t="b">
        <v>0</v>
      </c>
      <c r="E5" s="35" t="b">
        <v>0</v>
      </c>
      <c r="F5" s="38" t="b">
        <v>0</v>
      </c>
      <c r="G5" s="35" t="b">
        <v>1</v>
      </c>
      <c r="H5" s="35" t="b">
        <v>0</v>
      </c>
      <c r="I5" s="35" t="b">
        <v>0</v>
      </c>
      <c r="J5" s="8" t="s">
        <v>71</v>
      </c>
    </row>
    <row r="6" spans="1:10" ht="15.75" customHeight="1" x14ac:dyDescent="0.15">
      <c r="A6" s="5">
        <v>5</v>
      </c>
      <c r="B6" s="34" t="b">
        <v>1</v>
      </c>
      <c r="C6" s="34" t="b">
        <v>0</v>
      </c>
      <c r="D6" s="34" t="b">
        <v>0</v>
      </c>
      <c r="E6" s="34" t="b">
        <v>0</v>
      </c>
      <c r="F6" s="37" t="b">
        <v>1</v>
      </c>
      <c r="G6" s="34" t="b">
        <v>0</v>
      </c>
      <c r="H6" s="34" t="b">
        <v>0</v>
      </c>
      <c r="I6" s="34" t="b">
        <v>1</v>
      </c>
      <c r="J6" s="6" t="s">
        <v>72</v>
      </c>
    </row>
    <row r="7" spans="1:10" ht="15.75" customHeight="1" x14ac:dyDescent="0.15">
      <c r="A7" s="7">
        <v>6</v>
      </c>
      <c r="B7" s="35" t="b">
        <v>0</v>
      </c>
      <c r="C7" s="35" t="b">
        <v>1</v>
      </c>
      <c r="D7" s="35" t="b">
        <v>0</v>
      </c>
      <c r="E7" s="35" t="b">
        <v>0</v>
      </c>
      <c r="F7" s="38" t="b">
        <v>0</v>
      </c>
      <c r="G7" s="35" t="b">
        <v>0</v>
      </c>
      <c r="H7" s="35" t="b">
        <v>0</v>
      </c>
      <c r="I7" s="35" t="b">
        <v>0</v>
      </c>
      <c r="J7" s="8" t="s">
        <v>73</v>
      </c>
    </row>
    <row r="8" spans="1:10" ht="15.75" customHeight="1" x14ac:dyDescent="0.15">
      <c r="A8" s="5">
        <v>7</v>
      </c>
      <c r="B8" s="40" t="b">
        <v>1</v>
      </c>
      <c r="C8" s="34" t="b">
        <v>0</v>
      </c>
      <c r="D8" s="40" t="b">
        <v>0</v>
      </c>
      <c r="E8" s="34" t="b">
        <v>0</v>
      </c>
      <c r="F8" s="37" t="b">
        <v>1</v>
      </c>
      <c r="G8" s="34" t="b">
        <v>0</v>
      </c>
      <c r="H8" s="34" t="b">
        <v>0</v>
      </c>
      <c r="I8" s="34" t="b">
        <v>0</v>
      </c>
      <c r="J8" s="6" t="s">
        <v>74</v>
      </c>
    </row>
    <row r="9" spans="1:10" ht="15.75" customHeight="1" x14ac:dyDescent="0.15">
      <c r="A9" s="13">
        <v>8</v>
      </c>
      <c r="B9" s="36" t="b">
        <v>0</v>
      </c>
      <c r="C9" s="36" t="b">
        <v>0</v>
      </c>
      <c r="D9" s="36" t="b">
        <v>0</v>
      </c>
      <c r="E9" s="36" t="b">
        <v>0</v>
      </c>
      <c r="F9" s="39" t="b">
        <v>0</v>
      </c>
      <c r="G9" s="36" t="b">
        <v>0</v>
      </c>
      <c r="H9" s="36" t="b">
        <v>0</v>
      </c>
      <c r="I9" s="36" t="b">
        <v>0</v>
      </c>
      <c r="J9" s="14" t="s">
        <v>75</v>
      </c>
    </row>
    <row r="11" spans="1:10" ht="15.75" customHeight="1" x14ac:dyDescent="0.15">
      <c r="A11" s="24" t="s">
        <v>13</v>
      </c>
      <c r="B11" s="25"/>
      <c r="C11" s="25"/>
      <c r="D11" s="25"/>
      <c r="E11" s="26"/>
    </row>
    <row r="12" spans="1:10" ht="15.75" customHeight="1" x14ac:dyDescent="0.15">
      <c r="A12" s="11" t="s">
        <v>14</v>
      </c>
      <c r="B12" s="27">
        <v>3</v>
      </c>
      <c r="C12" s="25"/>
      <c r="D12" s="25"/>
      <c r="E12" s="26"/>
    </row>
    <row r="13" spans="1:10" ht="15.75" customHeight="1" x14ac:dyDescent="0.15">
      <c r="A13" s="11" t="s">
        <v>15</v>
      </c>
      <c r="B13" s="27">
        <v>4</v>
      </c>
      <c r="C13" s="25"/>
      <c r="D13" s="25"/>
      <c r="E13" s="26"/>
    </row>
    <row r="14" spans="1:10" ht="15.75" customHeight="1" x14ac:dyDescent="0.15">
      <c r="A14" s="11" t="s">
        <v>16</v>
      </c>
      <c r="B14" s="27" t="s">
        <v>76</v>
      </c>
      <c r="C14" s="25"/>
      <c r="D14" s="25"/>
      <c r="E14" s="26"/>
    </row>
    <row r="15" spans="1:10" ht="15.75" customHeight="1" x14ac:dyDescent="0.15">
      <c r="A15" s="11" t="s">
        <v>18</v>
      </c>
      <c r="B15" s="27">
        <v>4</v>
      </c>
      <c r="C15" s="25"/>
      <c r="D15" s="25"/>
      <c r="E15" s="26"/>
    </row>
    <row r="16" spans="1:10" ht="15.75" customHeight="1" x14ac:dyDescent="0.15">
      <c r="A16" s="11" t="s">
        <v>19</v>
      </c>
      <c r="B16" s="27"/>
      <c r="C16" s="25"/>
      <c r="D16" s="25"/>
      <c r="E16" s="26"/>
    </row>
    <row r="19" spans="2:5" ht="15.75" customHeight="1" x14ac:dyDescent="0.15">
      <c r="B19" s="21" t="s">
        <v>21</v>
      </c>
      <c r="C19" s="22"/>
      <c r="D19" s="22"/>
      <c r="E19" s="23"/>
    </row>
    <row r="20" spans="2:5" ht="15.75" customHeight="1" x14ac:dyDescent="0.15">
      <c r="B20" s="12">
        <f t="shared" ref="B20:E20" si="0">COUNTIFS(F2:F9,TRUE(),B2:B9,FALSE())</f>
        <v>0</v>
      </c>
      <c r="C20" s="12">
        <f t="shared" si="0"/>
        <v>0</v>
      </c>
      <c r="D20" s="12">
        <f t="shared" si="0"/>
        <v>0</v>
      </c>
      <c r="E20" s="12">
        <f t="shared" si="0"/>
        <v>1</v>
      </c>
    </row>
    <row r="21" spans="2:5" ht="15.75" customHeight="1" x14ac:dyDescent="0.15">
      <c r="B21" s="21" t="s">
        <v>22</v>
      </c>
      <c r="C21" s="22"/>
      <c r="D21" s="22"/>
      <c r="E21" s="23"/>
    </row>
    <row r="22" spans="2:5" ht="15.75" customHeight="1" x14ac:dyDescent="0.15">
      <c r="B22" s="12">
        <f t="shared" ref="B22:E22" si="1">COUNTIFS(F2:F9,FALSE(),B2:B9,TRUE())</f>
        <v>0</v>
      </c>
      <c r="C22" s="12">
        <f t="shared" si="1"/>
        <v>2</v>
      </c>
      <c r="D22" s="12">
        <f t="shared" si="1"/>
        <v>0</v>
      </c>
      <c r="E22" s="12">
        <f t="shared" si="1"/>
        <v>0</v>
      </c>
    </row>
    <row r="23" spans="2:5" ht="15.75" customHeight="1" x14ac:dyDescent="0.15">
      <c r="B23" s="21" t="s">
        <v>23</v>
      </c>
      <c r="C23" s="22"/>
      <c r="D23" s="22"/>
      <c r="E23" s="23"/>
    </row>
    <row r="24" spans="2:5" ht="15.75" customHeight="1" x14ac:dyDescent="0.15">
      <c r="B24" s="12">
        <f>COUNTIFS(F2:F9,TRUE(),B2:B9,TRUE())</f>
        <v>2</v>
      </c>
      <c r="C24" s="12">
        <f t="shared" ref="C24:E24" si="2">COUNTIFS(G3:G9,TRUE(),C3:C9,TRUE())</f>
        <v>1</v>
      </c>
      <c r="D24" s="12">
        <f t="shared" si="2"/>
        <v>0</v>
      </c>
      <c r="E24" s="12">
        <f t="shared" si="2"/>
        <v>0</v>
      </c>
    </row>
    <row r="25" spans="2:5" ht="15.75" customHeight="1" x14ac:dyDescent="0.15">
      <c r="B25" s="21" t="s">
        <v>24</v>
      </c>
      <c r="C25" s="22"/>
      <c r="D25" s="22"/>
      <c r="E25" s="23"/>
    </row>
    <row r="26" spans="2:5" ht="15.75" customHeight="1" x14ac:dyDescent="0.15">
      <c r="B26" s="12">
        <f t="shared" ref="B26:E26" si="3">COUNTIFS(F3:F9,FALSE(),B3:B9,FALSE())</f>
        <v>5</v>
      </c>
      <c r="C26" s="12">
        <f t="shared" si="3"/>
        <v>4</v>
      </c>
      <c r="D26" s="12">
        <f t="shared" si="3"/>
        <v>7</v>
      </c>
      <c r="E26" s="12">
        <f t="shared" si="3"/>
        <v>6</v>
      </c>
    </row>
  </sheetData>
  <mergeCells count="10">
    <mergeCell ref="B21:E21"/>
    <mergeCell ref="B23:E23"/>
    <mergeCell ref="B25:E25"/>
    <mergeCell ref="A11:E11"/>
    <mergeCell ref="B12:E12"/>
    <mergeCell ref="B13:E13"/>
    <mergeCell ref="B14:E14"/>
    <mergeCell ref="B15:E15"/>
    <mergeCell ref="B16:E16"/>
    <mergeCell ref="B19:E19"/>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25"/>
  <sheetViews>
    <sheetView workbookViewId="0">
      <pane ySplit="1" topLeftCell="A2" activePane="bottomLeft" state="frozen"/>
      <selection pane="bottomLeft" activeCell="B2" sqref="B2:I8"/>
    </sheetView>
  </sheetViews>
  <sheetFormatPr baseColWidth="10" defaultColWidth="12.6640625" defaultRowHeight="15.75" customHeight="1" x14ac:dyDescent="0.15"/>
  <cols>
    <col min="1" max="1" width="16.1640625" customWidth="1"/>
    <col min="3" max="3" width="13" customWidth="1"/>
    <col min="4" max="4" width="18.1640625" customWidth="1"/>
    <col min="5" max="5" width="14.1640625" customWidth="1"/>
    <col min="6" max="6" width="22.6640625" customWidth="1"/>
    <col min="8" max="8" width="21.33203125" customWidth="1"/>
    <col min="9" max="9" width="17.5" customWidth="1"/>
    <col min="10" max="10" width="48.83203125" customWidth="1"/>
    <col min="11" max="11" width="38" customWidth="1"/>
  </cols>
  <sheetData>
    <row r="1" spans="1:12" ht="15.75" customHeight="1" x14ac:dyDescent="0.15">
      <c r="A1" s="1" t="s">
        <v>0</v>
      </c>
      <c r="B1" s="2" t="s">
        <v>1</v>
      </c>
      <c r="C1" s="2" t="s">
        <v>2</v>
      </c>
      <c r="D1" s="2" t="s">
        <v>3</v>
      </c>
      <c r="E1" s="2" t="s">
        <v>4</v>
      </c>
      <c r="F1" s="3" t="s">
        <v>1</v>
      </c>
      <c r="G1" s="2" t="s">
        <v>2</v>
      </c>
      <c r="H1" s="2" t="s">
        <v>3</v>
      </c>
      <c r="I1" s="2" t="s">
        <v>4</v>
      </c>
      <c r="J1" s="4" t="s">
        <v>77</v>
      </c>
    </row>
    <row r="2" spans="1:12" ht="15.75" customHeight="1" x14ac:dyDescent="0.15">
      <c r="A2" s="5">
        <v>1</v>
      </c>
      <c r="B2" s="40" t="b">
        <v>0</v>
      </c>
      <c r="C2" s="34" t="b">
        <v>0</v>
      </c>
      <c r="D2" s="34" t="b">
        <v>0</v>
      </c>
      <c r="E2" s="34" t="b">
        <v>0</v>
      </c>
      <c r="F2" s="37" t="b">
        <v>0</v>
      </c>
      <c r="G2" s="34" t="b">
        <v>0</v>
      </c>
      <c r="H2" s="34" t="b">
        <v>0</v>
      </c>
      <c r="I2" s="34" t="b">
        <v>0</v>
      </c>
      <c r="J2" s="6" t="s">
        <v>78</v>
      </c>
    </row>
    <row r="3" spans="1:12" ht="15.75" customHeight="1" x14ac:dyDescent="0.15">
      <c r="A3" s="7">
        <v>2</v>
      </c>
      <c r="B3" s="35" t="b">
        <v>0</v>
      </c>
      <c r="C3" s="35" t="b">
        <v>0</v>
      </c>
      <c r="D3" s="35" t="b">
        <v>1</v>
      </c>
      <c r="E3" s="35" t="b">
        <v>0</v>
      </c>
      <c r="F3" s="38" t="b">
        <v>0</v>
      </c>
      <c r="G3" s="35" t="b">
        <v>0</v>
      </c>
      <c r="H3" s="35" t="b">
        <v>0</v>
      </c>
      <c r="I3" s="35" t="b">
        <v>0</v>
      </c>
      <c r="J3" s="8" t="s">
        <v>79</v>
      </c>
    </row>
    <row r="4" spans="1:12" ht="15.75" customHeight="1" x14ac:dyDescent="0.15">
      <c r="A4" s="5">
        <v>3</v>
      </c>
      <c r="B4" s="40" t="b">
        <v>1</v>
      </c>
      <c r="C4" s="34" t="b">
        <v>1</v>
      </c>
      <c r="D4" s="34" t="b">
        <v>0</v>
      </c>
      <c r="E4" s="34" t="b">
        <v>0</v>
      </c>
      <c r="F4" s="37" t="b">
        <v>0</v>
      </c>
      <c r="G4" s="34" t="b">
        <v>1</v>
      </c>
      <c r="H4" s="34" t="b">
        <v>0</v>
      </c>
      <c r="I4" s="34" t="b">
        <v>0</v>
      </c>
      <c r="J4" s="6" t="s">
        <v>80</v>
      </c>
    </row>
    <row r="5" spans="1:12" ht="15.75" customHeight="1" x14ac:dyDescent="0.15">
      <c r="A5" s="7">
        <v>4</v>
      </c>
      <c r="B5" s="35" t="b">
        <v>0</v>
      </c>
      <c r="C5" s="35" t="b">
        <v>0</v>
      </c>
      <c r="D5" s="35" t="b">
        <v>0</v>
      </c>
      <c r="E5" s="35" t="b">
        <v>0</v>
      </c>
      <c r="F5" s="38" t="b">
        <v>0</v>
      </c>
      <c r="G5" s="35" t="b">
        <v>0</v>
      </c>
      <c r="H5" s="35" t="b">
        <v>0</v>
      </c>
      <c r="I5" s="35" t="b">
        <v>0</v>
      </c>
      <c r="J5" s="8" t="s">
        <v>81</v>
      </c>
    </row>
    <row r="6" spans="1:12" ht="15.75" customHeight="1" x14ac:dyDescent="0.15">
      <c r="A6" s="5">
        <v>5</v>
      </c>
      <c r="B6" s="34" t="b">
        <v>1</v>
      </c>
      <c r="C6" s="34" t="b">
        <v>0</v>
      </c>
      <c r="D6" s="34" t="b">
        <v>1</v>
      </c>
      <c r="E6" s="34" t="b">
        <v>1</v>
      </c>
      <c r="F6" s="37" t="b">
        <v>1</v>
      </c>
      <c r="G6" s="34" t="b">
        <v>0</v>
      </c>
      <c r="H6" s="34" t="b">
        <v>1</v>
      </c>
      <c r="I6" s="34" t="b">
        <v>0</v>
      </c>
      <c r="J6" s="6" t="s">
        <v>82</v>
      </c>
    </row>
    <row r="7" spans="1:12" ht="15.75" customHeight="1" x14ac:dyDescent="0.15">
      <c r="A7" s="7">
        <v>6</v>
      </c>
      <c r="B7" s="35" t="b">
        <v>1</v>
      </c>
      <c r="C7" s="35" t="b">
        <v>0</v>
      </c>
      <c r="D7" s="35" t="b">
        <v>1</v>
      </c>
      <c r="E7" s="35" t="b">
        <v>0</v>
      </c>
      <c r="F7" s="38" t="b">
        <v>0</v>
      </c>
      <c r="G7" s="35" t="b">
        <v>0</v>
      </c>
      <c r="H7" s="35" t="b">
        <v>1</v>
      </c>
      <c r="I7" s="35" t="b">
        <v>0</v>
      </c>
      <c r="J7" s="8" t="s">
        <v>83</v>
      </c>
    </row>
    <row r="8" spans="1:12" ht="15.75" customHeight="1" x14ac:dyDescent="0.15">
      <c r="A8" s="9">
        <v>7</v>
      </c>
      <c r="B8" s="41" t="b">
        <v>0</v>
      </c>
      <c r="C8" s="41" t="b">
        <v>0</v>
      </c>
      <c r="D8" s="41" t="b">
        <v>0</v>
      </c>
      <c r="E8" s="41" t="b">
        <v>0</v>
      </c>
      <c r="F8" s="42" t="b">
        <v>0</v>
      </c>
      <c r="G8" s="41" t="b">
        <v>0</v>
      </c>
      <c r="H8" s="41" t="b">
        <v>0</v>
      </c>
      <c r="I8" s="41" t="b">
        <v>0</v>
      </c>
      <c r="J8" s="10" t="s">
        <v>84</v>
      </c>
    </row>
    <row r="10" spans="1:12" ht="15.75" customHeight="1" x14ac:dyDescent="0.15">
      <c r="A10" s="24" t="s">
        <v>13</v>
      </c>
      <c r="B10" s="25"/>
      <c r="C10" s="25"/>
      <c r="D10" s="25"/>
      <c r="E10" s="26"/>
    </row>
    <row r="11" spans="1:12" ht="15.75" customHeight="1" x14ac:dyDescent="0.15">
      <c r="A11" s="11" t="s">
        <v>14</v>
      </c>
      <c r="B11" s="27">
        <v>5</v>
      </c>
      <c r="C11" s="25"/>
      <c r="D11" s="25"/>
      <c r="E11" s="26"/>
    </row>
    <row r="12" spans="1:12" ht="15.75" customHeight="1" x14ac:dyDescent="0.15">
      <c r="A12" s="11" t="s">
        <v>15</v>
      </c>
      <c r="B12" s="27">
        <v>4</v>
      </c>
      <c r="C12" s="25"/>
      <c r="D12" s="25"/>
      <c r="E12" s="26"/>
      <c r="L12" s="15" t="s">
        <v>85</v>
      </c>
    </row>
    <row r="13" spans="1:12" ht="15.75" customHeight="1" x14ac:dyDescent="0.15">
      <c r="A13" s="11" t="s">
        <v>16</v>
      </c>
      <c r="B13" s="27" t="s">
        <v>86</v>
      </c>
      <c r="C13" s="25"/>
      <c r="D13" s="25"/>
      <c r="E13" s="26"/>
      <c r="L13" s="15" t="s">
        <v>87</v>
      </c>
    </row>
    <row r="14" spans="1:12" ht="15.75" customHeight="1" x14ac:dyDescent="0.15">
      <c r="A14" s="11" t="s">
        <v>18</v>
      </c>
      <c r="B14" s="27">
        <v>4</v>
      </c>
      <c r="C14" s="25"/>
      <c r="D14" s="25"/>
      <c r="E14" s="26"/>
      <c r="L14" s="16" t="s">
        <v>88</v>
      </c>
    </row>
    <row r="15" spans="1:12" ht="15.75" customHeight="1" x14ac:dyDescent="0.15">
      <c r="A15" s="11" t="s">
        <v>19</v>
      </c>
      <c r="B15" s="27"/>
      <c r="C15" s="25"/>
      <c r="D15" s="25"/>
      <c r="E15" s="26"/>
      <c r="L15" s="15" t="s">
        <v>89</v>
      </c>
    </row>
    <row r="18" spans="2:5" ht="15.75" customHeight="1" x14ac:dyDescent="0.15">
      <c r="B18" s="21" t="s">
        <v>21</v>
      </c>
      <c r="C18" s="22"/>
      <c r="D18" s="22"/>
      <c r="E18" s="23"/>
    </row>
    <row r="19" spans="2:5" ht="15.75" customHeight="1" x14ac:dyDescent="0.15">
      <c r="B19" s="12">
        <f t="shared" ref="B19:E19" si="0">COUNTIFS(F1:F8,TRUE(),B1:B8,FALSE())</f>
        <v>0</v>
      </c>
      <c r="C19" s="12">
        <f t="shared" si="0"/>
        <v>0</v>
      </c>
      <c r="D19" s="12">
        <f t="shared" si="0"/>
        <v>0</v>
      </c>
      <c r="E19" s="12">
        <f t="shared" si="0"/>
        <v>0</v>
      </c>
    </row>
    <row r="20" spans="2:5" ht="15.75" customHeight="1" x14ac:dyDescent="0.15">
      <c r="B20" s="21" t="s">
        <v>22</v>
      </c>
      <c r="C20" s="22"/>
      <c r="D20" s="22"/>
      <c r="E20" s="23"/>
    </row>
    <row r="21" spans="2:5" ht="15.75" customHeight="1" x14ac:dyDescent="0.15">
      <c r="B21" s="12">
        <f t="shared" ref="B21:E21" si="1">COUNTIFS(F1:F8,FALSE(),B1:B8,TRUE())</f>
        <v>2</v>
      </c>
      <c r="C21" s="12">
        <f t="shared" si="1"/>
        <v>0</v>
      </c>
      <c r="D21" s="12">
        <f t="shared" si="1"/>
        <v>1</v>
      </c>
      <c r="E21" s="12">
        <f t="shared" si="1"/>
        <v>1</v>
      </c>
    </row>
    <row r="22" spans="2:5" ht="15.75" customHeight="1" x14ac:dyDescent="0.15">
      <c r="B22" s="21" t="s">
        <v>23</v>
      </c>
      <c r="C22" s="22"/>
      <c r="D22" s="22"/>
      <c r="E22" s="23"/>
    </row>
    <row r="23" spans="2:5" ht="15.75" customHeight="1" x14ac:dyDescent="0.15">
      <c r="B23" s="12">
        <f>COUNTIFS(F1:F8,TRUE(),B1:B8,TRUE())</f>
        <v>1</v>
      </c>
      <c r="C23" s="12">
        <f t="shared" ref="C23:E23" si="2">COUNTIFS(G2:G8,TRUE(),C2:C8,TRUE())</f>
        <v>1</v>
      </c>
      <c r="D23" s="12">
        <f t="shared" si="2"/>
        <v>2</v>
      </c>
      <c r="E23" s="12">
        <f t="shared" si="2"/>
        <v>0</v>
      </c>
    </row>
    <row r="24" spans="2:5" ht="15.75" customHeight="1" x14ac:dyDescent="0.15">
      <c r="B24" s="21" t="s">
        <v>24</v>
      </c>
      <c r="C24" s="22"/>
      <c r="D24" s="22"/>
      <c r="E24" s="23"/>
    </row>
    <row r="25" spans="2:5" ht="15.75" customHeight="1" x14ac:dyDescent="0.15">
      <c r="B25" s="12">
        <f t="shared" ref="B25:E25" si="3">COUNTIFS(F2:F8,FALSE(),B2:B8,FALSE())</f>
        <v>4</v>
      </c>
      <c r="C25" s="12">
        <f t="shared" si="3"/>
        <v>6</v>
      </c>
      <c r="D25" s="12">
        <f t="shared" si="3"/>
        <v>4</v>
      </c>
      <c r="E25" s="12">
        <f t="shared" si="3"/>
        <v>6</v>
      </c>
    </row>
  </sheetData>
  <mergeCells count="10">
    <mergeCell ref="B20:E20"/>
    <mergeCell ref="B22:E22"/>
    <mergeCell ref="B24:E24"/>
    <mergeCell ref="A10:E10"/>
    <mergeCell ref="B11:E11"/>
    <mergeCell ref="B12:E12"/>
    <mergeCell ref="B13:E13"/>
    <mergeCell ref="B14:E14"/>
    <mergeCell ref="B15:E15"/>
    <mergeCell ref="B18:E18"/>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24"/>
  <sheetViews>
    <sheetView workbookViewId="0">
      <pane ySplit="1" topLeftCell="A2" activePane="bottomLeft" state="frozen"/>
      <selection pane="bottomLeft" activeCell="G29" sqref="G29"/>
    </sheetView>
  </sheetViews>
  <sheetFormatPr baseColWidth="10" defaultColWidth="12.6640625" defaultRowHeight="15.75" customHeight="1" x14ac:dyDescent="0.15"/>
  <cols>
    <col min="1" max="1" width="25.1640625" customWidth="1"/>
    <col min="3" max="3" width="13" customWidth="1"/>
    <col min="4" max="4" width="15.1640625" customWidth="1"/>
    <col min="5" max="5" width="14.1640625" customWidth="1"/>
    <col min="6" max="6" width="22.6640625" customWidth="1"/>
    <col min="8" max="9" width="18.1640625" customWidth="1"/>
    <col min="10" max="10" width="43.1640625" customWidth="1"/>
    <col min="11" max="11" width="28" customWidth="1"/>
  </cols>
  <sheetData>
    <row r="1" spans="1:10" ht="15.75" customHeight="1" x14ac:dyDescent="0.15">
      <c r="A1" s="1" t="s">
        <v>0</v>
      </c>
      <c r="B1" s="2" t="s">
        <v>1</v>
      </c>
      <c r="C1" s="2" t="s">
        <v>2</v>
      </c>
      <c r="D1" s="2" t="s">
        <v>3</v>
      </c>
      <c r="E1" s="2" t="s">
        <v>4</v>
      </c>
      <c r="F1" s="3" t="s">
        <v>1</v>
      </c>
      <c r="G1" s="2" t="s">
        <v>2</v>
      </c>
      <c r="H1" s="2" t="s">
        <v>3</v>
      </c>
      <c r="I1" s="2" t="s">
        <v>4</v>
      </c>
      <c r="J1" s="4" t="s">
        <v>5</v>
      </c>
    </row>
    <row r="2" spans="1:10" ht="15.75" customHeight="1" x14ac:dyDescent="0.15">
      <c r="A2" s="5">
        <v>1</v>
      </c>
      <c r="B2" s="34" t="b">
        <v>0</v>
      </c>
      <c r="C2" s="34" t="b">
        <v>0</v>
      </c>
      <c r="D2" s="34" t="b">
        <v>0</v>
      </c>
      <c r="E2" s="34" t="b">
        <v>0</v>
      </c>
      <c r="F2" s="37" t="b">
        <v>0</v>
      </c>
      <c r="G2" s="34" t="b">
        <v>0</v>
      </c>
      <c r="H2" s="34" t="b">
        <v>0</v>
      </c>
      <c r="I2" s="34" t="b">
        <v>0</v>
      </c>
      <c r="J2" s="6" t="s">
        <v>90</v>
      </c>
    </row>
    <row r="3" spans="1:10" ht="15.75" customHeight="1" x14ac:dyDescent="0.15">
      <c r="A3" s="7">
        <v>2</v>
      </c>
      <c r="B3" s="35" t="b">
        <v>0</v>
      </c>
      <c r="C3" s="35" t="b">
        <v>0</v>
      </c>
      <c r="D3" s="35" t="b">
        <v>0</v>
      </c>
      <c r="E3" s="35" t="b">
        <v>0</v>
      </c>
      <c r="F3" s="38" t="b">
        <v>0</v>
      </c>
      <c r="G3" s="35" t="b">
        <v>0</v>
      </c>
      <c r="H3" s="35" t="b">
        <v>0</v>
      </c>
      <c r="I3" s="35" t="b">
        <v>0</v>
      </c>
      <c r="J3" s="8" t="s">
        <v>91</v>
      </c>
    </row>
    <row r="4" spans="1:10" ht="15.75" customHeight="1" x14ac:dyDescent="0.15">
      <c r="A4" s="5">
        <v>3</v>
      </c>
      <c r="B4" s="34" t="b">
        <v>0</v>
      </c>
      <c r="C4" s="34" t="b">
        <v>0</v>
      </c>
      <c r="D4" s="34" t="b">
        <v>0</v>
      </c>
      <c r="E4" s="40" t="b">
        <v>0</v>
      </c>
      <c r="F4" s="37" t="b">
        <v>0</v>
      </c>
      <c r="G4" s="34" t="b">
        <v>0</v>
      </c>
      <c r="H4" s="34" t="b">
        <v>0</v>
      </c>
      <c r="I4" s="34" t="b">
        <v>0</v>
      </c>
      <c r="J4" s="6" t="s">
        <v>92</v>
      </c>
    </row>
    <row r="5" spans="1:10" ht="15.75" customHeight="1" x14ac:dyDescent="0.15">
      <c r="A5" s="7">
        <v>4</v>
      </c>
      <c r="B5" s="35" t="b">
        <v>0</v>
      </c>
      <c r="C5" s="35" t="b">
        <v>0</v>
      </c>
      <c r="D5" s="35" t="b">
        <v>0</v>
      </c>
      <c r="E5" s="35" t="b">
        <v>0</v>
      </c>
      <c r="F5" s="38" t="b">
        <v>0</v>
      </c>
      <c r="G5" s="35" t="b">
        <v>0</v>
      </c>
      <c r="H5" s="35" t="b">
        <v>0</v>
      </c>
      <c r="I5" s="35" t="b">
        <v>0</v>
      </c>
      <c r="J5" s="8" t="s">
        <v>93</v>
      </c>
    </row>
    <row r="6" spans="1:10" ht="15.75" customHeight="1" x14ac:dyDescent="0.15">
      <c r="A6" s="5">
        <v>5</v>
      </c>
      <c r="B6" s="34" t="b">
        <v>0</v>
      </c>
      <c r="C6" s="34" t="b">
        <v>0</v>
      </c>
      <c r="D6" s="34" t="b">
        <v>0</v>
      </c>
      <c r="E6" s="40" t="b">
        <v>0</v>
      </c>
      <c r="F6" s="37" t="b">
        <v>0</v>
      </c>
      <c r="G6" s="34" t="b">
        <v>0</v>
      </c>
      <c r="H6" s="34" t="b">
        <v>0</v>
      </c>
      <c r="I6" s="34" t="b">
        <v>0</v>
      </c>
      <c r="J6" s="6" t="s">
        <v>93</v>
      </c>
    </row>
    <row r="7" spans="1:10" ht="15.75" customHeight="1" x14ac:dyDescent="0.15">
      <c r="A7" s="13">
        <v>6</v>
      </c>
      <c r="B7" s="36" t="b">
        <v>0</v>
      </c>
      <c r="C7" s="36" t="b">
        <v>0</v>
      </c>
      <c r="D7" s="36" t="b">
        <v>0</v>
      </c>
      <c r="E7" s="36" t="b">
        <v>0</v>
      </c>
      <c r="F7" s="39" t="b">
        <v>0</v>
      </c>
      <c r="G7" s="36" t="b">
        <v>0</v>
      </c>
      <c r="H7" s="36" t="b">
        <v>0</v>
      </c>
      <c r="I7" s="36" t="b">
        <v>0</v>
      </c>
      <c r="J7" s="14" t="s">
        <v>93</v>
      </c>
    </row>
    <row r="9" spans="1:10" ht="15.75" customHeight="1" x14ac:dyDescent="0.15">
      <c r="A9" s="24" t="s">
        <v>13</v>
      </c>
      <c r="B9" s="25"/>
      <c r="C9" s="25"/>
      <c r="D9" s="25"/>
      <c r="E9" s="26"/>
    </row>
    <row r="10" spans="1:10" ht="15.75" customHeight="1" x14ac:dyDescent="0.15">
      <c r="A10" s="11" t="s">
        <v>14</v>
      </c>
      <c r="B10" s="27">
        <v>5</v>
      </c>
      <c r="C10" s="25"/>
      <c r="D10" s="25"/>
      <c r="E10" s="26"/>
    </row>
    <row r="11" spans="1:10" ht="15.75" customHeight="1" x14ac:dyDescent="0.15">
      <c r="A11" s="11" t="s">
        <v>15</v>
      </c>
      <c r="B11" s="27">
        <v>4</v>
      </c>
      <c r="C11" s="25"/>
      <c r="D11" s="25"/>
      <c r="E11" s="26"/>
    </row>
    <row r="12" spans="1:10" ht="15.75" customHeight="1" x14ac:dyDescent="0.15">
      <c r="A12" s="11" t="s">
        <v>16</v>
      </c>
      <c r="B12" s="27" t="s">
        <v>94</v>
      </c>
      <c r="C12" s="25"/>
      <c r="D12" s="25"/>
      <c r="E12" s="26"/>
    </row>
    <row r="13" spans="1:10" ht="15.75" customHeight="1" x14ac:dyDescent="0.15">
      <c r="A13" s="11" t="s">
        <v>18</v>
      </c>
      <c r="B13" s="27">
        <v>4</v>
      </c>
      <c r="C13" s="25"/>
      <c r="D13" s="25"/>
      <c r="E13" s="26"/>
    </row>
    <row r="14" spans="1:10" ht="15.75" customHeight="1" x14ac:dyDescent="0.15">
      <c r="A14" s="11" t="s">
        <v>19</v>
      </c>
      <c r="B14" s="27"/>
      <c r="C14" s="25"/>
      <c r="D14" s="25"/>
      <c r="E14" s="26"/>
    </row>
    <row r="17" spans="2:5" ht="15.75" customHeight="1" x14ac:dyDescent="0.15">
      <c r="B17" s="21" t="s">
        <v>21</v>
      </c>
      <c r="C17" s="22"/>
      <c r="D17" s="22"/>
      <c r="E17" s="23"/>
    </row>
    <row r="18" spans="2:5" ht="15.75" customHeight="1" x14ac:dyDescent="0.15">
      <c r="B18" s="12">
        <f t="shared" ref="B18:E18" si="0">COUNTIFS(F2:F7,TRUE(),B2:B7,FALSE())</f>
        <v>0</v>
      </c>
      <c r="C18" s="12">
        <f t="shared" si="0"/>
        <v>0</v>
      </c>
      <c r="D18" s="12">
        <f t="shared" si="0"/>
        <v>0</v>
      </c>
      <c r="E18" s="12">
        <f t="shared" si="0"/>
        <v>0</v>
      </c>
    </row>
    <row r="19" spans="2:5" ht="15.75" customHeight="1" x14ac:dyDescent="0.15">
      <c r="B19" s="21" t="s">
        <v>22</v>
      </c>
      <c r="C19" s="22"/>
      <c r="D19" s="22"/>
      <c r="E19" s="23"/>
    </row>
    <row r="20" spans="2:5" ht="15.75" customHeight="1" x14ac:dyDescent="0.15">
      <c r="B20" s="12">
        <f t="shared" ref="B20:E20" si="1">COUNTIFS(F2:F7,FALSE(),B2:B7,TRUE())</f>
        <v>0</v>
      </c>
      <c r="C20" s="12">
        <f t="shared" si="1"/>
        <v>0</v>
      </c>
      <c r="D20" s="12">
        <f t="shared" si="1"/>
        <v>0</v>
      </c>
      <c r="E20" s="12">
        <f t="shared" si="1"/>
        <v>0</v>
      </c>
    </row>
    <row r="21" spans="2:5" ht="15.75" customHeight="1" x14ac:dyDescent="0.15">
      <c r="B21" s="21" t="s">
        <v>23</v>
      </c>
      <c r="C21" s="22"/>
      <c r="D21" s="22"/>
      <c r="E21" s="23"/>
    </row>
    <row r="22" spans="2:5" ht="15.75" customHeight="1" x14ac:dyDescent="0.15">
      <c r="B22" s="12">
        <f t="shared" ref="B22:E22" si="2">COUNTIFS(F2:F7,TRUE(),B2:B7,TRUE())</f>
        <v>0</v>
      </c>
      <c r="C22" s="12">
        <f t="shared" si="2"/>
        <v>0</v>
      </c>
      <c r="D22" s="12">
        <f t="shared" si="2"/>
        <v>0</v>
      </c>
      <c r="E22" s="12">
        <f t="shared" si="2"/>
        <v>0</v>
      </c>
    </row>
    <row r="23" spans="2:5" ht="15.75" customHeight="1" x14ac:dyDescent="0.15">
      <c r="B23" s="21" t="s">
        <v>24</v>
      </c>
      <c r="C23" s="22"/>
      <c r="D23" s="22"/>
      <c r="E23" s="23"/>
    </row>
    <row r="24" spans="2:5" ht="15.75" customHeight="1" x14ac:dyDescent="0.15">
      <c r="B24" s="12">
        <f t="shared" ref="B24:E24" si="3">COUNTIFS(F1:F7,FALSE(),B1:B7,FALSE())</f>
        <v>6</v>
      </c>
      <c r="C24" s="12">
        <f t="shared" si="3"/>
        <v>6</v>
      </c>
      <c r="D24" s="12">
        <f t="shared" si="3"/>
        <v>6</v>
      </c>
      <c r="E24" s="12">
        <f t="shared" si="3"/>
        <v>6</v>
      </c>
    </row>
  </sheetData>
  <mergeCells count="10">
    <mergeCell ref="B19:E19"/>
    <mergeCell ref="B21:E21"/>
    <mergeCell ref="B23:E23"/>
    <mergeCell ref="A9:E9"/>
    <mergeCell ref="B10:E10"/>
    <mergeCell ref="B11:E11"/>
    <mergeCell ref="B12:E12"/>
    <mergeCell ref="B13:E13"/>
    <mergeCell ref="B14:E14"/>
    <mergeCell ref="B17:E17"/>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12</vt:i4>
      </vt:variant>
    </vt:vector>
  </HeadingPairs>
  <TitlesOfParts>
    <vt:vector size="12" baseType="lpstr">
      <vt:lpstr>P_1</vt:lpstr>
      <vt:lpstr>P_2</vt:lpstr>
      <vt:lpstr>P_3</vt:lpstr>
      <vt:lpstr>P_4</vt:lpstr>
      <vt:lpstr>P_5</vt:lpstr>
      <vt:lpstr>P_6</vt:lpstr>
      <vt:lpstr>P_7</vt:lpstr>
      <vt:lpstr>P_8</vt:lpstr>
      <vt:lpstr>P_9</vt:lpstr>
      <vt:lpstr>P_10</vt:lpstr>
      <vt:lpstr>P_11</vt:lpstr>
      <vt:lpstr>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DELLA PORTA</cp:lastModifiedBy>
  <dcterms:modified xsi:type="dcterms:W3CDTF">2025-08-05T08:27:11Z</dcterms:modified>
</cp:coreProperties>
</file>