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vestigación\revistas\2019 CEPML\github\results\experiment3-airlines\"/>
    </mc:Choice>
  </mc:AlternateContent>
  <xr:revisionPtr revIDLastSave="0" documentId="13_ncr:1_{D866E7EE-0CD7-4567-898D-CB3223ABA9BA}" xr6:coauthVersionLast="43" xr6:coauthVersionMax="43" xr10:uidLastSave="{00000000-0000-0000-0000-000000000000}"/>
  <bookViews>
    <workbookView xWindow="23880" yWindow="-120" windowWidth="19440" windowHeight="15000" xr2:uid="{7EBD22A7-73DF-4D6A-B0DE-64CD330979B6}"/>
  </bookViews>
  <sheets>
    <sheet name="WithoutPreprocessing" sheetId="15" r:id="rId1"/>
    <sheet name="DelayAirportToFrom" sheetId="9" r:id="rId2"/>
    <sheet name="DelayWeekAirline" sheetId="14" r:id="rId3"/>
    <sheet name="4DelayCounters" sheetId="17" r:id="rId4"/>
    <sheet name="Improvements" sheetId="16" r:id="rId5"/>
    <sheet name="Decision Models" sheetId="18" r:id="rId6"/>
    <sheet name="Time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9" i="19" l="1"/>
  <c r="V119" i="19"/>
  <c r="W119" i="19"/>
  <c r="X119" i="19"/>
  <c r="Y119" i="19"/>
  <c r="Z119" i="19"/>
  <c r="AA119" i="19"/>
  <c r="AB119" i="19"/>
  <c r="AC119" i="19"/>
  <c r="U120" i="19"/>
  <c r="V120" i="19"/>
  <c r="W120" i="19"/>
  <c r="X120" i="19"/>
  <c r="Y120" i="19"/>
  <c r="Z120" i="19"/>
  <c r="AA120" i="19"/>
  <c r="AB120" i="19"/>
  <c r="AC120" i="19"/>
  <c r="U121" i="19"/>
  <c r="V121" i="19"/>
  <c r="W121" i="19"/>
  <c r="X121" i="19"/>
  <c r="Y121" i="19"/>
  <c r="Z121" i="19"/>
  <c r="AA121" i="19"/>
  <c r="AB121" i="19"/>
  <c r="AC121" i="19"/>
  <c r="U122" i="19"/>
  <c r="V122" i="19"/>
  <c r="W122" i="19"/>
  <c r="X122" i="19"/>
  <c r="Y122" i="19"/>
  <c r="Z122" i="19"/>
  <c r="AA122" i="19"/>
  <c r="AB122" i="19"/>
  <c r="AC122" i="19"/>
  <c r="U123" i="19"/>
  <c r="V123" i="19"/>
  <c r="W123" i="19"/>
  <c r="X123" i="19"/>
  <c r="Y123" i="19"/>
  <c r="Z123" i="19"/>
  <c r="AA123" i="19"/>
  <c r="AB123" i="19"/>
  <c r="AC123" i="19"/>
  <c r="U124" i="19"/>
  <c r="V124" i="19"/>
  <c r="W124" i="19"/>
  <c r="X124" i="19"/>
  <c r="Y124" i="19"/>
  <c r="Z124" i="19"/>
  <c r="AA124" i="19"/>
  <c r="AB124" i="19"/>
  <c r="AC124" i="19"/>
  <c r="U125" i="19"/>
  <c r="V125" i="19"/>
  <c r="W125" i="19"/>
  <c r="X125" i="19"/>
  <c r="Y125" i="19"/>
  <c r="Z125" i="19"/>
  <c r="AA125" i="19"/>
  <c r="AB125" i="19"/>
  <c r="AC125" i="19"/>
  <c r="U126" i="19"/>
  <c r="V126" i="19"/>
  <c r="W126" i="19"/>
  <c r="X126" i="19"/>
  <c r="Y126" i="19"/>
  <c r="Z126" i="19"/>
  <c r="AA126" i="19"/>
  <c r="AB126" i="19"/>
  <c r="AC126" i="19"/>
  <c r="U127" i="19"/>
  <c r="V127" i="19"/>
  <c r="W127" i="19"/>
  <c r="X127" i="19"/>
  <c r="Y127" i="19"/>
  <c r="Z127" i="19"/>
  <c r="AA127" i="19"/>
  <c r="AB127" i="19"/>
  <c r="AC127" i="19"/>
  <c r="U128" i="19"/>
  <c r="V128" i="19"/>
  <c r="W128" i="19"/>
  <c r="X128" i="19"/>
  <c r="Y128" i="19"/>
  <c r="Z128" i="19"/>
  <c r="AA128" i="19"/>
  <c r="AB128" i="19"/>
  <c r="AC128" i="19"/>
  <c r="U129" i="19"/>
  <c r="V129" i="19"/>
  <c r="W129" i="19"/>
  <c r="X129" i="19"/>
  <c r="Y129" i="19"/>
  <c r="Z129" i="19"/>
  <c r="AA129" i="19"/>
  <c r="AB129" i="19"/>
  <c r="AC129" i="19"/>
  <c r="U130" i="19"/>
  <c r="V130" i="19"/>
  <c r="W130" i="19"/>
  <c r="X130" i="19"/>
  <c r="Y130" i="19"/>
  <c r="Z130" i="19"/>
  <c r="AA130" i="19"/>
  <c r="AB130" i="19"/>
  <c r="AC130" i="19"/>
  <c r="U131" i="19"/>
  <c r="V131" i="19"/>
  <c r="W131" i="19"/>
  <c r="X131" i="19"/>
  <c r="Y131" i="19"/>
  <c r="Z131" i="19"/>
  <c r="AA131" i="19"/>
  <c r="AB131" i="19"/>
  <c r="AC131" i="19"/>
  <c r="U132" i="19"/>
  <c r="V132" i="19"/>
  <c r="W132" i="19"/>
  <c r="X132" i="19"/>
  <c r="Y132" i="19"/>
  <c r="Z132" i="19"/>
  <c r="AA132" i="19"/>
  <c r="AB132" i="19"/>
  <c r="AC132" i="19"/>
  <c r="U133" i="19"/>
  <c r="V133" i="19"/>
  <c r="W133" i="19"/>
  <c r="X133" i="19"/>
  <c r="Y133" i="19"/>
  <c r="Z133" i="19"/>
  <c r="AA133" i="19"/>
  <c r="AB133" i="19"/>
  <c r="AC133" i="19"/>
  <c r="U134" i="19"/>
  <c r="V134" i="19"/>
  <c r="W134" i="19"/>
  <c r="X134" i="19"/>
  <c r="Y134" i="19"/>
  <c r="Z134" i="19"/>
  <c r="AA134" i="19"/>
  <c r="AB134" i="19"/>
  <c r="AC134" i="19"/>
  <c r="U135" i="19"/>
  <c r="V135" i="19"/>
  <c r="W135" i="19"/>
  <c r="X135" i="19"/>
  <c r="Y135" i="19"/>
  <c r="Z135" i="19"/>
  <c r="AA135" i="19"/>
  <c r="AB135" i="19"/>
  <c r="AC135" i="19"/>
  <c r="U136" i="19"/>
  <c r="V136" i="19"/>
  <c r="W136" i="19"/>
  <c r="X136" i="19"/>
  <c r="Y136" i="19"/>
  <c r="Z136" i="19"/>
  <c r="AA136" i="19"/>
  <c r="AB136" i="19"/>
  <c r="AC136" i="19"/>
  <c r="U137" i="19"/>
  <c r="V137" i="19"/>
  <c r="W137" i="19"/>
  <c r="X137" i="19"/>
  <c r="Y137" i="19"/>
  <c r="Z137" i="19"/>
  <c r="AA137" i="19"/>
  <c r="AB137" i="19"/>
  <c r="AC137" i="19"/>
  <c r="U138" i="19"/>
  <c r="V138" i="19"/>
  <c r="W138" i="19"/>
  <c r="X138" i="19"/>
  <c r="Y138" i="19"/>
  <c r="Z138" i="19"/>
  <c r="AA138" i="19"/>
  <c r="AB138" i="19"/>
  <c r="AC138" i="19"/>
  <c r="U139" i="19"/>
  <c r="V139" i="19"/>
  <c r="W139" i="19"/>
  <c r="X139" i="19"/>
  <c r="Y139" i="19"/>
  <c r="Z139" i="19"/>
  <c r="AA139" i="19"/>
  <c r="AB139" i="19"/>
  <c r="AC139" i="19"/>
  <c r="U140" i="19"/>
  <c r="V140" i="19"/>
  <c r="W140" i="19"/>
  <c r="X140" i="19"/>
  <c r="Y140" i="19"/>
  <c r="Z140" i="19"/>
  <c r="AA140" i="19"/>
  <c r="AB140" i="19"/>
  <c r="AC140" i="19"/>
  <c r="U141" i="19"/>
  <c r="V141" i="19"/>
  <c r="W141" i="19"/>
  <c r="X141" i="19"/>
  <c r="Y141" i="19"/>
  <c r="Z141" i="19"/>
  <c r="AA141" i="19"/>
  <c r="AB141" i="19"/>
  <c r="AC141" i="19"/>
  <c r="U142" i="19"/>
  <c r="V142" i="19"/>
  <c r="W142" i="19"/>
  <c r="X142" i="19"/>
  <c r="Y142" i="19"/>
  <c r="Z142" i="19"/>
  <c r="AA142" i="19"/>
  <c r="AB142" i="19"/>
  <c r="AC142" i="19"/>
  <c r="U143" i="19"/>
  <c r="V143" i="19"/>
  <c r="W143" i="19"/>
  <c r="X143" i="19"/>
  <c r="Y143" i="19"/>
  <c r="Z143" i="19"/>
  <c r="AA143" i="19"/>
  <c r="AB143" i="19"/>
  <c r="AC143" i="19"/>
  <c r="U144" i="19"/>
  <c r="V144" i="19"/>
  <c r="W144" i="19"/>
  <c r="X144" i="19"/>
  <c r="Y144" i="19"/>
  <c r="Z144" i="19"/>
  <c r="AA144" i="19"/>
  <c r="AB144" i="19"/>
  <c r="AC144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19" i="19"/>
  <c r="U90" i="19"/>
  <c r="V90" i="19"/>
  <c r="W90" i="19"/>
  <c r="X90" i="19"/>
  <c r="Y90" i="19"/>
  <c r="Z90" i="19"/>
  <c r="AA90" i="19"/>
  <c r="AB90" i="19"/>
  <c r="AC90" i="19"/>
  <c r="U91" i="19"/>
  <c r="V91" i="19"/>
  <c r="W91" i="19"/>
  <c r="X91" i="19"/>
  <c r="Y91" i="19"/>
  <c r="Z91" i="19"/>
  <c r="AA91" i="19"/>
  <c r="AB91" i="19"/>
  <c r="AC91" i="19"/>
  <c r="U92" i="19"/>
  <c r="V92" i="19"/>
  <c r="W92" i="19"/>
  <c r="X92" i="19"/>
  <c r="Y92" i="19"/>
  <c r="Z92" i="19"/>
  <c r="AA92" i="19"/>
  <c r="AB92" i="19"/>
  <c r="AC92" i="19"/>
  <c r="U93" i="19"/>
  <c r="V93" i="19"/>
  <c r="W93" i="19"/>
  <c r="X93" i="19"/>
  <c r="Y93" i="19"/>
  <c r="Z93" i="19"/>
  <c r="AA93" i="19"/>
  <c r="AB93" i="19"/>
  <c r="AC93" i="19"/>
  <c r="U94" i="19"/>
  <c r="V94" i="19"/>
  <c r="W94" i="19"/>
  <c r="X94" i="19"/>
  <c r="Y94" i="19"/>
  <c r="Z94" i="19"/>
  <c r="AA94" i="19"/>
  <c r="AB94" i="19"/>
  <c r="AC94" i="19"/>
  <c r="U95" i="19"/>
  <c r="V95" i="19"/>
  <c r="W95" i="19"/>
  <c r="X95" i="19"/>
  <c r="Y95" i="19"/>
  <c r="Z95" i="19"/>
  <c r="AA95" i="19"/>
  <c r="AB95" i="19"/>
  <c r="AC95" i="19"/>
  <c r="U96" i="19"/>
  <c r="V96" i="19"/>
  <c r="W96" i="19"/>
  <c r="X96" i="19"/>
  <c r="Y96" i="19"/>
  <c r="Z96" i="19"/>
  <c r="AA96" i="19"/>
  <c r="AB96" i="19"/>
  <c r="AC96" i="19"/>
  <c r="U97" i="19"/>
  <c r="V97" i="19"/>
  <c r="W97" i="19"/>
  <c r="X97" i="19"/>
  <c r="Y97" i="19"/>
  <c r="Z97" i="19"/>
  <c r="AA97" i="19"/>
  <c r="AB97" i="19"/>
  <c r="AC97" i="19"/>
  <c r="U98" i="19"/>
  <c r="V98" i="19"/>
  <c r="W98" i="19"/>
  <c r="X98" i="19"/>
  <c r="Y98" i="19"/>
  <c r="Z98" i="19"/>
  <c r="AA98" i="19"/>
  <c r="AB98" i="19"/>
  <c r="AC98" i="19"/>
  <c r="U99" i="19"/>
  <c r="V99" i="19"/>
  <c r="W99" i="19"/>
  <c r="X99" i="19"/>
  <c r="Y99" i="19"/>
  <c r="Z99" i="19"/>
  <c r="AA99" i="19"/>
  <c r="AB99" i="19"/>
  <c r="AC99" i="19"/>
  <c r="U100" i="19"/>
  <c r="V100" i="19"/>
  <c r="W100" i="19"/>
  <c r="X100" i="19"/>
  <c r="Y100" i="19"/>
  <c r="Z100" i="19"/>
  <c r="AA100" i="19"/>
  <c r="AB100" i="19"/>
  <c r="AC100" i="19"/>
  <c r="U101" i="19"/>
  <c r="V101" i="19"/>
  <c r="W101" i="19"/>
  <c r="X101" i="19"/>
  <c r="Y101" i="19"/>
  <c r="Z101" i="19"/>
  <c r="AA101" i="19"/>
  <c r="AB101" i="19"/>
  <c r="AC101" i="19"/>
  <c r="U102" i="19"/>
  <c r="V102" i="19"/>
  <c r="W102" i="19"/>
  <c r="X102" i="19"/>
  <c r="Y102" i="19"/>
  <c r="Z102" i="19"/>
  <c r="AA102" i="19"/>
  <c r="AB102" i="19"/>
  <c r="AC102" i="19"/>
  <c r="U103" i="19"/>
  <c r="V103" i="19"/>
  <c r="W103" i="19"/>
  <c r="X103" i="19"/>
  <c r="Y103" i="19"/>
  <c r="Z103" i="19"/>
  <c r="AA103" i="19"/>
  <c r="AB103" i="19"/>
  <c r="AC103" i="19"/>
  <c r="U104" i="19"/>
  <c r="V104" i="19"/>
  <c r="W104" i="19"/>
  <c r="X104" i="19"/>
  <c r="Y104" i="19"/>
  <c r="Z104" i="19"/>
  <c r="AA104" i="19"/>
  <c r="AB104" i="19"/>
  <c r="AC104" i="19"/>
  <c r="U105" i="19"/>
  <c r="V105" i="19"/>
  <c r="W105" i="19"/>
  <c r="X105" i="19"/>
  <c r="Y105" i="19"/>
  <c r="Z105" i="19"/>
  <c r="AA105" i="19"/>
  <c r="AB105" i="19"/>
  <c r="AC105" i="19"/>
  <c r="U106" i="19"/>
  <c r="V106" i="19"/>
  <c r="W106" i="19"/>
  <c r="X106" i="19"/>
  <c r="Y106" i="19"/>
  <c r="Z106" i="19"/>
  <c r="AA106" i="19"/>
  <c r="AB106" i="19"/>
  <c r="AC106" i="19"/>
  <c r="U107" i="19"/>
  <c r="V107" i="19"/>
  <c r="W107" i="19"/>
  <c r="X107" i="19"/>
  <c r="Y107" i="19"/>
  <c r="Z107" i="19"/>
  <c r="AA107" i="19"/>
  <c r="AB107" i="19"/>
  <c r="AC107" i="19"/>
  <c r="U108" i="19"/>
  <c r="V108" i="19"/>
  <c r="W108" i="19"/>
  <c r="X108" i="19"/>
  <c r="Y108" i="19"/>
  <c r="Z108" i="19"/>
  <c r="AA108" i="19"/>
  <c r="AB108" i="19"/>
  <c r="AC108" i="19"/>
  <c r="U109" i="19"/>
  <c r="V109" i="19"/>
  <c r="W109" i="19"/>
  <c r="X109" i="19"/>
  <c r="Y109" i="19"/>
  <c r="Z109" i="19"/>
  <c r="AA109" i="19"/>
  <c r="AB109" i="19"/>
  <c r="AC109" i="19"/>
  <c r="U110" i="19"/>
  <c r="V110" i="19"/>
  <c r="W110" i="19"/>
  <c r="X110" i="19"/>
  <c r="Y110" i="19"/>
  <c r="Z110" i="19"/>
  <c r="AA110" i="19"/>
  <c r="AB110" i="19"/>
  <c r="AC110" i="19"/>
  <c r="U111" i="19"/>
  <c r="V111" i="19"/>
  <c r="W111" i="19"/>
  <c r="X111" i="19"/>
  <c r="Y111" i="19"/>
  <c r="Z111" i="19"/>
  <c r="AA111" i="19"/>
  <c r="AB111" i="19"/>
  <c r="AC111" i="19"/>
  <c r="U112" i="19"/>
  <c r="V112" i="19"/>
  <c r="W112" i="19"/>
  <c r="X112" i="19"/>
  <c r="Y112" i="19"/>
  <c r="Z112" i="19"/>
  <c r="AA112" i="19"/>
  <c r="AB112" i="19"/>
  <c r="AC112" i="19"/>
  <c r="U113" i="19"/>
  <c r="V113" i="19"/>
  <c r="W113" i="19"/>
  <c r="X113" i="19"/>
  <c r="Y113" i="19"/>
  <c r="Z113" i="19"/>
  <c r="AA113" i="19"/>
  <c r="AB113" i="19"/>
  <c r="AC113" i="19"/>
  <c r="U114" i="19"/>
  <c r="V114" i="19"/>
  <c r="W114" i="19"/>
  <c r="X114" i="19"/>
  <c r="Y114" i="19"/>
  <c r="Z114" i="19"/>
  <c r="AA114" i="19"/>
  <c r="AB114" i="19"/>
  <c r="AC114" i="19"/>
  <c r="U115" i="19"/>
  <c r="V115" i="19"/>
  <c r="W115" i="19"/>
  <c r="X115" i="19"/>
  <c r="Y115" i="19"/>
  <c r="Z115" i="19"/>
  <c r="AA115" i="19"/>
  <c r="AB115" i="19"/>
  <c r="AC115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90" i="19"/>
  <c r="U61" i="19"/>
  <c r="V61" i="19"/>
  <c r="W61" i="19"/>
  <c r="X61" i="19"/>
  <c r="Y61" i="19"/>
  <c r="Z61" i="19"/>
  <c r="AA61" i="19"/>
  <c r="AB61" i="19"/>
  <c r="AC61" i="19"/>
  <c r="U62" i="19"/>
  <c r="V62" i="19"/>
  <c r="W62" i="19"/>
  <c r="X62" i="19"/>
  <c r="Y62" i="19"/>
  <c r="Z62" i="19"/>
  <c r="AA62" i="19"/>
  <c r="AB62" i="19"/>
  <c r="AC62" i="19"/>
  <c r="U63" i="19"/>
  <c r="V63" i="19"/>
  <c r="W63" i="19"/>
  <c r="X63" i="19"/>
  <c r="Y63" i="19"/>
  <c r="Z63" i="19"/>
  <c r="AA63" i="19"/>
  <c r="AB63" i="19"/>
  <c r="AC63" i="19"/>
  <c r="U64" i="19"/>
  <c r="V64" i="19"/>
  <c r="W64" i="19"/>
  <c r="X64" i="19"/>
  <c r="Y64" i="19"/>
  <c r="Z64" i="19"/>
  <c r="AA64" i="19"/>
  <c r="AB64" i="19"/>
  <c r="AC64" i="19"/>
  <c r="U65" i="19"/>
  <c r="V65" i="19"/>
  <c r="W65" i="19"/>
  <c r="X65" i="19"/>
  <c r="Y65" i="19"/>
  <c r="Z65" i="19"/>
  <c r="AA65" i="19"/>
  <c r="AB65" i="19"/>
  <c r="AC65" i="19"/>
  <c r="U66" i="19"/>
  <c r="V66" i="19"/>
  <c r="W66" i="19"/>
  <c r="X66" i="19"/>
  <c r="Y66" i="19"/>
  <c r="Z66" i="19"/>
  <c r="AA66" i="19"/>
  <c r="AB66" i="19"/>
  <c r="AC66" i="19"/>
  <c r="U67" i="19"/>
  <c r="V67" i="19"/>
  <c r="W67" i="19"/>
  <c r="X67" i="19"/>
  <c r="Y67" i="19"/>
  <c r="Z67" i="19"/>
  <c r="AA67" i="19"/>
  <c r="AB67" i="19"/>
  <c r="AC67" i="19"/>
  <c r="U68" i="19"/>
  <c r="V68" i="19"/>
  <c r="W68" i="19"/>
  <c r="X68" i="19"/>
  <c r="Y68" i="19"/>
  <c r="Z68" i="19"/>
  <c r="AA68" i="19"/>
  <c r="AB68" i="19"/>
  <c r="AC68" i="19"/>
  <c r="U69" i="19"/>
  <c r="V69" i="19"/>
  <c r="W69" i="19"/>
  <c r="X69" i="19"/>
  <c r="Y69" i="19"/>
  <c r="Z69" i="19"/>
  <c r="AA69" i="19"/>
  <c r="AB69" i="19"/>
  <c r="AC69" i="19"/>
  <c r="U70" i="19"/>
  <c r="V70" i="19"/>
  <c r="W70" i="19"/>
  <c r="X70" i="19"/>
  <c r="Y70" i="19"/>
  <c r="Z70" i="19"/>
  <c r="AA70" i="19"/>
  <c r="AB70" i="19"/>
  <c r="AC70" i="19"/>
  <c r="U71" i="19"/>
  <c r="V71" i="19"/>
  <c r="W71" i="19"/>
  <c r="X71" i="19"/>
  <c r="Y71" i="19"/>
  <c r="Z71" i="19"/>
  <c r="AA71" i="19"/>
  <c r="AB71" i="19"/>
  <c r="AC71" i="19"/>
  <c r="U72" i="19"/>
  <c r="V72" i="19"/>
  <c r="W72" i="19"/>
  <c r="X72" i="19"/>
  <c r="Y72" i="19"/>
  <c r="Z72" i="19"/>
  <c r="AA72" i="19"/>
  <c r="AB72" i="19"/>
  <c r="AC72" i="19"/>
  <c r="U73" i="19"/>
  <c r="V73" i="19"/>
  <c r="W73" i="19"/>
  <c r="X73" i="19"/>
  <c r="Y73" i="19"/>
  <c r="Z73" i="19"/>
  <c r="AA73" i="19"/>
  <c r="AB73" i="19"/>
  <c r="AC73" i="19"/>
  <c r="U74" i="19"/>
  <c r="V74" i="19"/>
  <c r="W74" i="19"/>
  <c r="X74" i="19"/>
  <c r="Y74" i="19"/>
  <c r="Z74" i="19"/>
  <c r="AA74" i="19"/>
  <c r="AB74" i="19"/>
  <c r="AC74" i="19"/>
  <c r="U75" i="19"/>
  <c r="V75" i="19"/>
  <c r="W75" i="19"/>
  <c r="X75" i="19"/>
  <c r="Y75" i="19"/>
  <c r="Z75" i="19"/>
  <c r="AA75" i="19"/>
  <c r="AB75" i="19"/>
  <c r="AC75" i="19"/>
  <c r="U76" i="19"/>
  <c r="V76" i="19"/>
  <c r="W76" i="19"/>
  <c r="X76" i="19"/>
  <c r="Y76" i="19"/>
  <c r="Z76" i="19"/>
  <c r="AA76" i="19"/>
  <c r="AB76" i="19"/>
  <c r="AC76" i="19"/>
  <c r="U77" i="19"/>
  <c r="V77" i="19"/>
  <c r="W77" i="19"/>
  <c r="X77" i="19"/>
  <c r="Y77" i="19"/>
  <c r="Z77" i="19"/>
  <c r="AA77" i="19"/>
  <c r="AB77" i="19"/>
  <c r="AC77" i="19"/>
  <c r="U78" i="19"/>
  <c r="V78" i="19"/>
  <c r="W78" i="19"/>
  <c r="X78" i="19"/>
  <c r="Y78" i="19"/>
  <c r="Z78" i="19"/>
  <c r="AA78" i="19"/>
  <c r="AB78" i="19"/>
  <c r="AC78" i="19"/>
  <c r="U79" i="19"/>
  <c r="V79" i="19"/>
  <c r="W79" i="19"/>
  <c r="X79" i="19"/>
  <c r="Y79" i="19"/>
  <c r="Z79" i="19"/>
  <c r="AA79" i="19"/>
  <c r="AB79" i="19"/>
  <c r="AC79" i="19"/>
  <c r="U80" i="19"/>
  <c r="V80" i="19"/>
  <c r="W80" i="19"/>
  <c r="X80" i="19"/>
  <c r="Y80" i="19"/>
  <c r="Z80" i="19"/>
  <c r="AA80" i="19"/>
  <c r="AB80" i="19"/>
  <c r="AC80" i="19"/>
  <c r="U81" i="19"/>
  <c r="V81" i="19"/>
  <c r="W81" i="19"/>
  <c r="X81" i="19"/>
  <c r="Y81" i="19"/>
  <c r="Z81" i="19"/>
  <c r="AA81" i="19"/>
  <c r="AB81" i="19"/>
  <c r="AC81" i="19"/>
  <c r="U82" i="19"/>
  <c r="V82" i="19"/>
  <c r="W82" i="19"/>
  <c r="X82" i="19"/>
  <c r="Y82" i="19"/>
  <c r="Z82" i="19"/>
  <c r="AA82" i="19"/>
  <c r="AB82" i="19"/>
  <c r="AC82" i="19"/>
  <c r="U83" i="19"/>
  <c r="V83" i="19"/>
  <c r="W83" i="19"/>
  <c r="X83" i="19"/>
  <c r="Y83" i="19"/>
  <c r="Z83" i="19"/>
  <c r="AA83" i="19"/>
  <c r="AB83" i="19"/>
  <c r="AC83" i="19"/>
  <c r="U84" i="19"/>
  <c r="V84" i="19"/>
  <c r="W84" i="19"/>
  <c r="X84" i="19"/>
  <c r="Y84" i="19"/>
  <c r="Z84" i="19"/>
  <c r="AA84" i="19"/>
  <c r="AB84" i="19"/>
  <c r="AC84" i="19"/>
  <c r="U85" i="19"/>
  <c r="V85" i="19"/>
  <c r="W85" i="19"/>
  <c r="X85" i="19"/>
  <c r="Y85" i="19"/>
  <c r="Z85" i="19"/>
  <c r="AA85" i="19"/>
  <c r="AB85" i="19"/>
  <c r="AC85" i="19"/>
  <c r="U86" i="19"/>
  <c r="V86" i="19"/>
  <c r="W86" i="19"/>
  <c r="X86" i="19"/>
  <c r="Y86" i="19"/>
  <c r="Z86" i="19"/>
  <c r="AA86" i="19"/>
  <c r="AB86" i="19"/>
  <c r="AC86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61" i="19"/>
  <c r="Q144" i="19" l="1"/>
  <c r="P144" i="19"/>
  <c r="O144" i="19"/>
  <c r="N144" i="19"/>
  <c r="M144" i="19"/>
  <c r="AH143" i="19"/>
  <c r="Q143" i="19"/>
  <c r="P143" i="19"/>
  <c r="O143" i="19"/>
  <c r="N143" i="19"/>
  <c r="M143" i="19"/>
  <c r="AF142" i="19"/>
  <c r="Q142" i="19"/>
  <c r="P142" i="19"/>
  <c r="O142" i="19"/>
  <c r="N142" i="19"/>
  <c r="M142" i="19"/>
  <c r="AE141" i="19"/>
  <c r="Q141" i="19"/>
  <c r="P141" i="19"/>
  <c r="O141" i="19"/>
  <c r="N141" i="19"/>
  <c r="M141" i="19"/>
  <c r="Q140" i="19"/>
  <c r="P140" i="19"/>
  <c r="O140" i="19"/>
  <c r="N140" i="19"/>
  <c r="M140" i="19"/>
  <c r="AH139" i="19"/>
  <c r="Q139" i="19"/>
  <c r="P139" i="19"/>
  <c r="O139" i="19"/>
  <c r="N139" i="19"/>
  <c r="M139" i="19"/>
  <c r="AF138" i="19"/>
  <c r="Q138" i="19"/>
  <c r="P138" i="19"/>
  <c r="O138" i="19"/>
  <c r="N138" i="19"/>
  <c r="M138" i="19"/>
  <c r="AE137" i="19"/>
  <c r="Q137" i="19"/>
  <c r="P137" i="19"/>
  <c r="O137" i="19"/>
  <c r="N137" i="19"/>
  <c r="M137" i="19"/>
  <c r="Q136" i="19"/>
  <c r="P136" i="19"/>
  <c r="O136" i="19"/>
  <c r="N136" i="19"/>
  <c r="M136" i="19"/>
  <c r="AH135" i="19"/>
  <c r="Q135" i="19"/>
  <c r="P135" i="19"/>
  <c r="O135" i="19"/>
  <c r="N135" i="19"/>
  <c r="M135" i="19"/>
  <c r="AF134" i="19"/>
  <c r="Q134" i="19"/>
  <c r="P134" i="19"/>
  <c r="O134" i="19"/>
  <c r="N134" i="19"/>
  <c r="M134" i="19"/>
  <c r="AE133" i="19"/>
  <c r="Q133" i="19"/>
  <c r="P133" i="19"/>
  <c r="O133" i="19"/>
  <c r="N133" i="19"/>
  <c r="M133" i="19"/>
  <c r="Q132" i="19"/>
  <c r="P132" i="19"/>
  <c r="O132" i="19"/>
  <c r="N132" i="19"/>
  <c r="M132" i="19"/>
  <c r="AH131" i="19"/>
  <c r="Q131" i="19"/>
  <c r="P131" i="19"/>
  <c r="O131" i="19"/>
  <c r="N131" i="19"/>
  <c r="M131" i="19"/>
  <c r="AF130" i="19"/>
  <c r="Q130" i="19"/>
  <c r="P130" i="19"/>
  <c r="O130" i="19"/>
  <c r="N130" i="19"/>
  <c r="M130" i="19"/>
  <c r="AE129" i="19"/>
  <c r="Q129" i="19"/>
  <c r="P129" i="19"/>
  <c r="O129" i="19"/>
  <c r="N129" i="19"/>
  <c r="M129" i="19"/>
  <c r="Q128" i="19"/>
  <c r="P128" i="19"/>
  <c r="O128" i="19"/>
  <c r="N128" i="19"/>
  <c r="M128" i="19"/>
  <c r="AG127" i="19"/>
  <c r="Q127" i="19"/>
  <c r="P127" i="19"/>
  <c r="O127" i="19"/>
  <c r="N127" i="19"/>
  <c r="M127" i="19"/>
  <c r="AH126" i="19"/>
  <c r="Q126" i="19"/>
  <c r="P126" i="19"/>
  <c r="O126" i="19"/>
  <c r="N126" i="19"/>
  <c r="M126" i="19"/>
  <c r="AE125" i="19"/>
  <c r="Q125" i="19"/>
  <c r="P125" i="19"/>
  <c r="O125" i="19"/>
  <c r="N125" i="19"/>
  <c r="M125" i="19"/>
  <c r="Q124" i="19"/>
  <c r="P124" i="19"/>
  <c r="O124" i="19"/>
  <c r="N124" i="19"/>
  <c r="M124" i="19"/>
  <c r="AG123" i="19"/>
  <c r="Q123" i="19"/>
  <c r="P123" i="19"/>
  <c r="O123" i="19"/>
  <c r="N123" i="19"/>
  <c r="M123" i="19"/>
  <c r="AH122" i="19"/>
  <c r="Q122" i="19"/>
  <c r="P122" i="19"/>
  <c r="O122" i="19"/>
  <c r="N122" i="19"/>
  <c r="M122" i="19"/>
  <c r="AE121" i="19"/>
  <c r="Q121" i="19"/>
  <c r="P121" i="19"/>
  <c r="O121" i="19"/>
  <c r="N121" i="19"/>
  <c r="M121" i="19"/>
  <c r="Q120" i="19"/>
  <c r="P120" i="19"/>
  <c r="O120" i="19"/>
  <c r="N120" i="19"/>
  <c r="M120" i="19"/>
  <c r="Q119" i="19"/>
  <c r="P119" i="19"/>
  <c r="O119" i="19"/>
  <c r="N119" i="19"/>
  <c r="M119" i="19"/>
  <c r="Q115" i="19"/>
  <c r="P115" i="19"/>
  <c r="O115" i="19"/>
  <c r="N115" i="19"/>
  <c r="M115" i="19"/>
  <c r="Q114" i="19"/>
  <c r="P114" i="19"/>
  <c r="O114" i="19"/>
  <c r="N114" i="19"/>
  <c r="M114" i="19"/>
  <c r="Q113" i="19"/>
  <c r="P113" i="19"/>
  <c r="O113" i="19"/>
  <c r="N113" i="19"/>
  <c r="M113" i="19"/>
  <c r="Q112" i="19"/>
  <c r="P112" i="19"/>
  <c r="O112" i="19"/>
  <c r="N112" i="19"/>
  <c r="M112" i="19"/>
  <c r="AH111" i="19"/>
  <c r="Q111" i="19"/>
  <c r="P111" i="19"/>
  <c r="O111" i="19"/>
  <c r="N111" i="19"/>
  <c r="M111" i="19"/>
  <c r="Q110" i="19"/>
  <c r="P110" i="19"/>
  <c r="O110" i="19"/>
  <c r="N110" i="19"/>
  <c r="M110" i="19"/>
  <c r="Q109" i="19"/>
  <c r="P109" i="19"/>
  <c r="O109" i="19"/>
  <c r="N109" i="19"/>
  <c r="M109" i="19"/>
  <c r="Q108" i="19"/>
  <c r="P108" i="19"/>
  <c r="O108" i="19"/>
  <c r="N108" i="19"/>
  <c r="M108" i="19"/>
  <c r="AH107" i="19"/>
  <c r="Q107" i="19"/>
  <c r="P107" i="19"/>
  <c r="O107" i="19"/>
  <c r="N107" i="19"/>
  <c r="M107" i="19"/>
  <c r="Q106" i="19"/>
  <c r="P106" i="19"/>
  <c r="O106" i="19"/>
  <c r="N106" i="19"/>
  <c r="M106" i="19"/>
  <c r="Q105" i="19"/>
  <c r="P105" i="19"/>
  <c r="O105" i="19"/>
  <c r="N105" i="19"/>
  <c r="M105" i="19"/>
  <c r="Q104" i="19"/>
  <c r="P104" i="19"/>
  <c r="O104" i="19"/>
  <c r="N104" i="19"/>
  <c r="M104" i="19"/>
  <c r="AH103" i="19"/>
  <c r="Q103" i="19"/>
  <c r="P103" i="19"/>
  <c r="O103" i="19"/>
  <c r="N103" i="19"/>
  <c r="M103" i="19"/>
  <c r="Q102" i="19"/>
  <c r="P102" i="19"/>
  <c r="O102" i="19"/>
  <c r="N102" i="19"/>
  <c r="M102" i="19"/>
  <c r="Q101" i="19"/>
  <c r="P101" i="19"/>
  <c r="O101" i="19"/>
  <c r="N101" i="19"/>
  <c r="M101" i="19"/>
  <c r="Q100" i="19"/>
  <c r="P100" i="19"/>
  <c r="O100" i="19"/>
  <c r="N100" i="19"/>
  <c r="M100" i="19"/>
  <c r="AH99" i="19"/>
  <c r="Q99" i="19"/>
  <c r="P99" i="19"/>
  <c r="O99" i="19"/>
  <c r="N99" i="19"/>
  <c r="M99" i="19"/>
  <c r="Q98" i="19"/>
  <c r="P98" i="19"/>
  <c r="O98" i="19"/>
  <c r="N98" i="19"/>
  <c r="M98" i="19"/>
  <c r="Q97" i="19"/>
  <c r="P97" i="19"/>
  <c r="O97" i="19"/>
  <c r="N97" i="19"/>
  <c r="M97" i="19"/>
  <c r="Q96" i="19"/>
  <c r="P96" i="19"/>
  <c r="O96" i="19"/>
  <c r="N96" i="19"/>
  <c r="M96" i="19"/>
  <c r="AH95" i="19"/>
  <c r="Q95" i="19"/>
  <c r="P95" i="19"/>
  <c r="O95" i="19"/>
  <c r="N95" i="19"/>
  <c r="M95" i="19"/>
  <c r="Q94" i="19"/>
  <c r="P94" i="19"/>
  <c r="O94" i="19"/>
  <c r="N94" i="19"/>
  <c r="M94" i="19"/>
  <c r="Q93" i="19"/>
  <c r="P93" i="19"/>
  <c r="O93" i="19"/>
  <c r="N93" i="19"/>
  <c r="M93" i="19"/>
  <c r="Q92" i="19"/>
  <c r="P92" i="19"/>
  <c r="O92" i="19"/>
  <c r="N92" i="19"/>
  <c r="M92" i="19"/>
  <c r="AH91" i="19"/>
  <c r="Q91" i="19"/>
  <c r="P91" i="19"/>
  <c r="O91" i="19"/>
  <c r="N91" i="19"/>
  <c r="M91" i="19"/>
  <c r="Q90" i="19"/>
  <c r="P90" i="19"/>
  <c r="O90" i="19"/>
  <c r="N90" i="19"/>
  <c r="M90" i="19"/>
  <c r="Q86" i="19"/>
  <c r="P86" i="19"/>
  <c r="O86" i="19"/>
  <c r="N86" i="19"/>
  <c r="M86" i="19"/>
  <c r="Q85" i="19"/>
  <c r="P85" i="19"/>
  <c r="O85" i="19"/>
  <c r="N85" i="19"/>
  <c r="M85" i="19"/>
  <c r="AH84" i="19"/>
  <c r="Q84" i="19"/>
  <c r="P84" i="19"/>
  <c r="O84" i="19"/>
  <c r="N84" i="19"/>
  <c r="M84" i="19"/>
  <c r="Q83" i="19"/>
  <c r="P83" i="19"/>
  <c r="O83" i="19"/>
  <c r="N83" i="19"/>
  <c r="M83" i="19"/>
  <c r="Q82" i="19"/>
  <c r="P82" i="19"/>
  <c r="O82" i="19"/>
  <c r="N82" i="19"/>
  <c r="M82" i="19"/>
  <c r="Q81" i="19"/>
  <c r="P81" i="19"/>
  <c r="O81" i="19"/>
  <c r="N81" i="19"/>
  <c r="M81" i="19"/>
  <c r="AH80" i="19"/>
  <c r="Q80" i="19"/>
  <c r="P80" i="19"/>
  <c r="O80" i="19"/>
  <c r="N80" i="19"/>
  <c r="M80" i="19"/>
  <c r="Q79" i="19"/>
  <c r="P79" i="19"/>
  <c r="O79" i="19"/>
  <c r="N79" i="19"/>
  <c r="M79" i="19"/>
  <c r="Q78" i="19"/>
  <c r="P78" i="19"/>
  <c r="O78" i="19"/>
  <c r="N78" i="19"/>
  <c r="M78" i="19"/>
  <c r="Q77" i="19"/>
  <c r="P77" i="19"/>
  <c r="O77" i="19"/>
  <c r="N77" i="19"/>
  <c r="M77" i="19"/>
  <c r="AH76" i="19"/>
  <c r="Q76" i="19"/>
  <c r="P76" i="19"/>
  <c r="O76" i="19"/>
  <c r="N76" i="19"/>
  <c r="M76" i="19"/>
  <c r="Q75" i="19"/>
  <c r="P75" i="19"/>
  <c r="O75" i="19"/>
  <c r="N75" i="19"/>
  <c r="M75" i="19"/>
  <c r="Q74" i="19"/>
  <c r="P74" i="19"/>
  <c r="O74" i="19"/>
  <c r="N74" i="19"/>
  <c r="M74" i="19"/>
  <c r="Q73" i="19"/>
  <c r="P73" i="19"/>
  <c r="O73" i="19"/>
  <c r="N73" i="19"/>
  <c r="M73" i="19"/>
  <c r="AH72" i="19"/>
  <c r="Q72" i="19"/>
  <c r="P72" i="19"/>
  <c r="O72" i="19"/>
  <c r="N72" i="19"/>
  <c r="M72" i="19"/>
  <c r="Q71" i="19"/>
  <c r="P71" i="19"/>
  <c r="O71" i="19"/>
  <c r="N71" i="19"/>
  <c r="M71" i="19"/>
  <c r="Q70" i="19"/>
  <c r="P70" i="19"/>
  <c r="O70" i="19"/>
  <c r="N70" i="19"/>
  <c r="M70" i="19"/>
  <c r="Q69" i="19"/>
  <c r="P69" i="19"/>
  <c r="O69" i="19"/>
  <c r="N69" i="19"/>
  <c r="M69" i="19"/>
  <c r="AH68" i="19"/>
  <c r="Q68" i="19"/>
  <c r="P68" i="19"/>
  <c r="O68" i="19"/>
  <c r="N68" i="19"/>
  <c r="M68" i="19"/>
  <c r="Q67" i="19"/>
  <c r="P67" i="19"/>
  <c r="O67" i="19"/>
  <c r="N67" i="19"/>
  <c r="M67" i="19"/>
  <c r="Q66" i="19"/>
  <c r="P66" i="19"/>
  <c r="O66" i="19"/>
  <c r="N66" i="19"/>
  <c r="M66" i="19"/>
  <c r="Q65" i="19"/>
  <c r="P65" i="19"/>
  <c r="O65" i="19"/>
  <c r="N65" i="19"/>
  <c r="M65" i="19"/>
  <c r="AH64" i="19"/>
  <c r="Q64" i="19"/>
  <c r="P64" i="19"/>
  <c r="O64" i="19"/>
  <c r="N64" i="19"/>
  <c r="M64" i="19"/>
  <c r="Q63" i="19"/>
  <c r="P63" i="19"/>
  <c r="O63" i="19"/>
  <c r="N63" i="19"/>
  <c r="M63" i="19"/>
  <c r="Q62" i="19"/>
  <c r="P62" i="19"/>
  <c r="O62" i="19"/>
  <c r="N62" i="19"/>
  <c r="M62" i="19"/>
  <c r="Q61" i="19"/>
  <c r="P61" i="19"/>
  <c r="O61" i="19"/>
  <c r="N61" i="19"/>
  <c r="M61" i="19"/>
  <c r="AG119" i="19" l="1"/>
  <c r="AH144" i="19"/>
  <c r="AE119" i="19"/>
  <c r="AH119" i="19"/>
  <c r="AE144" i="19"/>
  <c r="AH115" i="19"/>
  <c r="AF144" i="19"/>
  <c r="AE140" i="19"/>
  <c r="AF141" i="19"/>
  <c r="AH142" i="19"/>
  <c r="AF140" i="19"/>
  <c r="AH141" i="19"/>
  <c r="AE143" i="19"/>
  <c r="AH140" i="19"/>
  <c r="AE142" i="19"/>
  <c r="AF143" i="19"/>
  <c r="AH125" i="19"/>
  <c r="AG126" i="19"/>
  <c r="AE128" i="19"/>
  <c r="AF129" i="19"/>
  <c r="AG125" i="19"/>
  <c r="AE127" i="19"/>
  <c r="AH128" i="19"/>
  <c r="AH129" i="19"/>
  <c r="AE126" i="19"/>
  <c r="AH127" i="19"/>
  <c r="AD128" i="19"/>
  <c r="AE120" i="19"/>
  <c r="AG122" i="19"/>
  <c r="AH120" i="19"/>
  <c r="AG121" i="19"/>
  <c r="AE123" i="19"/>
  <c r="AH124" i="19"/>
  <c r="AH121" i="19"/>
  <c r="AE124" i="19"/>
  <c r="AG120" i="19"/>
  <c r="AE122" i="19"/>
  <c r="AH123" i="19"/>
  <c r="AG124" i="19"/>
  <c r="AE136" i="19"/>
  <c r="AF137" i="19"/>
  <c r="AH138" i="19"/>
  <c r="AE135" i="19"/>
  <c r="AF136" i="19"/>
  <c r="AH137" i="19"/>
  <c r="AE139" i="19"/>
  <c r="AF135" i="19"/>
  <c r="AH136" i="19"/>
  <c r="AE138" i="19"/>
  <c r="AF139" i="19"/>
  <c r="AH130" i="19"/>
  <c r="AF133" i="19"/>
  <c r="AE131" i="19"/>
  <c r="AF132" i="19"/>
  <c r="AH133" i="19"/>
  <c r="AE132" i="19"/>
  <c r="AH134" i="19"/>
  <c r="AE130" i="19"/>
  <c r="AF131" i="19"/>
  <c r="AH132" i="19"/>
  <c r="AE134" i="19"/>
  <c r="AH90" i="19"/>
  <c r="AH114" i="19"/>
  <c r="AH113" i="19"/>
  <c r="AH112" i="19"/>
  <c r="AH97" i="19"/>
  <c r="AH98" i="19"/>
  <c r="AH96" i="19"/>
  <c r="AH100" i="19"/>
  <c r="AH94" i="19"/>
  <c r="AH93" i="19"/>
  <c r="AH92" i="19"/>
  <c r="AH79" i="19"/>
  <c r="AH106" i="19"/>
  <c r="AH110" i="19"/>
  <c r="AH78" i="19"/>
  <c r="AH109" i="19"/>
  <c r="AH77" i="19"/>
  <c r="AH81" i="19"/>
  <c r="AH108" i="19"/>
  <c r="AH102" i="19"/>
  <c r="AH101" i="19"/>
  <c r="AH105" i="19"/>
  <c r="AH104" i="19"/>
  <c r="AH86" i="19"/>
  <c r="AH83" i="19"/>
  <c r="AH82" i="19"/>
  <c r="AH85" i="19"/>
  <c r="AH67" i="19"/>
  <c r="AH71" i="19"/>
  <c r="AH70" i="19"/>
  <c r="AH69" i="19"/>
  <c r="AH63" i="19"/>
  <c r="AH66" i="19"/>
  <c r="AH62" i="19"/>
  <c r="AH65" i="19"/>
  <c r="AH75" i="19"/>
  <c r="AH74" i="19"/>
  <c r="AH73" i="19"/>
  <c r="AH61" i="19"/>
  <c r="AF119" i="19"/>
  <c r="AF120" i="19"/>
  <c r="AF121" i="19"/>
  <c r="AF122" i="19"/>
  <c r="AF123" i="19"/>
  <c r="AF124" i="19"/>
  <c r="AF125" i="19"/>
  <c r="AF126" i="19"/>
  <c r="AF127" i="19"/>
  <c r="AF128" i="19"/>
  <c r="AG128" i="19"/>
  <c r="AG129" i="19"/>
  <c r="AG130" i="19"/>
  <c r="AG131" i="19"/>
  <c r="AG132" i="19"/>
  <c r="AG133" i="19"/>
  <c r="AG134" i="19"/>
  <c r="AG135" i="19"/>
  <c r="AG136" i="19"/>
  <c r="AG137" i="19"/>
  <c r="AG138" i="19"/>
  <c r="AG139" i="19"/>
  <c r="AG140" i="19"/>
  <c r="AG141" i="19"/>
  <c r="AG142" i="19"/>
  <c r="AG143" i="19"/>
  <c r="AG144" i="19"/>
  <c r="AD119" i="19"/>
  <c r="AD120" i="19"/>
  <c r="AD121" i="19"/>
  <c r="AD122" i="19"/>
  <c r="AD123" i="19"/>
  <c r="AD124" i="19"/>
  <c r="AD125" i="19"/>
  <c r="AD126" i="19"/>
  <c r="AD127" i="19"/>
  <c r="AD129" i="19"/>
  <c r="AD130" i="19"/>
  <c r="AD131" i="19"/>
  <c r="AD132" i="19"/>
  <c r="AD133" i="19"/>
  <c r="AD134" i="19"/>
  <c r="AD135" i="19"/>
  <c r="AD136" i="19"/>
  <c r="AD137" i="19"/>
  <c r="AD138" i="19"/>
  <c r="AD139" i="19"/>
  <c r="AD140" i="19"/>
  <c r="AD141" i="19"/>
  <c r="AD142" i="19"/>
  <c r="AD143" i="19"/>
  <c r="AD144" i="19"/>
  <c r="AE90" i="19"/>
  <c r="AE91" i="19"/>
  <c r="AE92" i="19"/>
  <c r="AE93" i="19"/>
  <c r="AE94" i="19"/>
  <c r="AE95" i="19"/>
  <c r="AE96" i="19"/>
  <c r="AE97" i="19"/>
  <c r="AE98" i="19"/>
  <c r="AE99" i="19"/>
  <c r="AE100" i="19"/>
  <c r="AE101" i="19"/>
  <c r="AE102" i="19"/>
  <c r="AE103" i="19"/>
  <c r="AE104" i="19"/>
  <c r="AE105" i="19"/>
  <c r="AE106" i="19"/>
  <c r="AE107" i="19"/>
  <c r="AE108" i="19"/>
  <c r="AE109" i="19"/>
  <c r="AE110" i="19"/>
  <c r="AE111" i="19"/>
  <c r="AE112" i="19"/>
  <c r="AE113" i="19"/>
  <c r="AE114" i="19"/>
  <c r="AE115" i="19"/>
  <c r="AF90" i="19"/>
  <c r="AF91" i="19"/>
  <c r="AF92" i="19"/>
  <c r="AF93" i="19"/>
  <c r="AF94" i="19"/>
  <c r="AF95" i="19"/>
  <c r="AF96" i="19"/>
  <c r="AF97" i="19"/>
  <c r="AF98" i="19"/>
  <c r="AF99" i="19"/>
  <c r="AF100" i="19"/>
  <c r="AF101" i="19"/>
  <c r="AF102" i="19"/>
  <c r="AF103" i="19"/>
  <c r="AF104" i="19"/>
  <c r="AF105" i="19"/>
  <c r="AF106" i="19"/>
  <c r="AF107" i="19"/>
  <c r="AF108" i="19"/>
  <c r="AF109" i="19"/>
  <c r="AF110" i="19"/>
  <c r="AF111" i="19"/>
  <c r="AF112" i="19"/>
  <c r="AF113" i="19"/>
  <c r="AF114" i="19"/>
  <c r="AF115" i="19"/>
  <c r="AG90" i="19"/>
  <c r="AG91" i="19"/>
  <c r="AG92" i="19"/>
  <c r="AG93" i="19"/>
  <c r="AG94" i="19"/>
  <c r="AG95" i="19"/>
  <c r="AG96" i="19"/>
  <c r="AG97" i="19"/>
  <c r="AG98" i="19"/>
  <c r="AG99" i="19"/>
  <c r="AG100" i="19"/>
  <c r="AG101" i="19"/>
  <c r="AG102" i="19"/>
  <c r="AG103" i="19"/>
  <c r="AG104" i="19"/>
  <c r="AG105" i="19"/>
  <c r="AG106" i="19"/>
  <c r="AG107" i="19"/>
  <c r="AG108" i="19"/>
  <c r="AG109" i="19"/>
  <c r="AG110" i="19"/>
  <c r="AG111" i="19"/>
  <c r="AG112" i="19"/>
  <c r="AG113" i="19"/>
  <c r="AG114" i="19"/>
  <c r="AG115" i="19"/>
  <c r="AD90" i="19"/>
  <c r="AD91" i="19"/>
  <c r="AD92" i="19"/>
  <c r="AD93" i="19"/>
  <c r="AD94" i="19"/>
  <c r="AD95" i="19"/>
  <c r="AD96" i="19"/>
  <c r="AD97" i="19"/>
  <c r="AD98" i="19"/>
  <c r="AD99" i="19"/>
  <c r="AD100" i="19"/>
  <c r="AD101" i="19"/>
  <c r="AD102" i="19"/>
  <c r="AD103" i="19"/>
  <c r="AD104" i="19"/>
  <c r="AD105" i="19"/>
  <c r="AD106" i="19"/>
  <c r="AD107" i="19"/>
  <c r="AD108" i="19"/>
  <c r="AD109" i="19"/>
  <c r="AD110" i="19"/>
  <c r="AD111" i="19"/>
  <c r="AD112" i="19"/>
  <c r="AD113" i="19"/>
  <c r="AD114" i="19"/>
  <c r="AD115" i="19"/>
  <c r="AE61" i="19"/>
  <c r="AE62" i="19"/>
  <c r="AE63" i="19"/>
  <c r="AE64" i="19"/>
  <c r="AE65" i="19"/>
  <c r="AE66" i="19"/>
  <c r="AE67" i="19"/>
  <c r="AE68" i="19"/>
  <c r="AE69" i="19"/>
  <c r="AE70" i="19"/>
  <c r="AE71" i="19"/>
  <c r="AE72" i="19"/>
  <c r="AE73" i="19"/>
  <c r="AE74" i="19"/>
  <c r="AE75" i="19"/>
  <c r="AE76" i="19"/>
  <c r="AE77" i="19"/>
  <c r="AE78" i="19"/>
  <c r="AE79" i="19"/>
  <c r="AE80" i="19"/>
  <c r="AE81" i="19"/>
  <c r="AE82" i="19"/>
  <c r="AE83" i="19"/>
  <c r="AE84" i="19"/>
  <c r="AE85" i="19"/>
  <c r="AE86" i="19"/>
  <c r="AF61" i="19"/>
  <c r="AF62" i="19"/>
  <c r="AF63" i="19"/>
  <c r="AF64" i="19"/>
  <c r="AF65" i="19"/>
  <c r="AF66" i="19"/>
  <c r="AF67" i="19"/>
  <c r="AF68" i="19"/>
  <c r="AF69" i="19"/>
  <c r="AF70" i="19"/>
  <c r="AF71" i="19"/>
  <c r="AF72" i="19"/>
  <c r="AF73" i="19"/>
  <c r="AF74" i="19"/>
  <c r="AF75" i="19"/>
  <c r="AF76" i="19"/>
  <c r="AF77" i="19"/>
  <c r="AF78" i="19"/>
  <c r="AF79" i="19"/>
  <c r="AF80" i="19"/>
  <c r="AF81" i="19"/>
  <c r="AF82" i="19"/>
  <c r="AF83" i="19"/>
  <c r="AF84" i="19"/>
  <c r="AF85" i="19"/>
  <c r="AF86" i="19"/>
  <c r="AG86" i="19"/>
  <c r="AG61" i="19"/>
  <c r="AG62" i="19"/>
  <c r="AG63" i="19"/>
  <c r="AG64" i="19"/>
  <c r="AG65" i="19"/>
  <c r="AG66" i="19"/>
  <c r="AG67" i="19"/>
  <c r="AG68" i="19"/>
  <c r="AG69" i="19"/>
  <c r="AG70" i="19"/>
  <c r="AG71" i="19"/>
  <c r="AG72" i="19"/>
  <c r="AG73" i="19"/>
  <c r="AG74" i="19"/>
  <c r="AG75" i="19"/>
  <c r="AG76" i="19"/>
  <c r="AG77" i="19"/>
  <c r="AG78" i="19"/>
  <c r="AG79" i="19"/>
  <c r="AG80" i="19"/>
  <c r="AG81" i="19"/>
  <c r="AG82" i="19"/>
  <c r="AG83" i="19"/>
  <c r="AG84" i="19"/>
  <c r="AG85" i="19"/>
  <c r="AD61" i="19"/>
  <c r="AD62" i="19"/>
  <c r="AD63" i="19"/>
  <c r="AD64" i="19"/>
  <c r="AD65" i="19"/>
  <c r="AD66" i="19"/>
  <c r="AD67" i="19"/>
  <c r="AD68" i="19"/>
  <c r="AD69" i="19"/>
  <c r="AD70" i="19"/>
  <c r="AD71" i="19"/>
  <c r="AD72" i="19"/>
  <c r="AD73" i="19"/>
  <c r="AD74" i="19"/>
  <c r="AD75" i="19"/>
  <c r="AD76" i="19"/>
  <c r="AD77" i="19"/>
  <c r="AD78" i="19"/>
  <c r="AD79" i="19"/>
  <c r="AD80" i="19"/>
  <c r="AD81" i="19"/>
  <c r="AD82" i="19"/>
  <c r="AD83" i="19"/>
  <c r="AD84" i="19"/>
  <c r="AD85" i="19"/>
  <c r="AD86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U32" i="19"/>
  <c r="V32" i="19"/>
  <c r="W32" i="19"/>
  <c r="X32" i="19"/>
  <c r="Y32" i="19"/>
  <c r="Z32" i="19"/>
  <c r="AA32" i="19"/>
  <c r="AB32" i="19"/>
  <c r="AC32" i="19"/>
  <c r="U33" i="19"/>
  <c r="V33" i="19"/>
  <c r="W33" i="19"/>
  <c r="AG33" i="19" s="1"/>
  <c r="X33" i="19"/>
  <c r="Y33" i="19"/>
  <c r="Z33" i="19"/>
  <c r="AA33" i="19"/>
  <c r="AB33" i="19"/>
  <c r="AC33" i="19"/>
  <c r="U34" i="19"/>
  <c r="V34" i="19"/>
  <c r="W34" i="19"/>
  <c r="X34" i="19"/>
  <c r="Y34" i="19"/>
  <c r="Z34" i="19"/>
  <c r="AA34" i="19"/>
  <c r="AB34" i="19"/>
  <c r="AC34" i="19"/>
  <c r="U35" i="19"/>
  <c r="AH35" i="19" s="1"/>
  <c r="V35" i="19"/>
  <c r="W35" i="19"/>
  <c r="X35" i="19"/>
  <c r="Y35" i="19"/>
  <c r="Z35" i="19"/>
  <c r="AA35" i="19"/>
  <c r="AB35" i="19"/>
  <c r="AC35" i="19"/>
  <c r="U36" i="19"/>
  <c r="V36" i="19"/>
  <c r="W36" i="19"/>
  <c r="AG36" i="19" s="1"/>
  <c r="X36" i="19"/>
  <c r="AH36" i="19" s="1"/>
  <c r="Y36" i="19"/>
  <c r="Z36" i="19"/>
  <c r="AA36" i="19"/>
  <c r="AB36" i="19"/>
  <c r="AC36" i="19"/>
  <c r="U37" i="19"/>
  <c r="V37" i="19"/>
  <c r="W37" i="19"/>
  <c r="AG37" i="19" s="1"/>
  <c r="X37" i="19"/>
  <c r="Y37" i="19"/>
  <c r="Z37" i="19"/>
  <c r="AA37" i="19"/>
  <c r="AB37" i="19"/>
  <c r="AC37" i="19"/>
  <c r="U38" i="19"/>
  <c r="V38" i="19"/>
  <c r="W38" i="19"/>
  <c r="X38" i="19"/>
  <c r="Y38" i="19"/>
  <c r="Z38" i="19"/>
  <c r="AA38" i="19"/>
  <c r="AB38" i="19"/>
  <c r="AC38" i="19"/>
  <c r="U39" i="19"/>
  <c r="V39" i="19"/>
  <c r="W39" i="19"/>
  <c r="X39" i="19"/>
  <c r="Y39" i="19"/>
  <c r="Z39" i="19"/>
  <c r="AA39" i="19"/>
  <c r="AB39" i="19"/>
  <c r="AC39" i="19"/>
  <c r="U40" i="19"/>
  <c r="V40" i="19"/>
  <c r="W40" i="19"/>
  <c r="X40" i="19"/>
  <c r="Y40" i="19"/>
  <c r="Z40" i="19"/>
  <c r="AA40" i="19"/>
  <c r="AB40" i="19"/>
  <c r="AC40" i="19"/>
  <c r="U41" i="19"/>
  <c r="V41" i="19"/>
  <c r="W41" i="19"/>
  <c r="X41" i="19"/>
  <c r="AH41" i="19" s="1"/>
  <c r="Y41" i="19"/>
  <c r="Z41" i="19"/>
  <c r="AA41" i="19"/>
  <c r="AB41" i="19"/>
  <c r="AC41" i="19"/>
  <c r="U42" i="19"/>
  <c r="V42" i="19"/>
  <c r="W42" i="19"/>
  <c r="X42" i="19"/>
  <c r="Y42" i="19"/>
  <c r="Z42" i="19"/>
  <c r="AA42" i="19"/>
  <c r="AB42" i="19"/>
  <c r="AC42" i="19"/>
  <c r="U43" i="19"/>
  <c r="V43" i="19"/>
  <c r="W43" i="19"/>
  <c r="AG43" i="19" s="1"/>
  <c r="X43" i="19"/>
  <c r="Y43" i="19"/>
  <c r="Z43" i="19"/>
  <c r="AA43" i="19"/>
  <c r="AB43" i="19"/>
  <c r="AC43" i="19"/>
  <c r="U44" i="19"/>
  <c r="V44" i="19"/>
  <c r="W44" i="19"/>
  <c r="X44" i="19"/>
  <c r="Y44" i="19"/>
  <c r="Z44" i="19"/>
  <c r="AA44" i="19"/>
  <c r="AB44" i="19"/>
  <c r="AC44" i="19"/>
  <c r="U45" i="19"/>
  <c r="AG45" i="19" s="1"/>
  <c r="V45" i="19"/>
  <c r="W45" i="19"/>
  <c r="X45" i="19"/>
  <c r="Y45" i="19"/>
  <c r="Z45" i="19"/>
  <c r="AA45" i="19"/>
  <c r="AB45" i="19"/>
  <c r="AC45" i="19"/>
  <c r="U46" i="19"/>
  <c r="V46" i="19"/>
  <c r="W46" i="19"/>
  <c r="AG46" i="19" s="1"/>
  <c r="X46" i="19"/>
  <c r="AF46" i="19" s="1"/>
  <c r="Y46" i="19"/>
  <c r="Z46" i="19"/>
  <c r="AA46" i="19"/>
  <c r="AB46" i="19"/>
  <c r="AC46" i="19"/>
  <c r="U47" i="19"/>
  <c r="V47" i="19"/>
  <c r="W47" i="19"/>
  <c r="AG47" i="19" s="1"/>
  <c r="X47" i="19"/>
  <c r="Y47" i="19"/>
  <c r="Z47" i="19"/>
  <c r="AA47" i="19"/>
  <c r="AB47" i="19"/>
  <c r="AC47" i="19"/>
  <c r="U48" i="19"/>
  <c r="V48" i="19"/>
  <c r="W48" i="19"/>
  <c r="X48" i="19"/>
  <c r="Y48" i="19"/>
  <c r="Z48" i="19"/>
  <c r="AA48" i="19"/>
  <c r="AB48" i="19"/>
  <c r="AC48" i="19"/>
  <c r="U49" i="19"/>
  <c r="V49" i="19"/>
  <c r="W49" i="19"/>
  <c r="X49" i="19"/>
  <c r="Y49" i="19"/>
  <c r="Z49" i="19"/>
  <c r="AA49" i="19"/>
  <c r="AB49" i="19"/>
  <c r="AC49" i="19"/>
  <c r="U50" i="19"/>
  <c r="V50" i="19"/>
  <c r="W50" i="19"/>
  <c r="X50" i="19"/>
  <c r="Y50" i="19"/>
  <c r="Z50" i="19"/>
  <c r="AA50" i="19"/>
  <c r="AB50" i="19"/>
  <c r="AC50" i="19"/>
  <c r="U51" i="19"/>
  <c r="V51" i="19"/>
  <c r="W51" i="19"/>
  <c r="X51" i="19"/>
  <c r="Y51" i="19"/>
  <c r="Z51" i="19"/>
  <c r="AA51" i="19"/>
  <c r="AB51" i="19"/>
  <c r="AC51" i="19"/>
  <c r="U52" i="19"/>
  <c r="V52" i="19"/>
  <c r="W52" i="19"/>
  <c r="X52" i="19"/>
  <c r="Y52" i="19"/>
  <c r="Z52" i="19"/>
  <c r="AA52" i="19"/>
  <c r="AB52" i="19"/>
  <c r="AC52" i="19"/>
  <c r="U53" i="19"/>
  <c r="V53" i="19"/>
  <c r="W53" i="19"/>
  <c r="X53" i="19"/>
  <c r="Y53" i="19"/>
  <c r="Z53" i="19"/>
  <c r="AA53" i="19"/>
  <c r="AB53" i="19"/>
  <c r="AC53" i="19"/>
  <c r="U54" i="19"/>
  <c r="AG54" i="19" s="1"/>
  <c r="V54" i="19"/>
  <c r="W54" i="19"/>
  <c r="X54" i="19"/>
  <c r="Y54" i="19"/>
  <c r="Z54" i="19"/>
  <c r="AA54" i="19"/>
  <c r="AB54" i="19"/>
  <c r="AC54" i="19"/>
  <c r="U55" i="19"/>
  <c r="V55" i="19"/>
  <c r="W55" i="19"/>
  <c r="AG55" i="19" s="1"/>
  <c r="X55" i="19"/>
  <c r="AF55" i="19" s="1"/>
  <c r="Y55" i="19"/>
  <c r="Z55" i="19"/>
  <c r="AA55" i="19"/>
  <c r="AB55" i="19"/>
  <c r="AC55" i="19"/>
  <c r="U56" i="19"/>
  <c r="V56" i="19"/>
  <c r="W56" i="19"/>
  <c r="AG56" i="19" s="1"/>
  <c r="X56" i="19"/>
  <c r="Y56" i="19"/>
  <c r="Z56" i="19"/>
  <c r="AA56" i="19"/>
  <c r="AB56" i="19"/>
  <c r="AC56" i="19"/>
  <c r="U57" i="19"/>
  <c r="AG57" i="19" s="1"/>
  <c r="V57" i="19"/>
  <c r="W57" i="19"/>
  <c r="X57" i="19"/>
  <c r="Y57" i="19"/>
  <c r="Z57" i="19"/>
  <c r="AA57" i="19"/>
  <c r="AB57" i="19"/>
  <c r="AC57" i="19"/>
  <c r="T33" i="19"/>
  <c r="AH33" i="19" s="1"/>
  <c r="T34" i="19"/>
  <c r="AG34" i="19" s="1"/>
  <c r="T35" i="19"/>
  <c r="AF35" i="19" s="1"/>
  <c r="T36" i="19"/>
  <c r="AE36" i="19" s="1"/>
  <c r="T37" i="19"/>
  <c r="AH37" i="19" s="1"/>
  <c r="T38" i="19"/>
  <c r="AH38" i="19" s="1"/>
  <c r="T39" i="19"/>
  <c r="AH39" i="19" s="1"/>
  <c r="T40" i="19"/>
  <c r="AG40" i="19" s="1"/>
  <c r="T41" i="19"/>
  <c r="AG41" i="19" s="1"/>
  <c r="T42" i="19"/>
  <c r="AH42" i="19" s="1"/>
  <c r="T43" i="19"/>
  <c r="AF43" i="19" s="1"/>
  <c r="T44" i="19"/>
  <c r="AG44" i="19" s="1"/>
  <c r="T45" i="19"/>
  <c r="AH45" i="19" s="1"/>
  <c r="T46" i="19"/>
  <c r="AE46" i="19" s="1"/>
  <c r="T47" i="19"/>
  <c r="AF47" i="19" s="1"/>
  <c r="T48" i="19"/>
  <c r="AH48" i="19" s="1"/>
  <c r="T49" i="19"/>
  <c r="AH49" i="19" s="1"/>
  <c r="T50" i="19"/>
  <c r="AH50" i="19" s="1"/>
  <c r="T51" i="19"/>
  <c r="AH51" i="19" s="1"/>
  <c r="T52" i="19"/>
  <c r="AH52" i="19" s="1"/>
  <c r="T53" i="19"/>
  <c r="AG53" i="19" s="1"/>
  <c r="T54" i="19"/>
  <c r="AH54" i="19" s="1"/>
  <c r="T55" i="19"/>
  <c r="AE55" i="19" s="1"/>
  <c r="T56" i="19"/>
  <c r="AF56" i="19" s="1"/>
  <c r="T57" i="19"/>
  <c r="AH57" i="19" s="1"/>
  <c r="T32" i="19"/>
  <c r="AF32" i="19" s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Q32" i="19"/>
  <c r="P32" i="19"/>
  <c r="O32" i="19"/>
  <c r="N32" i="19"/>
  <c r="M32" i="19"/>
  <c r="M3" i="19"/>
  <c r="Q3" i="19"/>
  <c r="P3" i="19"/>
  <c r="O3" i="19"/>
  <c r="N3" i="19"/>
  <c r="AE57" i="19" l="1"/>
  <c r="AF57" i="19"/>
  <c r="AD57" i="19"/>
  <c r="AD53" i="19"/>
  <c r="AE54" i="19"/>
  <c r="AH53" i="19"/>
  <c r="AD56" i="19"/>
  <c r="AE53" i="19"/>
  <c r="AF54" i="19"/>
  <c r="AH56" i="19"/>
  <c r="AD55" i="19"/>
  <c r="AE56" i="19"/>
  <c r="AF53" i="19"/>
  <c r="AH55" i="19"/>
  <c r="AD54" i="19"/>
  <c r="AD41" i="19"/>
  <c r="AE39" i="19"/>
  <c r="AF41" i="19"/>
  <c r="AG39" i="19"/>
  <c r="AD40" i="19"/>
  <c r="AE42" i="19"/>
  <c r="AE38" i="19"/>
  <c r="AF40" i="19"/>
  <c r="AG42" i="19"/>
  <c r="AG38" i="19"/>
  <c r="AH40" i="19"/>
  <c r="AD39" i="19"/>
  <c r="AE41" i="19"/>
  <c r="AF39" i="19"/>
  <c r="AD42" i="19"/>
  <c r="AD38" i="19"/>
  <c r="AE40" i="19"/>
  <c r="AF42" i="19"/>
  <c r="AF38" i="19"/>
  <c r="AE35" i="19"/>
  <c r="AF37" i="19"/>
  <c r="AD34" i="19"/>
  <c r="AE37" i="19"/>
  <c r="AE33" i="19"/>
  <c r="AF36" i="19"/>
  <c r="AG35" i="19"/>
  <c r="AH34" i="19"/>
  <c r="AD36" i="19"/>
  <c r="AF34" i="19"/>
  <c r="AD35" i="19"/>
  <c r="AE34" i="19"/>
  <c r="AF33" i="19"/>
  <c r="AD37" i="19"/>
  <c r="AD33" i="19"/>
  <c r="AD49" i="19"/>
  <c r="AG49" i="19"/>
  <c r="AD52" i="19"/>
  <c r="AD48" i="19"/>
  <c r="AE52" i="19"/>
  <c r="AE48" i="19"/>
  <c r="AF52" i="19"/>
  <c r="AF48" i="19"/>
  <c r="AG52" i="19"/>
  <c r="AG48" i="19"/>
  <c r="AE49" i="19"/>
  <c r="AD51" i="19"/>
  <c r="AE51" i="19"/>
  <c r="AF51" i="19"/>
  <c r="AG51" i="19"/>
  <c r="AF49" i="19"/>
  <c r="AD50" i="19"/>
  <c r="AE50" i="19"/>
  <c r="AF50" i="19"/>
  <c r="AG50" i="19"/>
  <c r="AD44" i="19"/>
  <c r="AE45" i="19"/>
  <c r="AH44" i="19"/>
  <c r="AD47" i="19"/>
  <c r="AD43" i="19"/>
  <c r="AE44" i="19"/>
  <c r="AF45" i="19"/>
  <c r="AH47" i="19"/>
  <c r="AH43" i="19"/>
  <c r="AD46" i="19"/>
  <c r="AE47" i="19"/>
  <c r="AE43" i="19"/>
  <c r="AF44" i="19"/>
  <c r="AH46" i="19"/>
  <c r="AD45" i="19"/>
  <c r="AE32" i="19"/>
  <c r="AG32" i="19"/>
  <c r="AD32" i="19"/>
  <c r="AH32" i="19"/>
  <c r="D32" i="18" l="1"/>
  <c r="E32" i="18"/>
  <c r="F32" i="18"/>
  <c r="C32" i="18"/>
  <c r="D31" i="18"/>
  <c r="E31" i="18"/>
  <c r="F31" i="18"/>
  <c r="C31" i="18"/>
  <c r="D23" i="16" l="1"/>
  <c r="E23" i="16"/>
  <c r="F23" i="16"/>
  <c r="D24" i="16"/>
  <c r="E24" i="16"/>
  <c r="F24" i="16"/>
  <c r="D25" i="16"/>
  <c r="E25" i="16"/>
  <c r="F25" i="16"/>
  <c r="D26" i="16"/>
  <c r="E26" i="16"/>
  <c r="F26" i="16"/>
  <c r="D27" i="16"/>
  <c r="E27" i="16"/>
  <c r="F27" i="16"/>
  <c r="C24" i="16"/>
  <c r="C25" i="16"/>
  <c r="C26" i="16"/>
  <c r="C27" i="16"/>
  <c r="C23" i="16"/>
  <c r="D8" i="16"/>
  <c r="E8" i="16"/>
  <c r="F8" i="16"/>
  <c r="D9" i="16"/>
  <c r="E9" i="16"/>
  <c r="F9" i="16"/>
  <c r="D10" i="16"/>
  <c r="E10" i="16"/>
  <c r="F10" i="16"/>
  <c r="D11" i="16"/>
  <c r="E11" i="16"/>
  <c r="F11" i="16"/>
  <c r="D12" i="16"/>
  <c r="E12" i="16"/>
  <c r="F12" i="16"/>
  <c r="C9" i="16"/>
  <c r="C10" i="16"/>
  <c r="C11" i="16"/>
  <c r="C12" i="16"/>
  <c r="C8" i="16"/>
  <c r="C3" i="16"/>
  <c r="D18" i="16" l="1"/>
  <c r="E18" i="16"/>
  <c r="F18" i="16"/>
  <c r="D19" i="16"/>
  <c r="E19" i="16"/>
  <c r="F19" i="16"/>
  <c r="D20" i="16"/>
  <c r="E20" i="16"/>
  <c r="F20" i="16"/>
  <c r="D21" i="16"/>
  <c r="E21" i="16"/>
  <c r="F21" i="16"/>
  <c r="D22" i="16"/>
  <c r="E22" i="16"/>
  <c r="F22" i="16"/>
  <c r="C19" i="16"/>
  <c r="C20" i="16"/>
  <c r="C21" i="16"/>
  <c r="C22" i="16"/>
  <c r="C18" i="16"/>
  <c r="D13" i="16"/>
  <c r="E13" i="16"/>
  <c r="F13" i="16"/>
  <c r="D14" i="16"/>
  <c r="E14" i="16"/>
  <c r="F14" i="16"/>
  <c r="D15" i="16"/>
  <c r="E15" i="16"/>
  <c r="F15" i="16"/>
  <c r="D16" i="16"/>
  <c r="E16" i="16"/>
  <c r="F16" i="16"/>
  <c r="D17" i="16"/>
  <c r="E17" i="16"/>
  <c r="F17" i="16"/>
  <c r="C14" i="16"/>
  <c r="C15" i="16"/>
  <c r="C16" i="16"/>
  <c r="C17" i="16"/>
  <c r="C13" i="16"/>
  <c r="D3" i="16"/>
  <c r="E3" i="16"/>
  <c r="F3" i="16"/>
  <c r="D4" i="16"/>
  <c r="E4" i="16"/>
  <c r="F4" i="16"/>
  <c r="D5" i="16"/>
  <c r="E5" i="16"/>
  <c r="F5" i="16"/>
  <c r="D6" i="16"/>
  <c r="E6" i="16"/>
  <c r="F6" i="16"/>
  <c r="D7" i="16"/>
  <c r="E7" i="16"/>
  <c r="F7" i="16"/>
  <c r="C4" i="16"/>
  <c r="C5" i="16"/>
  <c r="C6" i="16"/>
  <c r="C7" i="16"/>
</calcChain>
</file>

<file path=xl/sharedStrings.xml><?xml version="1.0" encoding="utf-8"?>
<sst xmlns="http://schemas.openxmlformats.org/spreadsheetml/2006/main" count="656" uniqueCount="59">
  <si>
    <t>ACCURACY</t>
  </si>
  <si>
    <t>PRECISION</t>
  </si>
  <si>
    <t>RECALL</t>
  </si>
  <si>
    <t>F1</t>
  </si>
  <si>
    <t>HTree</t>
  </si>
  <si>
    <t>kNN</t>
  </si>
  <si>
    <t>Nbayes</t>
  </si>
  <si>
    <t>RuleCl</t>
  </si>
  <si>
    <t>AVG TIME (S)</t>
  </si>
  <si>
    <t>STD. DEV. TIME (S)</t>
  </si>
  <si>
    <t>AVG SIZE (BYTES)</t>
  </si>
  <si>
    <t>STD. DEV. SIZE (BYTES)</t>
  </si>
  <si>
    <t>airlines</t>
  </si>
  <si>
    <t>airlines-countAirportFromDelay-10</t>
  </si>
  <si>
    <t>airlines-countAirportFromDelay-50</t>
  </si>
  <si>
    <t>airlines-countAirportFromDelay-100</t>
  </si>
  <si>
    <t>airlines-countAirportFromDelay-500</t>
  </si>
  <si>
    <t>airlines-countAirportFromDelay-1000</t>
  </si>
  <si>
    <t>airlines-countAirportToDelay-10</t>
  </si>
  <si>
    <t>airlines-countAirportToDelay-50</t>
  </si>
  <si>
    <t>airlines-countAirportToDelay-100</t>
  </si>
  <si>
    <t>airlines-countAirportToDelay-500</t>
  </si>
  <si>
    <t>airlines-countAirportToDelay-1000</t>
  </si>
  <si>
    <t>airlines-countWeekDelay-10</t>
  </si>
  <si>
    <t>airlines-countWeekDelay-50</t>
  </si>
  <si>
    <t>airlines-countWeekDelay-100</t>
  </si>
  <si>
    <t>airlines-countWeekDelay-500</t>
  </si>
  <si>
    <t>airlines-countWeekDelay-1000</t>
  </si>
  <si>
    <t>airlines-countAirlineDelay-10</t>
  </si>
  <si>
    <t>airlines-countAirlineDelay-50</t>
  </si>
  <si>
    <t>airlines-countAirlineDelay-100</t>
  </si>
  <si>
    <t>airlines-countAirlineDelay-500</t>
  </si>
  <si>
    <t>airlines-countAirlineDelay-1000</t>
  </si>
  <si>
    <t>airlines-countFourDelays-10</t>
  </si>
  <si>
    <t>airlines-countFourDelays-50</t>
  </si>
  <si>
    <t>airlines-countFourDelays-100</t>
  </si>
  <si>
    <t>airlines-countFourDelays-500</t>
  </si>
  <si>
    <t>airlines-countFourDelays-1000</t>
  </si>
  <si>
    <t>DECISION MODEL COMPLEXITY</t>
  </si>
  <si>
    <t>Tree-Nodes</t>
  </si>
  <si>
    <t>Tree-Leaves</t>
  </si>
  <si>
    <t>Tree-Depth</t>
  </si>
  <si>
    <t>No. Rules</t>
  </si>
  <si>
    <t>MIN</t>
  </si>
  <si>
    <t>MAX</t>
  </si>
  <si>
    <t>AVG</t>
  </si>
  <si>
    <t>STD. DEV.</t>
  </si>
  <si>
    <t>MEDIAN</t>
  </si>
  <si>
    <t>LEARNING HOEFFDING TREE (MS)</t>
  </si>
  <si>
    <t>LEARNING kNN (MS)</t>
  </si>
  <si>
    <t>LEARNING NAIVE BAYES (MS)</t>
  </si>
  <si>
    <t>LEARNING RULE CLASSIFIER (MS)</t>
  </si>
  <si>
    <t>Dataset (-WindowSize)</t>
  </si>
  <si>
    <t>PREPROCESSING (MS)</t>
  </si>
  <si>
    <t>TOTAL HOEFFDING TREE (MS)</t>
  </si>
  <si>
    <t>TOTAL KNN (MS)</t>
  </si>
  <si>
    <t>TOTAL NAIVE BAYES (MS)</t>
  </si>
  <si>
    <t>TOTAL RULE CLASSIFIER (MS)</t>
  </si>
  <si>
    <t>without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</si>
</sst>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Liberatio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DEBD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6" borderId="0" applyNumberFormat="0" applyBorder="0" applyAlignment="0" applyProtection="0"/>
  </cellStyleXfs>
  <cellXfs count="173">
    <xf numFmtId="0" fontId="0" fillId="0" borderId="0" xfId="0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0" fontId="0" fillId="0" borderId="15" xfId="0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0" borderId="12" xfId="0" applyFont="1" applyBorder="1"/>
    <xf numFmtId="164" fontId="2" fillId="0" borderId="0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8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164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2" fontId="6" fillId="0" borderId="7" xfId="1" applyNumberFormat="1" applyFont="1" applyFill="1" applyBorder="1" applyAlignment="1">
      <alignment horizontal="center"/>
    </xf>
    <xf numFmtId="0" fontId="2" fillId="0" borderId="12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2" fontId="6" fillId="0" borderId="1" xfId="2" applyNumberFormat="1" applyFont="1" applyFill="1" applyBorder="1" applyAlignment="1">
      <alignment horizontal="center"/>
    </xf>
    <xf numFmtId="2" fontId="6" fillId="0" borderId="2" xfId="2" applyNumberFormat="1" applyFont="1" applyFill="1" applyBorder="1" applyAlignment="1">
      <alignment horizontal="center"/>
    </xf>
    <xf numFmtId="2" fontId="6" fillId="0" borderId="3" xfId="2" applyNumberFormat="1" applyFont="1" applyFill="1" applyBorder="1" applyAlignment="1">
      <alignment horizontal="center"/>
    </xf>
    <xf numFmtId="2" fontId="6" fillId="0" borderId="4" xfId="2" applyNumberFormat="1" applyFont="1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/>
    </xf>
    <xf numFmtId="2" fontId="6" fillId="0" borderId="5" xfId="2" applyNumberFormat="1" applyFont="1" applyFill="1" applyBorder="1" applyAlignment="1">
      <alignment horizontal="center"/>
    </xf>
    <xf numFmtId="2" fontId="6" fillId="0" borderId="5" xfId="1" applyNumberFormat="1" applyFont="1" applyFill="1" applyBorder="1" applyAlignment="1">
      <alignment horizontal="center"/>
    </xf>
    <xf numFmtId="2" fontId="6" fillId="0" borderId="4" xfId="1" applyNumberFormat="1" applyFont="1" applyFill="1" applyBorder="1" applyAlignment="1">
      <alignment horizontal="center"/>
    </xf>
    <xf numFmtId="2" fontId="6" fillId="0" borderId="6" xfId="1" applyNumberFormat="1" applyFont="1" applyFill="1" applyBorder="1" applyAlignment="1">
      <alignment horizontal="center"/>
    </xf>
    <xf numFmtId="2" fontId="6" fillId="0" borderId="8" xfId="2" applyNumberFormat="1" applyFont="1" applyFill="1" applyBorder="1" applyAlignment="1">
      <alignment horizontal="center"/>
    </xf>
    <xf numFmtId="2" fontId="6" fillId="0" borderId="7" xfId="2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" fontId="6" fillId="0" borderId="6" xfId="2" applyNumberFormat="1" applyFont="1" applyFill="1" applyBorder="1" applyAlignment="1">
      <alignment horizontal="center"/>
    </xf>
    <xf numFmtId="2" fontId="6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0" borderId="15" xfId="0" applyFont="1" applyBorder="1" applyAlignment="1">
      <alignment vertical="center" wrapText="1"/>
    </xf>
    <xf numFmtId="0" fontId="10" fillId="0" borderId="12" xfId="0" applyFont="1" applyFill="1" applyBorder="1"/>
    <xf numFmtId="0" fontId="1" fillId="0" borderId="2" xfId="0" applyFont="1" applyBorder="1" applyAlignment="1">
      <alignment horizontal="center"/>
    </xf>
    <xf numFmtId="0" fontId="10" fillId="0" borderId="14" xfId="0" applyFont="1" applyFill="1" applyBorder="1"/>
    <xf numFmtId="0" fontId="1" fillId="0" borderId="7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11" fillId="0" borderId="0" xfId="0" applyFont="1" applyAlignment="1">
      <alignment horizontal="left" vertical="center" wrapText="1"/>
    </xf>
    <xf numFmtId="2" fontId="0" fillId="0" borderId="0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0" xfId="0" applyNumberFormat="1" applyFont="1" applyBorder="1" applyAlignment="1">
      <alignment horizontal="center"/>
    </xf>
    <xf numFmtId="4" fontId="0" fillId="0" borderId="2" xfId="0" applyNumberFormat="1" applyFont="1" applyBorder="1" applyAlignment="1">
      <alignment horizontal="center" vertical="center" wrapText="1"/>
    </xf>
    <xf numFmtId="4" fontId="0" fillId="0" borderId="0" xfId="0" applyNumberFormat="1" applyFont="1" applyBorder="1" applyAlignment="1">
      <alignment horizontal="center" vertical="center" wrapText="1"/>
    </xf>
    <xf numFmtId="4" fontId="0" fillId="0" borderId="7" xfId="0" applyNumberFormat="1" applyFont="1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7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1" fontId="2" fillId="0" borderId="9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0" fontId="3" fillId="4" borderId="15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4" borderId="15" xfId="0" applyFont="1" applyFill="1" applyBorder="1"/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3">
    <cellStyle name="Bueno" xfId="2" builtinId="26"/>
    <cellStyle name="Normal" xfId="0" builtinId="0"/>
    <cellStyle name="Porcentaje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  <color rgb="FFDEBD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EAD0-CA28-421C-8EE4-F9DDB59D82D5}">
  <dimension ref="B2:I23"/>
  <sheetViews>
    <sheetView tabSelected="1" zoomScaleNormal="100" workbookViewId="0"/>
  </sheetViews>
  <sheetFormatPr baseColWidth="10" defaultRowHeight="15" x14ac:dyDescent="0.25"/>
  <cols>
    <col min="2" max="9" width="11.5703125" bestFit="1" customWidth="1"/>
    <col min="10" max="10" width="17.42578125" bestFit="1" customWidth="1"/>
    <col min="11" max="11" width="15.42578125" bestFit="1" customWidth="1"/>
    <col min="12" max="12" width="13.85546875" bestFit="1" customWidth="1"/>
    <col min="13" max="13" width="16.28515625" bestFit="1" customWidth="1"/>
    <col min="14" max="17" width="11.5703125" bestFit="1" customWidth="1"/>
  </cols>
  <sheetData>
    <row r="2" spans="2:9" x14ac:dyDescent="0.25">
      <c r="B2" s="144" t="s">
        <v>0</v>
      </c>
      <c r="C2" s="145"/>
      <c r="D2" s="145"/>
      <c r="E2" s="146"/>
      <c r="F2" s="144" t="s">
        <v>1</v>
      </c>
      <c r="G2" s="145"/>
      <c r="H2" s="145"/>
      <c r="I2" s="146"/>
    </row>
    <row r="3" spans="2:9" x14ac:dyDescent="0.25">
      <c r="B3" s="1" t="s">
        <v>4</v>
      </c>
      <c r="C3" s="2" t="s">
        <v>5</v>
      </c>
      <c r="D3" s="2" t="s">
        <v>6</v>
      </c>
      <c r="E3" s="3" t="s">
        <v>7</v>
      </c>
      <c r="F3" s="1" t="s">
        <v>4</v>
      </c>
      <c r="G3" s="2" t="s">
        <v>5</v>
      </c>
      <c r="H3" s="2" t="s">
        <v>6</v>
      </c>
      <c r="I3" s="3" t="s">
        <v>7</v>
      </c>
    </row>
    <row r="4" spans="2:9" x14ac:dyDescent="0.25">
      <c r="B4" s="156">
        <v>65.078432000000006</v>
      </c>
      <c r="C4" s="157">
        <v>67.153581000000003</v>
      </c>
      <c r="D4" s="157">
        <v>64.550421999999998</v>
      </c>
      <c r="E4" s="158">
        <v>60.873627999999997</v>
      </c>
      <c r="F4" s="156">
        <v>64.269425999999996</v>
      </c>
      <c r="G4" s="157">
        <v>66.370586000000003</v>
      </c>
      <c r="H4" s="157">
        <v>63.701107</v>
      </c>
      <c r="I4" s="158">
        <v>59.945711000000003</v>
      </c>
    </row>
    <row r="6" spans="2:9" x14ac:dyDescent="0.25">
      <c r="B6" s="144" t="s">
        <v>2</v>
      </c>
      <c r="C6" s="145"/>
      <c r="D6" s="145"/>
      <c r="E6" s="146"/>
      <c r="F6" s="145" t="s">
        <v>3</v>
      </c>
      <c r="G6" s="145"/>
      <c r="H6" s="145"/>
      <c r="I6" s="146"/>
    </row>
    <row r="7" spans="2:9" x14ac:dyDescent="0.25">
      <c r="B7" s="1" t="s">
        <v>4</v>
      </c>
      <c r="C7" s="2" t="s">
        <v>5</v>
      </c>
      <c r="D7" s="2" t="s">
        <v>6</v>
      </c>
      <c r="E7" s="3" t="s">
        <v>7</v>
      </c>
      <c r="F7" s="2" t="s">
        <v>4</v>
      </c>
      <c r="G7" s="2" t="s">
        <v>5</v>
      </c>
      <c r="H7" s="2" t="s">
        <v>6</v>
      </c>
      <c r="I7" s="3" t="s">
        <v>7</v>
      </c>
    </row>
    <row r="8" spans="2:9" x14ac:dyDescent="0.25">
      <c r="B8" s="156">
        <v>65.845518999999996</v>
      </c>
      <c r="C8" s="157">
        <v>67.179308000000006</v>
      </c>
      <c r="D8" s="157">
        <v>65.316269000000005</v>
      </c>
      <c r="E8" s="158">
        <v>60.156334999999999</v>
      </c>
      <c r="F8" s="157">
        <v>62.767021</v>
      </c>
      <c r="G8" s="157">
        <v>65.581102999999999</v>
      </c>
      <c r="H8" s="157">
        <v>62.163898000000003</v>
      </c>
      <c r="I8" s="158">
        <v>59.736556999999998</v>
      </c>
    </row>
    <row r="11" spans="2:9" x14ac:dyDescent="0.25">
      <c r="B11" s="147" t="s">
        <v>8</v>
      </c>
      <c r="C11" s="148"/>
      <c r="D11" s="148"/>
      <c r="E11" s="149"/>
      <c r="F11" s="147" t="s">
        <v>9</v>
      </c>
      <c r="G11" s="148"/>
      <c r="H11" s="148"/>
      <c r="I11" s="149"/>
    </row>
    <row r="12" spans="2:9" x14ac:dyDescent="0.25">
      <c r="B12" s="1" t="s">
        <v>4</v>
      </c>
      <c r="C12" s="2" t="s">
        <v>5</v>
      </c>
      <c r="D12" s="2" t="s">
        <v>6</v>
      </c>
      <c r="E12" s="3" t="s">
        <v>7</v>
      </c>
      <c r="F12" s="1" t="s">
        <v>4</v>
      </c>
      <c r="G12" s="2" t="s">
        <v>5</v>
      </c>
      <c r="H12" s="2" t="s">
        <v>6</v>
      </c>
      <c r="I12" s="3" t="s">
        <v>7</v>
      </c>
    </row>
    <row r="13" spans="2:9" x14ac:dyDescent="0.25">
      <c r="B13" s="156">
        <v>3.1203129999999999</v>
      </c>
      <c r="C13" s="157">
        <v>125.964063</v>
      </c>
      <c r="D13" s="157">
        <v>2.0125000000000002</v>
      </c>
      <c r="E13" s="158">
        <v>11.071875</v>
      </c>
      <c r="F13" s="156">
        <v>3.0498999999999998E-2</v>
      </c>
      <c r="G13" s="157">
        <v>1.1275809999999999</v>
      </c>
      <c r="H13" s="157">
        <v>6.2500000000000003E-3</v>
      </c>
      <c r="I13" s="158">
        <v>0.31870399999999999</v>
      </c>
    </row>
    <row r="16" spans="2:9" x14ac:dyDescent="0.25">
      <c r="B16" s="150" t="s">
        <v>10</v>
      </c>
      <c r="C16" s="151"/>
      <c r="D16" s="151"/>
      <c r="E16" s="152"/>
      <c r="F16" s="150" t="s">
        <v>11</v>
      </c>
      <c r="G16" s="151"/>
      <c r="H16" s="151"/>
      <c r="I16" s="152"/>
    </row>
    <row r="17" spans="2:9" x14ac:dyDescent="0.25">
      <c r="B17" s="1" t="s">
        <v>4</v>
      </c>
      <c r="C17" s="2" t="s">
        <v>5</v>
      </c>
      <c r="D17" s="2" t="s">
        <v>6</v>
      </c>
      <c r="E17" s="3" t="s">
        <v>7</v>
      </c>
      <c r="F17" s="1" t="s">
        <v>4</v>
      </c>
      <c r="G17" s="2" t="s">
        <v>5</v>
      </c>
      <c r="H17" s="2" t="s">
        <v>6</v>
      </c>
      <c r="I17" s="3" t="s">
        <v>7</v>
      </c>
    </row>
    <row r="18" spans="2:9" x14ac:dyDescent="0.25">
      <c r="B18" s="159">
        <v>15789840</v>
      </c>
      <c r="C18" s="160">
        <v>806384</v>
      </c>
      <c r="D18" s="160">
        <v>61952</v>
      </c>
      <c r="E18" s="161">
        <v>2797416</v>
      </c>
      <c r="F18" s="159">
        <v>0</v>
      </c>
      <c r="G18" s="160">
        <v>0</v>
      </c>
      <c r="H18" s="160">
        <v>0</v>
      </c>
      <c r="I18" s="161">
        <v>0</v>
      </c>
    </row>
    <row r="21" spans="2:9" x14ac:dyDescent="0.25">
      <c r="B21" s="163" t="s">
        <v>38</v>
      </c>
      <c r="C21" s="164"/>
      <c r="D21" s="164"/>
      <c r="E21" s="165"/>
    </row>
    <row r="22" spans="2:9" x14ac:dyDescent="0.25">
      <c r="B22" s="1" t="s">
        <v>39</v>
      </c>
      <c r="C22" s="2" t="s">
        <v>40</v>
      </c>
      <c r="D22" s="2" t="s">
        <v>41</v>
      </c>
      <c r="E22" s="96" t="s">
        <v>42</v>
      </c>
    </row>
    <row r="23" spans="2:9" x14ac:dyDescent="0.25">
      <c r="B23" s="104">
        <v>8582</v>
      </c>
      <c r="C23" s="102">
        <v>8518</v>
      </c>
      <c r="D23" s="103">
        <v>4</v>
      </c>
      <c r="E23" s="103">
        <v>182</v>
      </c>
    </row>
  </sheetData>
  <mergeCells count="9">
    <mergeCell ref="B21:E21"/>
    <mergeCell ref="B2:E2"/>
    <mergeCell ref="F2:I2"/>
    <mergeCell ref="B6:E6"/>
    <mergeCell ref="F6:I6"/>
    <mergeCell ref="B11:E11"/>
    <mergeCell ref="F11:I11"/>
    <mergeCell ref="B16:E16"/>
    <mergeCell ref="F16:I1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798E-03CB-4ED4-8E71-87A5525B0DD2}">
  <dimension ref="B2:R33"/>
  <sheetViews>
    <sheetView zoomScaleNormal="100" workbookViewId="0"/>
  </sheetViews>
  <sheetFormatPr baseColWidth="10" defaultRowHeight="15" x14ac:dyDescent="0.25"/>
  <cols>
    <col min="2" max="2" width="37.42578125" customWidth="1"/>
    <col min="3" max="5" width="11.5703125" bestFit="1" customWidth="1"/>
    <col min="6" max="6" width="12.5703125" bestFit="1" customWidth="1"/>
    <col min="7" max="10" width="11.5703125" bestFit="1" customWidth="1"/>
    <col min="11" max="12" width="14.5703125" bestFit="1" customWidth="1"/>
    <col min="13" max="13" width="12.5703125" bestFit="1" customWidth="1"/>
    <col min="14" max="14" width="16.7109375" bestFit="1" customWidth="1"/>
    <col min="15" max="18" width="11.5703125" bestFit="1" customWidth="1"/>
  </cols>
  <sheetData>
    <row r="2" spans="2:18" x14ac:dyDescent="0.25">
      <c r="C2" s="144" t="s">
        <v>0</v>
      </c>
      <c r="D2" s="145"/>
      <c r="E2" s="145"/>
      <c r="F2" s="145"/>
      <c r="G2" s="144" t="s">
        <v>1</v>
      </c>
      <c r="H2" s="145"/>
      <c r="I2" s="145"/>
      <c r="J2" s="146"/>
      <c r="K2" s="144" t="s">
        <v>2</v>
      </c>
      <c r="L2" s="145"/>
      <c r="M2" s="145"/>
      <c r="N2" s="146"/>
      <c r="O2" s="145" t="s">
        <v>3</v>
      </c>
      <c r="P2" s="145"/>
      <c r="Q2" s="145"/>
      <c r="R2" s="146"/>
    </row>
    <row r="3" spans="2:18" x14ac:dyDescent="0.25">
      <c r="B3" s="29" t="s">
        <v>52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3" t="s">
        <v>7</v>
      </c>
      <c r="K3" s="1" t="s">
        <v>4</v>
      </c>
      <c r="L3" s="2" t="s">
        <v>5</v>
      </c>
      <c r="M3" s="2" t="s">
        <v>6</v>
      </c>
      <c r="N3" s="3" t="s">
        <v>7</v>
      </c>
      <c r="O3" s="1" t="s">
        <v>4</v>
      </c>
      <c r="P3" s="2" t="s">
        <v>5</v>
      </c>
      <c r="Q3" s="2" t="s">
        <v>6</v>
      </c>
      <c r="R3" s="3" t="s">
        <v>7</v>
      </c>
    </row>
    <row r="4" spans="2:18" x14ac:dyDescent="0.25">
      <c r="B4" s="4" t="s">
        <v>13</v>
      </c>
      <c r="C4" s="31">
        <v>92.900777000000005</v>
      </c>
      <c r="D4" s="32">
        <v>91.868858000000003</v>
      </c>
      <c r="E4" s="32">
        <v>90.506746000000007</v>
      </c>
      <c r="F4" s="33">
        <v>69.123424</v>
      </c>
      <c r="G4" s="31">
        <v>93.343485000000001</v>
      </c>
      <c r="H4" s="32">
        <v>92.111289999999997</v>
      </c>
      <c r="I4" s="32">
        <v>90.582144</v>
      </c>
      <c r="J4" s="33">
        <v>70.178169999999994</v>
      </c>
      <c r="K4" s="31">
        <v>93.104191999999998</v>
      </c>
      <c r="L4" s="32">
        <v>91.859841000000003</v>
      </c>
      <c r="M4" s="32">
        <v>90.364761000000001</v>
      </c>
      <c r="N4" s="33">
        <v>74.891820999999993</v>
      </c>
      <c r="O4" s="31">
        <v>93.584012000000001</v>
      </c>
      <c r="P4" s="32">
        <v>92.364118000000005</v>
      </c>
      <c r="Q4" s="32">
        <v>90.800574999999995</v>
      </c>
      <c r="R4" s="33">
        <v>66.022734999999997</v>
      </c>
    </row>
    <row r="5" spans="2:18" x14ac:dyDescent="0.25">
      <c r="B5" s="5" t="s">
        <v>14</v>
      </c>
      <c r="C5" s="43">
        <v>83.123124000000004</v>
      </c>
      <c r="D5" s="30">
        <v>79.715711999999996</v>
      </c>
      <c r="E5" s="30">
        <v>65.637033000000002</v>
      </c>
      <c r="F5" s="44">
        <v>64.242476999999994</v>
      </c>
      <c r="G5" s="43">
        <v>85.268556000000004</v>
      </c>
      <c r="H5" s="30">
        <v>79.959029000000001</v>
      </c>
      <c r="I5" s="30">
        <v>65.219696999999996</v>
      </c>
      <c r="J5" s="44">
        <v>63.688299000000001</v>
      </c>
      <c r="K5" s="43">
        <v>85.860669000000001</v>
      </c>
      <c r="L5" s="30">
        <v>79.781960999999995</v>
      </c>
      <c r="M5" s="30">
        <v>67.714937000000006</v>
      </c>
      <c r="N5" s="44">
        <v>66.215472000000005</v>
      </c>
      <c r="O5" s="43">
        <v>84.684552999999994</v>
      </c>
      <c r="P5" s="30">
        <v>80.136885000000007</v>
      </c>
      <c r="Q5" s="30">
        <v>62.901817000000001</v>
      </c>
      <c r="R5" s="44">
        <v>61.346938000000002</v>
      </c>
    </row>
    <row r="6" spans="2:18" x14ac:dyDescent="0.25">
      <c r="B6" s="5" t="s">
        <v>15</v>
      </c>
      <c r="C6" s="43">
        <v>75.114714000000006</v>
      </c>
      <c r="D6" s="30">
        <v>70.883212999999998</v>
      </c>
      <c r="E6" s="30">
        <v>62.284128000000003</v>
      </c>
      <c r="F6" s="44">
        <v>60.100707999999997</v>
      </c>
      <c r="G6" s="43">
        <v>77.164547999999996</v>
      </c>
      <c r="H6" s="30">
        <v>70.569400000000002</v>
      </c>
      <c r="I6" s="30">
        <v>61.328268000000001</v>
      </c>
      <c r="J6" s="44">
        <v>58.738461999999998</v>
      </c>
      <c r="K6" s="43">
        <v>77.692537000000002</v>
      </c>
      <c r="L6" s="30">
        <v>70.545705999999996</v>
      </c>
      <c r="M6" s="30">
        <v>63.461565999999998</v>
      </c>
      <c r="N6" s="44">
        <v>60.713914000000003</v>
      </c>
      <c r="O6" s="43">
        <v>76.643686000000002</v>
      </c>
      <c r="P6" s="30">
        <v>70.593110999999993</v>
      </c>
      <c r="Q6" s="30">
        <v>59.333728999999998</v>
      </c>
      <c r="R6" s="44">
        <v>56.887509999999999</v>
      </c>
    </row>
    <row r="7" spans="2:18" x14ac:dyDescent="0.25">
      <c r="B7" s="5" t="s">
        <v>16</v>
      </c>
      <c r="C7" s="43">
        <v>64.461986999999993</v>
      </c>
      <c r="D7" s="30">
        <v>61.779107000000003</v>
      </c>
      <c r="E7" s="30">
        <v>58.842973999999998</v>
      </c>
      <c r="F7" s="44">
        <v>61.218651999999999</v>
      </c>
      <c r="G7" s="43">
        <v>63.764650000000003</v>
      </c>
      <c r="H7" s="30">
        <v>60.631281000000001</v>
      </c>
      <c r="I7" s="30">
        <v>57.140940000000001</v>
      </c>
      <c r="J7" s="44">
        <v>59.974229999999999</v>
      </c>
      <c r="K7" s="43">
        <v>63.928730999999999</v>
      </c>
      <c r="L7" s="30">
        <v>61.214688000000002</v>
      </c>
      <c r="M7" s="30">
        <v>58.810312000000003</v>
      </c>
      <c r="N7" s="44">
        <v>60.665779999999998</v>
      </c>
      <c r="O7" s="43">
        <v>63.601408999999997</v>
      </c>
      <c r="P7" s="30">
        <v>60.058889999999998</v>
      </c>
      <c r="Q7" s="30">
        <v>55.563724999999998</v>
      </c>
      <c r="R7" s="44">
        <v>59.298268999999998</v>
      </c>
    </row>
    <row r="8" spans="2:18" x14ac:dyDescent="0.25">
      <c r="B8" s="6" t="s">
        <v>17</v>
      </c>
      <c r="C8" s="34">
        <v>62.422804999999997</v>
      </c>
      <c r="D8" s="35">
        <v>60.840442000000003</v>
      </c>
      <c r="E8" s="35">
        <v>58.606592999999997</v>
      </c>
      <c r="F8" s="36">
        <v>63.053711</v>
      </c>
      <c r="G8" s="34">
        <v>61.355153999999999</v>
      </c>
      <c r="H8" s="35">
        <v>59.569623999999997</v>
      </c>
      <c r="I8" s="35">
        <v>56.827967999999998</v>
      </c>
      <c r="J8" s="36">
        <v>62.639476000000002</v>
      </c>
      <c r="K8" s="34">
        <v>61.881582000000002</v>
      </c>
      <c r="L8" s="35">
        <v>60.218029000000001</v>
      </c>
      <c r="M8" s="35">
        <v>58.342689999999997</v>
      </c>
      <c r="N8" s="36">
        <v>62.629486</v>
      </c>
      <c r="O8" s="34">
        <v>60.837608000000003</v>
      </c>
      <c r="P8" s="35">
        <v>58.935032999999997</v>
      </c>
      <c r="Q8" s="35">
        <v>55.389907999999998</v>
      </c>
      <c r="R8" s="36">
        <v>62.649469000000003</v>
      </c>
    </row>
    <row r="10" spans="2:18" x14ac:dyDescent="0.25">
      <c r="C10" s="147" t="s">
        <v>8</v>
      </c>
      <c r="D10" s="148"/>
      <c r="E10" s="148"/>
      <c r="F10" s="149"/>
      <c r="G10" s="148" t="s">
        <v>9</v>
      </c>
      <c r="H10" s="148"/>
      <c r="I10" s="148"/>
      <c r="J10" s="149"/>
      <c r="K10" s="150" t="s">
        <v>10</v>
      </c>
      <c r="L10" s="151"/>
      <c r="M10" s="151"/>
      <c r="N10" s="152"/>
      <c r="O10" s="151" t="s">
        <v>11</v>
      </c>
      <c r="P10" s="151"/>
      <c r="Q10" s="151"/>
      <c r="R10" s="152"/>
    </row>
    <row r="11" spans="2:18" x14ac:dyDescent="0.25">
      <c r="B11" s="29" t="s">
        <v>52</v>
      </c>
      <c r="C11" s="2" t="s">
        <v>4</v>
      </c>
      <c r="D11" s="2" t="s">
        <v>5</v>
      </c>
      <c r="E11" s="2" t="s">
        <v>6</v>
      </c>
      <c r="F11" s="3" t="s">
        <v>7</v>
      </c>
      <c r="G11" s="1" t="s">
        <v>4</v>
      </c>
      <c r="H11" s="2" t="s">
        <v>5</v>
      </c>
      <c r="I11" s="2" t="s">
        <v>6</v>
      </c>
      <c r="J11" s="3" t="s">
        <v>7</v>
      </c>
      <c r="K11" s="1" t="s">
        <v>4</v>
      </c>
      <c r="L11" s="2" t="s">
        <v>5</v>
      </c>
      <c r="M11" s="2" t="s">
        <v>6</v>
      </c>
      <c r="N11" s="3" t="s">
        <v>7</v>
      </c>
      <c r="O11" s="1" t="s">
        <v>4</v>
      </c>
      <c r="P11" s="2" t="s">
        <v>5</v>
      </c>
      <c r="Q11" s="2" t="s">
        <v>6</v>
      </c>
      <c r="R11" s="3" t="s">
        <v>7</v>
      </c>
    </row>
    <row r="12" spans="2:18" x14ac:dyDescent="0.25">
      <c r="B12" s="4" t="s">
        <v>13</v>
      </c>
      <c r="C12" s="75">
        <v>0.81718800000000003</v>
      </c>
      <c r="D12" s="76">
        <v>124.707813</v>
      </c>
      <c r="E12" s="76">
        <v>0.82656300000000005</v>
      </c>
      <c r="F12" s="77">
        <v>1317.184375</v>
      </c>
      <c r="G12" s="75">
        <v>1.7187999999999998E-2</v>
      </c>
      <c r="H12" s="76">
        <v>2.2203780000000002</v>
      </c>
      <c r="I12" s="76">
        <v>1.2978999999999999E-2</v>
      </c>
      <c r="J12" s="77">
        <v>27.915353</v>
      </c>
      <c r="K12" s="84">
        <v>230472</v>
      </c>
      <c r="L12" s="85">
        <v>606984</v>
      </c>
      <c r="M12" s="85">
        <v>3508.8</v>
      </c>
      <c r="N12" s="86">
        <v>10982962.4</v>
      </c>
      <c r="O12" s="84">
        <v>0</v>
      </c>
      <c r="P12" s="85">
        <v>0</v>
      </c>
      <c r="Q12" s="85">
        <v>33.6</v>
      </c>
      <c r="R12" s="86">
        <v>68.356716000000006</v>
      </c>
    </row>
    <row r="13" spans="2:18" x14ac:dyDescent="0.25">
      <c r="B13" s="5" t="s">
        <v>14</v>
      </c>
      <c r="C13" s="78">
        <v>0.9</v>
      </c>
      <c r="D13" s="79">
        <v>124.548438</v>
      </c>
      <c r="E13" s="79">
        <v>0.82031299999999996</v>
      </c>
      <c r="F13" s="80">
        <v>656.38437499999998</v>
      </c>
      <c r="G13" s="78">
        <v>1.4321E-2</v>
      </c>
      <c r="H13" s="79">
        <v>2.9377119999999999</v>
      </c>
      <c r="I13" s="79">
        <v>2.1252E-2</v>
      </c>
      <c r="J13" s="80">
        <v>11.760852</v>
      </c>
      <c r="K13" s="87">
        <v>317496</v>
      </c>
      <c r="L13" s="88">
        <v>606910.4</v>
      </c>
      <c r="M13" s="88">
        <v>3592</v>
      </c>
      <c r="N13" s="89">
        <v>8691644.8000000007</v>
      </c>
      <c r="O13" s="87">
        <v>0</v>
      </c>
      <c r="P13" s="88">
        <v>90.141221999999999</v>
      </c>
      <c r="Q13" s="88">
        <v>0</v>
      </c>
      <c r="R13" s="89">
        <v>110.51583599999999</v>
      </c>
    </row>
    <row r="14" spans="2:18" x14ac:dyDescent="0.25">
      <c r="B14" s="5" t="s">
        <v>15</v>
      </c>
      <c r="C14" s="78">
        <v>0.94218800000000003</v>
      </c>
      <c r="D14" s="79">
        <v>123.846875</v>
      </c>
      <c r="E14" s="79">
        <v>0.83281300000000003</v>
      </c>
      <c r="F14" s="80">
        <v>460.226563</v>
      </c>
      <c r="G14" s="78">
        <v>1.4063000000000001E-2</v>
      </c>
      <c r="H14" s="79">
        <v>2.917065</v>
      </c>
      <c r="I14" s="79">
        <v>1.9826E-2</v>
      </c>
      <c r="J14" s="80">
        <v>12.95472</v>
      </c>
      <c r="K14" s="87">
        <v>375232</v>
      </c>
      <c r="L14" s="88">
        <v>606965.6</v>
      </c>
      <c r="M14" s="88">
        <v>3573.6</v>
      </c>
      <c r="N14" s="89">
        <v>5647048</v>
      </c>
      <c r="O14" s="87">
        <v>0</v>
      </c>
      <c r="P14" s="88">
        <v>55.2</v>
      </c>
      <c r="Q14" s="88">
        <v>55.2</v>
      </c>
      <c r="R14" s="89">
        <v>84.588410999999994</v>
      </c>
    </row>
    <row r="15" spans="2:18" x14ac:dyDescent="0.25">
      <c r="B15" s="5" t="s">
        <v>16</v>
      </c>
      <c r="C15" s="78">
        <v>1.03125</v>
      </c>
      <c r="D15" s="79">
        <v>123.425</v>
      </c>
      <c r="E15" s="79">
        <v>0.83281300000000003</v>
      </c>
      <c r="F15" s="80">
        <v>327.96875</v>
      </c>
      <c r="G15" s="78">
        <v>1.8488000000000001E-2</v>
      </c>
      <c r="H15" s="79">
        <v>2.4507629999999998</v>
      </c>
      <c r="I15" s="79">
        <v>1.7187999999999998E-2</v>
      </c>
      <c r="J15" s="80">
        <v>5.7096150000000003</v>
      </c>
      <c r="K15" s="87">
        <v>359360</v>
      </c>
      <c r="L15" s="88">
        <v>606947.19999999995</v>
      </c>
      <c r="M15" s="88">
        <v>3592</v>
      </c>
      <c r="N15" s="89">
        <v>7749514.4000000004</v>
      </c>
      <c r="O15" s="87">
        <v>0</v>
      </c>
      <c r="P15" s="88">
        <v>73.599999999999994</v>
      </c>
      <c r="Q15" s="88">
        <v>0</v>
      </c>
      <c r="R15" s="89">
        <v>97.524516000000006</v>
      </c>
    </row>
    <row r="16" spans="2:18" x14ac:dyDescent="0.25">
      <c r="B16" s="6" t="s">
        <v>17</v>
      </c>
      <c r="C16" s="81">
        <v>1.0765629999999999</v>
      </c>
      <c r="D16" s="82">
        <v>122.184375</v>
      </c>
      <c r="E16" s="82">
        <v>0.83437499999999998</v>
      </c>
      <c r="F16" s="83">
        <v>383.84687500000001</v>
      </c>
      <c r="G16" s="81">
        <v>1.6313000000000001E-2</v>
      </c>
      <c r="H16" s="82">
        <v>3.1247639999999999</v>
      </c>
      <c r="I16" s="82">
        <v>1.2500000000000001E-2</v>
      </c>
      <c r="J16" s="83">
        <v>5.7369709999999996</v>
      </c>
      <c r="K16" s="90">
        <v>440360</v>
      </c>
      <c r="L16" s="91">
        <v>606910.4</v>
      </c>
      <c r="M16" s="91">
        <v>3592</v>
      </c>
      <c r="N16" s="92">
        <v>11415562.4</v>
      </c>
      <c r="O16" s="90">
        <v>0</v>
      </c>
      <c r="P16" s="91">
        <v>90.141221999999999</v>
      </c>
      <c r="Q16" s="91">
        <v>0</v>
      </c>
      <c r="R16" s="92">
        <v>86.31474</v>
      </c>
    </row>
    <row r="19" spans="2:18" x14ac:dyDescent="0.25">
      <c r="C19" s="144" t="s">
        <v>0</v>
      </c>
      <c r="D19" s="145"/>
      <c r="E19" s="145"/>
      <c r="F19" s="146"/>
      <c r="G19" s="144" t="s">
        <v>1</v>
      </c>
      <c r="H19" s="145"/>
      <c r="I19" s="145"/>
      <c r="J19" s="146"/>
      <c r="K19" s="144" t="s">
        <v>2</v>
      </c>
      <c r="L19" s="145"/>
      <c r="M19" s="145"/>
      <c r="N19" s="146"/>
      <c r="O19" s="145" t="s">
        <v>3</v>
      </c>
      <c r="P19" s="145"/>
      <c r="Q19" s="145"/>
      <c r="R19" s="146"/>
    </row>
    <row r="20" spans="2:18" x14ac:dyDescent="0.25">
      <c r="B20" s="29" t="s">
        <v>52</v>
      </c>
      <c r="C20" s="1" t="s">
        <v>4</v>
      </c>
      <c r="D20" s="2" t="s">
        <v>5</v>
      </c>
      <c r="E20" s="2" t="s">
        <v>6</v>
      </c>
      <c r="F20" s="3" t="s">
        <v>7</v>
      </c>
      <c r="G20" s="1" t="s">
        <v>4</v>
      </c>
      <c r="H20" s="2" t="s">
        <v>5</v>
      </c>
      <c r="I20" s="2" t="s">
        <v>6</v>
      </c>
      <c r="J20" s="3" t="s">
        <v>7</v>
      </c>
      <c r="K20" s="1" t="s">
        <v>4</v>
      </c>
      <c r="L20" s="2" t="s">
        <v>5</v>
      </c>
      <c r="M20" s="2" t="s">
        <v>6</v>
      </c>
      <c r="N20" s="3" t="s">
        <v>7</v>
      </c>
      <c r="O20" s="2" t="s">
        <v>4</v>
      </c>
      <c r="P20" s="2" t="s">
        <v>5</v>
      </c>
      <c r="Q20" s="2" t="s">
        <v>6</v>
      </c>
      <c r="R20" s="3" t="s">
        <v>7</v>
      </c>
    </row>
    <row r="21" spans="2:18" x14ac:dyDescent="0.25">
      <c r="B21" s="4" t="s">
        <v>18</v>
      </c>
      <c r="C21" s="31">
        <v>93.845746000000005</v>
      </c>
      <c r="D21" s="32">
        <v>93.422113999999993</v>
      </c>
      <c r="E21" s="32">
        <v>93.816452999999996</v>
      </c>
      <c r="F21" s="33">
        <v>70.624398999999997</v>
      </c>
      <c r="G21" s="31">
        <v>94.095737999999997</v>
      </c>
      <c r="H21" s="32">
        <v>93.570871999999994</v>
      </c>
      <c r="I21" s="32">
        <v>94.125494000000003</v>
      </c>
      <c r="J21" s="33">
        <v>72.044331999999997</v>
      </c>
      <c r="K21" s="31">
        <v>93.832531000000003</v>
      </c>
      <c r="L21" s="32">
        <v>93.321557999999996</v>
      </c>
      <c r="M21" s="32">
        <v>93.863409000000004</v>
      </c>
      <c r="N21" s="33">
        <v>77.177592000000004</v>
      </c>
      <c r="O21" s="32">
        <v>94.360426000000004</v>
      </c>
      <c r="P21" s="32">
        <v>93.821521000000004</v>
      </c>
      <c r="Q21" s="32">
        <v>94.389048000000003</v>
      </c>
      <c r="R21" s="33">
        <v>67.551336000000006</v>
      </c>
    </row>
    <row r="22" spans="2:18" x14ac:dyDescent="0.25">
      <c r="B22" s="5" t="s">
        <v>19</v>
      </c>
      <c r="C22" s="43">
        <v>84.407184000000001</v>
      </c>
      <c r="D22" s="30">
        <v>81.931577000000004</v>
      </c>
      <c r="E22" s="30">
        <v>70.075253000000004</v>
      </c>
      <c r="F22" s="44">
        <v>72.892730999999998</v>
      </c>
      <c r="G22" s="43">
        <v>85.469465999999997</v>
      </c>
      <c r="H22" s="30">
        <v>82.197149999999993</v>
      </c>
      <c r="I22" s="30">
        <v>69.767373000000006</v>
      </c>
      <c r="J22" s="44">
        <v>72.374865</v>
      </c>
      <c r="K22" s="43">
        <v>85.488474999999994</v>
      </c>
      <c r="L22" s="30">
        <v>82.007457000000002</v>
      </c>
      <c r="M22" s="30">
        <v>71.656076999999996</v>
      </c>
      <c r="N22" s="44">
        <v>73.015050000000002</v>
      </c>
      <c r="O22" s="30">
        <v>85.450466000000006</v>
      </c>
      <c r="P22" s="30">
        <v>82.387721999999997</v>
      </c>
      <c r="Q22" s="30">
        <v>67.975677000000005</v>
      </c>
      <c r="R22" s="44">
        <v>71.745810000000006</v>
      </c>
    </row>
    <row r="23" spans="2:18" x14ac:dyDescent="0.25">
      <c r="B23" s="5" t="s">
        <v>20</v>
      </c>
      <c r="C23" s="43">
        <v>76.420095000000003</v>
      </c>
      <c r="D23" s="30">
        <v>72.574404000000001</v>
      </c>
      <c r="E23" s="30">
        <v>64.963301000000001</v>
      </c>
      <c r="F23" s="44">
        <v>66.192482999999996</v>
      </c>
      <c r="G23" s="43">
        <v>78.072602000000003</v>
      </c>
      <c r="H23" s="30">
        <v>72.367108999999999</v>
      </c>
      <c r="I23" s="30">
        <v>64.201783000000006</v>
      </c>
      <c r="J23" s="44">
        <v>65.411066000000005</v>
      </c>
      <c r="K23" s="43">
        <v>78.391265000000004</v>
      </c>
      <c r="L23" s="30">
        <v>72.293824999999998</v>
      </c>
      <c r="M23" s="30">
        <v>65.974649999999997</v>
      </c>
      <c r="N23" s="44">
        <v>65.814687000000006</v>
      </c>
      <c r="O23" s="30">
        <v>77.756519999999995</v>
      </c>
      <c r="P23" s="30">
        <v>72.440541999999994</v>
      </c>
      <c r="Q23" s="30">
        <v>62.521704</v>
      </c>
      <c r="R23" s="44">
        <v>65.012365000000003</v>
      </c>
    </row>
    <row r="24" spans="2:18" x14ac:dyDescent="0.25">
      <c r="B24" s="5" t="s">
        <v>21</v>
      </c>
      <c r="C24" s="43">
        <v>64.252488</v>
      </c>
      <c r="D24" s="30">
        <v>61.518624000000003</v>
      </c>
      <c r="E24" s="30">
        <v>58.986286</v>
      </c>
      <c r="F24" s="44">
        <v>63.038322999999998</v>
      </c>
      <c r="G24" s="43">
        <v>63.497490999999997</v>
      </c>
      <c r="H24" s="30">
        <v>60.348782</v>
      </c>
      <c r="I24" s="30">
        <v>57.312156999999999</v>
      </c>
      <c r="J24" s="44">
        <v>62.343654999999998</v>
      </c>
      <c r="K24" s="43">
        <v>63.710445999999997</v>
      </c>
      <c r="L24" s="30">
        <v>60.925795999999998</v>
      </c>
      <c r="M24" s="30">
        <v>58.937043000000003</v>
      </c>
      <c r="N24" s="44">
        <v>62.464187000000003</v>
      </c>
      <c r="O24" s="30">
        <v>63.285953999999997</v>
      </c>
      <c r="P24" s="30">
        <v>59.782595000000001</v>
      </c>
      <c r="Q24" s="30">
        <v>55.774462999999997</v>
      </c>
      <c r="R24" s="44">
        <v>62.223587000000002</v>
      </c>
    </row>
    <row r="25" spans="2:18" x14ac:dyDescent="0.25">
      <c r="B25" s="6" t="s">
        <v>22</v>
      </c>
      <c r="C25" s="34">
        <v>62.280977</v>
      </c>
      <c r="D25" s="35">
        <v>60.295003999999999</v>
      </c>
      <c r="E25" s="35">
        <v>58.248221000000001</v>
      </c>
      <c r="F25" s="36">
        <v>60.891796999999997</v>
      </c>
      <c r="G25" s="34">
        <v>61.183945000000001</v>
      </c>
      <c r="H25" s="35">
        <v>58.962192000000002</v>
      </c>
      <c r="I25" s="35">
        <v>56.378816</v>
      </c>
      <c r="J25" s="36">
        <v>59.638947999999999</v>
      </c>
      <c r="K25" s="34">
        <v>61.752854999999997</v>
      </c>
      <c r="L25" s="35">
        <v>59.604520999999998</v>
      </c>
      <c r="M25" s="35">
        <v>57.959612999999997</v>
      </c>
      <c r="N25" s="36">
        <v>60.258263999999997</v>
      </c>
      <c r="O25" s="35">
        <v>60.625422999999998</v>
      </c>
      <c r="P25" s="35">
        <v>58.333559000000001</v>
      </c>
      <c r="Q25" s="35">
        <v>54.881957999999997</v>
      </c>
      <c r="R25" s="36">
        <v>59.032232999999998</v>
      </c>
    </row>
    <row r="27" spans="2:18" x14ac:dyDescent="0.25">
      <c r="C27" s="147" t="s">
        <v>8</v>
      </c>
      <c r="D27" s="148"/>
      <c r="E27" s="148"/>
      <c r="F27" s="149"/>
      <c r="G27" s="148" t="s">
        <v>9</v>
      </c>
      <c r="H27" s="148"/>
      <c r="I27" s="148"/>
      <c r="J27" s="149"/>
      <c r="K27" s="150" t="s">
        <v>10</v>
      </c>
      <c r="L27" s="151"/>
      <c r="M27" s="151"/>
      <c r="N27" s="152"/>
      <c r="O27" s="151" t="s">
        <v>11</v>
      </c>
      <c r="P27" s="151"/>
      <c r="Q27" s="151"/>
      <c r="R27" s="152"/>
    </row>
    <row r="28" spans="2:18" x14ac:dyDescent="0.25">
      <c r="B28" s="29" t="s">
        <v>52</v>
      </c>
      <c r="C28" s="1" t="s">
        <v>4</v>
      </c>
      <c r="D28" s="2" t="s">
        <v>5</v>
      </c>
      <c r="E28" s="2" t="s">
        <v>6</v>
      </c>
      <c r="F28" s="3" t="s">
        <v>7</v>
      </c>
      <c r="G28" s="1" t="s">
        <v>4</v>
      </c>
      <c r="H28" s="2" t="s">
        <v>5</v>
      </c>
      <c r="I28" s="2" t="s">
        <v>6</v>
      </c>
      <c r="J28" s="3" t="s">
        <v>7</v>
      </c>
      <c r="K28" s="1" t="s">
        <v>4</v>
      </c>
      <c r="L28" s="2" t="s">
        <v>5</v>
      </c>
      <c r="M28" s="2" t="s">
        <v>6</v>
      </c>
      <c r="N28" s="3" t="s">
        <v>7</v>
      </c>
      <c r="O28" s="2" t="s">
        <v>4</v>
      </c>
      <c r="P28" s="2" t="s">
        <v>5</v>
      </c>
      <c r="Q28" s="2" t="s">
        <v>6</v>
      </c>
      <c r="R28" s="3" t="s">
        <v>7</v>
      </c>
    </row>
    <row r="29" spans="2:18" x14ac:dyDescent="0.25">
      <c r="B29" s="4" t="s">
        <v>18</v>
      </c>
      <c r="C29" s="7">
        <v>0.82968799999999998</v>
      </c>
      <c r="D29" s="8">
        <v>122.28749999999999</v>
      </c>
      <c r="E29" s="8">
        <v>0.828125</v>
      </c>
      <c r="F29" s="9">
        <v>967.27343800000006</v>
      </c>
      <c r="G29" s="7">
        <v>1.4741000000000001E-2</v>
      </c>
      <c r="H29" s="8">
        <v>3.1590349999999998</v>
      </c>
      <c r="I29" s="8">
        <v>1.2102999999999999E-2</v>
      </c>
      <c r="J29" s="9">
        <v>22.540192999999999</v>
      </c>
      <c r="K29" s="16">
        <v>263160</v>
      </c>
      <c r="L29" s="17">
        <v>606902.4</v>
      </c>
      <c r="M29" s="17">
        <v>3592</v>
      </c>
      <c r="N29" s="18">
        <v>9955660.8000000007</v>
      </c>
      <c r="O29" s="17">
        <v>0</v>
      </c>
      <c r="P29" s="17">
        <v>90.141222999999997</v>
      </c>
      <c r="Q29" s="17">
        <v>0</v>
      </c>
      <c r="R29" s="18">
        <v>89.742688000000001</v>
      </c>
    </row>
    <row r="30" spans="2:18" x14ac:dyDescent="0.25">
      <c r="B30" s="5" t="s">
        <v>19</v>
      </c>
      <c r="C30" s="10">
        <v>0.87812500000000004</v>
      </c>
      <c r="D30" s="11">
        <v>123.664063</v>
      </c>
      <c r="E30" s="11">
        <v>0.823438</v>
      </c>
      <c r="F30" s="12">
        <v>689.66406300000006</v>
      </c>
      <c r="G30" s="10">
        <v>2.6882E-2</v>
      </c>
      <c r="H30" s="11">
        <v>3.235109</v>
      </c>
      <c r="I30" s="11">
        <v>7.1599999999999997E-3</v>
      </c>
      <c r="J30" s="12">
        <v>13.373462999999999</v>
      </c>
      <c r="K30" s="19">
        <v>295256</v>
      </c>
      <c r="L30" s="20">
        <v>606902.4</v>
      </c>
      <c r="M30" s="20">
        <v>3592</v>
      </c>
      <c r="N30" s="21">
        <v>9984081.5999999996</v>
      </c>
      <c r="O30" s="20">
        <v>0</v>
      </c>
      <c r="P30" s="20">
        <v>90.141222999999997</v>
      </c>
      <c r="Q30" s="20">
        <v>0</v>
      </c>
      <c r="R30" s="21">
        <v>98.097130000000007</v>
      </c>
    </row>
    <row r="31" spans="2:18" x14ac:dyDescent="0.25">
      <c r="B31" s="5" t="s">
        <v>20</v>
      </c>
      <c r="C31" s="10">
        <v>0.91562500000000002</v>
      </c>
      <c r="D31" s="11">
        <v>125.03749999999999</v>
      </c>
      <c r="E31" s="11">
        <v>0.83593799999999996</v>
      </c>
      <c r="F31" s="12">
        <v>436.10312499999998</v>
      </c>
      <c r="G31" s="10">
        <v>1.4321E-2</v>
      </c>
      <c r="H31" s="11">
        <v>2.0576789999999998</v>
      </c>
      <c r="I31" s="11">
        <v>1.6011000000000001E-2</v>
      </c>
      <c r="J31" s="12">
        <v>8.0572660000000003</v>
      </c>
      <c r="K31" s="19">
        <v>326688</v>
      </c>
      <c r="L31" s="20">
        <v>606957.6</v>
      </c>
      <c r="M31" s="20">
        <v>3592</v>
      </c>
      <c r="N31" s="21">
        <v>7962136</v>
      </c>
      <c r="O31" s="20">
        <v>0</v>
      </c>
      <c r="P31" s="20">
        <v>55.2</v>
      </c>
      <c r="Q31" s="20">
        <v>0</v>
      </c>
      <c r="R31" s="21">
        <v>111.08196599999999</v>
      </c>
    </row>
    <row r="32" spans="2:18" x14ac:dyDescent="0.25">
      <c r="B32" s="5" t="s">
        <v>21</v>
      </c>
      <c r="C32" s="10">
        <v>1.0484370000000001</v>
      </c>
      <c r="D32" s="11">
        <v>124.479688</v>
      </c>
      <c r="E32" s="11">
        <v>0.82656300000000005</v>
      </c>
      <c r="F32" s="12">
        <v>362.21406300000001</v>
      </c>
      <c r="G32" s="10">
        <v>1.2978999999999999E-2</v>
      </c>
      <c r="H32" s="11">
        <v>1.5146109999999999</v>
      </c>
      <c r="I32" s="11">
        <v>1.9073E-2</v>
      </c>
      <c r="J32" s="12">
        <v>6.5080710000000002</v>
      </c>
      <c r="K32" s="19">
        <v>445344</v>
      </c>
      <c r="L32" s="20">
        <v>606920.80000000005</v>
      </c>
      <c r="M32" s="20">
        <v>3592</v>
      </c>
      <c r="N32" s="21">
        <v>10340640</v>
      </c>
      <c r="O32" s="20">
        <v>0</v>
      </c>
      <c r="P32" s="20">
        <v>84.319391999999993</v>
      </c>
      <c r="Q32" s="20">
        <v>0</v>
      </c>
      <c r="R32" s="21">
        <v>108.45830100000001</v>
      </c>
    </row>
    <row r="33" spans="2:18" x14ac:dyDescent="0.25">
      <c r="B33" s="6" t="s">
        <v>22</v>
      </c>
      <c r="C33" s="13">
        <v>1.078125</v>
      </c>
      <c r="D33" s="14">
        <v>123.423438</v>
      </c>
      <c r="E33" s="14">
        <v>0.83437499999999998</v>
      </c>
      <c r="F33" s="15">
        <v>229.86562499999999</v>
      </c>
      <c r="G33" s="13">
        <v>2.5194999999999999E-2</v>
      </c>
      <c r="H33" s="14">
        <v>3.463266</v>
      </c>
      <c r="I33" s="14">
        <v>1.7399000000000001E-2</v>
      </c>
      <c r="J33" s="15">
        <v>3.132555</v>
      </c>
      <c r="K33" s="22">
        <v>473928</v>
      </c>
      <c r="L33" s="23">
        <v>606947.19999999995</v>
      </c>
      <c r="M33" s="23">
        <v>3592</v>
      </c>
      <c r="N33" s="24">
        <v>7957080.7999999998</v>
      </c>
      <c r="O33" s="23">
        <v>0</v>
      </c>
      <c r="P33" s="23">
        <v>73.599999999999994</v>
      </c>
      <c r="Q33" s="23">
        <v>0</v>
      </c>
      <c r="R33" s="24">
        <v>98.204665000000006</v>
      </c>
    </row>
  </sheetData>
  <mergeCells count="16">
    <mergeCell ref="C2:F2"/>
    <mergeCell ref="G2:J2"/>
    <mergeCell ref="K2:N2"/>
    <mergeCell ref="O2:R2"/>
    <mergeCell ref="C10:F10"/>
    <mergeCell ref="G10:J10"/>
    <mergeCell ref="K10:N10"/>
    <mergeCell ref="O10:R10"/>
    <mergeCell ref="C19:F19"/>
    <mergeCell ref="G19:J19"/>
    <mergeCell ref="K19:N19"/>
    <mergeCell ref="O19:R19"/>
    <mergeCell ref="C27:F27"/>
    <mergeCell ref="G27:J27"/>
    <mergeCell ref="K27:N27"/>
    <mergeCell ref="O27:R2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4B80-144B-4579-9F5B-16604B14491E}">
  <dimension ref="B2:R33"/>
  <sheetViews>
    <sheetView zoomScaleNormal="100" workbookViewId="0"/>
  </sheetViews>
  <sheetFormatPr baseColWidth="10" defaultRowHeight="15" x14ac:dyDescent="0.25"/>
  <cols>
    <col min="2" max="2" width="34.7109375" customWidth="1"/>
    <col min="14" max="14" width="14.42578125" customWidth="1"/>
  </cols>
  <sheetData>
    <row r="2" spans="2:18" x14ac:dyDescent="0.25">
      <c r="C2" s="144" t="s">
        <v>0</v>
      </c>
      <c r="D2" s="145"/>
      <c r="E2" s="145"/>
      <c r="F2" s="146"/>
      <c r="G2" s="144" t="s">
        <v>1</v>
      </c>
      <c r="H2" s="145"/>
      <c r="I2" s="145"/>
      <c r="J2" s="146"/>
      <c r="K2" s="144" t="s">
        <v>2</v>
      </c>
      <c r="L2" s="145"/>
      <c r="M2" s="145"/>
      <c r="N2" s="146"/>
      <c r="O2" s="145" t="s">
        <v>3</v>
      </c>
      <c r="P2" s="145"/>
      <c r="Q2" s="145"/>
      <c r="R2" s="146"/>
    </row>
    <row r="3" spans="2:18" x14ac:dyDescent="0.25">
      <c r="B3" s="29" t="s">
        <v>52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3" t="s">
        <v>7</v>
      </c>
      <c r="K3" s="1" t="s">
        <v>4</v>
      </c>
      <c r="L3" s="2" t="s">
        <v>5</v>
      </c>
      <c r="M3" s="2" t="s">
        <v>6</v>
      </c>
      <c r="N3" s="3" t="s">
        <v>7</v>
      </c>
      <c r="O3" s="2" t="s">
        <v>4</v>
      </c>
      <c r="P3" s="2" t="s">
        <v>5</v>
      </c>
      <c r="Q3" s="2" t="s">
        <v>6</v>
      </c>
      <c r="R3" s="3" t="s">
        <v>7</v>
      </c>
    </row>
    <row r="4" spans="2:18" x14ac:dyDescent="0.25">
      <c r="B4" s="4" t="s">
        <v>23</v>
      </c>
      <c r="C4" s="31">
        <v>68.235928999999999</v>
      </c>
      <c r="D4" s="32">
        <v>64.970901999999995</v>
      </c>
      <c r="E4" s="32">
        <v>67.968957000000003</v>
      </c>
      <c r="F4" s="33">
        <v>63.996270000000003</v>
      </c>
      <c r="G4" s="31">
        <v>67.532517999999996</v>
      </c>
      <c r="H4" s="32">
        <v>64.059275</v>
      </c>
      <c r="I4" s="32">
        <v>67.352106000000006</v>
      </c>
      <c r="J4" s="33">
        <v>63.063459000000002</v>
      </c>
      <c r="K4" s="31">
        <v>67.998311000000001</v>
      </c>
      <c r="L4" s="32">
        <v>64.692214000000007</v>
      </c>
      <c r="M4" s="32">
        <v>67.565731</v>
      </c>
      <c r="N4" s="33">
        <v>63.540094000000003</v>
      </c>
      <c r="O4" s="32">
        <v>67.073064000000002</v>
      </c>
      <c r="P4" s="32">
        <v>63.438600999999998</v>
      </c>
      <c r="Q4" s="32">
        <v>67.139826999999997</v>
      </c>
      <c r="R4" s="33">
        <v>62.593921999999999</v>
      </c>
    </row>
    <row r="5" spans="2:18" x14ac:dyDescent="0.25">
      <c r="B5" s="5" t="s">
        <v>24</v>
      </c>
      <c r="C5" s="43">
        <v>62.503267999999998</v>
      </c>
      <c r="D5" s="30">
        <v>59.412143</v>
      </c>
      <c r="E5" s="30">
        <v>62.049787000000002</v>
      </c>
      <c r="F5" s="44">
        <v>61.554962000000003</v>
      </c>
      <c r="G5" s="43">
        <v>61.618521999999999</v>
      </c>
      <c r="H5" s="30">
        <v>57.988486999999999</v>
      </c>
      <c r="I5" s="30">
        <v>61.514187999999997</v>
      </c>
      <c r="J5" s="44">
        <v>60.704121000000001</v>
      </c>
      <c r="K5" s="43">
        <v>61.876944999999999</v>
      </c>
      <c r="L5" s="30">
        <v>58.582411</v>
      </c>
      <c r="M5" s="30">
        <v>61.540415000000003</v>
      </c>
      <c r="N5" s="44">
        <v>60.887405000000001</v>
      </c>
      <c r="O5" s="30">
        <v>61.362248000000001</v>
      </c>
      <c r="P5" s="30">
        <v>57.406483999999999</v>
      </c>
      <c r="Q5" s="30">
        <v>61.487983</v>
      </c>
      <c r="R5" s="44">
        <v>60.521937000000001</v>
      </c>
    </row>
    <row r="6" spans="2:18" x14ac:dyDescent="0.25">
      <c r="B6" s="5" t="s">
        <v>25</v>
      </c>
      <c r="C6" s="43">
        <v>62.256689999999999</v>
      </c>
      <c r="D6" s="30">
        <v>59.740296000000001</v>
      </c>
      <c r="E6" s="30">
        <v>61.590001999999998</v>
      </c>
      <c r="F6" s="44">
        <v>61.456516000000001</v>
      </c>
      <c r="G6" s="43">
        <v>61.351556000000002</v>
      </c>
      <c r="H6" s="30">
        <v>58.357931999999998</v>
      </c>
      <c r="I6" s="30">
        <v>61.179819999999999</v>
      </c>
      <c r="J6" s="44">
        <v>60.451618000000003</v>
      </c>
      <c r="K6" s="43">
        <v>61.616221000000003</v>
      </c>
      <c r="L6" s="30">
        <v>58.958170000000003</v>
      </c>
      <c r="M6" s="30">
        <v>61.165748000000001</v>
      </c>
      <c r="N6" s="44">
        <v>60.766443000000002</v>
      </c>
      <c r="O6" s="30">
        <v>61.089154999999998</v>
      </c>
      <c r="P6" s="30">
        <v>57.769792000000002</v>
      </c>
      <c r="Q6" s="30">
        <v>61.193897999999997</v>
      </c>
      <c r="R6" s="44">
        <v>60.140037999999997</v>
      </c>
    </row>
    <row r="7" spans="2:18" x14ac:dyDescent="0.25">
      <c r="B7" s="5" t="s">
        <v>26</v>
      </c>
      <c r="C7" s="43">
        <v>61.677695</v>
      </c>
      <c r="D7" s="30">
        <v>59.518560999999998</v>
      </c>
      <c r="E7" s="30">
        <v>60.828206000000002</v>
      </c>
      <c r="F7" s="44">
        <v>61.140599999999999</v>
      </c>
      <c r="G7" s="43">
        <v>60.808582000000001</v>
      </c>
      <c r="H7" s="30">
        <v>58.103464000000002</v>
      </c>
      <c r="I7" s="30">
        <v>60.413868999999998</v>
      </c>
      <c r="J7" s="44">
        <v>60.060062000000002</v>
      </c>
      <c r="K7" s="43">
        <v>61.010798999999999</v>
      </c>
      <c r="L7" s="30">
        <v>58.707971999999998</v>
      </c>
      <c r="M7" s="30">
        <v>60.399845999999997</v>
      </c>
      <c r="N7" s="44">
        <v>60.434215999999999</v>
      </c>
      <c r="O7" s="30">
        <v>60.607700000000001</v>
      </c>
      <c r="P7" s="30">
        <v>57.511277</v>
      </c>
      <c r="Q7" s="30">
        <v>60.427897999999999</v>
      </c>
      <c r="R7" s="44">
        <v>59.690513000000003</v>
      </c>
    </row>
    <row r="8" spans="2:18" x14ac:dyDescent="0.25">
      <c r="B8" s="6" t="s">
        <v>27</v>
      </c>
      <c r="C8" s="34">
        <v>61.564231999999997</v>
      </c>
      <c r="D8" s="35">
        <v>59.506881</v>
      </c>
      <c r="E8" s="35">
        <v>60.554560000000002</v>
      </c>
      <c r="F8" s="36">
        <v>61.103520000000003</v>
      </c>
      <c r="G8" s="34">
        <v>60.690838999999997</v>
      </c>
      <c r="H8" s="35">
        <v>58.097233000000003</v>
      </c>
      <c r="I8" s="35">
        <v>60.154097999999998</v>
      </c>
      <c r="J8" s="36">
        <v>60.091042000000002</v>
      </c>
      <c r="K8" s="34">
        <v>60.891437000000003</v>
      </c>
      <c r="L8" s="35">
        <v>58.689971999999997</v>
      </c>
      <c r="M8" s="35">
        <v>60.136859999999999</v>
      </c>
      <c r="N8" s="36">
        <v>60.387157999999999</v>
      </c>
      <c r="O8" s="35">
        <v>60.49156</v>
      </c>
      <c r="P8" s="35">
        <v>57.516347000000003</v>
      </c>
      <c r="Q8" s="35">
        <v>60.171346</v>
      </c>
      <c r="R8" s="36">
        <v>59.797815999999997</v>
      </c>
    </row>
    <row r="10" spans="2:18" x14ac:dyDescent="0.25">
      <c r="C10" s="147" t="s">
        <v>8</v>
      </c>
      <c r="D10" s="148"/>
      <c r="E10" s="148"/>
      <c r="F10" s="149"/>
      <c r="G10" s="147" t="s">
        <v>9</v>
      </c>
      <c r="H10" s="148"/>
      <c r="I10" s="148"/>
      <c r="J10" s="149"/>
      <c r="K10" s="150" t="s">
        <v>10</v>
      </c>
      <c r="L10" s="151"/>
      <c r="M10" s="151"/>
      <c r="N10" s="152"/>
      <c r="O10" s="150" t="s">
        <v>11</v>
      </c>
      <c r="P10" s="151"/>
      <c r="Q10" s="151"/>
      <c r="R10" s="152"/>
    </row>
    <row r="11" spans="2:18" x14ac:dyDescent="0.25">
      <c r="B11" s="29" t="s">
        <v>52</v>
      </c>
      <c r="C11" s="1" t="s">
        <v>4</v>
      </c>
      <c r="D11" s="2" t="s">
        <v>5</v>
      </c>
      <c r="E11" s="2" t="s">
        <v>6</v>
      </c>
      <c r="F11" s="3" t="s">
        <v>7</v>
      </c>
      <c r="G11" s="1" t="s">
        <v>4</v>
      </c>
      <c r="H11" s="2" t="s">
        <v>5</v>
      </c>
      <c r="I11" s="2" t="s">
        <v>6</v>
      </c>
      <c r="J11" s="3" t="s">
        <v>7</v>
      </c>
      <c r="K11" s="1" t="s">
        <v>4</v>
      </c>
      <c r="L11" s="2" t="s">
        <v>5</v>
      </c>
      <c r="M11" s="2" t="s">
        <v>6</v>
      </c>
      <c r="N11" s="3" t="s">
        <v>7</v>
      </c>
      <c r="O11" s="1" t="s">
        <v>4</v>
      </c>
      <c r="P11" s="2" t="s">
        <v>5</v>
      </c>
      <c r="Q11" s="2" t="s">
        <v>6</v>
      </c>
      <c r="R11" s="3" t="s">
        <v>7</v>
      </c>
    </row>
    <row r="12" spans="2:18" x14ac:dyDescent="0.25">
      <c r="B12" s="4" t="s">
        <v>23</v>
      </c>
      <c r="C12" s="31">
        <v>0.83281300000000003</v>
      </c>
      <c r="D12" s="32">
        <v>101.6875</v>
      </c>
      <c r="E12" s="32">
        <v>0.75468800000000003</v>
      </c>
      <c r="F12" s="33">
        <v>288.91250000000002</v>
      </c>
      <c r="G12" s="31">
        <v>3.2813000000000002E-2</v>
      </c>
      <c r="H12" s="32">
        <v>3.1038269999999999</v>
      </c>
      <c r="I12" s="32">
        <v>1.2204E-2</v>
      </c>
      <c r="J12" s="33">
        <v>4.6842189999999997</v>
      </c>
      <c r="K12" s="41">
        <v>340624</v>
      </c>
      <c r="L12" s="37">
        <v>549976.80000000005</v>
      </c>
      <c r="M12" s="37">
        <v>2317.6</v>
      </c>
      <c r="N12" s="38">
        <v>18091952.800000001</v>
      </c>
      <c r="O12" s="41">
        <v>0</v>
      </c>
      <c r="P12" s="37">
        <v>37.258018999999997</v>
      </c>
      <c r="Q12" s="37">
        <v>32.994545000000002</v>
      </c>
      <c r="R12" s="38">
        <v>23.309065</v>
      </c>
    </row>
    <row r="13" spans="2:18" x14ac:dyDescent="0.25">
      <c r="B13" s="5" t="s">
        <v>24</v>
      </c>
      <c r="C13" s="43">
        <v>0.95156300000000005</v>
      </c>
      <c r="D13" s="30">
        <v>103.01406299999999</v>
      </c>
      <c r="E13" s="30">
        <v>0.76406300000000005</v>
      </c>
      <c r="F13" s="44">
        <v>118.815625</v>
      </c>
      <c r="G13" s="43">
        <v>2.9190000000000001E-2</v>
      </c>
      <c r="H13" s="30">
        <v>1.998418</v>
      </c>
      <c r="I13" s="30">
        <v>1.6313000000000001E-2</v>
      </c>
      <c r="J13" s="44">
        <v>3.5265930000000001</v>
      </c>
      <c r="K13" s="93">
        <v>343648</v>
      </c>
      <c r="L13" s="94">
        <v>549996</v>
      </c>
      <c r="M13" s="94">
        <v>2368</v>
      </c>
      <c r="N13" s="95">
        <v>3068264</v>
      </c>
      <c r="O13" s="93">
        <v>0</v>
      </c>
      <c r="P13" s="94">
        <v>36</v>
      </c>
      <c r="Q13" s="94">
        <v>0</v>
      </c>
      <c r="R13" s="95">
        <v>58.787754</v>
      </c>
    </row>
    <row r="14" spans="2:18" x14ac:dyDescent="0.25">
      <c r="B14" s="5" t="s">
        <v>25</v>
      </c>
      <c r="C14" s="43">
        <v>0.92031300000000005</v>
      </c>
      <c r="D14" s="30">
        <v>104.42031299999999</v>
      </c>
      <c r="E14" s="30">
        <v>0.76249999999999996</v>
      </c>
      <c r="F14" s="44">
        <v>139.017188</v>
      </c>
      <c r="G14" s="43">
        <v>1.4741000000000001E-2</v>
      </c>
      <c r="H14" s="30">
        <v>0.77176900000000004</v>
      </c>
      <c r="I14" s="30">
        <v>1.5309E-2</v>
      </c>
      <c r="J14" s="44">
        <v>3.2291660000000002</v>
      </c>
      <c r="K14" s="93">
        <v>342992</v>
      </c>
      <c r="L14" s="94">
        <v>549996</v>
      </c>
      <c r="M14" s="94">
        <v>2377.6</v>
      </c>
      <c r="N14" s="95">
        <v>2868616</v>
      </c>
      <c r="O14" s="93">
        <v>0</v>
      </c>
      <c r="P14" s="94">
        <v>36</v>
      </c>
      <c r="Q14" s="94">
        <v>28.8</v>
      </c>
      <c r="R14" s="95">
        <v>48</v>
      </c>
    </row>
    <row r="15" spans="2:18" x14ac:dyDescent="0.25">
      <c r="B15" s="5" t="s">
        <v>26</v>
      </c>
      <c r="C15" s="43">
        <v>0.97656299999999996</v>
      </c>
      <c r="D15" s="30">
        <v>105.895313</v>
      </c>
      <c r="E15" s="30">
        <v>0.77031300000000003</v>
      </c>
      <c r="F15" s="44">
        <v>138.27031299999999</v>
      </c>
      <c r="G15" s="43">
        <v>2.4457E-2</v>
      </c>
      <c r="H15" s="30">
        <v>2.344417</v>
      </c>
      <c r="I15" s="30">
        <v>1.5703000000000002E-2</v>
      </c>
      <c r="J15" s="44">
        <v>3.3795259999999998</v>
      </c>
      <c r="K15" s="93">
        <v>342688</v>
      </c>
      <c r="L15" s="94">
        <v>550008</v>
      </c>
      <c r="M15" s="94">
        <v>2368</v>
      </c>
      <c r="N15" s="95">
        <v>2962808</v>
      </c>
      <c r="O15" s="93">
        <v>0</v>
      </c>
      <c r="P15" s="94">
        <v>0</v>
      </c>
      <c r="Q15" s="94">
        <v>0</v>
      </c>
      <c r="R15" s="95">
        <v>0</v>
      </c>
    </row>
    <row r="16" spans="2:18" x14ac:dyDescent="0.25">
      <c r="B16" s="6" t="s">
        <v>27</v>
      </c>
      <c r="C16" s="34">
        <v>0.97031299999999998</v>
      </c>
      <c r="D16" s="35">
        <v>107.690625</v>
      </c>
      <c r="E16" s="35">
        <v>0.75624999999999998</v>
      </c>
      <c r="F16" s="36">
        <v>147.83906300000001</v>
      </c>
      <c r="G16" s="34">
        <v>1.6313000000000001E-2</v>
      </c>
      <c r="H16" s="35">
        <v>2.6766930000000002</v>
      </c>
      <c r="I16" s="35">
        <v>1.2500000000000001E-2</v>
      </c>
      <c r="J16" s="36">
        <v>2.4034279999999999</v>
      </c>
      <c r="K16" s="42">
        <v>342968</v>
      </c>
      <c r="L16" s="39">
        <v>550008</v>
      </c>
      <c r="M16" s="39">
        <v>2377.6</v>
      </c>
      <c r="N16" s="40">
        <v>3482806.4</v>
      </c>
      <c r="O16" s="42">
        <v>0</v>
      </c>
      <c r="P16" s="39">
        <v>0</v>
      </c>
      <c r="Q16" s="39">
        <v>28.8</v>
      </c>
      <c r="R16" s="40">
        <v>75.285070000000005</v>
      </c>
    </row>
    <row r="19" spans="2:18" x14ac:dyDescent="0.25">
      <c r="C19" s="144" t="s">
        <v>0</v>
      </c>
      <c r="D19" s="145"/>
      <c r="E19" s="145"/>
      <c r="F19" s="146"/>
      <c r="G19" s="144" t="s">
        <v>1</v>
      </c>
      <c r="H19" s="145"/>
      <c r="I19" s="145"/>
      <c r="J19" s="146"/>
      <c r="K19" s="144" t="s">
        <v>2</v>
      </c>
      <c r="L19" s="145"/>
      <c r="M19" s="145"/>
      <c r="N19" s="146"/>
      <c r="O19" s="145" t="s">
        <v>3</v>
      </c>
      <c r="P19" s="145"/>
      <c r="Q19" s="145"/>
      <c r="R19" s="146"/>
    </row>
    <row r="20" spans="2:18" x14ac:dyDescent="0.25">
      <c r="B20" s="29" t="s">
        <v>52</v>
      </c>
      <c r="C20" s="1" t="s">
        <v>4</v>
      </c>
      <c r="D20" s="2" t="s">
        <v>5</v>
      </c>
      <c r="E20" s="2" t="s">
        <v>6</v>
      </c>
      <c r="F20" s="3" t="s">
        <v>7</v>
      </c>
      <c r="G20" s="1" t="s">
        <v>4</v>
      </c>
      <c r="H20" s="2" t="s">
        <v>5</v>
      </c>
      <c r="I20" s="2" t="s">
        <v>6</v>
      </c>
      <c r="J20" s="3" t="s">
        <v>7</v>
      </c>
      <c r="K20" s="1" t="s">
        <v>4</v>
      </c>
      <c r="L20" s="2" t="s">
        <v>5</v>
      </c>
      <c r="M20" s="2" t="s">
        <v>6</v>
      </c>
      <c r="N20" s="3" t="s">
        <v>7</v>
      </c>
      <c r="O20" s="2" t="s">
        <v>4</v>
      </c>
      <c r="P20" s="2" t="s">
        <v>5</v>
      </c>
      <c r="Q20" s="2" t="s">
        <v>6</v>
      </c>
      <c r="R20" s="3" t="s">
        <v>7</v>
      </c>
    </row>
    <row r="21" spans="2:18" x14ac:dyDescent="0.25">
      <c r="B21" s="4" t="s">
        <v>28</v>
      </c>
      <c r="C21" s="31">
        <v>74.988829999999993</v>
      </c>
      <c r="D21" s="32">
        <v>71.031901000000005</v>
      </c>
      <c r="E21" s="32">
        <v>65.667068</v>
      </c>
      <c r="F21" s="33">
        <v>70.303847000000005</v>
      </c>
      <c r="G21" s="31">
        <v>76.006227999999993</v>
      </c>
      <c r="H21" s="32">
        <v>70.716710000000006</v>
      </c>
      <c r="I21" s="32">
        <v>65.379579000000007</v>
      </c>
      <c r="J21" s="33">
        <v>69.987476999999998</v>
      </c>
      <c r="K21" s="31">
        <v>76.046766000000005</v>
      </c>
      <c r="L21" s="32">
        <v>70.694632999999996</v>
      </c>
      <c r="M21" s="32">
        <v>68.156863000000001</v>
      </c>
      <c r="N21" s="33">
        <v>69.962372999999999</v>
      </c>
      <c r="O21" s="32">
        <v>75.965733999999998</v>
      </c>
      <c r="P21" s="32">
        <v>70.738799999999998</v>
      </c>
      <c r="Q21" s="32">
        <v>62.819772999999998</v>
      </c>
      <c r="R21" s="33">
        <v>70.012598999999994</v>
      </c>
    </row>
    <row r="22" spans="2:18" x14ac:dyDescent="0.25">
      <c r="B22" s="5" t="s">
        <v>29</v>
      </c>
      <c r="C22" s="43">
        <v>69.537786999999994</v>
      </c>
      <c r="D22" s="30">
        <v>66.027479999999997</v>
      </c>
      <c r="E22" s="30">
        <v>63.825519</v>
      </c>
      <c r="F22" s="44">
        <v>69.233735999999993</v>
      </c>
      <c r="G22" s="43">
        <v>69.306554000000006</v>
      </c>
      <c r="H22" s="30">
        <v>65.203193999999996</v>
      </c>
      <c r="I22" s="30">
        <v>63.58896</v>
      </c>
      <c r="J22" s="44">
        <v>69.478544999999997</v>
      </c>
      <c r="K22" s="43">
        <v>69.242391999999995</v>
      </c>
      <c r="L22" s="30">
        <v>65.721318999999994</v>
      </c>
      <c r="M22" s="30">
        <v>66.912349000000006</v>
      </c>
      <c r="N22" s="44">
        <v>69.367056000000005</v>
      </c>
      <c r="O22" s="30">
        <v>69.370835</v>
      </c>
      <c r="P22" s="30">
        <v>64.693173999999999</v>
      </c>
      <c r="Q22" s="30">
        <v>60.580081</v>
      </c>
      <c r="R22" s="44">
        <v>69.590393000000006</v>
      </c>
    </row>
    <row r="23" spans="2:18" x14ac:dyDescent="0.25">
      <c r="B23" s="5" t="s">
        <v>30</v>
      </c>
      <c r="C23" s="43">
        <v>67.074230999999997</v>
      </c>
      <c r="D23" s="30">
        <v>64.708751000000007</v>
      </c>
      <c r="E23" s="30">
        <v>64.380598000000006</v>
      </c>
      <c r="F23" s="44">
        <v>65.023369000000002</v>
      </c>
      <c r="G23" s="43">
        <v>66.287278999999998</v>
      </c>
      <c r="H23" s="30">
        <v>63.775441999999998</v>
      </c>
      <c r="I23" s="30">
        <v>64.187984</v>
      </c>
      <c r="J23" s="44">
        <v>64.207897000000003</v>
      </c>
      <c r="K23" s="43">
        <v>66.961367999999993</v>
      </c>
      <c r="L23" s="30">
        <v>64.431607</v>
      </c>
      <c r="M23" s="30">
        <v>67.462615999999997</v>
      </c>
      <c r="N23" s="44">
        <v>64.557349000000002</v>
      </c>
      <c r="O23" s="30">
        <v>65.626626999999999</v>
      </c>
      <c r="P23" s="30">
        <v>63.132508000000001</v>
      </c>
      <c r="Q23" s="30">
        <v>61.216535</v>
      </c>
      <c r="R23" s="44">
        <v>63.862208000000003</v>
      </c>
    </row>
    <row r="24" spans="2:18" x14ac:dyDescent="0.25">
      <c r="B24" s="5" t="s">
        <v>31</v>
      </c>
      <c r="C24" s="43">
        <v>65.569919999999996</v>
      </c>
      <c r="D24" s="30">
        <v>63.984774999999999</v>
      </c>
      <c r="E24" s="30">
        <v>64.220786000000004</v>
      </c>
      <c r="F24" s="44">
        <v>64.385047</v>
      </c>
      <c r="G24" s="43">
        <v>64.759656000000007</v>
      </c>
      <c r="H24" s="30">
        <v>62.983029999999999</v>
      </c>
      <c r="I24" s="30">
        <v>63.992334</v>
      </c>
      <c r="J24" s="44">
        <v>63.417332999999999</v>
      </c>
      <c r="K24" s="43">
        <v>66.159215000000003</v>
      </c>
      <c r="L24" s="30">
        <v>63.747050999999999</v>
      </c>
      <c r="M24" s="30">
        <v>67.232934</v>
      </c>
      <c r="N24" s="44">
        <v>64.154486000000006</v>
      </c>
      <c r="O24" s="30">
        <v>63.418084</v>
      </c>
      <c r="P24" s="30">
        <v>62.237105999999997</v>
      </c>
      <c r="Q24" s="30">
        <v>61.049760999999997</v>
      </c>
      <c r="R24" s="44">
        <v>62.696927000000002</v>
      </c>
    </row>
    <row r="25" spans="2:18" x14ac:dyDescent="0.25">
      <c r="B25" s="6" t="s">
        <v>32</v>
      </c>
      <c r="C25" s="34">
        <v>65.400837999999993</v>
      </c>
      <c r="D25" s="35">
        <v>63.907094000000001</v>
      </c>
      <c r="E25" s="35">
        <v>64.074136999999993</v>
      </c>
      <c r="F25" s="36">
        <v>64.310889000000003</v>
      </c>
      <c r="G25" s="34">
        <v>64.616586999999996</v>
      </c>
      <c r="H25" s="35">
        <v>62.896515000000001</v>
      </c>
      <c r="I25" s="35">
        <v>63.901440000000001</v>
      </c>
      <c r="J25" s="36">
        <v>63.328895000000003</v>
      </c>
      <c r="K25" s="34">
        <v>66.174718999999996</v>
      </c>
      <c r="L25" s="35">
        <v>63.686039999999998</v>
      </c>
      <c r="M25" s="35">
        <v>67.291379000000006</v>
      </c>
      <c r="N25" s="36">
        <v>64.279753999999997</v>
      </c>
      <c r="O25" s="35">
        <v>63.130142999999997</v>
      </c>
      <c r="P25" s="35">
        <v>62.126325000000001</v>
      </c>
      <c r="Q25" s="35">
        <v>60.836669000000001</v>
      </c>
      <c r="R25" s="36">
        <v>62.405757000000001</v>
      </c>
    </row>
    <row r="27" spans="2:18" x14ac:dyDescent="0.25">
      <c r="C27" s="147" t="s">
        <v>8</v>
      </c>
      <c r="D27" s="148"/>
      <c r="E27" s="148"/>
      <c r="F27" s="149"/>
      <c r="G27" s="147" t="s">
        <v>9</v>
      </c>
      <c r="H27" s="148"/>
      <c r="I27" s="148"/>
      <c r="J27" s="149"/>
      <c r="K27" s="150" t="s">
        <v>10</v>
      </c>
      <c r="L27" s="151"/>
      <c r="M27" s="151"/>
      <c r="N27" s="152"/>
      <c r="O27" s="151" t="s">
        <v>11</v>
      </c>
      <c r="P27" s="151"/>
      <c r="Q27" s="151"/>
      <c r="R27" s="152"/>
    </row>
    <row r="28" spans="2:18" x14ac:dyDescent="0.25">
      <c r="B28" s="29" t="s">
        <v>52</v>
      </c>
      <c r="C28" s="1" t="s">
        <v>4</v>
      </c>
      <c r="D28" s="2" t="s">
        <v>5</v>
      </c>
      <c r="E28" s="2" t="s">
        <v>6</v>
      </c>
      <c r="F28" s="3" t="s">
        <v>7</v>
      </c>
      <c r="G28" s="1" t="s">
        <v>4</v>
      </c>
      <c r="H28" s="2" t="s">
        <v>5</v>
      </c>
      <c r="I28" s="2" t="s">
        <v>6</v>
      </c>
      <c r="J28" s="3" t="s">
        <v>7</v>
      </c>
      <c r="K28" s="1" t="s">
        <v>4</v>
      </c>
      <c r="L28" s="2" t="s">
        <v>5</v>
      </c>
      <c r="M28" s="2" t="s">
        <v>6</v>
      </c>
      <c r="N28" s="3" t="s">
        <v>7</v>
      </c>
      <c r="O28" s="2" t="s">
        <v>4</v>
      </c>
      <c r="P28" s="2" t="s">
        <v>5</v>
      </c>
      <c r="Q28" s="2" t="s">
        <v>6</v>
      </c>
      <c r="R28" s="3" t="s">
        <v>7</v>
      </c>
    </row>
    <row r="29" spans="2:18" x14ac:dyDescent="0.25">
      <c r="B29" s="4" t="s">
        <v>28</v>
      </c>
      <c r="C29" s="10">
        <v>0.93593800000000005</v>
      </c>
      <c r="D29" s="11">
        <v>122.184375</v>
      </c>
      <c r="E29" s="11">
        <v>0.82968799999999998</v>
      </c>
      <c r="F29" s="12">
        <v>462.679688</v>
      </c>
      <c r="G29" s="10">
        <v>1.4741000000000001E-2</v>
      </c>
      <c r="H29" s="11">
        <v>2.5169329999999999</v>
      </c>
      <c r="I29" s="11">
        <v>1.7746999999999999E-2</v>
      </c>
      <c r="J29" s="12">
        <v>10.783868</v>
      </c>
      <c r="K29" s="19">
        <v>345256</v>
      </c>
      <c r="L29" s="20">
        <v>606924</v>
      </c>
      <c r="M29" s="20">
        <v>3534.4</v>
      </c>
      <c r="N29" s="21">
        <v>9323196</v>
      </c>
      <c r="O29" s="20">
        <v>0</v>
      </c>
      <c r="P29" s="20">
        <v>54.990907999999997</v>
      </c>
      <c r="Q29" s="20">
        <v>19.2</v>
      </c>
      <c r="R29" s="21">
        <v>74.726167000000004</v>
      </c>
    </row>
    <row r="30" spans="2:18" x14ac:dyDescent="0.25">
      <c r="B30" s="5" t="s">
        <v>29</v>
      </c>
      <c r="C30" s="10">
        <v>0.979688</v>
      </c>
      <c r="D30" s="11">
        <v>122.76875</v>
      </c>
      <c r="E30" s="11">
        <v>0.823438</v>
      </c>
      <c r="F30" s="12">
        <v>354.35781300000002</v>
      </c>
      <c r="G30" s="10">
        <v>1.7187000000000001E-2</v>
      </c>
      <c r="H30" s="11">
        <v>3.1928329999999998</v>
      </c>
      <c r="I30" s="11">
        <v>1.4062E-2</v>
      </c>
      <c r="J30" s="12">
        <v>8.1429860000000005</v>
      </c>
      <c r="K30" s="19">
        <v>418792</v>
      </c>
      <c r="L30" s="20">
        <v>606886.40000000002</v>
      </c>
      <c r="M30" s="20">
        <v>3592</v>
      </c>
      <c r="N30" s="21">
        <v>7656202.4000000004</v>
      </c>
      <c r="O30" s="20">
        <v>0</v>
      </c>
      <c r="P30" s="20">
        <v>90.141222999999997</v>
      </c>
      <c r="Q30" s="20">
        <v>0</v>
      </c>
      <c r="R30" s="21">
        <v>83.065251000000004</v>
      </c>
    </row>
    <row r="31" spans="2:18" x14ac:dyDescent="0.25">
      <c r="B31" s="5" t="s">
        <v>30</v>
      </c>
      <c r="C31" s="10">
        <v>0.99843800000000005</v>
      </c>
      <c r="D31" s="11">
        <v>122.126563</v>
      </c>
      <c r="E31" s="11">
        <v>0.83593799999999996</v>
      </c>
      <c r="F31" s="12">
        <v>633.46562500000005</v>
      </c>
      <c r="G31" s="10">
        <v>2.3644999999999999E-2</v>
      </c>
      <c r="H31" s="11">
        <v>2.356843</v>
      </c>
      <c r="I31" s="11">
        <v>1.4406E-2</v>
      </c>
      <c r="J31" s="12">
        <v>10.958156000000001</v>
      </c>
      <c r="K31" s="19">
        <v>412904</v>
      </c>
      <c r="L31" s="20">
        <v>606923.19999999995</v>
      </c>
      <c r="M31" s="20">
        <v>3592</v>
      </c>
      <c r="N31" s="21">
        <v>14986876.800000001</v>
      </c>
      <c r="O31" s="20">
        <v>0</v>
      </c>
      <c r="P31" s="20">
        <v>73.600001000000006</v>
      </c>
      <c r="Q31" s="20">
        <v>0</v>
      </c>
      <c r="R31" s="21">
        <v>105.35727900000001</v>
      </c>
    </row>
    <row r="32" spans="2:18" x14ac:dyDescent="0.25">
      <c r="B32" s="5" t="s">
        <v>31</v>
      </c>
      <c r="C32" s="10">
        <v>1.028125</v>
      </c>
      <c r="D32" s="11">
        <v>121.004688</v>
      </c>
      <c r="E32" s="11">
        <v>0.83281300000000003</v>
      </c>
      <c r="F32" s="12">
        <v>139.73281299999999</v>
      </c>
      <c r="G32" s="10">
        <v>1.1693E-2</v>
      </c>
      <c r="H32" s="11">
        <v>2.7894899999999998</v>
      </c>
      <c r="I32" s="11">
        <v>1.2204E-2</v>
      </c>
      <c r="J32" s="12">
        <v>2.1370119999999999</v>
      </c>
      <c r="K32" s="19">
        <v>450496</v>
      </c>
      <c r="L32" s="20">
        <v>606886.40000000002</v>
      </c>
      <c r="M32" s="20">
        <v>3592</v>
      </c>
      <c r="N32" s="21">
        <v>8930416.8000000007</v>
      </c>
      <c r="O32" s="20">
        <v>0</v>
      </c>
      <c r="P32" s="20">
        <v>90.141222999999997</v>
      </c>
      <c r="Q32" s="20">
        <v>0</v>
      </c>
      <c r="R32" s="21">
        <v>84.319333</v>
      </c>
    </row>
    <row r="33" spans="2:18" x14ac:dyDescent="0.25">
      <c r="B33" s="6" t="s">
        <v>32</v>
      </c>
      <c r="C33" s="13">
        <v>1.0453129999999999</v>
      </c>
      <c r="D33" s="14">
        <v>121.628125</v>
      </c>
      <c r="E33" s="14">
        <v>0.82656300000000005</v>
      </c>
      <c r="F33" s="15">
        <v>111.820313</v>
      </c>
      <c r="G33" s="13">
        <v>2.6561999999999999E-2</v>
      </c>
      <c r="H33" s="14">
        <v>2.0395240000000001</v>
      </c>
      <c r="I33" s="14">
        <v>1.4741000000000001E-2</v>
      </c>
      <c r="J33" s="15">
        <v>1.884601</v>
      </c>
      <c r="K33" s="22">
        <v>484048</v>
      </c>
      <c r="L33" s="23">
        <v>606960</v>
      </c>
      <c r="M33" s="23">
        <v>3592</v>
      </c>
      <c r="N33" s="24">
        <v>4818264.8</v>
      </c>
      <c r="O33" s="23">
        <v>0</v>
      </c>
      <c r="P33" s="23">
        <v>0</v>
      </c>
      <c r="Q33" s="23">
        <v>0</v>
      </c>
      <c r="R33" s="24">
        <v>84.319402999999994</v>
      </c>
    </row>
  </sheetData>
  <mergeCells count="16">
    <mergeCell ref="C19:F19"/>
    <mergeCell ref="G19:J19"/>
    <mergeCell ref="K19:N19"/>
    <mergeCell ref="O19:R19"/>
    <mergeCell ref="C27:F27"/>
    <mergeCell ref="G27:J27"/>
    <mergeCell ref="K27:N27"/>
    <mergeCell ref="O27:R27"/>
    <mergeCell ref="C2:F2"/>
    <mergeCell ref="G2:J2"/>
    <mergeCell ref="K2:N2"/>
    <mergeCell ref="O2:R2"/>
    <mergeCell ref="C10:F10"/>
    <mergeCell ref="G10:J10"/>
    <mergeCell ref="K10:N10"/>
    <mergeCell ref="O10:R1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AE5D-492E-48C9-A954-053437C3ED11}">
  <dimension ref="B2:R38"/>
  <sheetViews>
    <sheetView zoomScaleNormal="100" workbookViewId="0"/>
  </sheetViews>
  <sheetFormatPr baseColWidth="10" defaultRowHeight="15" x14ac:dyDescent="0.25"/>
  <cols>
    <col min="2" max="2" width="34.7109375" customWidth="1"/>
  </cols>
  <sheetData>
    <row r="2" spans="2:18" x14ac:dyDescent="0.25">
      <c r="C2" s="144" t="s">
        <v>0</v>
      </c>
      <c r="D2" s="145"/>
      <c r="E2" s="145"/>
      <c r="F2" s="146"/>
      <c r="G2" s="144" t="s">
        <v>1</v>
      </c>
      <c r="H2" s="145"/>
      <c r="I2" s="145"/>
      <c r="J2" s="146"/>
      <c r="K2" s="144" t="s">
        <v>2</v>
      </c>
      <c r="L2" s="145"/>
      <c r="M2" s="145"/>
      <c r="N2" s="146"/>
      <c r="O2" s="145" t="s">
        <v>3</v>
      </c>
      <c r="P2" s="145"/>
      <c r="Q2" s="145"/>
      <c r="R2" s="146"/>
    </row>
    <row r="3" spans="2:18" x14ac:dyDescent="0.25">
      <c r="B3" s="29" t="s">
        <v>52</v>
      </c>
      <c r="C3" s="1" t="s">
        <v>4</v>
      </c>
      <c r="D3" s="2" t="s">
        <v>5</v>
      </c>
      <c r="E3" s="2" t="s">
        <v>6</v>
      </c>
      <c r="F3" s="3" t="s">
        <v>7</v>
      </c>
      <c r="G3" s="1" t="s">
        <v>4</v>
      </c>
      <c r="H3" s="2" t="s">
        <v>5</v>
      </c>
      <c r="I3" s="2" t="s">
        <v>6</v>
      </c>
      <c r="J3" s="3" t="s">
        <v>7</v>
      </c>
      <c r="K3" s="1" t="s">
        <v>4</v>
      </c>
      <c r="L3" s="2" t="s">
        <v>5</v>
      </c>
      <c r="M3" s="2" t="s">
        <v>6</v>
      </c>
      <c r="N3" s="3" t="s">
        <v>7</v>
      </c>
      <c r="O3" s="2" t="s">
        <v>4</v>
      </c>
      <c r="P3" s="2" t="s">
        <v>5</v>
      </c>
      <c r="Q3" s="2" t="s">
        <v>6</v>
      </c>
      <c r="R3" s="3" t="s">
        <v>7</v>
      </c>
    </row>
    <row r="4" spans="2:18" x14ac:dyDescent="0.25">
      <c r="B4" s="55" t="s">
        <v>33</v>
      </c>
      <c r="C4" s="31">
        <v>99.646448000000007</v>
      </c>
      <c r="D4" s="32">
        <v>95.884928000000002</v>
      </c>
      <c r="E4" s="32">
        <v>94.438460000000006</v>
      </c>
      <c r="F4" s="33">
        <v>96.327285000000003</v>
      </c>
      <c r="G4" s="31">
        <v>99.643223000000006</v>
      </c>
      <c r="H4" s="32">
        <v>96.002606</v>
      </c>
      <c r="I4" s="32">
        <v>94.708342999999999</v>
      </c>
      <c r="J4" s="33">
        <v>96.332958000000005</v>
      </c>
      <c r="K4" s="31">
        <v>99.613054000000005</v>
      </c>
      <c r="L4" s="32">
        <v>95.753551999999999</v>
      </c>
      <c r="M4" s="32">
        <v>94.441355000000001</v>
      </c>
      <c r="N4" s="33">
        <v>96.688871000000006</v>
      </c>
      <c r="O4" s="31">
        <v>99.673410000000004</v>
      </c>
      <c r="P4" s="32">
        <v>96.252960000000002</v>
      </c>
      <c r="Q4" s="32">
        <v>94.976844999999997</v>
      </c>
      <c r="R4" s="33">
        <v>95.979654999999994</v>
      </c>
    </row>
    <row r="5" spans="2:18" x14ac:dyDescent="0.25">
      <c r="B5" s="56" t="s">
        <v>34</v>
      </c>
      <c r="C5" s="43">
        <v>97.217191</v>
      </c>
      <c r="D5" s="30">
        <v>88.797756000000007</v>
      </c>
      <c r="E5" s="30">
        <v>77.859145999999996</v>
      </c>
      <c r="F5" s="44">
        <v>82.710245</v>
      </c>
      <c r="G5" s="43">
        <v>97.269221999999999</v>
      </c>
      <c r="H5" s="30">
        <v>88.928156999999999</v>
      </c>
      <c r="I5" s="30">
        <v>77.485443000000004</v>
      </c>
      <c r="J5" s="44">
        <v>83.229204999999993</v>
      </c>
      <c r="K5" s="43">
        <v>97.059363000000005</v>
      </c>
      <c r="L5" s="30">
        <v>88.703505000000007</v>
      </c>
      <c r="M5" s="30">
        <v>77.813269000000005</v>
      </c>
      <c r="N5" s="44">
        <v>85.501110999999995</v>
      </c>
      <c r="O5" s="43">
        <v>97.479990999999998</v>
      </c>
      <c r="P5" s="30">
        <v>89.153951000000006</v>
      </c>
      <c r="Q5" s="30">
        <v>77.160368000000005</v>
      </c>
      <c r="R5" s="44">
        <v>81.074911</v>
      </c>
    </row>
    <row r="6" spans="2:18" x14ac:dyDescent="0.25">
      <c r="B6" s="56" t="s">
        <v>35</v>
      </c>
      <c r="C6" s="43">
        <v>91.883689000000004</v>
      </c>
      <c r="D6" s="30">
        <v>78.356566999999998</v>
      </c>
      <c r="E6" s="30">
        <v>72.632619000000005</v>
      </c>
      <c r="F6" s="44">
        <v>86.716859999999997</v>
      </c>
      <c r="G6" s="43">
        <v>92.465226999999999</v>
      </c>
      <c r="H6" s="30">
        <v>78.035901999999993</v>
      </c>
      <c r="I6" s="30">
        <v>72.112556999999995</v>
      </c>
      <c r="J6" s="44">
        <v>86.560623000000007</v>
      </c>
      <c r="K6" s="43">
        <v>92.265158</v>
      </c>
      <c r="L6" s="30">
        <v>78.142424000000005</v>
      </c>
      <c r="M6" s="30">
        <v>72.465297000000007</v>
      </c>
      <c r="N6" s="44">
        <v>86.550667000000004</v>
      </c>
      <c r="O6" s="43">
        <v>92.666166000000004</v>
      </c>
      <c r="P6" s="30">
        <v>77.929670000000002</v>
      </c>
      <c r="Q6" s="30">
        <v>71.763233999999997</v>
      </c>
      <c r="R6" s="44">
        <v>86.570581000000004</v>
      </c>
    </row>
    <row r="7" spans="2:18" x14ac:dyDescent="0.25">
      <c r="B7" s="56" t="s">
        <v>36</v>
      </c>
      <c r="C7" s="43">
        <v>74.173638999999994</v>
      </c>
      <c r="D7" s="30">
        <v>66.923873999999998</v>
      </c>
      <c r="E7" s="30">
        <v>66.970409000000004</v>
      </c>
      <c r="F7" s="44">
        <v>71.227124000000003</v>
      </c>
      <c r="G7" s="43">
        <v>74.350013000000004</v>
      </c>
      <c r="H7" s="30">
        <v>66.127831</v>
      </c>
      <c r="I7" s="30">
        <v>66.223263000000003</v>
      </c>
      <c r="J7" s="44">
        <v>70.984532000000002</v>
      </c>
      <c r="K7" s="43">
        <v>74.204848999999996</v>
      </c>
      <c r="L7" s="30">
        <v>66.811066999999994</v>
      </c>
      <c r="M7" s="30">
        <v>66.634964999999994</v>
      </c>
      <c r="N7" s="44">
        <v>70.925527000000002</v>
      </c>
      <c r="O7" s="43">
        <v>74.495745999999997</v>
      </c>
      <c r="P7" s="30">
        <v>65.458427999999998</v>
      </c>
      <c r="Q7" s="30">
        <v>65.816616999999994</v>
      </c>
      <c r="R7" s="44">
        <v>71.043636000000006</v>
      </c>
    </row>
    <row r="8" spans="2:18" x14ac:dyDescent="0.25">
      <c r="B8" s="57" t="s">
        <v>37</v>
      </c>
      <c r="C8" s="34">
        <v>70.442894999999993</v>
      </c>
      <c r="D8" s="35">
        <v>65.775154000000001</v>
      </c>
      <c r="E8" s="35">
        <v>66.272760000000005</v>
      </c>
      <c r="F8" s="36">
        <v>68.000659999999996</v>
      </c>
      <c r="G8" s="34">
        <v>70.05874</v>
      </c>
      <c r="H8" s="35">
        <v>64.904218</v>
      </c>
      <c r="I8" s="35">
        <v>65.481970000000004</v>
      </c>
      <c r="J8" s="36">
        <v>67.428983000000002</v>
      </c>
      <c r="K8" s="34">
        <v>70.078819999999993</v>
      </c>
      <c r="L8" s="35">
        <v>65.667400999999998</v>
      </c>
      <c r="M8" s="35">
        <v>65.924824000000001</v>
      </c>
      <c r="N8" s="36">
        <v>67.581445000000002</v>
      </c>
      <c r="O8" s="34">
        <v>70.038670999999994</v>
      </c>
      <c r="P8" s="35">
        <v>64.158570999999995</v>
      </c>
      <c r="Q8" s="35">
        <v>65.045025999999993</v>
      </c>
      <c r="R8" s="36">
        <v>67.277206000000007</v>
      </c>
    </row>
    <row r="10" spans="2:18" x14ac:dyDescent="0.25">
      <c r="C10" s="147" t="s">
        <v>8</v>
      </c>
      <c r="D10" s="148"/>
      <c r="E10" s="148"/>
      <c r="F10" s="149"/>
      <c r="G10" s="147" t="s">
        <v>9</v>
      </c>
      <c r="H10" s="148"/>
      <c r="I10" s="148"/>
      <c r="J10" s="149"/>
      <c r="K10" s="150" t="s">
        <v>10</v>
      </c>
      <c r="L10" s="151"/>
      <c r="M10" s="151"/>
      <c r="N10" s="152"/>
      <c r="O10" s="150" t="s">
        <v>11</v>
      </c>
      <c r="P10" s="151"/>
      <c r="Q10" s="151"/>
      <c r="R10" s="152"/>
    </row>
    <row r="11" spans="2:18" x14ac:dyDescent="0.25">
      <c r="B11" s="29" t="s">
        <v>52</v>
      </c>
      <c r="C11" s="1" t="s">
        <v>4</v>
      </c>
      <c r="D11" s="2" t="s">
        <v>5</v>
      </c>
      <c r="E11" s="2" t="s">
        <v>6</v>
      </c>
      <c r="F11" s="3" t="s">
        <v>7</v>
      </c>
      <c r="G11" s="1" t="s">
        <v>4</v>
      </c>
      <c r="H11" s="2" t="s">
        <v>5</v>
      </c>
      <c r="I11" s="2" t="s">
        <v>6</v>
      </c>
      <c r="J11" s="3" t="s">
        <v>7</v>
      </c>
      <c r="K11" s="1" t="s">
        <v>4</v>
      </c>
      <c r="L11" s="2" t="s">
        <v>5</v>
      </c>
      <c r="M11" s="2" t="s">
        <v>6</v>
      </c>
      <c r="N11" s="3" t="s">
        <v>7</v>
      </c>
      <c r="O11" s="1" t="s">
        <v>4</v>
      </c>
      <c r="P11" s="2" t="s">
        <v>5</v>
      </c>
      <c r="Q11" s="2" t="s">
        <v>6</v>
      </c>
      <c r="R11" s="3" t="s">
        <v>7</v>
      </c>
    </row>
    <row r="12" spans="2:18" x14ac:dyDescent="0.25">
      <c r="B12" s="55" t="s">
        <v>33</v>
      </c>
      <c r="C12" s="10">
        <v>1.203125</v>
      </c>
      <c r="D12" s="11">
        <v>146.15625</v>
      </c>
      <c r="E12" s="11">
        <v>1.2906249999999999</v>
      </c>
      <c r="F12" s="12">
        <v>358.90312499999999</v>
      </c>
      <c r="G12" s="10">
        <v>1.2102999999999999E-2</v>
      </c>
      <c r="H12" s="11">
        <v>2.1061429999999999</v>
      </c>
      <c r="I12" s="11">
        <v>1.5934E-2</v>
      </c>
      <c r="J12" s="12">
        <v>4.9807189999999997</v>
      </c>
      <c r="K12" s="19">
        <v>317216</v>
      </c>
      <c r="L12" s="20">
        <v>702512</v>
      </c>
      <c r="M12" s="20">
        <v>3464</v>
      </c>
      <c r="N12" s="21">
        <v>4994012.8</v>
      </c>
      <c r="O12" s="19">
        <v>0</v>
      </c>
      <c r="P12" s="20">
        <v>0</v>
      </c>
      <c r="Q12" s="20">
        <v>0</v>
      </c>
      <c r="R12" s="21">
        <v>46.537745000000001</v>
      </c>
    </row>
    <row r="13" spans="2:18" x14ac:dyDescent="0.25">
      <c r="B13" s="56" t="s">
        <v>34</v>
      </c>
      <c r="C13" s="10">
        <v>1.2578130000000001</v>
      </c>
      <c r="D13" s="11">
        <v>152.55937499999999</v>
      </c>
      <c r="E13" s="11">
        <v>1.298438</v>
      </c>
      <c r="F13" s="12">
        <v>420.47031299999998</v>
      </c>
      <c r="G13" s="10">
        <v>2.0070999999999999E-2</v>
      </c>
      <c r="H13" s="11">
        <v>1.899872</v>
      </c>
      <c r="I13" s="11">
        <v>1.0938E-2</v>
      </c>
      <c r="J13" s="12">
        <v>8.3016179999999995</v>
      </c>
      <c r="K13" s="19">
        <v>330568</v>
      </c>
      <c r="L13" s="20">
        <v>702441.6</v>
      </c>
      <c r="M13" s="20">
        <v>3768</v>
      </c>
      <c r="N13" s="21">
        <v>7111978.4000000004</v>
      </c>
      <c r="O13" s="19">
        <v>0</v>
      </c>
      <c r="P13" s="20">
        <v>140.80000000000001</v>
      </c>
      <c r="Q13" s="20">
        <v>0</v>
      </c>
      <c r="R13" s="21">
        <v>180.87962200000001</v>
      </c>
    </row>
    <row r="14" spans="2:18" x14ac:dyDescent="0.25">
      <c r="B14" s="56" t="s">
        <v>35</v>
      </c>
      <c r="C14" s="10">
        <v>1.301563</v>
      </c>
      <c r="D14" s="11">
        <v>151.73124999999999</v>
      </c>
      <c r="E14" s="11">
        <v>1.3046880000000001</v>
      </c>
      <c r="F14" s="12">
        <v>332.11093799999998</v>
      </c>
      <c r="G14" s="10">
        <v>1.5703000000000002E-2</v>
      </c>
      <c r="H14" s="11">
        <v>2.0490900000000001</v>
      </c>
      <c r="I14" s="11">
        <v>1.4406E-2</v>
      </c>
      <c r="J14" s="12">
        <v>3.911743</v>
      </c>
      <c r="K14" s="19">
        <v>367872</v>
      </c>
      <c r="L14" s="20">
        <v>702441.6</v>
      </c>
      <c r="M14" s="20">
        <v>3768</v>
      </c>
      <c r="N14" s="21">
        <v>5884030.4000000004</v>
      </c>
      <c r="O14" s="19">
        <v>0</v>
      </c>
      <c r="P14" s="20">
        <v>140.80000000000001</v>
      </c>
      <c r="Q14" s="20">
        <v>0</v>
      </c>
      <c r="R14" s="21">
        <v>150.63809599999999</v>
      </c>
    </row>
    <row r="15" spans="2:18" x14ac:dyDescent="0.25">
      <c r="B15" s="56" t="s">
        <v>36</v>
      </c>
      <c r="C15" s="10">
        <v>1.517188</v>
      </c>
      <c r="D15" s="11">
        <v>152.53749999999999</v>
      </c>
      <c r="E15" s="11">
        <v>1.325</v>
      </c>
      <c r="F15" s="12">
        <v>261.77656300000001</v>
      </c>
      <c r="G15" s="10">
        <v>2.0313000000000001E-2</v>
      </c>
      <c r="H15" s="11">
        <v>2.5405229999999999</v>
      </c>
      <c r="I15" s="11">
        <v>2.5957999999999998E-2</v>
      </c>
      <c r="J15" s="12">
        <v>5.7263440000000001</v>
      </c>
      <c r="K15" s="19">
        <v>514008</v>
      </c>
      <c r="L15" s="20">
        <v>702406.4</v>
      </c>
      <c r="M15" s="20">
        <v>3768</v>
      </c>
      <c r="N15" s="21">
        <v>10056590.4</v>
      </c>
      <c r="O15" s="19">
        <v>0</v>
      </c>
      <c r="P15" s="20">
        <v>161.30666400000001</v>
      </c>
      <c r="Q15" s="20">
        <v>0</v>
      </c>
      <c r="R15" s="21">
        <v>136.928528</v>
      </c>
    </row>
    <row r="16" spans="2:18" x14ac:dyDescent="0.25">
      <c r="B16" s="57" t="s">
        <v>37</v>
      </c>
      <c r="C16" s="13">
        <v>1.6046879999999999</v>
      </c>
      <c r="D16" s="14">
        <v>152.92812499999999</v>
      </c>
      <c r="E16" s="14">
        <v>1.3187500000000001</v>
      </c>
      <c r="F16" s="15">
        <v>232.40937500000001</v>
      </c>
      <c r="G16" s="13">
        <v>1.2204E-2</v>
      </c>
      <c r="H16" s="14">
        <v>2.8960520000000001</v>
      </c>
      <c r="I16" s="14">
        <v>1.5934E-2</v>
      </c>
      <c r="J16" s="15">
        <v>2.7367919999999999</v>
      </c>
      <c r="K16" s="22">
        <v>573832</v>
      </c>
      <c r="L16" s="23">
        <v>702344</v>
      </c>
      <c r="M16" s="23">
        <v>3732.8</v>
      </c>
      <c r="N16" s="24">
        <v>13154662.4</v>
      </c>
      <c r="O16" s="22">
        <v>0</v>
      </c>
      <c r="P16" s="23">
        <v>176</v>
      </c>
      <c r="Q16" s="23">
        <v>105.6</v>
      </c>
      <c r="R16" s="24">
        <v>150.63801799999999</v>
      </c>
    </row>
    <row r="18" spans="2:18" x14ac:dyDescent="0.25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2:18" x14ac:dyDescent="0.25">
      <c r="B19" s="45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</row>
    <row r="20" spans="2:18" x14ac:dyDescent="0.25"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</row>
    <row r="21" spans="2:18" x14ac:dyDescent="0.25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2:18" x14ac:dyDescent="0.25"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2:18" x14ac:dyDescent="0.25">
      <c r="B23" s="48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</row>
    <row r="25" spans="2:18" x14ac:dyDescent="0.25">
      <c r="B25" s="48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2:18" x14ac:dyDescent="0.25"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2:18" x14ac:dyDescent="0.25">
      <c r="B27" s="45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</row>
    <row r="28" spans="2:18" x14ac:dyDescent="0.25"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</row>
    <row r="29" spans="2:18" x14ac:dyDescent="0.25">
      <c r="B29" s="48"/>
      <c r="C29" s="49"/>
      <c r="D29" s="49"/>
      <c r="E29" s="49"/>
      <c r="F29" s="49"/>
      <c r="G29" s="49"/>
      <c r="H29" s="49"/>
      <c r="I29" s="49"/>
      <c r="J29" s="49"/>
      <c r="K29" s="50"/>
      <c r="L29" s="50"/>
      <c r="M29" s="50"/>
      <c r="N29" s="50"/>
      <c r="O29" s="50"/>
      <c r="P29" s="50"/>
      <c r="Q29" s="50"/>
      <c r="R29" s="50"/>
    </row>
    <row r="30" spans="2:18" x14ac:dyDescent="0.25">
      <c r="B30" s="48"/>
      <c r="C30" s="49"/>
      <c r="D30" s="49"/>
      <c r="E30" s="49"/>
      <c r="F30" s="49"/>
      <c r="G30" s="49"/>
      <c r="H30" s="49"/>
      <c r="I30" s="49"/>
      <c r="J30" s="49"/>
      <c r="K30" s="50"/>
      <c r="L30" s="50"/>
      <c r="M30" s="50"/>
      <c r="N30" s="50"/>
      <c r="O30" s="50"/>
      <c r="P30" s="50"/>
      <c r="Q30" s="50"/>
      <c r="R30" s="50"/>
    </row>
    <row r="31" spans="2:18" x14ac:dyDescent="0.25">
      <c r="B31" s="48"/>
      <c r="C31" s="49"/>
      <c r="D31" s="49"/>
      <c r="E31" s="49"/>
      <c r="F31" s="49"/>
      <c r="G31" s="49"/>
      <c r="H31" s="49"/>
      <c r="I31" s="49"/>
      <c r="J31" s="49"/>
      <c r="K31" s="50"/>
      <c r="L31" s="50"/>
      <c r="M31" s="50"/>
      <c r="N31" s="50"/>
      <c r="O31" s="50"/>
      <c r="P31" s="50"/>
      <c r="Q31" s="50"/>
      <c r="R31" s="50"/>
    </row>
    <row r="32" spans="2:18" x14ac:dyDescent="0.25">
      <c r="B32" s="48"/>
      <c r="C32" s="49"/>
      <c r="D32" s="49"/>
      <c r="E32" s="49"/>
      <c r="F32" s="49"/>
      <c r="G32" s="49"/>
      <c r="H32" s="49"/>
      <c r="I32" s="49"/>
      <c r="J32" s="49"/>
      <c r="K32" s="50"/>
      <c r="L32" s="50"/>
      <c r="M32" s="50"/>
      <c r="N32" s="50"/>
      <c r="O32" s="50"/>
      <c r="P32" s="50"/>
      <c r="Q32" s="50"/>
      <c r="R32" s="50"/>
    </row>
    <row r="33" spans="2:18" x14ac:dyDescent="0.25">
      <c r="B33" s="48"/>
      <c r="C33" s="49"/>
      <c r="D33" s="49"/>
      <c r="E33" s="49"/>
      <c r="F33" s="49"/>
      <c r="G33" s="49"/>
      <c r="H33" s="49"/>
      <c r="I33" s="49"/>
      <c r="J33" s="49"/>
      <c r="K33" s="50"/>
      <c r="L33" s="50"/>
      <c r="M33" s="50"/>
      <c r="N33" s="50"/>
      <c r="O33" s="50"/>
      <c r="P33" s="50"/>
      <c r="Q33" s="50"/>
      <c r="R33" s="50"/>
    </row>
    <row r="34" spans="2:18" x14ac:dyDescent="0.25"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2:18" x14ac:dyDescent="0.25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2:18" x14ac:dyDescent="0.25"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2:18" x14ac:dyDescent="0.25"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2:18" x14ac:dyDescent="0.25"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</sheetData>
  <mergeCells count="8">
    <mergeCell ref="C2:F2"/>
    <mergeCell ref="G2:J2"/>
    <mergeCell ref="K2:N2"/>
    <mergeCell ref="O2:R2"/>
    <mergeCell ref="C10:F10"/>
    <mergeCell ref="G10:J10"/>
    <mergeCell ref="K10:N10"/>
    <mergeCell ref="O10:R1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A99B-9BB4-445E-B3A7-29AF72A15C4B}">
  <dimension ref="B2:F27"/>
  <sheetViews>
    <sheetView zoomScale="130" zoomScaleNormal="130" workbookViewId="0"/>
  </sheetViews>
  <sheetFormatPr baseColWidth="10" defaultRowHeight="15" x14ac:dyDescent="0.25"/>
  <cols>
    <col min="2" max="2" width="33.85546875" customWidth="1"/>
  </cols>
  <sheetData>
    <row r="2" spans="2:6" x14ac:dyDescent="0.25">
      <c r="B2" s="162" t="s">
        <v>52</v>
      </c>
      <c r="C2" s="26" t="s">
        <v>4</v>
      </c>
      <c r="D2" s="27" t="s">
        <v>5</v>
      </c>
      <c r="E2" s="27" t="s">
        <v>6</v>
      </c>
      <c r="F2" s="28" t="s">
        <v>7</v>
      </c>
    </row>
    <row r="3" spans="2:6" x14ac:dyDescent="0.25">
      <c r="B3" s="4" t="s">
        <v>13</v>
      </c>
      <c r="C3" s="61">
        <f>((DelayAirportToFrom!C4/WithoutPreprocessing!B$4)-1)*100</f>
        <v>42.752021130441499</v>
      </c>
      <c r="D3" s="62">
        <f>((DelayAirportToFrom!D4/WithoutPreprocessing!C$4)-1)*100</f>
        <v>36.804108778651724</v>
      </c>
      <c r="E3" s="62">
        <f>((DelayAirportToFrom!E4/WithoutPreprocessing!D$4)-1)*100</f>
        <v>40.210928442884565</v>
      </c>
      <c r="F3" s="63">
        <f>((DelayAirportToFrom!F4/WithoutPreprocessing!E$4)-1)*100</f>
        <v>13.552331725653023</v>
      </c>
    </row>
    <row r="4" spans="2:6" x14ac:dyDescent="0.25">
      <c r="B4" s="5" t="s">
        <v>14</v>
      </c>
      <c r="C4" s="64">
        <f>((DelayAirportToFrom!C5/WithoutPreprocessing!B$4)-1)*100</f>
        <v>27.727607204795589</v>
      </c>
      <c r="D4" s="65">
        <f>((DelayAirportToFrom!D5/WithoutPreprocessing!C$4)-1)*100</f>
        <v>18.706569051023504</v>
      </c>
      <c r="E4" s="65">
        <f>((DelayAirportToFrom!E5/WithoutPreprocessing!D$4)-1)*100</f>
        <v>1.6833522792461419</v>
      </c>
      <c r="F4" s="66">
        <f>((DelayAirportToFrom!F5/WithoutPreprocessing!E$4)-1)*100</f>
        <v>5.534168260843586</v>
      </c>
    </row>
    <row r="5" spans="2:6" x14ac:dyDescent="0.25">
      <c r="B5" s="5" t="s">
        <v>15</v>
      </c>
      <c r="C5" s="64">
        <f>((DelayAirportToFrom!C6/WithoutPreprocessing!B$4)-1)*100</f>
        <v>15.421825160139079</v>
      </c>
      <c r="D5" s="65">
        <f>((DelayAirportToFrom!D6/WithoutPreprocessing!C$4)-1)*100</f>
        <v>5.5538840140185508</v>
      </c>
      <c r="E5" s="53">
        <f>((DelayAirportToFrom!E6/WithoutPreprocessing!D$4)-1)*100</f>
        <v>-3.5108895182745625</v>
      </c>
      <c r="F5" s="67">
        <f>((DelayAirportToFrom!F6/WithoutPreprocessing!E$4)-1)*100</f>
        <v>-1.2697123949964029</v>
      </c>
    </row>
    <row r="6" spans="2:6" x14ac:dyDescent="0.25">
      <c r="B6" s="5" t="s">
        <v>16</v>
      </c>
      <c r="C6" s="68">
        <f>((DelayAirportToFrom!C7/WithoutPreprocessing!B$4)-1)*100</f>
        <v>-0.94723394687814544</v>
      </c>
      <c r="D6" s="53">
        <f>((DelayAirportToFrom!D7/WithoutPreprocessing!C$4)-1)*100</f>
        <v>-8.0032574882343166</v>
      </c>
      <c r="E6" s="53">
        <f>((DelayAirportToFrom!E7/WithoutPreprocessing!D$4)-1)*100</f>
        <v>-8.8418445970810282</v>
      </c>
      <c r="F6" s="66">
        <f>((DelayAirportToFrom!F7/WithoutPreprocessing!E$4)-1)*100</f>
        <v>0.56678731223314127</v>
      </c>
    </row>
    <row r="7" spans="2:6" x14ac:dyDescent="0.25">
      <c r="B7" s="6" t="s">
        <v>17</v>
      </c>
      <c r="C7" s="68">
        <f>((DelayAirportToFrom!C8/WithoutPreprocessing!B$4)-1)*100</f>
        <v>-4.0806560920214068</v>
      </c>
      <c r="D7" s="53">
        <f>((DelayAirportToFrom!D8/WithoutPreprocessing!C$4)-1)*100</f>
        <v>-9.4010459397541268</v>
      </c>
      <c r="E7" s="53">
        <f>((DelayAirportToFrom!E8/WithoutPreprocessing!D$4)-1)*100</f>
        <v>-9.208040498945147</v>
      </c>
      <c r="F7" s="66">
        <f>((DelayAirportToFrom!F8/WithoutPreprocessing!E$4)-1)*100</f>
        <v>3.5813258904167977</v>
      </c>
    </row>
    <row r="8" spans="2:6" x14ac:dyDescent="0.25">
      <c r="B8" s="58" t="s">
        <v>18</v>
      </c>
      <c r="C8" s="61">
        <f>((DelayAirportToFrom!C21/WithoutPreprocessing!B$4)-1)*100</f>
        <v>44.204067485830009</v>
      </c>
      <c r="D8" s="62">
        <f>((DelayAirportToFrom!D21/WithoutPreprocessing!C$4)-1)*100</f>
        <v>39.11709935468668</v>
      </c>
      <c r="E8" s="62">
        <f>((DelayAirportToFrom!E21/WithoutPreprocessing!D$4)-1)*100</f>
        <v>45.338248911835151</v>
      </c>
      <c r="F8" s="63">
        <f>((DelayAirportToFrom!F21/WithoutPreprocessing!E$4)-1)*100</f>
        <v>16.018054649215262</v>
      </c>
    </row>
    <row r="9" spans="2:6" x14ac:dyDescent="0.25">
      <c r="B9" s="59" t="s">
        <v>19</v>
      </c>
      <c r="C9" s="64">
        <f>((DelayAirportToFrom!C22/WithoutPreprocessing!B$4)-1)*100</f>
        <v>29.700703299059185</v>
      </c>
      <c r="D9" s="65">
        <f>((DelayAirportToFrom!D22/WithoutPreprocessing!C$4)-1)*100</f>
        <v>22.00626650126074</v>
      </c>
      <c r="E9" s="65">
        <f>((DelayAirportToFrom!E22/WithoutPreprocessing!D$4)-1)*100</f>
        <v>8.5589386232052931</v>
      </c>
      <c r="F9" s="66">
        <f>((DelayAirportToFrom!F22/WithoutPreprocessing!E$4)-1)*100</f>
        <v>19.744351363450853</v>
      </c>
    </row>
    <row r="10" spans="2:6" x14ac:dyDescent="0.25">
      <c r="B10" s="59" t="s">
        <v>20</v>
      </c>
      <c r="C10" s="64">
        <f>((DelayAirportToFrom!C23/WithoutPreprocessing!B$4)-1)*100</f>
        <v>17.427683260715309</v>
      </c>
      <c r="D10" s="65">
        <f>((DelayAirportToFrom!D23/WithoutPreprocessing!C$4)-1)*100</f>
        <v>8.072276890192942</v>
      </c>
      <c r="E10" s="65">
        <f>((DelayAirportToFrom!E23/WithoutPreprocessing!D$4)-1)*100</f>
        <v>0.63962246443562965</v>
      </c>
      <c r="F10" s="66">
        <f>((DelayAirportToFrom!F23/WithoutPreprocessing!E$4)-1)*100</f>
        <v>8.737535735507663</v>
      </c>
    </row>
    <row r="11" spans="2:6" x14ac:dyDescent="0.25">
      <c r="B11" s="59" t="s">
        <v>21</v>
      </c>
      <c r="C11" s="68">
        <f>((DelayAirportToFrom!C24/WithoutPreprocessing!B$4)-1)*100</f>
        <v>-1.2691516599539598</v>
      </c>
      <c r="D11" s="53">
        <f>((DelayAirportToFrom!D24/WithoutPreprocessing!C$4)-1)*100</f>
        <v>-8.3911489396224503</v>
      </c>
      <c r="E11" s="53">
        <f>((DelayAirportToFrom!E24/WithoutPreprocessing!D$4)-1)*100</f>
        <v>-8.6198290074695372</v>
      </c>
      <c r="F11" s="66">
        <f>((DelayAirportToFrom!F24/WithoutPreprocessing!E$4)-1)*100</f>
        <v>3.5560472919406116</v>
      </c>
    </row>
    <row r="12" spans="2:6" x14ac:dyDescent="0.25">
      <c r="B12" s="60" t="s">
        <v>22</v>
      </c>
      <c r="C12" s="69">
        <f>((DelayAirportToFrom!C25/WithoutPreprocessing!B$4)-1)*100</f>
        <v>-4.29859004593105</v>
      </c>
      <c r="D12" s="54">
        <f>((DelayAirportToFrom!D25/WithoutPreprocessing!C$4)-1)*100</f>
        <v>-10.213270681722841</v>
      </c>
      <c r="E12" s="54">
        <f>((DelayAirportToFrom!E25/WithoutPreprocessing!D$4)-1)*100</f>
        <v>-9.7632219972163767</v>
      </c>
      <c r="F12" s="70">
        <f>((DelayAirportToFrom!F25/WithoutPreprocessing!E$4)-1)*100</f>
        <v>2.984707926394492E-2</v>
      </c>
    </row>
    <row r="13" spans="2:6" x14ac:dyDescent="0.25">
      <c r="B13" s="4" t="s">
        <v>23</v>
      </c>
      <c r="C13" s="65">
        <f>((DelayWeekAirline!C4/WithoutPreprocessing!B$4)-1)*100</f>
        <v>4.8518332463818314</v>
      </c>
      <c r="D13" s="53">
        <f>((DelayWeekAirline!D4/WithoutPreprocessing!C$4)-1)*100</f>
        <v>-3.2502793856965084</v>
      </c>
      <c r="E13" s="65">
        <f>((DelayWeekAirline!E4/WithoutPreprocessing!D$4)-1)*100</f>
        <v>5.2959142544412918</v>
      </c>
      <c r="F13" s="66">
        <f>((DelayWeekAirline!F4/WithoutPreprocessing!E$4)-1)*100</f>
        <v>5.1297123279723245</v>
      </c>
    </row>
    <row r="14" spans="2:6" x14ac:dyDescent="0.25">
      <c r="B14" s="5" t="s">
        <v>24</v>
      </c>
      <c r="C14" s="53">
        <f>((DelayWeekAirline!C5/WithoutPreprocessing!B$4)-1)*100</f>
        <v>-3.9570160510320918</v>
      </c>
      <c r="D14" s="53">
        <f>((DelayWeekAirline!D5/WithoutPreprocessing!C$4)-1)*100</f>
        <v>-11.527960065152742</v>
      </c>
      <c r="E14" s="53">
        <f>((DelayWeekAirline!E5/WithoutPreprocessing!D$4)-1)*100</f>
        <v>-3.8739250999784258</v>
      </c>
      <c r="F14" s="66">
        <f>((DelayWeekAirline!F5/WithoutPreprocessing!E$4)-1)*100</f>
        <v>1.1192597227817735</v>
      </c>
    </row>
    <row r="15" spans="2:6" x14ac:dyDescent="0.25">
      <c r="B15" s="5" t="s">
        <v>25</v>
      </c>
      <c r="C15" s="53">
        <f>((DelayWeekAirline!C6/WithoutPreprocessing!B$4)-1)*100</f>
        <v>-4.3359096297833517</v>
      </c>
      <c r="D15" s="53">
        <f>((DelayWeekAirline!D6/WithoutPreprocessing!C$4)-1)*100</f>
        <v>-11.039299601908048</v>
      </c>
      <c r="E15" s="53">
        <f>((DelayWeekAirline!E6/WithoutPreprocessing!D$4)-1)*100</f>
        <v>-4.586213239628389</v>
      </c>
      <c r="F15" s="66">
        <f>((DelayWeekAirline!F6/WithoutPreprocessing!E$4)-1)*100</f>
        <v>0.95753780274112632</v>
      </c>
    </row>
    <row r="16" spans="2:6" x14ac:dyDescent="0.25">
      <c r="B16" s="5" t="s">
        <v>26</v>
      </c>
      <c r="C16" s="53">
        <f>((DelayWeekAirline!C7/WithoutPreprocessing!B$4)-1)*100</f>
        <v>-5.2255976296417312</v>
      </c>
      <c r="D16" s="53">
        <f>((DelayWeekAirline!D7/WithoutPreprocessing!C$4)-1)*100</f>
        <v>-11.36949048182554</v>
      </c>
      <c r="E16" s="53">
        <f>((DelayWeekAirline!E7/WithoutPreprocessing!D$4)-1)*100</f>
        <v>-5.7663697380630596</v>
      </c>
      <c r="F16" s="66">
        <f>((DelayWeekAirline!F7/WithoutPreprocessing!E$4)-1)*100</f>
        <v>0.43856758463616252</v>
      </c>
    </row>
    <row r="17" spans="2:6" x14ac:dyDescent="0.25">
      <c r="B17" s="6" t="s">
        <v>27</v>
      </c>
      <c r="C17" s="54">
        <f>((DelayWeekAirline!C8/WithoutPreprocessing!B$4)-1)*100</f>
        <v>-5.3999457147338887</v>
      </c>
      <c r="D17" s="54">
        <f>((DelayWeekAirline!D8/WithoutPreprocessing!C$4)-1)*100</f>
        <v>-11.386883448553553</v>
      </c>
      <c r="E17" s="54">
        <f>((DelayWeekAirline!E8/WithoutPreprocessing!D$4)-1)*100</f>
        <v>-6.190295704031179</v>
      </c>
      <c r="F17" s="70">
        <f>((DelayWeekAirline!F8/WithoutPreprocessing!E$4)-1)*100</f>
        <v>0.37765450746587437</v>
      </c>
    </row>
    <row r="18" spans="2:6" x14ac:dyDescent="0.25">
      <c r="B18" s="4" t="s">
        <v>28</v>
      </c>
      <c r="C18" s="62">
        <f>((DelayWeekAirline!C21/WithoutPreprocessing!B$4)-1)*100</f>
        <v>15.228390874568065</v>
      </c>
      <c r="D18" s="62">
        <f>((DelayWeekAirline!D21/WithoutPreprocessing!C$4)-1)*100</f>
        <v>5.7752988630643598</v>
      </c>
      <c r="E18" s="62">
        <f>((DelayWeekAirline!E21/WithoutPreprocessing!D$4)-1)*100</f>
        <v>1.7298817968997904</v>
      </c>
      <c r="F18" s="63">
        <f>((DelayWeekAirline!F21/WithoutPreprocessing!E$4)-1)*100</f>
        <v>15.491468653716534</v>
      </c>
    </row>
    <row r="19" spans="2:6" x14ac:dyDescent="0.25">
      <c r="B19" s="5" t="s">
        <v>29</v>
      </c>
      <c r="C19" s="65">
        <f>((DelayWeekAirline!C22/WithoutPreprocessing!B$4)-1)*100</f>
        <v>6.8522778790982342</v>
      </c>
      <c r="D19" s="53">
        <f>((DelayWeekAirline!D22/WithoutPreprocessing!C$4)-1)*100</f>
        <v>-1.6769038720362617</v>
      </c>
      <c r="E19" s="53">
        <f>((DelayWeekAirline!E22/WithoutPreprocessing!D$4)-1)*100</f>
        <v>-1.1230027280069499</v>
      </c>
      <c r="F19" s="66">
        <f>((DelayWeekAirline!F22/WithoutPreprocessing!E$4)-1)*100</f>
        <v>13.733546487487146</v>
      </c>
    </row>
    <row r="20" spans="2:6" x14ac:dyDescent="0.25">
      <c r="B20" s="5" t="s">
        <v>30</v>
      </c>
      <c r="C20" s="65">
        <f>((DelayWeekAirline!C23/WithoutPreprocessing!B$4)-1)*100</f>
        <v>3.0667595064367781</v>
      </c>
      <c r="D20" s="53">
        <f>((DelayWeekAirline!D23/WithoutPreprocessing!C$4)-1)*100</f>
        <v>-3.6406546956892716</v>
      </c>
      <c r="E20" s="53">
        <f>((DelayWeekAirline!E23/WithoutPreprocessing!D$4)-1)*100</f>
        <v>-0.26308735828247665</v>
      </c>
      <c r="F20" s="66">
        <f>((DelayWeekAirline!F23/WithoutPreprocessing!E$4)-1)*100</f>
        <v>6.8169766388821218</v>
      </c>
    </row>
    <row r="21" spans="2:6" x14ac:dyDescent="0.25">
      <c r="B21" s="5" t="s">
        <v>31</v>
      </c>
      <c r="C21" s="65">
        <f>((DelayWeekAirline!C24/WithoutPreprocessing!B$4)-1)*100</f>
        <v>0.75522409636419319</v>
      </c>
      <c r="D21" s="53">
        <f>((DelayWeekAirline!D24/WithoutPreprocessing!C$4)-1)*100</f>
        <v>-4.7187446340352324</v>
      </c>
      <c r="E21" s="53">
        <f>((DelayWeekAirline!E24/WithoutPreprocessing!D$4)-1)*100</f>
        <v>-0.51066436095490442</v>
      </c>
      <c r="F21" s="66">
        <f>((DelayWeekAirline!F24/WithoutPreprocessing!E$4)-1)*100</f>
        <v>5.7683747714199152</v>
      </c>
    </row>
    <row r="22" spans="2:6" x14ac:dyDescent="0.25">
      <c r="B22" s="6" t="s">
        <v>32</v>
      </c>
      <c r="C22" s="71">
        <f>((DelayWeekAirline!C25/WithoutPreprocessing!B$4)-1)*100</f>
        <v>0.49541144445519603</v>
      </c>
      <c r="D22" s="54">
        <f>((DelayWeekAirline!D25/WithoutPreprocessing!C$4)-1)*100</f>
        <v>-4.8344212648912972</v>
      </c>
      <c r="E22" s="54">
        <f>((DelayWeekAirline!E25/WithoutPreprocessing!D$4)-1)*100</f>
        <v>-0.7378495527109119</v>
      </c>
      <c r="F22" s="70">
        <f>((DelayWeekAirline!F25/WithoutPreprocessing!E$4)-1)*100</f>
        <v>5.6465519025743038</v>
      </c>
    </row>
    <row r="23" spans="2:6" x14ac:dyDescent="0.25">
      <c r="B23" s="55" t="s">
        <v>33</v>
      </c>
      <c r="C23" s="61">
        <f>(('4DelayCounters'!C4/WithoutPreprocessing!B$4)-1)*100</f>
        <v>53.117469087147029</v>
      </c>
      <c r="D23" s="62">
        <f>(('4DelayCounters'!D4/WithoutPreprocessing!C$4)-1)*100</f>
        <v>42.784534453940722</v>
      </c>
      <c r="E23" s="62">
        <f>(('4DelayCounters'!E4/WithoutPreprocessing!D$4)-1)*100</f>
        <v>46.301847569640998</v>
      </c>
      <c r="F23" s="63">
        <f>(('4DelayCounters'!F4/WithoutPreprocessing!E$4)-1)*100</f>
        <v>58.241406278594084</v>
      </c>
    </row>
    <row r="24" spans="2:6" x14ac:dyDescent="0.25">
      <c r="B24" s="56" t="s">
        <v>34</v>
      </c>
      <c r="C24" s="64">
        <f>(('4DelayCounters'!C5/WithoutPreprocessing!B$4)-1)*100</f>
        <v>49.384654811597173</v>
      </c>
      <c r="D24" s="65">
        <f>(('4DelayCounters'!D5/WithoutPreprocessing!C$4)-1)*100</f>
        <v>32.230857502595441</v>
      </c>
      <c r="E24" s="65">
        <f>(('4DelayCounters'!E5/WithoutPreprocessing!D$4)-1)*100</f>
        <v>20.617563119881698</v>
      </c>
      <c r="F24" s="66">
        <f>(('4DelayCounters'!F5/WithoutPreprocessing!E$4)-1)*100</f>
        <v>35.872047908825166</v>
      </c>
    </row>
    <row r="25" spans="2:6" x14ac:dyDescent="0.25">
      <c r="B25" s="56" t="s">
        <v>35</v>
      </c>
      <c r="C25" s="64">
        <f>(('4DelayCounters'!C6/WithoutPreprocessing!B$4)-1)*100</f>
        <v>41.189156186184682</v>
      </c>
      <c r="D25" s="65">
        <f>(('4DelayCounters'!D6/WithoutPreprocessing!C$4)-1)*100</f>
        <v>16.682633797295175</v>
      </c>
      <c r="E25" s="65">
        <f>(('4DelayCounters'!E6/WithoutPreprocessing!D$4)-1)*100</f>
        <v>12.520750057993446</v>
      </c>
      <c r="F25" s="66">
        <f>(('4DelayCounters'!F6/WithoutPreprocessing!E$4)-1)*100</f>
        <v>42.453904669522899</v>
      </c>
    </row>
    <row r="26" spans="2:6" x14ac:dyDescent="0.25">
      <c r="B26" s="56" t="s">
        <v>36</v>
      </c>
      <c r="C26" s="64">
        <f>(('4DelayCounters'!C7/WithoutPreprocessing!B$4)-1)*100</f>
        <v>13.975762353954657</v>
      </c>
      <c r="D26" s="72">
        <f>(('4DelayCounters'!D7/WithoutPreprocessing!C$4)-1)*100</f>
        <v>-0.34206217535890371</v>
      </c>
      <c r="E26" s="65">
        <f>(('4DelayCounters'!E7/WithoutPreprocessing!D$4)-1)*100</f>
        <v>3.7489871096427541</v>
      </c>
      <c r="F26" s="66">
        <f>(('4DelayCounters'!F7/WithoutPreprocessing!E$4)-1)*100</f>
        <v>17.008179634044485</v>
      </c>
    </row>
    <row r="27" spans="2:6" x14ac:dyDescent="0.25">
      <c r="B27" s="57" t="s">
        <v>37</v>
      </c>
      <c r="C27" s="73">
        <f>(('4DelayCounters'!C8/WithoutPreprocessing!B$4)-1)*100</f>
        <v>8.2430735270327062</v>
      </c>
      <c r="D27" s="74">
        <f>(('4DelayCounters'!D8/WithoutPreprocessing!C$4)-1)*100</f>
        <v>-2.0526485400681804</v>
      </c>
      <c r="E27" s="71">
        <f>(('4DelayCounters'!E8/WithoutPreprocessing!D$4)-1)*100</f>
        <v>2.6682056393062981</v>
      </c>
      <c r="F27" s="70">
        <f>(('4DelayCounters'!F8/WithoutPreprocessing!E$4)-1)*100</f>
        <v>11.707913975490335</v>
      </c>
    </row>
  </sheetData>
  <conditionalFormatting sqref="C3:F2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6BC0-0C10-4FE3-AD54-8065DD695878}">
  <dimension ref="B2:F32"/>
  <sheetViews>
    <sheetView workbookViewId="0"/>
  </sheetViews>
  <sheetFormatPr baseColWidth="10" defaultRowHeight="15" x14ac:dyDescent="0.25"/>
  <cols>
    <col min="2" max="2" width="35.140625" customWidth="1"/>
  </cols>
  <sheetData>
    <row r="2" spans="2:6" x14ac:dyDescent="0.25">
      <c r="C2" s="153" t="s">
        <v>38</v>
      </c>
      <c r="D2" s="154"/>
      <c r="E2" s="154"/>
      <c r="F2" s="155"/>
    </row>
    <row r="3" spans="2:6" x14ac:dyDescent="0.25">
      <c r="C3" s="1" t="s">
        <v>39</v>
      </c>
      <c r="D3" s="2" t="s">
        <v>40</v>
      </c>
      <c r="E3" s="2" t="s">
        <v>41</v>
      </c>
      <c r="F3" s="96" t="s">
        <v>42</v>
      </c>
    </row>
    <row r="4" spans="2:6" x14ac:dyDescent="0.25">
      <c r="B4" s="97" t="s">
        <v>12</v>
      </c>
      <c r="C4" s="104">
        <v>8582</v>
      </c>
      <c r="D4" s="102">
        <v>8518</v>
      </c>
      <c r="E4" s="103">
        <v>4</v>
      </c>
      <c r="F4" s="103">
        <v>182</v>
      </c>
    </row>
    <row r="5" spans="2:6" x14ac:dyDescent="0.25">
      <c r="B5" s="4" t="s">
        <v>13</v>
      </c>
      <c r="C5" s="107">
        <v>225</v>
      </c>
      <c r="D5" s="108">
        <v>128</v>
      </c>
      <c r="E5" s="109">
        <v>13</v>
      </c>
      <c r="F5" s="109">
        <v>101</v>
      </c>
    </row>
    <row r="6" spans="2:6" x14ac:dyDescent="0.25">
      <c r="B6" s="5" t="s">
        <v>14</v>
      </c>
      <c r="C6" s="110">
        <v>251</v>
      </c>
      <c r="D6" s="111">
        <v>156</v>
      </c>
      <c r="E6" s="112">
        <v>13</v>
      </c>
      <c r="F6" s="112">
        <v>89</v>
      </c>
    </row>
    <row r="7" spans="2:6" x14ac:dyDescent="0.25">
      <c r="B7" s="5" t="s">
        <v>15</v>
      </c>
      <c r="C7" s="110">
        <v>287</v>
      </c>
      <c r="D7" s="111">
        <v>183</v>
      </c>
      <c r="E7" s="112">
        <v>11</v>
      </c>
      <c r="F7" s="112">
        <v>60</v>
      </c>
    </row>
    <row r="8" spans="2:6" x14ac:dyDescent="0.25">
      <c r="B8" s="5" t="s">
        <v>16</v>
      </c>
      <c r="C8" s="110">
        <v>325</v>
      </c>
      <c r="D8" s="111">
        <v>178</v>
      </c>
      <c r="E8" s="112">
        <v>12</v>
      </c>
      <c r="F8" s="112">
        <v>131</v>
      </c>
    </row>
    <row r="9" spans="2:6" x14ac:dyDescent="0.25">
      <c r="B9" s="6" t="s">
        <v>17</v>
      </c>
      <c r="C9" s="113">
        <v>364</v>
      </c>
      <c r="D9" s="114">
        <v>219</v>
      </c>
      <c r="E9" s="115">
        <v>11</v>
      </c>
      <c r="F9" s="115">
        <v>201</v>
      </c>
    </row>
    <row r="10" spans="2:6" x14ac:dyDescent="0.25">
      <c r="B10" s="4" t="s">
        <v>18</v>
      </c>
      <c r="C10" s="107">
        <v>199</v>
      </c>
      <c r="D10" s="108">
        <v>130</v>
      </c>
      <c r="E10" s="109">
        <v>13</v>
      </c>
      <c r="F10" s="109">
        <v>91</v>
      </c>
    </row>
    <row r="11" spans="2:6" x14ac:dyDescent="0.25">
      <c r="B11" s="5" t="s">
        <v>19</v>
      </c>
      <c r="C11" s="110">
        <v>227</v>
      </c>
      <c r="D11" s="111">
        <v>149</v>
      </c>
      <c r="E11" s="112">
        <v>10</v>
      </c>
      <c r="F11" s="112">
        <v>107</v>
      </c>
    </row>
    <row r="12" spans="2:6" x14ac:dyDescent="0.25">
      <c r="B12" s="5" t="s">
        <v>20</v>
      </c>
      <c r="C12" s="110">
        <v>265</v>
      </c>
      <c r="D12" s="111">
        <v>158</v>
      </c>
      <c r="E12" s="112">
        <v>12</v>
      </c>
      <c r="F12" s="112">
        <v>116</v>
      </c>
    </row>
    <row r="13" spans="2:6" x14ac:dyDescent="0.25">
      <c r="B13" s="5" t="s">
        <v>21</v>
      </c>
      <c r="C13" s="110">
        <v>356</v>
      </c>
      <c r="D13" s="111">
        <v>221</v>
      </c>
      <c r="E13" s="112">
        <v>10</v>
      </c>
      <c r="F13" s="112">
        <v>207</v>
      </c>
    </row>
    <row r="14" spans="2:6" x14ac:dyDescent="0.25">
      <c r="B14" s="6" t="s">
        <v>22</v>
      </c>
      <c r="C14" s="113">
        <v>410</v>
      </c>
      <c r="D14" s="114">
        <v>238</v>
      </c>
      <c r="E14" s="115">
        <v>10</v>
      </c>
      <c r="F14" s="115">
        <v>189</v>
      </c>
    </row>
    <row r="15" spans="2:6" x14ac:dyDescent="0.25">
      <c r="B15" s="4" t="s">
        <v>23</v>
      </c>
      <c r="C15" s="107">
        <v>367</v>
      </c>
      <c r="D15" s="108">
        <v>184</v>
      </c>
      <c r="E15" s="109">
        <v>15</v>
      </c>
      <c r="F15" s="109">
        <v>361</v>
      </c>
    </row>
    <row r="16" spans="2:6" x14ac:dyDescent="0.25">
      <c r="B16" s="5" t="s">
        <v>24</v>
      </c>
      <c r="C16" s="110">
        <v>373</v>
      </c>
      <c r="D16" s="111">
        <v>187</v>
      </c>
      <c r="E16" s="112">
        <v>13</v>
      </c>
      <c r="F16" s="112">
        <v>150</v>
      </c>
    </row>
    <row r="17" spans="2:6" x14ac:dyDescent="0.25">
      <c r="B17" s="5" t="s">
        <v>25</v>
      </c>
      <c r="C17" s="110">
        <v>367</v>
      </c>
      <c r="D17" s="111">
        <v>184</v>
      </c>
      <c r="E17" s="112">
        <v>12</v>
      </c>
      <c r="F17" s="112">
        <v>155</v>
      </c>
    </row>
    <row r="18" spans="2:6" x14ac:dyDescent="0.25">
      <c r="B18" s="5" t="s">
        <v>26</v>
      </c>
      <c r="C18" s="110">
        <v>379</v>
      </c>
      <c r="D18" s="111">
        <v>190</v>
      </c>
      <c r="E18" s="112">
        <v>13</v>
      </c>
      <c r="F18" s="112">
        <v>129</v>
      </c>
    </row>
    <row r="19" spans="2:6" x14ac:dyDescent="0.25">
      <c r="B19" s="6" t="s">
        <v>27</v>
      </c>
      <c r="C19" s="113">
        <v>379</v>
      </c>
      <c r="D19" s="114">
        <v>190</v>
      </c>
      <c r="E19" s="115">
        <v>12</v>
      </c>
      <c r="F19" s="115">
        <v>133</v>
      </c>
    </row>
    <row r="20" spans="2:6" x14ac:dyDescent="0.25">
      <c r="B20" s="4" t="s">
        <v>28</v>
      </c>
      <c r="C20" s="107">
        <v>264</v>
      </c>
      <c r="D20" s="108">
        <v>180</v>
      </c>
      <c r="E20" s="109">
        <v>12</v>
      </c>
      <c r="F20" s="109">
        <v>159</v>
      </c>
    </row>
    <row r="21" spans="2:6" x14ac:dyDescent="0.25">
      <c r="B21" s="5" t="s">
        <v>29</v>
      </c>
      <c r="C21" s="110">
        <v>312</v>
      </c>
      <c r="D21" s="111">
        <v>219</v>
      </c>
      <c r="E21" s="112">
        <v>11</v>
      </c>
      <c r="F21" s="112">
        <v>172</v>
      </c>
    </row>
    <row r="22" spans="2:6" x14ac:dyDescent="0.25">
      <c r="B22" s="5" t="s">
        <v>30</v>
      </c>
      <c r="C22" s="110">
        <v>327</v>
      </c>
      <c r="D22" s="111">
        <v>204</v>
      </c>
      <c r="E22" s="112">
        <v>10</v>
      </c>
      <c r="F22" s="112">
        <v>250</v>
      </c>
    </row>
    <row r="23" spans="2:6" x14ac:dyDescent="0.25">
      <c r="B23" s="5" t="s">
        <v>31</v>
      </c>
      <c r="C23" s="110">
        <v>364</v>
      </c>
      <c r="D23" s="111">
        <v>225</v>
      </c>
      <c r="E23" s="112">
        <v>11</v>
      </c>
      <c r="F23" s="112">
        <v>242</v>
      </c>
    </row>
    <row r="24" spans="2:6" x14ac:dyDescent="0.25">
      <c r="B24" s="6" t="s">
        <v>32</v>
      </c>
      <c r="C24" s="113">
        <v>398</v>
      </c>
      <c r="D24" s="114">
        <v>242</v>
      </c>
      <c r="E24" s="115">
        <v>12</v>
      </c>
      <c r="F24" s="115">
        <v>218</v>
      </c>
    </row>
    <row r="25" spans="2:6" x14ac:dyDescent="0.25">
      <c r="B25" s="55" t="s">
        <v>33</v>
      </c>
      <c r="C25" s="110">
        <v>187</v>
      </c>
      <c r="D25" s="111">
        <v>94</v>
      </c>
      <c r="E25" s="112">
        <v>15</v>
      </c>
      <c r="F25" s="112">
        <v>50</v>
      </c>
    </row>
    <row r="26" spans="2:6" x14ac:dyDescent="0.25">
      <c r="B26" s="56" t="s">
        <v>34</v>
      </c>
      <c r="C26" s="110">
        <v>191</v>
      </c>
      <c r="D26" s="111">
        <v>96</v>
      </c>
      <c r="E26" s="112">
        <v>15</v>
      </c>
      <c r="F26" s="112">
        <v>64</v>
      </c>
    </row>
    <row r="27" spans="2:6" x14ac:dyDescent="0.25">
      <c r="B27" s="56" t="s">
        <v>35</v>
      </c>
      <c r="C27" s="110">
        <v>215</v>
      </c>
      <c r="D27" s="111">
        <v>108</v>
      </c>
      <c r="E27" s="112">
        <v>15</v>
      </c>
      <c r="F27" s="112">
        <v>68</v>
      </c>
    </row>
    <row r="28" spans="2:6" x14ac:dyDescent="0.25">
      <c r="B28" s="56" t="s">
        <v>36</v>
      </c>
      <c r="C28" s="110">
        <v>299</v>
      </c>
      <c r="D28" s="111">
        <v>150</v>
      </c>
      <c r="E28" s="112">
        <v>15</v>
      </c>
      <c r="F28" s="112">
        <v>116</v>
      </c>
    </row>
    <row r="29" spans="2:6" x14ac:dyDescent="0.25">
      <c r="B29" s="57" t="s">
        <v>37</v>
      </c>
      <c r="C29" s="113">
        <v>335</v>
      </c>
      <c r="D29" s="114">
        <v>168</v>
      </c>
      <c r="E29" s="115">
        <v>14</v>
      </c>
      <c r="F29" s="115">
        <v>150</v>
      </c>
    </row>
    <row r="31" spans="2:6" x14ac:dyDescent="0.25">
      <c r="B31" s="98" t="s">
        <v>43</v>
      </c>
      <c r="C31" s="105">
        <f>MIN(C5:C29)</f>
        <v>187</v>
      </c>
      <c r="D31" s="99">
        <f t="shared" ref="D31:F31" si="0">MIN(D5:D29)</f>
        <v>94</v>
      </c>
      <c r="E31" s="99">
        <f t="shared" si="0"/>
        <v>10</v>
      </c>
      <c r="F31" s="171">
        <f t="shared" si="0"/>
        <v>50</v>
      </c>
    </row>
    <row r="32" spans="2:6" x14ac:dyDescent="0.25">
      <c r="B32" s="100" t="s">
        <v>44</v>
      </c>
      <c r="C32" s="106">
        <f>MAX(C5:C29)</f>
        <v>410</v>
      </c>
      <c r="D32" s="101">
        <f t="shared" ref="D32:F32" si="1">MAX(D5:D29)</f>
        <v>242</v>
      </c>
      <c r="E32" s="101">
        <f t="shared" si="1"/>
        <v>15</v>
      </c>
      <c r="F32" s="172">
        <f t="shared" si="1"/>
        <v>361</v>
      </c>
    </row>
  </sheetData>
  <mergeCells count="1">
    <mergeCell ref="C2:F2"/>
  </mergeCells>
  <pageMargins left="0.7" right="0.7" top="0.75" bottom="0.75" header="0.3" footer="0.3"/>
  <ignoredErrors>
    <ignoredError sqref="C31:F32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D20-DC7E-4D94-A511-5B141E30DF2A}">
  <dimension ref="B2:AH144"/>
  <sheetViews>
    <sheetView zoomScaleNormal="100" workbookViewId="0"/>
  </sheetViews>
  <sheetFormatPr baseColWidth="10" defaultRowHeight="15" x14ac:dyDescent="0.25"/>
  <cols>
    <col min="2" max="2" width="36.85546875" customWidth="1"/>
    <col min="3" max="5" width="13.42578125" bestFit="1" customWidth="1"/>
    <col min="6" max="7" width="13.85546875" bestFit="1" customWidth="1"/>
    <col min="8" max="11" width="13.42578125" bestFit="1" customWidth="1"/>
    <col min="12" max="13" width="13" bestFit="1" customWidth="1"/>
    <col min="14" max="14" width="11.5703125" bestFit="1" customWidth="1"/>
    <col min="15" max="16" width="13.42578125" bestFit="1" customWidth="1"/>
    <col min="17" max="17" width="13.85546875" bestFit="1" customWidth="1"/>
    <col min="19" max="19" width="41.42578125" customWidth="1"/>
  </cols>
  <sheetData>
    <row r="2" spans="2:28" x14ac:dyDescent="0.25">
      <c r="B2" s="166" t="s">
        <v>53</v>
      </c>
      <c r="C2" s="167">
        <v>1</v>
      </c>
      <c r="D2" s="167">
        <v>2</v>
      </c>
      <c r="E2" s="167">
        <v>3</v>
      </c>
      <c r="F2" s="167">
        <v>4</v>
      </c>
      <c r="G2" s="167">
        <v>5</v>
      </c>
      <c r="H2" s="167">
        <v>6</v>
      </c>
      <c r="I2" s="167">
        <v>7</v>
      </c>
      <c r="J2" s="167">
        <v>8</v>
      </c>
      <c r="K2" s="167">
        <v>9</v>
      </c>
      <c r="L2" s="167">
        <v>10</v>
      </c>
      <c r="M2" s="168" t="s">
        <v>45</v>
      </c>
      <c r="N2" s="169" t="s">
        <v>46</v>
      </c>
      <c r="O2" s="169" t="s">
        <v>47</v>
      </c>
      <c r="P2" s="169" t="s">
        <v>43</v>
      </c>
      <c r="Q2" s="170" t="s">
        <v>44</v>
      </c>
    </row>
    <row r="3" spans="2:28" x14ac:dyDescent="0.25">
      <c r="B3" s="25" t="s">
        <v>58</v>
      </c>
      <c r="C3" s="137">
        <v>0</v>
      </c>
      <c r="D3" s="137">
        <v>0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5">
        <f>AVERAGE(C3:L3)</f>
        <v>0</v>
      </c>
      <c r="N3" s="134">
        <f>_xlfn.STDEV.P(C3:L3)</f>
        <v>0</v>
      </c>
      <c r="O3" s="134">
        <f>MEDIAN(C3:L3)</f>
        <v>0</v>
      </c>
      <c r="P3" s="134">
        <f>MIN(C3:L3)</f>
        <v>0</v>
      </c>
      <c r="Q3" s="136">
        <f>MAX(C3:L3)</f>
        <v>0</v>
      </c>
      <c r="S3" s="123"/>
      <c r="T3" s="123"/>
      <c r="U3" s="123"/>
      <c r="V3" s="123"/>
      <c r="W3" s="123"/>
    </row>
    <row r="4" spans="2:28" x14ac:dyDescent="0.25">
      <c r="B4" s="119" t="s">
        <v>13</v>
      </c>
      <c r="C4" s="138">
        <v>765</v>
      </c>
      <c r="D4" s="138">
        <v>781</v>
      </c>
      <c r="E4" s="138">
        <v>781</v>
      </c>
      <c r="F4" s="138">
        <v>750</v>
      </c>
      <c r="G4" s="138">
        <v>765</v>
      </c>
      <c r="H4" s="138">
        <v>781</v>
      </c>
      <c r="I4" s="138">
        <v>796</v>
      </c>
      <c r="J4" s="138">
        <v>750</v>
      </c>
      <c r="K4" s="138">
        <v>781</v>
      </c>
      <c r="L4" s="138">
        <v>781</v>
      </c>
      <c r="M4" s="125">
        <f t="shared" ref="M4:M28" si="0">AVERAGE(C4:L4)</f>
        <v>773.1</v>
      </c>
      <c r="N4" s="126">
        <f t="shared" ref="N4:N28" si="1">_xlfn.STDEV.P(C4:L4)</f>
        <v>14.264992113562489</v>
      </c>
      <c r="O4" s="126">
        <f t="shared" ref="O4:O28" si="2">MEDIAN(C4:L4)</f>
        <v>781</v>
      </c>
      <c r="P4" s="126">
        <f t="shared" ref="P4:P28" si="3">MIN(C4:L4)</f>
        <v>750</v>
      </c>
      <c r="Q4" s="127">
        <f t="shared" ref="Q4:Q28" si="4">MAX(C4:L4)</f>
        <v>796</v>
      </c>
      <c r="S4" s="123"/>
      <c r="T4" s="123"/>
      <c r="U4" s="123"/>
      <c r="V4" s="123"/>
      <c r="W4" s="123"/>
      <c r="X4" s="123"/>
    </row>
    <row r="5" spans="2:28" x14ac:dyDescent="0.25">
      <c r="B5" s="120" t="s">
        <v>14</v>
      </c>
      <c r="C5" s="139">
        <v>781</v>
      </c>
      <c r="D5" s="139">
        <v>781</v>
      </c>
      <c r="E5" s="139">
        <v>781</v>
      </c>
      <c r="F5" s="139">
        <v>750</v>
      </c>
      <c r="G5" s="139">
        <v>750</v>
      </c>
      <c r="H5" s="139">
        <v>796</v>
      </c>
      <c r="I5" s="139">
        <v>781</v>
      </c>
      <c r="J5" s="139">
        <v>750</v>
      </c>
      <c r="K5" s="139">
        <v>765</v>
      </c>
      <c r="L5" s="139">
        <v>781</v>
      </c>
      <c r="M5" s="128">
        <f t="shared" si="0"/>
        <v>771.6</v>
      </c>
      <c r="N5" s="129">
        <f t="shared" si="1"/>
        <v>15.749285698088025</v>
      </c>
      <c r="O5" s="129">
        <f t="shared" si="2"/>
        <v>781</v>
      </c>
      <c r="P5" s="129">
        <f t="shared" si="3"/>
        <v>750</v>
      </c>
      <c r="Q5" s="130">
        <f t="shared" si="4"/>
        <v>796</v>
      </c>
      <c r="S5" s="123"/>
      <c r="T5" s="123"/>
      <c r="U5" s="123"/>
      <c r="V5" s="123"/>
      <c r="W5" s="123"/>
      <c r="X5" s="123"/>
    </row>
    <row r="6" spans="2:28" x14ac:dyDescent="0.25">
      <c r="B6" s="120" t="s">
        <v>15</v>
      </c>
      <c r="C6" s="139">
        <v>796</v>
      </c>
      <c r="D6" s="139">
        <v>796</v>
      </c>
      <c r="E6" s="139">
        <v>796</v>
      </c>
      <c r="F6" s="139">
        <v>781</v>
      </c>
      <c r="G6" s="139">
        <v>765</v>
      </c>
      <c r="H6" s="139">
        <v>781</v>
      </c>
      <c r="I6" s="139">
        <v>765</v>
      </c>
      <c r="J6" s="139">
        <v>765</v>
      </c>
      <c r="K6" s="139">
        <v>781</v>
      </c>
      <c r="L6" s="139">
        <v>781</v>
      </c>
      <c r="M6" s="128">
        <f t="shared" si="0"/>
        <v>780.7</v>
      </c>
      <c r="N6" s="129">
        <f t="shared" si="1"/>
        <v>12.008746812219831</v>
      </c>
      <c r="O6" s="129">
        <f t="shared" si="2"/>
        <v>781</v>
      </c>
      <c r="P6" s="129">
        <f t="shared" si="3"/>
        <v>765</v>
      </c>
      <c r="Q6" s="130">
        <f t="shared" si="4"/>
        <v>796</v>
      </c>
      <c r="S6" s="123"/>
      <c r="T6" s="123"/>
      <c r="U6" s="123"/>
      <c r="V6" s="123"/>
      <c r="W6" s="123"/>
      <c r="X6" s="123"/>
    </row>
    <row r="7" spans="2:28" x14ac:dyDescent="0.25">
      <c r="B7" s="120" t="s">
        <v>16</v>
      </c>
      <c r="C7" s="139">
        <v>781</v>
      </c>
      <c r="D7" s="139">
        <v>781</v>
      </c>
      <c r="E7" s="139">
        <v>796</v>
      </c>
      <c r="F7" s="139">
        <v>781</v>
      </c>
      <c r="G7" s="139">
        <v>781</v>
      </c>
      <c r="H7" s="139">
        <v>796</v>
      </c>
      <c r="I7" s="139">
        <v>781</v>
      </c>
      <c r="J7" s="139">
        <v>765</v>
      </c>
      <c r="K7" s="139">
        <v>781</v>
      </c>
      <c r="L7" s="139">
        <v>781</v>
      </c>
      <c r="M7" s="128">
        <f t="shared" si="0"/>
        <v>782.4</v>
      </c>
      <c r="N7" s="129">
        <f t="shared" si="1"/>
        <v>8.2849260708831913</v>
      </c>
      <c r="O7" s="129">
        <f t="shared" si="2"/>
        <v>781</v>
      </c>
      <c r="P7" s="129">
        <f t="shared" si="3"/>
        <v>765</v>
      </c>
      <c r="Q7" s="130">
        <f t="shared" si="4"/>
        <v>796</v>
      </c>
      <c r="S7" s="123"/>
      <c r="T7" s="123"/>
      <c r="U7" s="123"/>
      <c r="V7" s="123"/>
      <c r="W7" s="123"/>
      <c r="X7" s="123"/>
    </row>
    <row r="8" spans="2:28" x14ac:dyDescent="0.25">
      <c r="B8" s="121" t="s">
        <v>17</v>
      </c>
      <c r="C8" s="140">
        <v>796</v>
      </c>
      <c r="D8" s="140">
        <v>781</v>
      </c>
      <c r="E8" s="140">
        <v>781</v>
      </c>
      <c r="F8" s="140">
        <v>812</v>
      </c>
      <c r="G8" s="140">
        <v>781</v>
      </c>
      <c r="H8" s="140">
        <v>796</v>
      </c>
      <c r="I8" s="140">
        <v>750</v>
      </c>
      <c r="J8" s="140">
        <v>765</v>
      </c>
      <c r="K8" s="140">
        <v>750</v>
      </c>
      <c r="L8" s="140">
        <v>765</v>
      </c>
      <c r="M8" s="131">
        <f t="shared" si="0"/>
        <v>777.7</v>
      </c>
      <c r="N8" s="132">
        <f t="shared" si="1"/>
        <v>19.328993765843062</v>
      </c>
      <c r="O8" s="132">
        <f t="shared" si="2"/>
        <v>781</v>
      </c>
      <c r="P8" s="132">
        <f t="shared" si="3"/>
        <v>750</v>
      </c>
      <c r="Q8" s="133">
        <f t="shared" si="4"/>
        <v>812</v>
      </c>
      <c r="S8" s="123"/>
      <c r="T8" s="123"/>
      <c r="U8" s="123"/>
      <c r="V8" s="123"/>
      <c r="W8" s="123"/>
      <c r="X8" s="123"/>
    </row>
    <row r="9" spans="2:28" x14ac:dyDescent="0.25">
      <c r="B9" s="119" t="s">
        <v>18</v>
      </c>
      <c r="C9" s="138">
        <v>812</v>
      </c>
      <c r="D9" s="138">
        <v>781</v>
      </c>
      <c r="E9" s="138">
        <v>796</v>
      </c>
      <c r="F9" s="138">
        <v>781</v>
      </c>
      <c r="G9" s="138">
        <v>781</v>
      </c>
      <c r="H9" s="138">
        <v>781</v>
      </c>
      <c r="I9" s="138">
        <v>796</v>
      </c>
      <c r="J9" s="138">
        <v>796</v>
      </c>
      <c r="K9" s="138">
        <v>796</v>
      </c>
      <c r="L9" s="138">
        <v>796</v>
      </c>
      <c r="M9" s="125">
        <f t="shared" si="0"/>
        <v>791.6</v>
      </c>
      <c r="N9" s="126">
        <f t="shared" si="1"/>
        <v>9.8101987747445758</v>
      </c>
      <c r="O9" s="126">
        <f t="shared" si="2"/>
        <v>796</v>
      </c>
      <c r="P9" s="126">
        <f t="shared" si="3"/>
        <v>781</v>
      </c>
      <c r="Q9" s="127">
        <f t="shared" si="4"/>
        <v>812</v>
      </c>
      <c r="S9" s="123"/>
      <c r="T9" s="123"/>
      <c r="U9" s="123"/>
      <c r="V9" s="123"/>
      <c r="W9" s="123"/>
      <c r="X9" s="123"/>
    </row>
    <row r="10" spans="2:28" x14ac:dyDescent="0.25">
      <c r="B10" s="120" t="s">
        <v>19</v>
      </c>
      <c r="C10" s="139">
        <v>781</v>
      </c>
      <c r="D10" s="139">
        <v>796</v>
      </c>
      <c r="E10" s="139">
        <v>781</v>
      </c>
      <c r="F10" s="139">
        <v>765</v>
      </c>
      <c r="G10" s="139">
        <v>765</v>
      </c>
      <c r="H10" s="139">
        <v>781</v>
      </c>
      <c r="I10" s="139">
        <v>781</v>
      </c>
      <c r="J10" s="139">
        <v>781</v>
      </c>
      <c r="K10" s="139">
        <v>796</v>
      </c>
      <c r="L10" s="139">
        <v>781</v>
      </c>
      <c r="M10" s="128">
        <f t="shared" si="0"/>
        <v>780.8</v>
      </c>
      <c r="N10" s="129">
        <f t="shared" si="1"/>
        <v>9.8061205377050094</v>
      </c>
      <c r="O10" s="129">
        <f t="shared" si="2"/>
        <v>781</v>
      </c>
      <c r="P10" s="129">
        <f t="shared" si="3"/>
        <v>765</v>
      </c>
      <c r="Q10" s="130">
        <f t="shared" si="4"/>
        <v>796</v>
      </c>
      <c r="S10" s="123"/>
      <c r="T10" s="123"/>
      <c r="U10" s="123"/>
      <c r="V10" s="123"/>
      <c r="W10" s="123"/>
      <c r="X10" s="123"/>
    </row>
    <row r="11" spans="2:28" x14ac:dyDescent="0.25">
      <c r="B11" s="120" t="s">
        <v>20</v>
      </c>
      <c r="C11" s="139">
        <v>796</v>
      </c>
      <c r="D11" s="139">
        <v>781</v>
      </c>
      <c r="E11" s="139">
        <v>796</v>
      </c>
      <c r="F11" s="139">
        <v>750</v>
      </c>
      <c r="G11" s="139">
        <v>796</v>
      </c>
      <c r="H11" s="139">
        <v>781</v>
      </c>
      <c r="I11" s="139">
        <v>765</v>
      </c>
      <c r="J11" s="139">
        <v>765</v>
      </c>
      <c r="K11" s="139">
        <v>781</v>
      </c>
      <c r="L11" s="139">
        <v>781</v>
      </c>
      <c r="M11" s="128">
        <f t="shared" si="0"/>
        <v>779.2</v>
      </c>
      <c r="N11" s="129">
        <f t="shared" si="1"/>
        <v>14.545102268461367</v>
      </c>
      <c r="O11" s="129">
        <f t="shared" si="2"/>
        <v>781</v>
      </c>
      <c r="P11" s="129">
        <f t="shared" si="3"/>
        <v>750</v>
      </c>
      <c r="Q11" s="130">
        <f t="shared" si="4"/>
        <v>796</v>
      </c>
      <c r="S11" s="123"/>
      <c r="T11" s="123"/>
      <c r="U11" s="123"/>
      <c r="V11" s="123"/>
      <c r="W11" s="123"/>
      <c r="X11" s="123"/>
    </row>
    <row r="12" spans="2:28" x14ac:dyDescent="0.25">
      <c r="B12" s="120" t="s">
        <v>21</v>
      </c>
      <c r="C12" s="139">
        <v>781</v>
      </c>
      <c r="D12" s="139">
        <v>796</v>
      </c>
      <c r="E12" s="139">
        <v>765</v>
      </c>
      <c r="F12" s="139">
        <v>781</v>
      </c>
      <c r="G12" s="139">
        <v>781</v>
      </c>
      <c r="H12" s="139">
        <v>734</v>
      </c>
      <c r="I12" s="139">
        <v>750</v>
      </c>
      <c r="J12" s="139">
        <v>781</v>
      </c>
      <c r="K12" s="139">
        <v>765</v>
      </c>
      <c r="L12" s="139">
        <v>796</v>
      </c>
      <c r="M12" s="128">
        <f t="shared" si="0"/>
        <v>773</v>
      </c>
      <c r="N12" s="129">
        <f t="shared" si="1"/>
        <v>18.686893802876924</v>
      </c>
      <c r="O12" s="129">
        <f t="shared" si="2"/>
        <v>781</v>
      </c>
      <c r="P12" s="129">
        <f t="shared" si="3"/>
        <v>734</v>
      </c>
      <c r="Q12" s="130">
        <f t="shared" si="4"/>
        <v>796</v>
      </c>
      <c r="S12" s="123"/>
      <c r="T12" s="123"/>
      <c r="U12" s="123"/>
      <c r="V12" s="123"/>
      <c r="W12" s="123"/>
      <c r="X12" s="123"/>
    </row>
    <row r="13" spans="2:28" x14ac:dyDescent="0.25">
      <c r="B13" s="121" t="s">
        <v>22</v>
      </c>
      <c r="C13" s="140">
        <v>781</v>
      </c>
      <c r="D13" s="140">
        <v>750</v>
      </c>
      <c r="E13" s="140">
        <v>796</v>
      </c>
      <c r="F13" s="140">
        <v>765</v>
      </c>
      <c r="G13" s="140">
        <v>750</v>
      </c>
      <c r="H13" s="140">
        <v>765</v>
      </c>
      <c r="I13" s="140">
        <v>750</v>
      </c>
      <c r="J13" s="140">
        <v>765</v>
      </c>
      <c r="K13" s="140">
        <v>765</v>
      </c>
      <c r="L13" s="140">
        <v>796</v>
      </c>
      <c r="M13" s="131">
        <f t="shared" si="0"/>
        <v>768.3</v>
      </c>
      <c r="N13" s="132">
        <f t="shared" si="1"/>
        <v>16.565325230734228</v>
      </c>
      <c r="O13" s="132">
        <f t="shared" si="2"/>
        <v>765</v>
      </c>
      <c r="P13" s="132">
        <f t="shared" si="3"/>
        <v>750</v>
      </c>
      <c r="Q13" s="133">
        <f t="shared" si="4"/>
        <v>796</v>
      </c>
      <c r="T13" s="123"/>
      <c r="U13" s="123"/>
      <c r="V13" s="123"/>
      <c r="W13" s="123"/>
      <c r="X13" s="123"/>
    </row>
    <row r="14" spans="2:28" x14ac:dyDescent="0.25">
      <c r="B14" s="119" t="s">
        <v>23</v>
      </c>
      <c r="C14" s="138">
        <v>718</v>
      </c>
      <c r="D14" s="138">
        <v>718</v>
      </c>
      <c r="E14" s="138">
        <v>703</v>
      </c>
      <c r="F14" s="138">
        <v>750</v>
      </c>
      <c r="G14" s="138">
        <v>718</v>
      </c>
      <c r="H14" s="138">
        <v>734</v>
      </c>
      <c r="I14" s="138">
        <v>750</v>
      </c>
      <c r="J14" s="138">
        <v>687</v>
      </c>
      <c r="K14" s="138">
        <v>718</v>
      </c>
      <c r="L14" s="141">
        <v>703</v>
      </c>
      <c r="M14" s="125">
        <f t="shared" si="0"/>
        <v>719.9</v>
      </c>
      <c r="N14" s="126">
        <f t="shared" si="1"/>
        <v>19.180458805774173</v>
      </c>
      <c r="O14" s="126">
        <f t="shared" si="2"/>
        <v>718</v>
      </c>
      <c r="P14" s="126">
        <f t="shared" si="3"/>
        <v>687</v>
      </c>
      <c r="Q14" s="127">
        <f t="shared" si="4"/>
        <v>750</v>
      </c>
    </row>
    <row r="15" spans="2:28" x14ac:dyDescent="0.25">
      <c r="B15" s="120" t="s">
        <v>24</v>
      </c>
      <c r="C15" s="139">
        <v>703</v>
      </c>
      <c r="D15" s="139">
        <v>718</v>
      </c>
      <c r="E15" s="139">
        <v>703</v>
      </c>
      <c r="F15" s="139">
        <v>734</v>
      </c>
      <c r="G15" s="139">
        <v>734</v>
      </c>
      <c r="H15" s="139">
        <v>703</v>
      </c>
      <c r="I15" s="139">
        <v>734</v>
      </c>
      <c r="J15" s="139">
        <v>718</v>
      </c>
      <c r="K15" s="139">
        <v>718</v>
      </c>
      <c r="L15" s="142">
        <v>750</v>
      </c>
      <c r="M15" s="128">
        <f t="shared" si="0"/>
        <v>721.5</v>
      </c>
      <c r="N15" s="129">
        <f t="shared" si="1"/>
        <v>15.311760186209813</v>
      </c>
      <c r="O15" s="129">
        <f t="shared" si="2"/>
        <v>718</v>
      </c>
      <c r="P15" s="129">
        <f t="shared" si="3"/>
        <v>703</v>
      </c>
      <c r="Q15" s="130">
        <f t="shared" si="4"/>
        <v>750</v>
      </c>
      <c r="S15" s="123"/>
      <c r="T15" s="123"/>
      <c r="U15" s="123"/>
      <c r="V15" s="123"/>
      <c r="W15" s="123"/>
      <c r="X15" s="123"/>
      <c r="Y15" s="123"/>
      <c r="Z15" s="123"/>
      <c r="AA15" s="123"/>
      <c r="AB15" s="123"/>
    </row>
    <row r="16" spans="2:28" x14ac:dyDescent="0.25">
      <c r="B16" s="120" t="s">
        <v>25</v>
      </c>
      <c r="C16" s="139">
        <v>718</v>
      </c>
      <c r="D16" s="139">
        <v>734</v>
      </c>
      <c r="E16" s="139">
        <v>703</v>
      </c>
      <c r="F16" s="139">
        <v>734</v>
      </c>
      <c r="G16" s="139">
        <v>750</v>
      </c>
      <c r="H16" s="139">
        <v>734</v>
      </c>
      <c r="I16" s="139">
        <v>718</v>
      </c>
      <c r="J16" s="139">
        <v>734</v>
      </c>
      <c r="K16" s="139">
        <v>718</v>
      </c>
      <c r="L16" s="142">
        <v>718</v>
      </c>
      <c r="M16" s="128">
        <f t="shared" si="0"/>
        <v>726.1</v>
      </c>
      <c r="N16" s="129">
        <f t="shared" si="1"/>
        <v>12.715738279785409</v>
      </c>
      <c r="O16" s="129">
        <f t="shared" si="2"/>
        <v>726</v>
      </c>
      <c r="P16" s="129">
        <f t="shared" si="3"/>
        <v>703</v>
      </c>
      <c r="Q16" s="130">
        <f t="shared" si="4"/>
        <v>750</v>
      </c>
      <c r="S16" s="123"/>
      <c r="T16" s="123"/>
      <c r="U16" s="123"/>
      <c r="V16" s="123"/>
      <c r="W16" s="123"/>
      <c r="X16" s="123"/>
      <c r="Y16" s="123"/>
      <c r="Z16" s="123"/>
      <c r="AA16" s="123"/>
    </row>
    <row r="17" spans="2:34" x14ac:dyDescent="0.25">
      <c r="B17" s="120" t="s">
        <v>26</v>
      </c>
      <c r="C17" s="139">
        <v>718</v>
      </c>
      <c r="D17" s="139">
        <v>687</v>
      </c>
      <c r="E17" s="139">
        <v>750</v>
      </c>
      <c r="F17" s="139">
        <v>718</v>
      </c>
      <c r="G17" s="139">
        <v>734</v>
      </c>
      <c r="H17" s="139">
        <v>750</v>
      </c>
      <c r="I17" s="139">
        <v>750</v>
      </c>
      <c r="J17" s="139">
        <v>750</v>
      </c>
      <c r="K17" s="139">
        <v>750</v>
      </c>
      <c r="L17" s="142">
        <v>718</v>
      </c>
      <c r="M17" s="128">
        <f t="shared" si="0"/>
        <v>732.5</v>
      </c>
      <c r="N17" s="129">
        <f t="shared" si="1"/>
        <v>20.57790076757102</v>
      </c>
      <c r="O17" s="129">
        <f t="shared" si="2"/>
        <v>742</v>
      </c>
      <c r="P17" s="129">
        <f t="shared" si="3"/>
        <v>687</v>
      </c>
      <c r="Q17" s="130">
        <f t="shared" si="4"/>
        <v>750</v>
      </c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</row>
    <row r="18" spans="2:34" x14ac:dyDescent="0.25">
      <c r="B18" s="121" t="s">
        <v>27</v>
      </c>
      <c r="C18" s="140">
        <v>718</v>
      </c>
      <c r="D18" s="140">
        <v>734</v>
      </c>
      <c r="E18" s="140">
        <v>734</v>
      </c>
      <c r="F18" s="140">
        <v>718</v>
      </c>
      <c r="G18" s="140">
        <v>750</v>
      </c>
      <c r="H18" s="140">
        <v>734</v>
      </c>
      <c r="I18" s="140">
        <v>703</v>
      </c>
      <c r="J18" s="140">
        <v>750</v>
      </c>
      <c r="K18" s="140">
        <v>718</v>
      </c>
      <c r="L18" s="143">
        <v>734</v>
      </c>
      <c r="M18" s="131">
        <f t="shared" si="0"/>
        <v>729.3</v>
      </c>
      <c r="N18" s="132">
        <f t="shared" si="1"/>
        <v>14.213022197970423</v>
      </c>
      <c r="O18" s="132">
        <f t="shared" si="2"/>
        <v>734</v>
      </c>
      <c r="P18" s="132">
        <f t="shared" si="3"/>
        <v>703</v>
      </c>
      <c r="Q18" s="133">
        <f t="shared" si="4"/>
        <v>750</v>
      </c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</row>
    <row r="19" spans="2:34" x14ac:dyDescent="0.25">
      <c r="B19" s="119" t="s">
        <v>28</v>
      </c>
      <c r="C19" s="138">
        <v>781</v>
      </c>
      <c r="D19" s="138">
        <v>765</v>
      </c>
      <c r="E19" s="138">
        <v>796</v>
      </c>
      <c r="F19" s="138">
        <v>765</v>
      </c>
      <c r="G19" s="138">
        <v>765</v>
      </c>
      <c r="H19" s="138">
        <v>750</v>
      </c>
      <c r="I19" s="138">
        <v>765</v>
      </c>
      <c r="J19" s="138">
        <v>750</v>
      </c>
      <c r="K19" s="138">
        <v>734</v>
      </c>
      <c r="L19" s="138">
        <v>750</v>
      </c>
      <c r="M19" s="125">
        <f t="shared" si="0"/>
        <v>762.1</v>
      </c>
      <c r="N19" s="126">
        <f t="shared" si="1"/>
        <v>16.640012019226429</v>
      </c>
      <c r="O19" s="126">
        <f t="shared" si="2"/>
        <v>765</v>
      </c>
      <c r="P19" s="126">
        <f t="shared" si="3"/>
        <v>734</v>
      </c>
      <c r="Q19" s="127">
        <f t="shared" si="4"/>
        <v>796</v>
      </c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</row>
    <row r="20" spans="2:34" x14ac:dyDescent="0.25">
      <c r="B20" s="120" t="s">
        <v>29</v>
      </c>
      <c r="C20" s="139">
        <v>750</v>
      </c>
      <c r="D20" s="139">
        <v>781</v>
      </c>
      <c r="E20" s="139">
        <v>750</v>
      </c>
      <c r="F20" s="139">
        <v>781</v>
      </c>
      <c r="G20" s="139">
        <v>765</v>
      </c>
      <c r="H20" s="139">
        <v>750</v>
      </c>
      <c r="I20" s="139">
        <v>734</v>
      </c>
      <c r="J20" s="139">
        <v>781</v>
      </c>
      <c r="K20" s="139">
        <v>750</v>
      </c>
      <c r="L20" s="139">
        <v>750</v>
      </c>
      <c r="M20" s="128">
        <f t="shared" si="0"/>
        <v>759.2</v>
      </c>
      <c r="N20" s="129">
        <f t="shared" si="1"/>
        <v>15.866946776238962</v>
      </c>
      <c r="O20" s="129">
        <f t="shared" si="2"/>
        <v>750</v>
      </c>
      <c r="P20" s="129">
        <f t="shared" si="3"/>
        <v>734</v>
      </c>
      <c r="Q20" s="130">
        <f t="shared" si="4"/>
        <v>781</v>
      </c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</row>
    <row r="21" spans="2:34" x14ac:dyDescent="0.25">
      <c r="B21" s="120" t="s">
        <v>30</v>
      </c>
      <c r="C21" s="139">
        <v>765</v>
      </c>
      <c r="D21" s="139">
        <v>781</v>
      </c>
      <c r="E21" s="139">
        <v>765</v>
      </c>
      <c r="F21" s="139">
        <v>750</v>
      </c>
      <c r="G21" s="139">
        <v>718</v>
      </c>
      <c r="H21" s="139">
        <v>750</v>
      </c>
      <c r="I21" s="139">
        <v>734</v>
      </c>
      <c r="J21" s="139">
        <v>718</v>
      </c>
      <c r="K21" s="139">
        <v>796</v>
      </c>
      <c r="L21" s="139">
        <v>750</v>
      </c>
      <c r="M21" s="128">
        <f t="shared" si="0"/>
        <v>752.7</v>
      </c>
      <c r="N21" s="129">
        <f t="shared" si="1"/>
        <v>23.996041340187759</v>
      </c>
      <c r="O21" s="129">
        <f t="shared" si="2"/>
        <v>750</v>
      </c>
      <c r="P21" s="129">
        <f t="shared" si="3"/>
        <v>718</v>
      </c>
      <c r="Q21" s="130">
        <f t="shared" si="4"/>
        <v>796</v>
      </c>
      <c r="T21" s="123"/>
      <c r="U21" s="123"/>
      <c r="V21" s="123"/>
      <c r="W21" s="123"/>
      <c r="X21" s="123"/>
      <c r="Y21" s="123"/>
      <c r="Z21" s="123"/>
      <c r="AA21" s="123"/>
      <c r="AB21" s="123"/>
      <c r="AC21" s="123"/>
    </row>
    <row r="22" spans="2:34" x14ac:dyDescent="0.25">
      <c r="B22" s="120" t="s">
        <v>31</v>
      </c>
      <c r="C22" s="139">
        <v>765</v>
      </c>
      <c r="D22" s="139">
        <v>750</v>
      </c>
      <c r="E22" s="139">
        <v>765</v>
      </c>
      <c r="F22" s="139">
        <v>765</v>
      </c>
      <c r="G22" s="139">
        <v>765</v>
      </c>
      <c r="H22" s="139">
        <v>750</v>
      </c>
      <c r="I22" s="139">
        <v>734</v>
      </c>
      <c r="J22" s="139">
        <v>750</v>
      </c>
      <c r="K22" s="139">
        <v>750</v>
      </c>
      <c r="L22" s="139">
        <v>750</v>
      </c>
      <c r="M22" s="128">
        <f t="shared" si="0"/>
        <v>754.4</v>
      </c>
      <c r="N22" s="129">
        <f t="shared" si="1"/>
        <v>9.8101987747445776</v>
      </c>
      <c r="O22" s="129">
        <f t="shared" si="2"/>
        <v>750</v>
      </c>
      <c r="P22" s="129">
        <f t="shared" si="3"/>
        <v>734</v>
      </c>
      <c r="Q22" s="130">
        <f t="shared" si="4"/>
        <v>765</v>
      </c>
    </row>
    <row r="23" spans="2:34" x14ac:dyDescent="0.25">
      <c r="B23" s="121" t="s">
        <v>32</v>
      </c>
      <c r="C23" s="140">
        <v>781</v>
      </c>
      <c r="D23" s="140">
        <v>781</v>
      </c>
      <c r="E23" s="140">
        <v>781</v>
      </c>
      <c r="F23" s="140">
        <v>750</v>
      </c>
      <c r="G23" s="140">
        <v>734</v>
      </c>
      <c r="H23" s="140">
        <v>750</v>
      </c>
      <c r="I23" s="140">
        <v>750</v>
      </c>
      <c r="J23" s="140">
        <v>734</v>
      </c>
      <c r="K23" s="140">
        <v>781</v>
      </c>
      <c r="L23" s="140">
        <v>750</v>
      </c>
      <c r="M23" s="131">
        <f t="shared" si="0"/>
        <v>759.2</v>
      </c>
      <c r="N23" s="132">
        <f t="shared" si="1"/>
        <v>18.733926443754388</v>
      </c>
      <c r="O23" s="132">
        <f t="shared" si="2"/>
        <v>750</v>
      </c>
      <c r="P23" s="132">
        <f t="shared" si="3"/>
        <v>734</v>
      </c>
      <c r="Q23" s="133">
        <f t="shared" si="4"/>
        <v>781</v>
      </c>
    </row>
    <row r="24" spans="2:34" x14ac:dyDescent="0.25">
      <c r="B24" s="120" t="s">
        <v>33</v>
      </c>
      <c r="C24" s="142">
        <v>1703</v>
      </c>
      <c r="D24" s="142">
        <v>1687</v>
      </c>
      <c r="E24" s="142">
        <v>1734</v>
      </c>
      <c r="F24" s="142">
        <v>1703</v>
      </c>
      <c r="G24" s="142">
        <v>1718</v>
      </c>
      <c r="H24" s="142">
        <v>1687</v>
      </c>
      <c r="I24" s="142">
        <v>1734</v>
      </c>
      <c r="J24" s="142">
        <v>1734</v>
      </c>
      <c r="K24" s="142">
        <v>1703</v>
      </c>
      <c r="L24" s="142">
        <v>1703</v>
      </c>
      <c r="M24" s="128">
        <f t="shared" si="0"/>
        <v>1710.6</v>
      </c>
      <c r="N24" s="129">
        <f t="shared" si="1"/>
        <v>17.442476888332113</v>
      </c>
      <c r="O24" s="129">
        <f t="shared" si="2"/>
        <v>1703</v>
      </c>
      <c r="P24" s="129">
        <f t="shared" si="3"/>
        <v>1687</v>
      </c>
      <c r="Q24" s="130">
        <f t="shared" si="4"/>
        <v>1734</v>
      </c>
    </row>
    <row r="25" spans="2:34" x14ac:dyDescent="0.25">
      <c r="B25" s="120" t="s">
        <v>34</v>
      </c>
      <c r="C25" s="142">
        <v>2156</v>
      </c>
      <c r="D25" s="142">
        <v>2140</v>
      </c>
      <c r="E25" s="142">
        <v>2156</v>
      </c>
      <c r="F25" s="142">
        <v>2187</v>
      </c>
      <c r="G25" s="142">
        <v>2187</v>
      </c>
      <c r="H25" s="142">
        <v>2171</v>
      </c>
      <c r="I25" s="142">
        <v>2187</v>
      </c>
      <c r="J25" s="142">
        <v>2234</v>
      </c>
      <c r="K25" s="142">
        <v>2140</v>
      </c>
      <c r="L25" s="142">
        <v>2109</v>
      </c>
      <c r="M25" s="128">
        <f t="shared" si="0"/>
        <v>2166.6999999999998</v>
      </c>
      <c r="N25" s="129">
        <f t="shared" si="1"/>
        <v>32.81478325389336</v>
      </c>
      <c r="O25" s="129">
        <f t="shared" si="2"/>
        <v>2163.5</v>
      </c>
      <c r="P25" s="129">
        <f t="shared" si="3"/>
        <v>2109</v>
      </c>
      <c r="Q25" s="130">
        <f t="shared" si="4"/>
        <v>2234</v>
      </c>
    </row>
    <row r="26" spans="2:34" x14ac:dyDescent="0.25">
      <c r="B26" s="120" t="s">
        <v>35</v>
      </c>
      <c r="C26" s="142">
        <v>2765</v>
      </c>
      <c r="D26" s="142">
        <v>2734</v>
      </c>
      <c r="E26" s="142">
        <v>2718</v>
      </c>
      <c r="F26" s="142">
        <v>2718</v>
      </c>
      <c r="G26" s="142">
        <v>2734</v>
      </c>
      <c r="H26" s="142">
        <v>2765</v>
      </c>
      <c r="I26" s="142">
        <v>2750</v>
      </c>
      <c r="J26" s="142">
        <v>2734</v>
      </c>
      <c r="K26" s="142">
        <v>2718</v>
      </c>
      <c r="L26" s="142">
        <v>2687</v>
      </c>
      <c r="M26" s="128">
        <f t="shared" si="0"/>
        <v>2732.3</v>
      </c>
      <c r="N26" s="129">
        <f t="shared" si="1"/>
        <v>22.640892208568108</v>
      </c>
      <c r="O26" s="129">
        <f t="shared" si="2"/>
        <v>2734</v>
      </c>
      <c r="P26" s="129">
        <f t="shared" si="3"/>
        <v>2687</v>
      </c>
      <c r="Q26" s="130">
        <f t="shared" si="4"/>
        <v>2765</v>
      </c>
    </row>
    <row r="27" spans="2:34" x14ac:dyDescent="0.25">
      <c r="B27" s="120" t="s">
        <v>36</v>
      </c>
      <c r="C27" s="142">
        <v>8031</v>
      </c>
      <c r="D27" s="142">
        <v>7968</v>
      </c>
      <c r="E27" s="142">
        <v>7953</v>
      </c>
      <c r="F27" s="142">
        <v>7906</v>
      </c>
      <c r="G27" s="142">
        <v>7828</v>
      </c>
      <c r="H27" s="142">
        <v>7828</v>
      </c>
      <c r="I27" s="142">
        <v>8015</v>
      </c>
      <c r="J27" s="142">
        <v>7921</v>
      </c>
      <c r="K27" s="142">
        <v>7859</v>
      </c>
      <c r="L27" s="142">
        <v>7890</v>
      </c>
      <c r="M27" s="128">
        <f t="shared" si="0"/>
        <v>7919.9</v>
      </c>
      <c r="N27" s="129">
        <f t="shared" si="1"/>
        <v>68.179835728754881</v>
      </c>
      <c r="O27" s="129">
        <f t="shared" si="2"/>
        <v>7913.5</v>
      </c>
      <c r="P27" s="129">
        <f t="shared" si="3"/>
        <v>7828</v>
      </c>
      <c r="Q27" s="130">
        <f t="shared" si="4"/>
        <v>8031</v>
      </c>
    </row>
    <row r="28" spans="2:34" x14ac:dyDescent="0.25">
      <c r="B28" s="121" t="s">
        <v>37</v>
      </c>
      <c r="C28" s="143">
        <v>16296</v>
      </c>
      <c r="D28" s="143">
        <v>16390</v>
      </c>
      <c r="E28" s="143">
        <v>16312</v>
      </c>
      <c r="F28" s="143">
        <v>16281</v>
      </c>
      <c r="G28" s="143">
        <v>16218</v>
      </c>
      <c r="H28" s="143">
        <v>17125</v>
      </c>
      <c r="I28" s="143">
        <v>16453</v>
      </c>
      <c r="J28" s="143">
        <v>16500</v>
      </c>
      <c r="K28" s="143">
        <v>16500</v>
      </c>
      <c r="L28" s="143">
        <v>16312</v>
      </c>
      <c r="M28" s="131">
        <f t="shared" si="0"/>
        <v>16438.7</v>
      </c>
      <c r="N28" s="132">
        <f t="shared" si="1"/>
        <v>246.40334819153739</v>
      </c>
      <c r="O28" s="132">
        <f t="shared" si="2"/>
        <v>16351</v>
      </c>
      <c r="P28" s="132">
        <f t="shared" si="3"/>
        <v>16218</v>
      </c>
      <c r="Q28" s="133">
        <f t="shared" si="4"/>
        <v>17125</v>
      </c>
    </row>
    <row r="29" spans="2:34" x14ac:dyDescent="0.25">
      <c r="M29" s="124"/>
    </row>
    <row r="31" spans="2:34" x14ac:dyDescent="0.25">
      <c r="B31" s="166" t="s">
        <v>48</v>
      </c>
      <c r="C31" s="167">
        <v>1</v>
      </c>
      <c r="D31" s="167">
        <v>2</v>
      </c>
      <c r="E31" s="167">
        <v>3</v>
      </c>
      <c r="F31" s="167">
        <v>4</v>
      </c>
      <c r="G31" s="167">
        <v>5</v>
      </c>
      <c r="H31" s="167">
        <v>6</v>
      </c>
      <c r="I31" s="167">
        <v>7</v>
      </c>
      <c r="J31" s="167">
        <v>8</v>
      </c>
      <c r="K31" s="167">
        <v>9</v>
      </c>
      <c r="L31" s="167">
        <v>10</v>
      </c>
      <c r="M31" s="168" t="s">
        <v>45</v>
      </c>
      <c r="N31" s="169" t="s">
        <v>46</v>
      </c>
      <c r="O31" s="169" t="s">
        <v>47</v>
      </c>
      <c r="P31" s="169" t="s">
        <v>43</v>
      </c>
      <c r="Q31" s="170" t="s">
        <v>44</v>
      </c>
      <c r="S31" s="166" t="s">
        <v>54</v>
      </c>
      <c r="T31" s="169">
        <v>1</v>
      </c>
      <c r="U31" s="169">
        <v>2</v>
      </c>
      <c r="V31" s="169">
        <v>3</v>
      </c>
      <c r="W31" s="169">
        <v>4</v>
      </c>
      <c r="X31" s="169">
        <v>5</v>
      </c>
      <c r="Y31" s="169">
        <v>6</v>
      </c>
      <c r="Z31" s="169">
        <v>7</v>
      </c>
      <c r="AA31" s="169">
        <v>8</v>
      </c>
      <c r="AB31" s="169">
        <v>9</v>
      </c>
      <c r="AC31" s="169">
        <v>10</v>
      </c>
      <c r="AD31" s="168" t="s">
        <v>45</v>
      </c>
      <c r="AE31" s="169" t="s">
        <v>46</v>
      </c>
      <c r="AF31" s="169" t="s">
        <v>47</v>
      </c>
      <c r="AG31" s="169" t="s">
        <v>43</v>
      </c>
      <c r="AH31" s="170" t="s">
        <v>44</v>
      </c>
    </row>
    <row r="32" spans="2:34" x14ac:dyDescent="0.25">
      <c r="B32" s="25" t="s">
        <v>58</v>
      </c>
      <c r="C32" s="134">
        <v>3093.75</v>
      </c>
      <c r="D32" s="134">
        <v>3125</v>
      </c>
      <c r="E32" s="134">
        <v>3140.625</v>
      </c>
      <c r="F32" s="134">
        <v>3156.25</v>
      </c>
      <c r="G32" s="134">
        <v>3125</v>
      </c>
      <c r="H32" s="134">
        <v>3093.75</v>
      </c>
      <c r="I32" s="134">
        <v>3062.5</v>
      </c>
      <c r="J32" s="134">
        <v>3125</v>
      </c>
      <c r="K32" s="134">
        <v>3171.875</v>
      </c>
      <c r="L32" s="134">
        <v>3109.375</v>
      </c>
      <c r="M32" s="135">
        <f>AVERAGE(C32:L32)</f>
        <v>3120.3125</v>
      </c>
      <c r="N32" s="134">
        <f>_xlfn.STDEV.P(C32:L32)</f>
        <v>30.498783274911148</v>
      </c>
      <c r="O32" s="134">
        <f>MEDIAN(C32:L32)</f>
        <v>3125</v>
      </c>
      <c r="P32" s="134">
        <f>MIN(C32:L32)</f>
        <v>3062.5</v>
      </c>
      <c r="Q32" s="136">
        <f>MAX(C32:L32)</f>
        <v>3171.875</v>
      </c>
      <c r="S32" s="122" t="s">
        <v>58</v>
      </c>
      <c r="T32" s="135">
        <f t="shared" ref="T32:T57" si="5">C3+C32</f>
        <v>3093.75</v>
      </c>
      <c r="U32" s="134">
        <f t="shared" ref="U32:U57" si="6">D3+D32</f>
        <v>3125</v>
      </c>
      <c r="V32" s="134">
        <f t="shared" ref="V32:V57" si="7">E3+E32</f>
        <v>3140.625</v>
      </c>
      <c r="W32" s="134">
        <f t="shared" ref="W32:W57" si="8">F3+F32</f>
        <v>3156.25</v>
      </c>
      <c r="X32" s="134">
        <f t="shared" ref="X32:X57" si="9">G3+G32</f>
        <v>3125</v>
      </c>
      <c r="Y32" s="134">
        <f t="shared" ref="Y32:Y57" si="10">H3+H32</f>
        <v>3093.75</v>
      </c>
      <c r="Z32" s="134">
        <f t="shared" ref="Z32:Z57" si="11">I3+I32</f>
        <v>3062.5</v>
      </c>
      <c r="AA32" s="134">
        <f t="shared" ref="AA32:AA57" si="12">J3+J32</f>
        <v>3125</v>
      </c>
      <c r="AB32" s="134">
        <f t="shared" ref="AB32:AB57" si="13">K3+K32</f>
        <v>3171.875</v>
      </c>
      <c r="AC32" s="134">
        <f t="shared" ref="AC32:AC57" si="14">L3+L32</f>
        <v>3109.375</v>
      </c>
      <c r="AD32" s="135">
        <f>AVERAGE(T32:AC32)</f>
        <v>3120.3125</v>
      </c>
      <c r="AE32" s="134">
        <f>_xlfn.STDEV.P(T32:AC32)</f>
        <v>30.498783274911148</v>
      </c>
      <c r="AF32" s="134">
        <f>MEDIAN(T32:AC32)</f>
        <v>3125</v>
      </c>
      <c r="AG32" s="134">
        <f>MIN(T32:AC32)</f>
        <v>3062.5</v>
      </c>
      <c r="AH32" s="136">
        <f>MAX(T32:AC32)</f>
        <v>3171.875</v>
      </c>
    </row>
    <row r="33" spans="2:34" x14ac:dyDescent="0.25">
      <c r="B33" s="119" t="s">
        <v>13</v>
      </c>
      <c r="C33" s="126">
        <v>812.5</v>
      </c>
      <c r="D33" s="126">
        <v>828.125</v>
      </c>
      <c r="E33" s="126">
        <v>796.875</v>
      </c>
      <c r="F33" s="126">
        <v>828.125</v>
      </c>
      <c r="G33" s="126">
        <v>812.5</v>
      </c>
      <c r="H33" s="126">
        <v>828.125</v>
      </c>
      <c r="I33" s="126">
        <v>812.5</v>
      </c>
      <c r="J33" s="126">
        <v>828.125</v>
      </c>
      <c r="K33" s="126">
        <v>843.75</v>
      </c>
      <c r="L33" s="126">
        <v>781.25</v>
      </c>
      <c r="M33" s="125">
        <f t="shared" ref="M33:M57" si="15">AVERAGE(C33:L33)</f>
        <v>817.1875</v>
      </c>
      <c r="N33" s="126">
        <f t="shared" ref="N33:N57" si="16">_xlfn.STDEV.P(C33:L33)</f>
        <v>17.1875</v>
      </c>
      <c r="O33" s="126">
        <f t="shared" ref="O33:O57" si="17">MEDIAN(C33:L33)</f>
        <v>820.3125</v>
      </c>
      <c r="P33" s="126">
        <f t="shared" ref="P33:P57" si="18">MIN(C33:L33)</f>
        <v>781.25</v>
      </c>
      <c r="Q33" s="127">
        <f t="shared" ref="Q33:Q57" si="19">MAX(C33:L33)</f>
        <v>843.75</v>
      </c>
      <c r="S33" s="116" t="s">
        <v>13</v>
      </c>
      <c r="T33" s="125">
        <f t="shared" si="5"/>
        <v>1577.5</v>
      </c>
      <c r="U33" s="126">
        <f t="shared" si="6"/>
        <v>1609.125</v>
      </c>
      <c r="V33" s="126">
        <f t="shared" si="7"/>
        <v>1577.875</v>
      </c>
      <c r="W33" s="126">
        <f t="shared" si="8"/>
        <v>1578.125</v>
      </c>
      <c r="X33" s="126">
        <f t="shared" si="9"/>
        <v>1577.5</v>
      </c>
      <c r="Y33" s="126">
        <f t="shared" si="10"/>
        <v>1609.125</v>
      </c>
      <c r="Z33" s="126">
        <f t="shared" si="11"/>
        <v>1608.5</v>
      </c>
      <c r="AA33" s="126">
        <f t="shared" si="12"/>
        <v>1578.125</v>
      </c>
      <c r="AB33" s="126">
        <f t="shared" si="13"/>
        <v>1624.75</v>
      </c>
      <c r="AC33" s="126">
        <f t="shared" si="14"/>
        <v>1562.25</v>
      </c>
      <c r="AD33" s="125">
        <f t="shared" ref="AD33:AD57" si="20">AVERAGE(T33:AC33)</f>
        <v>1590.2874999999999</v>
      </c>
      <c r="AE33" s="126">
        <f t="shared" ref="AE33:AE57" si="21">_xlfn.STDEV.P(T33:AC33)</f>
        <v>19.47338327692443</v>
      </c>
      <c r="AF33" s="126">
        <f t="shared" ref="AF33:AF57" si="22">MEDIAN(T33:AC33)</f>
        <v>1578.125</v>
      </c>
      <c r="AG33" s="126">
        <f t="shared" ref="AG33:AG57" si="23">MIN(T33:AC33)</f>
        <v>1562.25</v>
      </c>
      <c r="AH33" s="127">
        <f t="shared" ref="AH33:AH57" si="24">MAX(T33:AC33)</f>
        <v>1624.75</v>
      </c>
    </row>
    <row r="34" spans="2:34" x14ac:dyDescent="0.25">
      <c r="B34" s="120" t="s">
        <v>14</v>
      </c>
      <c r="C34" s="129">
        <v>906.25</v>
      </c>
      <c r="D34" s="129">
        <v>906.25</v>
      </c>
      <c r="E34" s="129">
        <v>921.875</v>
      </c>
      <c r="F34" s="129">
        <v>921.875</v>
      </c>
      <c r="G34" s="129">
        <v>890.625</v>
      </c>
      <c r="H34" s="129">
        <v>890.625</v>
      </c>
      <c r="I34" s="129">
        <v>906.25</v>
      </c>
      <c r="J34" s="129">
        <v>890.625</v>
      </c>
      <c r="K34" s="129">
        <v>890.625</v>
      </c>
      <c r="L34" s="129">
        <v>875</v>
      </c>
      <c r="M34" s="128">
        <f t="shared" si="15"/>
        <v>900</v>
      </c>
      <c r="N34" s="129">
        <f t="shared" si="16"/>
        <v>14.320549046737</v>
      </c>
      <c r="O34" s="129">
        <f t="shared" si="17"/>
        <v>898.4375</v>
      </c>
      <c r="P34" s="129">
        <f t="shared" si="18"/>
        <v>875</v>
      </c>
      <c r="Q34" s="130">
        <f t="shared" si="19"/>
        <v>921.875</v>
      </c>
      <c r="S34" s="117" t="s">
        <v>14</v>
      </c>
      <c r="T34" s="128">
        <f t="shared" si="5"/>
        <v>1687.25</v>
      </c>
      <c r="U34" s="129">
        <f t="shared" si="6"/>
        <v>1687.25</v>
      </c>
      <c r="V34" s="129">
        <f t="shared" si="7"/>
        <v>1702.875</v>
      </c>
      <c r="W34" s="129">
        <f t="shared" si="8"/>
        <v>1671.875</v>
      </c>
      <c r="X34" s="129">
        <f t="shared" si="9"/>
        <v>1640.625</v>
      </c>
      <c r="Y34" s="129">
        <f t="shared" si="10"/>
        <v>1686.625</v>
      </c>
      <c r="Z34" s="129">
        <f t="shared" si="11"/>
        <v>1687.25</v>
      </c>
      <c r="AA34" s="129">
        <f t="shared" si="12"/>
        <v>1640.625</v>
      </c>
      <c r="AB34" s="129">
        <f t="shared" si="13"/>
        <v>1655.625</v>
      </c>
      <c r="AC34" s="129">
        <f t="shared" si="14"/>
        <v>1656</v>
      </c>
      <c r="AD34" s="128">
        <f t="shared" si="20"/>
        <v>1671.6</v>
      </c>
      <c r="AE34" s="129">
        <f t="shared" si="21"/>
        <v>20.87146676685661</v>
      </c>
      <c r="AF34" s="129">
        <f t="shared" si="22"/>
        <v>1679.25</v>
      </c>
      <c r="AG34" s="129">
        <f t="shared" si="23"/>
        <v>1640.625</v>
      </c>
      <c r="AH34" s="130">
        <f t="shared" si="24"/>
        <v>1702.875</v>
      </c>
    </row>
    <row r="35" spans="2:34" x14ac:dyDescent="0.25">
      <c r="B35" s="120" t="s">
        <v>15</v>
      </c>
      <c r="C35" s="129">
        <v>937.5</v>
      </c>
      <c r="D35" s="129">
        <v>968.75</v>
      </c>
      <c r="E35" s="129">
        <v>937.5</v>
      </c>
      <c r="F35" s="129">
        <v>921.875</v>
      </c>
      <c r="G35" s="129">
        <v>921.875</v>
      </c>
      <c r="H35" s="129">
        <v>953.125</v>
      </c>
      <c r="I35" s="129">
        <v>953.125</v>
      </c>
      <c r="J35" s="129">
        <v>937.5</v>
      </c>
      <c r="K35" s="129">
        <v>953.125</v>
      </c>
      <c r="L35" s="129">
        <v>937.5</v>
      </c>
      <c r="M35" s="128">
        <f t="shared" si="15"/>
        <v>942.1875</v>
      </c>
      <c r="N35" s="129">
        <f t="shared" si="16"/>
        <v>14.0625</v>
      </c>
      <c r="O35" s="129">
        <f t="shared" si="17"/>
        <v>937.5</v>
      </c>
      <c r="P35" s="129">
        <f t="shared" si="18"/>
        <v>921.875</v>
      </c>
      <c r="Q35" s="130">
        <f t="shared" si="19"/>
        <v>968.75</v>
      </c>
      <c r="S35" s="117" t="s">
        <v>15</v>
      </c>
      <c r="T35" s="128">
        <f t="shared" si="5"/>
        <v>1733.5</v>
      </c>
      <c r="U35" s="129">
        <f t="shared" si="6"/>
        <v>1764.75</v>
      </c>
      <c r="V35" s="129">
        <f t="shared" si="7"/>
        <v>1733.5</v>
      </c>
      <c r="W35" s="129">
        <f t="shared" si="8"/>
        <v>1702.875</v>
      </c>
      <c r="X35" s="129">
        <f t="shared" si="9"/>
        <v>1686.875</v>
      </c>
      <c r="Y35" s="129">
        <f t="shared" si="10"/>
        <v>1734.125</v>
      </c>
      <c r="Z35" s="129">
        <f t="shared" si="11"/>
        <v>1718.125</v>
      </c>
      <c r="AA35" s="129">
        <f t="shared" si="12"/>
        <v>1702.5</v>
      </c>
      <c r="AB35" s="129">
        <f t="shared" si="13"/>
        <v>1734.125</v>
      </c>
      <c r="AC35" s="129">
        <f t="shared" si="14"/>
        <v>1718.5</v>
      </c>
      <c r="AD35" s="128">
        <f t="shared" si="20"/>
        <v>1722.8875</v>
      </c>
      <c r="AE35" s="129">
        <f t="shared" si="21"/>
        <v>20.941022091817771</v>
      </c>
      <c r="AF35" s="129">
        <f t="shared" si="22"/>
        <v>1726</v>
      </c>
      <c r="AG35" s="129">
        <f t="shared" si="23"/>
        <v>1686.875</v>
      </c>
      <c r="AH35" s="130">
        <f t="shared" si="24"/>
        <v>1764.75</v>
      </c>
    </row>
    <row r="36" spans="2:34" x14ac:dyDescent="0.25">
      <c r="B36" s="120" t="s">
        <v>16</v>
      </c>
      <c r="C36" s="129">
        <v>1031.25</v>
      </c>
      <c r="D36" s="129">
        <v>1062.5</v>
      </c>
      <c r="E36" s="129">
        <v>1062.5</v>
      </c>
      <c r="F36" s="129">
        <v>1015.625</v>
      </c>
      <c r="G36" s="129">
        <v>1015.625</v>
      </c>
      <c r="H36" s="129">
        <v>1015.625</v>
      </c>
      <c r="I36" s="129">
        <v>1046.875</v>
      </c>
      <c r="J36" s="129">
        <v>1015.625</v>
      </c>
      <c r="K36" s="129">
        <v>1031.25</v>
      </c>
      <c r="L36" s="129">
        <v>1015.625</v>
      </c>
      <c r="M36" s="128">
        <f t="shared" si="15"/>
        <v>1031.25</v>
      </c>
      <c r="N36" s="129">
        <f t="shared" si="16"/>
        <v>18.4877493221863</v>
      </c>
      <c r="O36" s="129">
        <f t="shared" si="17"/>
        <v>1023.4375</v>
      </c>
      <c r="P36" s="129">
        <f t="shared" si="18"/>
        <v>1015.625</v>
      </c>
      <c r="Q36" s="130">
        <f t="shared" si="19"/>
        <v>1062.5</v>
      </c>
      <c r="S36" s="117" t="s">
        <v>16</v>
      </c>
      <c r="T36" s="128">
        <f t="shared" si="5"/>
        <v>1812.25</v>
      </c>
      <c r="U36" s="129">
        <f t="shared" si="6"/>
        <v>1843.5</v>
      </c>
      <c r="V36" s="129">
        <f t="shared" si="7"/>
        <v>1858.5</v>
      </c>
      <c r="W36" s="129">
        <f t="shared" si="8"/>
        <v>1796.625</v>
      </c>
      <c r="X36" s="129">
        <f t="shared" si="9"/>
        <v>1796.625</v>
      </c>
      <c r="Y36" s="129">
        <f t="shared" si="10"/>
        <v>1811.625</v>
      </c>
      <c r="Z36" s="129">
        <f t="shared" si="11"/>
        <v>1827.875</v>
      </c>
      <c r="AA36" s="129">
        <f t="shared" si="12"/>
        <v>1780.625</v>
      </c>
      <c r="AB36" s="129">
        <f t="shared" si="13"/>
        <v>1812.25</v>
      </c>
      <c r="AC36" s="129">
        <f t="shared" si="14"/>
        <v>1796.625</v>
      </c>
      <c r="AD36" s="128">
        <f t="shared" si="20"/>
        <v>1813.65</v>
      </c>
      <c r="AE36" s="129">
        <f t="shared" si="21"/>
        <v>22.523584861207151</v>
      </c>
      <c r="AF36" s="129">
        <f t="shared" si="22"/>
        <v>1811.9375</v>
      </c>
      <c r="AG36" s="129">
        <f t="shared" si="23"/>
        <v>1780.625</v>
      </c>
      <c r="AH36" s="130">
        <f t="shared" si="24"/>
        <v>1858.5</v>
      </c>
    </row>
    <row r="37" spans="2:34" x14ac:dyDescent="0.25">
      <c r="B37" s="121" t="s">
        <v>17</v>
      </c>
      <c r="C37" s="132">
        <v>1062.5</v>
      </c>
      <c r="D37" s="132">
        <v>1093.75</v>
      </c>
      <c r="E37" s="132">
        <v>1062.5</v>
      </c>
      <c r="F37" s="132">
        <v>1109.375</v>
      </c>
      <c r="G37" s="132">
        <v>1062.5</v>
      </c>
      <c r="H37" s="132">
        <v>1062.5</v>
      </c>
      <c r="I37" s="132">
        <v>1093.75</v>
      </c>
      <c r="J37" s="132">
        <v>1078.125</v>
      </c>
      <c r="K37" s="132">
        <v>1062.5</v>
      </c>
      <c r="L37" s="132">
        <v>1078.125</v>
      </c>
      <c r="M37" s="131">
        <f t="shared" si="15"/>
        <v>1076.5625</v>
      </c>
      <c r="N37" s="132">
        <f t="shared" si="16"/>
        <v>16.312978920172736</v>
      </c>
      <c r="O37" s="132">
        <f t="shared" si="17"/>
        <v>1070.3125</v>
      </c>
      <c r="P37" s="132">
        <f t="shared" si="18"/>
        <v>1062.5</v>
      </c>
      <c r="Q37" s="133">
        <f t="shared" si="19"/>
        <v>1109.375</v>
      </c>
      <c r="S37" s="118" t="s">
        <v>17</v>
      </c>
      <c r="T37" s="131">
        <f t="shared" si="5"/>
        <v>1858.5</v>
      </c>
      <c r="U37" s="132">
        <f t="shared" si="6"/>
        <v>1874.75</v>
      </c>
      <c r="V37" s="132">
        <f t="shared" si="7"/>
        <v>1843.5</v>
      </c>
      <c r="W37" s="132">
        <f t="shared" si="8"/>
        <v>1921.375</v>
      </c>
      <c r="X37" s="132">
        <f t="shared" si="9"/>
        <v>1843.5</v>
      </c>
      <c r="Y37" s="132">
        <f t="shared" si="10"/>
        <v>1858.5</v>
      </c>
      <c r="Z37" s="132">
        <f t="shared" si="11"/>
        <v>1843.75</v>
      </c>
      <c r="AA37" s="132">
        <f t="shared" si="12"/>
        <v>1843.125</v>
      </c>
      <c r="AB37" s="132">
        <f t="shared" si="13"/>
        <v>1812.5</v>
      </c>
      <c r="AC37" s="132">
        <f t="shared" si="14"/>
        <v>1843.125</v>
      </c>
      <c r="AD37" s="131">
        <f t="shared" si="20"/>
        <v>1854.2625</v>
      </c>
      <c r="AE37" s="132">
        <f t="shared" si="21"/>
        <v>27.007605988869134</v>
      </c>
      <c r="AF37" s="132">
        <f t="shared" si="22"/>
        <v>1843.625</v>
      </c>
      <c r="AG37" s="132">
        <f t="shared" si="23"/>
        <v>1812.5</v>
      </c>
      <c r="AH37" s="133">
        <f t="shared" si="24"/>
        <v>1921.375</v>
      </c>
    </row>
    <row r="38" spans="2:34" x14ac:dyDescent="0.25">
      <c r="B38" s="119" t="s">
        <v>18</v>
      </c>
      <c r="C38" s="126">
        <v>828.125</v>
      </c>
      <c r="D38" s="126">
        <v>843.75</v>
      </c>
      <c r="E38" s="126">
        <v>828.125</v>
      </c>
      <c r="F38" s="126">
        <v>812.5</v>
      </c>
      <c r="G38" s="126">
        <v>812.5</v>
      </c>
      <c r="H38" s="126">
        <v>828.125</v>
      </c>
      <c r="I38" s="126">
        <v>859.375</v>
      </c>
      <c r="J38" s="126">
        <v>828.125</v>
      </c>
      <c r="K38" s="126">
        <v>812.5</v>
      </c>
      <c r="L38" s="126">
        <v>843.75</v>
      </c>
      <c r="M38" s="125">
        <f t="shared" si="15"/>
        <v>829.6875</v>
      </c>
      <c r="N38" s="126">
        <f t="shared" si="16"/>
        <v>14.740595518838443</v>
      </c>
      <c r="O38" s="126">
        <f t="shared" si="17"/>
        <v>828.125</v>
      </c>
      <c r="P38" s="126">
        <f t="shared" si="18"/>
        <v>812.5</v>
      </c>
      <c r="Q38" s="127">
        <f t="shared" si="19"/>
        <v>859.375</v>
      </c>
      <c r="S38" s="116" t="s">
        <v>18</v>
      </c>
      <c r="T38" s="125">
        <f t="shared" si="5"/>
        <v>1640.125</v>
      </c>
      <c r="U38" s="126">
        <f t="shared" si="6"/>
        <v>1624.75</v>
      </c>
      <c r="V38" s="126">
        <f t="shared" si="7"/>
        <v>1624.125</v>
      </c>
      <c r="W38" s="126">
        <f t="shared" si="8"/>
        <v>1593.5</v>
      </c>
      <c r="X38" s="126">
        <f t="shared" si="9"/>
        <v>1593.5</v>
      </c>
      <c r="Y38" s="126">
        <f t="shared" si="10"/>
        <v>1609.125</v>
      </c>
      <c r="Z38" s="126">
        <f t="shared" si="11"/>
        <v>1655.375</v>
      </c>
      <c r="AA38" s="126">
        <f t="shared" si="12"/>
        <v>1624.125</v>
      </c>
      <c r="AB38" s="126">
        <f t="shared" si="13"/>
        <v>1608.5</v>
      </c>
      <c r="AC38" s="126">
        <f t="shared" si="14"/>
        <v>1639.75</v>
      </c>
      <c r="AD38" s="125">
        <f t="shared" si="20"/>
        <v>1621.2874999999999</v>
      </c>
      <c r="AE38" s="126">
        <f t="shared" si="21"/>
        <v>19.342961413651221</v>
      </c>
      <c r="AF38" s="126">
        <f t="shared" si="22"/>
        <v>1624.125</v>
      </c>
      <c r="AG38" s="126">
        <f t="shared" si="23"/>
        <v>1593.5</v>
      </c>
      <c r="AH38" s="127">
        <f t="shared" si="24"/>
        <v>1655.375</v>
      </c>
    </row>
    <row r="39" spans="2:34" x14ac:dyDescent="0.25">
      <c r="B39" s="120" t="s">
        <v>19</v>
      </c>
      <c r="C39" s="129">
        <v>859.375</v>
      </c>
      <c r="D39" s="129">
        <v>843.75</v>
      </c>
      <c r="E39" s="129">
        <v>890.625</v>
      </c>
      <c r="F39" s="129">
        <v>859.375</v>
      </c>
      <c r="G39" s="129">
        <v>906.25</v>
      </c>
      <c r="H39" s="129">
        <v>875</v>
      </c>
      <c r="I39" s="129">
        <v>937.5</v>
      </c>
      <c r="J39" s="129">
        <v>890.625</v>
      </c>
      <c r="K39" s="129">
        <v>859.375</v>
      </c>
      <c r="L39" s="129">
        <v>859.375</v>
      </c>
      <c r="M39" s="128">
        <f t="shared" si="15"/>
        <v>878.125</v>
      </c>
      <c r="N39" s="129">
        <f t="shared" si="16"/>
        <v>26.882266459508209</v>
      </c>
      <c r="O39" s="129">
        <f t="shared" si="17"/>
        <v>867.1875</v>
      </c>
      <c r="P39" s="129">
        <f t="shared" si="18"/>
        <v>843.75</v>
      </c>
      <c r="Q39" s="130">
        <f t="shared" si="19"/>
        <v>937.5</v>
      </c>
      <c r="S39" s="117" t="s">
        <v>19</v>
      </c>
      <c r="T39" s="128">
        <f t="shared" si="5"/>
        <v>1640.375</v>
      </c>
      <c r="U39" s="129">
        <f t="shared" si="6"/>
        <v>1639.75</v>
      </c>
      <c r="V39" s="129">
        <f t="shared" si="7"/>
        <v>1671.625</v>
      </c>
      <c r="W39" s="129">
        <f t="shared" si="8"/>
        <v>1624.375</v>
      </c>
      <c r="X39" s="129">
        <f t="shared" si="9"/>
        <v>1671.25</v>
      </c>
      <c r="Y39" s="129">
        <f t="shared" si="10"/>
        <v>1656</v>
      </c>
      <c r="Z39" s="129">
        <f t="shared" si="11"/>
        <v>1718.5</v>
      </c>
      <c r="AA39" s="129">
        <f t="shared" si="12"/>
        <v>1671.625</v>
      </c>
      <c r="AB39" s="129">
        <f t="shared" si="13"/>
        <v>1655.375</v>
      </c>
      <c r="AC39" s="129">
        <f t="shared" si="14"/>
        <v>1640.375</v>
      </c>
      <c r="AD39" s="128">
        <f t="shared" si="20"/>
        <v>1658.925</v>
      </c>
      <c r="AE39" s="129">
        <f t="shared" si="21"/>
        <v>25.088667760564729</v>
      </c>
      <c r="AF39" s="129">
        <f t="shared" si="22"/>
        <v>1655.6875</v>
      </c>
      <c r="AG39" s="129">
        <f t="shared" si="23"/>
        <v>1624.375</v>
      </c>
      <c r="AH39" s="130">
        <f t="shared" si="24"/>
        <v>1718.5</v>
      </c>
    </row>
    <row r="40" spans="2:34" x14ac:dyDescent="0.25">
      <c r="B40" s="120" t="s">
        <v>20</v>
      </c>
      <c r="C40" s="129">
        <v>937.5</v>
      </c>
      <c r="D40" s="129">
        <v>906.25</v>
      </c>
      <c r="E40" s="129">
        <v>921.875</v>
      </c>
      <c r="F40" s="129">
        <v>937.5</v>
      </c>
      <c r="G40" s="129">
        <v>890.625</v>
      </c>
      <c r="H40" s="129">
        <v>906.25</v>
      </c>
      <c r="I40" s="129">
        <v>906.25</v>
      </c>
      <c r="J40" s="129">
        <v>906.25</v>
      </c>
      <c r="K40" s="129">
        <v>921.875</v>
      </c>
      <c r="L40" s="129">
        <v>921.875</v>
      </c>
      <c r="M40" s="128">
        <f t="shared" si="15"/>
        <v>915.625</v>
      </c>
      <c r="N40" s="129">
        <f t="shared" si="16"/>
        <v>14.320549046737</v>
      </c>
      <c r="O40" s="129">
        <f t="shared" si="17"/>
        <v>914.0625</v>
      </c>
      <c r="P40" s="129">
        <f t="shared" si="18"/>
        <v>890.625</v>
      </c>
      <c r="Q40" s="130">
        <f t="shared" si="19"/>
        <v>937.5</v>
      </c>
      <c r="S40" s="117" t="s">
        <v>20</v>
      </c>
      <c r="T40" s="128">
        <f t="shared" si="5"/>
        <v>1733.5</v>
      </c>
      <c r="U40" s="129">
        <f t="shared" si="6"/>
        <v>1687.25</v>
      </c>
      <c r="V40" s="129">
        <f t="shared" si="7"/>
        <v>1717.875</v>
      </c>
      <c r="W40" s="129">
        <f t="shared" si="8"/>
        <v>1687.5</v>
      </c>
      <c r="X40" s="129">
        <f t="shared" si="9"/>
        <v>1686.625</v>
      </c>
      <c r="Y40" s="129">
        <f t="shared" si="10"/>
        <v>1687.25</v>
      </c>
      <c r="Z40" s="129">
        <f t="shared" si="11"/>
        <v>1671.25</v>
      </c>
      <c r="AA40" s="129">
        <f t="shared" si="12"/>
        <v>1671.25</v>
      </c>
      <c r="AB40" s="129">
        <f t="shared" si="13"/>
        <v>1702.875</v>
      </c>
      <c r="AC40" s="129">
        <f t="shared" si="14"/>
        <v>1702.875</v>
      </c>
      <c r="AD40" s="128">
        <f t="shared" si="20"/>
        <v>1694.825</v>
      </c>
      <c r="AE40" s="129">
        <f t="shared" si="21"/>
        <v>18.718657136664479</v>
      </c>
      <c r="AF40" s="129">
        <f t="shared" si="22"/>
        <v>1687.375</v>
      </c>
      <c r="AG40" s="129">
        <f t="shared" si="23"/>
        <v>1671.25</v>
      </c>
      <c r="AH40" s="130">
        <f t="shared" si="24"/>
        <v>1733.5</v>
      </c>
    </row>
    <row r="41" spans="2:34" x14ac:dyDescent="0.25">
      <c r="B41" s="120" t="s">
        <v>21</v>
      </c>
      <c r="C41" s="129">
        <v>1062.5</v>
      </c>
      <c r="D41" s="129">
        <v>1046.875</v>
      </c>
      <c r="E41" s="129">
        <v>1031.25</v>
      </c>
      <c r="F41" s="129">
        <v>1046.875</v>
      </c>
      <c r="G41" s="129">
        <v>1062.5</v>
      </c>
      <c r="H41" s="129">
        <v>1046.875</v>
      </c>
      <c r="I41" s="129">
        <v>1031.25</v>
      </c>
      <c r="J41" s="129">
        <v>1062.5</v>
      </c>
      <c r="K41" s="129">
        <v>1031.25</v>
      </c>
      <c r="L41" s="129">
        <v>1062.5</v>
      </c>
      <c r="M41" s="128">
        <f t="shared" si="15"/>
        <v>1048.4375</v>
      </c>
      <c r="N41" s="129">
        <f t="shared" si="16"/>
        <v>12.979099785809492</v>
      </c>
      <c r="O41" s="129">
        <f t="shared" si="17"/>
        <v>1046.875</v>
      </c>
      <c r="P41" s="129">
        <f t="shared" si="18"/>
        <v>1031.25</v>
      </c>
      <c r="Q41" s="130">
        <f t="shared" si="19"/>
        <v>1062.5</v>
      </c>
      <c r="S41" s="117" t="s">
        <v>21</v>
      </c>
      <c r="T41" s="128">
        <f t="shared" si="5"/>
        <v>1843.5</v>
      </c>
      <c r="U41" s="129">
        <f t="shared" si="6"/>
        <v>1842.875</v>
      </c>
      <c r="V41" s="129">
        <f t="shared" si="7"/>
        <v>1796.25</v>
      </c>
      <c r="W41" s="129">
        <f t="shared" si="8"/>
        <v>1827.875</v>
      </c>
      <c r="X41" s="129">
        <f t="shared" si="9"/>
        <v>1843.5</v>
      </c>
      <c r="Y41" s="129">
        <f t="shared" si="10"/>
        <v>1780.875</v>
      </c>
      <c r="Z41" s="129">
        <f t="shared" si="11"/>
        <v>1781.25</v>
      </c>
      <c r="AA41" s="129">
        <f t="shared" si="12"/>
        <v>1843.5</v>
      </c>
      <c r="AB41" s="129">
        <f t="shared" si="13"/>
        <v>1796.25</v>
      </c>
      <c r="AC41" s="129">
        <f t="shared" si="14"/>
        <v>1858.5</v>
      </c>
      <c r="AD41" s="128">
        <f t="shared" si="20"/>
        <v>1821.4375</v>
      </c>
      <c r="AE41" s="129">
        <f t="shared" si="21"/>
        <v>28.042949760144705</v>
      </c>
      <c r="AF41" s="129">
        <f t="shared" si="22"/>
        <v>1835.375</v>
      </c>
      <c r="AG41" s="129">
        <f t="shared" si="23"/>
        <v>1780.875</v>
      </c>
      <c r="AH41" s="130">
        <f t="shared" si="24"/>
        <v>1858.5</v>
      </c>
    </row>
    <row r="42" spans="2:34" x14ac:dyDescent="0.25">
      <c r="B42" s="121" t="s">
        <v>22</v>
      </c>
      <c r="C42" s="132">
        <v>1093.75</v>
      </c>
      <c r="D42" s="132">
        <v>1109.375</v>
      </c>
      <c r="E42" s="132">
        <v>1078.125</v>
      </c>
      <c r="F42" s="132">
        <v>1062.5</v>
      </c>
      <c r="G42" s="132">
        <v>1062.5</v>
      </c>
      <c r="H42" s="132">
        <v>1093.75</v>
      </c>
      <c r="I42" s="132">
        <v>1093.75</v>
      </c>
      <c r="J42" s="132">
        <v>1109.375</v>
      </c>
      <c r="K42" s="132">
        <v>1031.25</v>
      </c>
      <c r="L42" s="132">
        <v>1046.875</v>
      </c>
      <c r="M42" s="131">
        <f t="shared" si="15"/>
        <v>1078.125</v>
      </c>
      <c r="N42" s="132">
        <f t="shared" si="16"/>
        <v>25.194555463432966</v>
      </c>
      <c r="O42" s="132">
        <f t="shared" si="17"/>
        <v>1085.9375</v>
      </c>
      <c r="P42" s="132">
        <f t="shared" si="18"/>
        <v>1031.25</v>
      </c>
      <c r="Q42" s="133">
        <f t="shared" si="19"/>
        <v>1109.375</v>
      </c>
      <c r="S42" s="118" t="s">
        <v>22</v>
      </c>
      <c r="T42" s="131">
        <f t="shared" si="5"/>
        <v>1874.75</v>
      </c>
      <c r="U42" s="132">
        <f t="shared" si="6"/>
        <v>1859.375</v>
      </c>
      <c r="V42" s="132">
        <f t="shared" si="7"/>
        <v>1874.125</v>
      </c>
      <c r="W42" s="132">
        <f t="shared" si="8"/>
        <v>1827.5</v>
      </c>
      <c r="X42" s="132">
        <f t="shared" si="9"/>
        <v>1812.5</v>
      </c>
      <c r="Y42" s="132">
        <f t="shared" si="10"/>
        <v>1858.75</v>
      </c>
      <c r="Z42" s="132">
        <f t="shared" si="11"/>
        <v>1843.75</v>
      </c>
      <c r="AA42" s="132">
        <f t="shared" si="12"/>
        <v>1874.375</v>
      </c>
      <c r="AB42" s="132">
        <f t="shared" si="13"/>
        <v>1796.25</v>
      </c>
      <c r="AC42" s="132">
        <f t="shared" si="14"/>
        <v>1842.875</v>
      </c>
      <c r="AD42" s="131">
        <f t="shared" si="20"/>
        <v>1846.425</v>
      </c>
      <c r="AE42" s="132">
        <f t="shared" si="21"/>
        <v>25.916705519799386</v>
      </c>
      <c r="AF42" s="132">
        <f t="shared" si="22"/>
        <v>1851.25</v>
      </c>
      <c r="AG42" s="132">
        <f t="shared" si="23"/>
        <v>1796.25</v>
      </c>
      <c r="AH42" s="133">
        <f t="shared" si="24"/>
        <v>1874.75</v>
      </c>
    </row>
    <row r="43" spans="2:34" x14ac:dyDescent="0.25">
      <c r="B43" s="119" t="s">
        <v>23</v>
      </c>
      <c r="C43" s="126">
        <v>781.25</v>
      </c>
      <c r="D43" s="126">
        <v>859.375</v>
      </c>
      <c r="E43" s="126">
        <v>875</v>
      </c>
      <c r="F43" s="126">
        <v>843.75</v>
      </c>
      <c r="G43" s="126">
        <v>859.375</v>
      </c>
      <c r="H43" s="126">
        <v>859.375</v>
      </c>
      <c r="I43" s="126">
        <v>843.75</v>
      </c>
      <c r="J43" s="126">
        <v>828.125</v>
      </c>
      <c r="K43" s="126">
        <v>781.25</v>
      </c>
      <c r="L43" s="126">
        <v>796.875</v>
      </c>
      <c r="M43" s="125">
        <f t="shared" si="15"/>
        <v>832.8125</v>
      </c>
      <c r="N43" s="126">
        <f t="shared" si="16"/>
        <v>32.8125</v>
      </c>
      <c r="O43" s="126">
        <f t="shared" si="17"/>
        <v>843.75</v>
      </c>
      <c r="P43" s="126">
        <f t="shared" si="18"/>
        <v>781.25</v>
      </c>
      <c r="Q43" s="127">
        <f t="shared" si="19"/>
        <v>875</v>
      </c>
      <c r="S43" s="116" t="s">
        <v>23</v>
      </c>
      <c r="T43" s="125">
        <f t="shared" si="5"/>
        <v>1499.25</v>
      </c>
      <c r="U43" s="126">
        <f t="shared" si="6"/>
        <v>1577.375</v>
      </c>
      <c r="V43" s="126">
        <f t="shared" si="7"/>
        <v>1578</v>
      </c>
      <c r="W43" s="126">
        <f t="shared" si="8"/>
        <v>1593.75</v>
      </c>
      <c r="X43" s="126">
        <f t="shared" si="9"/>
        <v>1577.375</v>
      </c>
      <c r="Y43" s="126">
        <f t="shared" si="10"/>
        <v>1593.375</v>
      </c>
      <c r="Z43" s="126">
        <f t="shared" si="11"/>
        <v>1593.75</v>
      </c>
      <c r="AA43" s="126">
        <f t="shared" si="12"/>
        <v>1515.125</v>
      </c>
      <c r="AB43" s="126">
        <f t="shared" si="13"/>
        <v>1499.25</v>
      </c>
      <c r="AC43" s="126">
        <f t="shared" si="14"/>
        <v>1499.875</v>
      </c>
      <c r="AD43" s="125">
        <f t="shared" si="20"/>
        <v>1552.7125000000001</v>
      </c>
      <c r="AE43" s="126">
        <f t="shared" si="21"/>
        <v>40.986127607399069</v>
      </c>
      <c r="AF43" s="126">
        <f t="shared" si="22"/>
        <v>1577.375</v>
      </c>
      <c r="AG43" s="126">
        <f t="shared" si="23"/>
        <v>1499.25</v>
      </c>
      <c r="AH43" s="127">
        <f t="shared" si="24"/>
        <v>1593.75</v>
      </c>
    </row>
    <row r="44" spans="2:34" x14ac:dyDescent="0.25">
      <c r="B44" s="120" t="s">
        <v>24</v>
      </c>
      <c r="C44" s="129">
        <v>937.5</v>
      </c>
      <c r="D44" s="129">
        <v>953.125</v>
      </c>
      <c r="E44" s="129">
        <v>968.75</v>
      </c>
      <c r="F44" s="129">
        <v>1000</v>
      </c>
      <c r="G44" s="129">
        <v>953.125</v>
      </c>
      <c r="H44" s="129">
        <v>937.5</v>
      </c>
      <c r="I44" s="129">
        <v>906.25</v>
      </c>
      <c r="J44" s="129">
        <v>937.5</v>
      </c>
      <c r="K44" s="129">
        <v>1000</v>
      </c>
      <c r="L44" s="129">
        <v>921.875</v>
      </c>
      <c r="M44" s="128">
        <f t="shared" si="15"/>
        <v>951.5625</v>
      </c>
      <c r="N44" s="129">
        <f t="shared" si="16"/>
        <v>29.189908894170944</v>
      </c>
      <c r="O44" s="129">
        <f t="shared" si="17"/>
        <v>945.3125</v>
      </c>
      <c r="P44" s="129">
        <f t="shared" si="18"/>
        <v>906.25</v>
      </c>
      <c r="Q44" s="130">
        <f t="shared" si="19"/>
        <v>1000</v>
      </c>
      <c r="S44" s="117" t="s">
        <v>24</v>
      </c>
      <c r="T44" s="128">
        <f t="shared" si="5"/>
        <v>1640.5</v>
      </c>
      <c r="U44" s="129">
        <f t="shared" si="6"/>
        <v>1671.125</v>
      </c>
      <c r="V44" s="129">
        <f t="shared" si="7"/>
        <v>1671.75</v>
      </c>
      <c r="W44" s="129">
        <f t="shared" si="8"/>
        <v>1734</v>
      </c>
      <c r="X44" s="129">
        <f t="shared" si="9"/>
        <v>1687.125</v>
      </c>
      <c r="Y44" s="129">
        <f t="shared" si="10"/>
        <v>1640.5</v>
      </c>
      <c r="Z44" s="129">
        <f t="shared" si="11"/>
        <v>1640.25</v>
      </c>
      <c r="AA44" s="129">
        <f t="shared" si="12"/>
        <v>1655.5</v>
      </c>
      <c r="AB44" s="129">
        <f t="shared" si="13"/>
        <v>1718</v>
      </c>
      <c r="AC44" s="129">
        <f t="shared" si="14"/>
        <v>1671.875</v>
      </c>
      <c r="AD44" s="128">
        <f t="shared" si="20"/>
        <v>1673.0625</v>
      </c>
      <c r="AE44" s="129">
        <f t="shared" si="21"/>
        <v>30.729680786659664</v>
      </c>
      <c r="AF44" s="129">
        <f t="shared" si="22"/>
        <v>1671.4375</v>
      </c>
      <c r="AG44" s="129">
        <f t="shared" si="23"/>
        <v>1640.25</v>
      </c>
      <c r="AH44" s="130">
        <f t="shared" si="24"/>
        <v>1734</v>
      </c>
    </row>
    <row r="45" spans="2:34" x14ac:dyDescent="0.25">
      <c r="B45" s="120" t="s">
        <v>25</v>
      </c>
      <c r="C45" s="129">
        <v>906.25</v>
      </c>
      <c r="D45" s="129">
        <v>921.875</v>
      </c>
      <c r="E45" s="129">
        <v>906.25</v>
      </c>
      <c r="F45" s="129">
        <v>921.875</v>
      </c>
      <c r="G45" s="129">
        <v>921.875</v>
      </c>
      <c r="H45" s="129">
        <v>937.5</v>
      </c>
      <c r="I45" s="129">
        <v>906.25</v>
      </c>
      <c r="J45" s="129">
        <v>906.25</v>
      </c>
      <c r="K45" s="129">
        <v>953.125</v>
      </c>
      <c r="L45" s="129">
        <v>921.875</v>
      </c>
      <c r="M45" s="128">
        <f t="shared" si="15"/>
        <v>920.3125</v>
      </c>
      <c r="N45" s="129">
        <f t="shared" si="16"/>
        <v>14.740595518838443</v>
      </c>
      <c r="O45" s="129">
        <f t="shared" si="17"/>
        <v>921.875</v>
      </c>
      <c r="P45" s="129">
        <f t="shared" si="18"/>
        <v>906.25</v>
      </c>
      <c r="Q45" s="130">
        <f t="shared" si="19"/>
        <v>953.125</v>
      </c>
      <c r="S45" s="117" t="s">
        <v>25</v>
      </c>
      <c r="T45" s="128">
        <f t="shared" si="5"/>
        <v>1624.25</v>
      </c>
      <c r="U45" s="129">
        <f t="shared" si="6"/>
        <v>1655.875</v>
      </c>
      <c r="V45" s="129">
        <f t="shared" si="7"/>
        <v>1609.25</v>
      </c>
      <c r="W45" s="129">
        <f t="shared" si="8"/>
        <v>1655.875</v>
      </c>
      <c r="X45" s="129">
        <f t="shared" si="9"/>
        <v>1671.875</v>
      </c>
      <c r="Y45" s="129">
        <f t="shared" si="10"/>
        <v>1671.5</v>
      </c>
      <c r="Z45" s="129">
        <f t="shared" si="11"/>
        <v>1624.25</v>
      </c>
      <c r="AA45" s="129">
        <f t="shared" si="12"/>
        <v>1640.25</v>
      </c>
      <c r="AB45" s="129">
        <f t="shared" si="13"/>
        <v>1671.125</v>
      </c>
      <c r="AC45" s="129">
        <f t="shared" si="14"/>
        <v>1639.875</v>
      </c>
      <c r="AD45" s="128">
        <f t="shared" si="20"/>
        <v>1646.4124999999999</v>
      </c>
      <c r="AE45" s="129">
        <f t="shared" si="21"/>
        <v>21.240589828203923</v>
      </c>
      <c r="AF45" s="129">
        <f t="shared" si="22"/>
        <v>1648.0625</v>
      </c>
      <c r="AG45" s="129">
        <f t="shared" si="23"/>
        <v>1609.25</v>
      </c>
      <c r="AH45" s="130">
        <f t="shared" si="24"/>
        <v>1671.875</v>
      </c>
    </row>
    <row r="46" spans="2:34" x14ac:dyDescent="0.25">
      <c r="B46" s="120" t="s">
        <v>26</v>
      </c>
      <c r="C46" s="129">
        <v>968.75</v>
      </c>
      <c r="D46" s="129">
        <v>984.375</v>
      </c>
      <c r="E46" s="129">
        <v>1031.25</v>
      </c>
      <c r="F46" s="129">
        <v>1000</v>
      </c>
      <c r="G46" s="129">
        <v>984.375</v>
      </c>
      <c r="H46" s="129">
        <v>937.5</v>
      </c>
      <c r="I46" s="129">
        <v>968.75</v>
      </c>
      <c r="J46" s="129">
        <v>953.125</v>
      </c>
      <c r="K46" s="129">
        <v>968.75</v>
      </c>
      <c r="L46" s="129">
        <v>968.75</v>
      </c>
      <c r="M46" s="128">
        <f t="shared" si="15"/>
        <v>976.5625</v>
      </c>
      <c r="N46" s="129">
        <f t="shared" si="16"/>
        <v>24.456993503903949</v>
      </c>
      <c r="O46" s="129">
        <f t="shared" si="17"/>
        <v>968.75</v>
      </c>
      <c r="P46" s="129">
        <f t="shared" si="18"/>
        <v>937.5</v>
      </c>
      <c r="Q46" s="130">
        <f t="shared" si="19"/>
        <v>1031.25</v>
      </c>
      <c r="S46" s="117" t="s">
        <v>26</v>
      </c>
      <c r="T46" s="128">
        <f t="shared" si="5"/>
        <v>1686.75</v>
      </c>
      <c r="U46" s="129">
        <f t="shared" si="6"/>
        <v>1671.375</v>
      </c>
      <c r="V46" s="129">
        <f t="shared" si="7"/>
        <v>1781.25</v>
      </c>
      <c r="W46" s="129">
        <f t="shared" si="8"/>
        <v>1718</v>
      </c>
      <c r="X46" s="129">
        <f t="shared" si="9"/>
        <v>1718.375</v>
      </c>
      <c r="Y46" s="129">
        <f t="shared" si="10"/>
        <v>1687.5</v>
      </c>
      <c r="Z46" s="129">
        <f t="shared" si="11"/>
        <v>1718.75</v>
      </c>
      <c r="AA46" s="129">
        <f t="shared" si="12"/>
        <v>1703.125</v>
      </c>
      <c r="AB46" s="129">
        <f t="shared" si="13"/>
        <v>1718.75</v>
      </c>
      <c r="AC46" s="129">
        <f t="shared" si="14"/>
        <v>1686.75</v>
      </c>
      <c r="AD46" s="128">
        <f t="shared" si="20"/>
        <v>1709.0625</v>
      </c>
      <c r="AE46" s="129">
        <f t="shared" si="21"/>
        <v>29.12313566994461</v>
      </c>
      <c r="AF46" s="129">
        <f t="shared" si="22"/>
        <v>1710.5625</v>
      </c>
      <c r="AG46" s="129">
        <f t="shared" si="23"/>
        <v>1671.375</v>
      </c>
      <c r="AH46" s="130">
        <f t="shared" si="24"/>
        <v>1781.25</v>
      </c>
    </row>
    <row r="47" spans="2:34" x14ac:dyDescent="0.25">
      <c r="B47" s="121" t="s">
        <v>27</v>
      </c>
      <c r="C47" s="132">
        <v>953.125</v>
      </c>
      <c r="D47" s="132">
        <v>968.75</v>
      </c>
      <c r="E47" s="132">
        <v>984.375</v>
      </c>
      <c r="F47" s="132">
        <v>1000</v>
      </c>
      <c r="G47" s="132">
        <v>984.375</v>
      </c>
      <c r="H47" s="132">
        <v>953.125</v>
      </c>
      <c r="I47" s="132">
        <v>984.375</v>
      </c>
      <c r="J47" s="132">
        <v>953.125</v>
      </c>
      <c r="K47" s="132">
        <v>968.75</v>
      </c>
      <c r="L47" s="132">
        <v>953.125</v>
      </c>
      <c r="M47" s="131">
        <f t="shared" si="15"/>
        <v>970.3125</v>
      </c>
      <c r="N47" s="132">
        <f t="shared" si="16"/>
        <v>16.312978920172736</v>
      </c>
      <c r="O47" s="132">
        <f t="shared" si="17"/>
        <v>968.75</v>
      </c>
      <c r="P47" s="132">
        <f t="shared" si="18"/>
        <v>953.125</v>
      </c>
      <c r="Q47" s="133">
        <f t="shared" si="19"/>
        <v>1000</v>
      </c>
      <c r="S47" s="118" t="s">
        <v>27</v>
      </c>
      <c r="T47" s="131">
        <f t="shared" si="5"/>
        <v>1671.125</v>
      </c>
      <c r="U47" s="132">
        <f t="shared" si="6"/>
        <v>1702.75</v>
      </c>
      <c r="V47" s="132">
        <f t="shared" si="7"/>
        <v>1718.375</v>
      </c>
      <c r="W47" s="132">
        <f t="shared" si="8"/>
        <v>1718</v>
      </c>
      <c r="X47" s="132">
        <f t="shared" si="9"/>
        <v>1734.375</v>
      </c>
      <c r="Y47" s="132">
        <f t="shared" si="10"/>
        <v>1687.125</v>
      </c>
      <c r="Z47" s="132">
        <f t="shared" si="11"/>
        <v>1687.375</v>
      </c>
      <c r="AA47" s="132">
        <f t="shared" si="12"/>
        <v>1703.125</v>
      </c>
      <c r="AB47" s="132">
        <f t="shared" si="13"/>
        <v>1686.75</v>
      </c>
      <c r="AC47" s="132">
        <f t="shared" si="14"/>
        <v>1687.125</v>
      </c>
      <c r="AD47" s="131">
        <f t="shared" si="20"/>
        <v>1699.6125</v>
      </c>
      <c r="AE47" s="132">
        <f t="shared" si="21"/>
        <v>18.328550986098161</v>
      </c>
      <c r="AF47" s="132">
        <f t="shared" si="22"/>
        <v>1695.0625</v>
      </c>
      <c r="AG47" s="132">
        <f t="shared" si="23"/>
        <v>1671.125</v>
      </c>
      <c r="AH47" s="133">
        <f t="shared" si="24"/>
        <v>1734.375</v>
      </c>
    </row>
    <row r="48" spans="2:34" x14ac:dyDescent="0.25">
      <c r="B48" s="119" t="s">
        <v>28</v>
      </c>
      <c r="C48" s="126">
        <v>937.5</v>
      </c>
      <c r="D48" s="126">
        <v>937.5</v>
      </c>
      <c r="E48" s="126">
        <v>921.875</v>
      </c>
      <c r="F48" s="126">
        <v>953.125</v>
      </c>
      <c r="G48" s="126">
        <v>921.875</v>
      </c>
      <c r="H48" s="126">
        <v>921.875</v>
      </c>
      <c r="I48" s="126">
        <v>968.75</v>
      </c>
      <c r="J48" s="126">
        <v>937.5</v>
      </c>
      <c r="K48" s="126">
        <v>921.875</v>
      </c>
      <c r="L48" s="126">
        <v>937.5</v>
      </c>
      <c r="M48" s="125">
        <f t="shared" si="15"/>
        <v>935.9375</v>
      </c>
      <c r="N48" s="126">
        <f t="shared" si="16"/>
        <v>14.740595518838443</v>
      </c>
      <c r="O48" s="126">
        <f t="shared" si="17"/>
        <v>937.5</v>
      </c>
      <c r="P48" s="126">
        <f t="shared" si="18"/>
        <v>921.875</v>
      </c>
      <c r="Q48" s="127">
        <f t="shared" si="19"/>
        <v>968.75</v>
      </c>
      <c r="S48" s="116" t="s">
        <v>28</v>
      </c>
      <c r="T48" s="125">
        <f t="shared" si="5"/>
        <v>1718.5</v>
      </c>
      <c r="U48" s="126">
        <f t="shared" si="6"/>
        <v>1702.5</v>
      </c>
      <c r="V48" s="126">
        <f t="shared" si="7"/>
        <v>1717.875</v>
      </c>
      <c r="W48" s="126">
        <f t="shared" si="8"/>
        <v>1718.125</v>
      </c>
      <c r="X48" s="126">
        <f t="shared" si="9"/>
        <v>1686.875</v>
      </c>
      <c r="Y48" s="126">
        <f t="shared" si="10"/>
        <v>1671.875</v>
      </c>
      <c r="Z48" s="126">
        <f t="shared" si="11"/>
        <v>1733.75</v>
      </c>
      <c r="AA48" s="126">
        <f t="shared" si="12"/>
        <v>1687.5</v>
      </c>
      <c r="AB48" s="126">
        <f t="shared" si="13"/>
        <v>1655.875</v>
      </c>
      <c r="AC48" s="126">
        <f t="shared" si="14"/>
        <v>1687.5</v>
      </c>
      <c r="AD48" s="125">
        <f t="shared" si="20"/>
        <v>1698.0374999999999</v>
      </c>
      <c r="AE48" s="126">
        <f t="shared" si="21"/>
        <v>23.064857603072255</v>
      </c>
      <c r="AF48" s="126">
        <f t="shared" si="22"/>
        <v>1695</v>
      </c>
      <c r="AG48" s="126">
        <f t="shared" si="23"/>
        <v>1655.875</v>
      </c>
      <c r="AH48" s="127">
        <f t="shared" si="24"/>
        <v>1733.75</v>
      </c>
    </row>
    <row r="49" spans="2:34" x14ac:dyDescent="0.25">
      <c r="B49" s="120" t="s">
        <v>29</v>
      </c>
      <c r="C49" s="129">
        <v>968.75</v>
      </c>
      <c r="D49" s="129">
        <v>984.375</v>
      </c>
      <c r="E49" s="129">
        <v>937.5</v>
      </c>
      <c r="F49" s="129">
        <v>984.375</v>
      </c>
      <c r="G49" s="129">
        <v>984.375</v>
      </c>
      <c r="H49" s="129">
        <v>984.375</v>
      </c>
      <c r="I49" s="129">
        <v>1000</v>
      </c>
      <c r="J49" s="129">
        <v>1000</v>
      </c>
      <c r="K49" s="129">
        <v>968.75</v>
      </c>
      <c r="L49" s="129">
        <v>984.375</v>
      </c>
      <c r="M49" s="128">
        <f t="shared" si="15"/>
        <v>979.6875</v>
      </c>
      <c r="N49" s="129">
        <f t="shared" si="16"/>
        <v>17.1875</v>
      </c>
      <c r="O49" s="129">
        <f t="shared" si="17"/>
        <v>984.375</v>
      </c>
      <c r="P49" s="129">
        <f t="shared" si="18"/>
        <v>937.5</v>
      </c>
      <c r="Q49" s="130">
        <f t="shared" si="19"/>
        <v>1000</v>
      </c>
      <c r="S49" s="117" t="s">
        <v>29</v>
      </c>
      <c r="T49" s="128">
        <f t="shared" si="5"/>
        <v>1718.75</v>
      </c>
      <c r="U49" s="129">
        <f t="shared" si="6"/>
        <v>1765.375</v>
      </c>
      <c r="V49" s="129">
        <f t="shared" si="7"/>
        <v>1687.5</v>
      </c>
      <c r="W49" s="129">
        <f t="shared" si="8"/>
        <v>1765.375</v>
      </c>
      <c r="X49" s="129">
        <f t="shared" si="9"/>
        <v>1749.375</v>
      </c>
      <c r="Y49" s="129">
        <f t="shared" si="10"/>
        <v>1734.375</v>
      </c>
      <c r="Z49" s="129">
        <f t="shared" si="11"/>
        <v>1734</v>
      </c>
      <c r="AA49" s="129">
        <f t="shared" si="12"/>
        <v>1781</v>
      </c>
      <c r="AB49" s="129">
        <f t="shared" si="13"/>
        <v>1718.75</v>
      </c>
      <c r="AC49" s="129">
        <f t="shared" si="14"/>
        <v>1734.375</v>
      </c>
      <c r="AD49" s="128">
        <f t="shared" si="20"/>
        <v>1738.8875</v>
      </c>
      <c r="AE49" s="129">
        <f t="shared" si="21"/>
        <v>26.082468369577295</v>
      </c>
      <c r="AF49" s="129">
        <f t="shared" si="22"/>
        <v>1734.375</v>
      </c>
      <c r="AG49" s="129">
        <f t="shared" si="23"/>
        <v>1687.5</v>
      </c>
      <c r="AH49" s="130">
        <f t="shared" si="24"/>
        <v>1781</v>
      </c>
    </row>
    <row r="50" spans="2:34" x14ac:dyDescent="0.25">
      <c r="B50" s="120" t="s">
        <v>30</v>
      </c>
      <c r="C50" s="129">
        <v>1000</v>
      </c>
      <c r="D50" s="129">
        <v>1046.875</v>
      </c>
      <c r="E50" s="129">
        <v>984.375</v>
      </c>
      <c r="F50" s="129">
        <v>984.375</v>
      </c>
      <c r="G50" s="129">
        <v>1000</v>
      </c>
      <c r="H50" s="129">
        <v>953.125</v>
      </c>
      <c r="I50" s="129">
        <v>1015.625</v>
      </c>
      <c r="J50" s="129">
        <v>1015.625</v>
      </c>
      <c r="K50" s="129">
        <v>984.375</v>
      </c>
      <c r="L50" s="129">
        <v>1000</v>
      </c>
      <c r="M50" s="128">
        <f t="shared" si="15"/>
        <v>998.4375</v>
      </c>
      <c r="N50" s="129">
        <f t="shared" si="16"/>
        <v>23.644915547533682</v>
      </c>
      <c r="O50" s="129">
        <f t="shared" si="17"/>
        <v>1000</v>
      </c>
      <c r="P50" s="129">
        <f t="shared" si="18"/>
        <v>953.125</v>
      </c>
      <c r="Q50" s="130">
        <f t="shared" si="19"/>
        <v>1046.875</v>
      </c>
      <c r="S50" s="117" t="s">
        <v>30</v>
      </c>
      <c r="T50" s="128">
        <f t="shared" si="5"/>
        <v>1765</v>
      </c>
      <c r="U50" s="129">
        <f t="shared" si="6"/>
        <v>1827.875</v>
      </c>
      <c r="V50" s="129">
        <f t="shared" si="7"/>
        <v>1749.375</v>
      </c>
      <c r="W50" s="129">
        <f t="shared" si="8"/>
        <v>1734.375</v>
      </c>
      <c r="X50" s="129">
        <f t="shared" si="9"/>
        <v>1718</v>
      </c>
      <c r="Y50" s="129">
        <f t="shared" si="10"/>
        <v>1703.125</v>
      </c>
      <c r="Z50" s="129">
        <f t="shared" si="11"/>
        <v>1749.625</v>
      </c>
      <c r="AA50" s="129">
        <f t="shared" si="12"/>
        <v>1733.625</v>
      </c>
      <c r="AB50" s="129">
        <f t="shared" si="13"/>
        <v>1780.375</v>
      </c>
      <c r="AC50" s="129">
        <f t="shared" si="14"/>
        <v>1750</v>
      </c>
      <c r="AD50" s="128">
        <f t="shared" si="20"/>
        <v>1751.1375</v>
      </c>
      <c r="AE50" s="129">
        <f t="shared" si="21"/>
        <v>33.065533887266966</v>
      </c>
      <c r="AF50" s="129">
        <f t="shared" si="22"/>
        <v>1749.5</v>
      </c>
      <c r="AG50" s="129">
        <f t="shared" si="23"/>
        <v>1703.125</v>
      </c>
      <c r="AH50" s="130">
        <f t="shared" si="24"/>
        <v>1827.875</v>
      </c>
    </row>
    <row r="51" spans="2:34" x14ac:dyDescent="0.25">
      <c r="B51" s="120" t="s">
        <v>31</v>
      </c>
      <c r="C51" s="129">
        <v>1031.25</v>
      </c>
      <c r="D51" s="129">
        <v>1031.25</v>
      </c>
      <c r="E51" s="129">
        <v>1000</v>
      </c>
      <c r="F51" s="129">
        <v>1031.25</v>
      </c>
      <c r="G51" s="129">
        <v>1015.625</v>
      </c>
      <c r="H51" s="129">
        <v>1031.25</v>
      </c>
      <c r="I51" s="129">
        <v>1046.875</v>
      </c>
      <c r="J51" s="129">
        <v>1031.25</v>
      </c>
      <c r="K51" s="129">
        <v>1031.25</v>
      </c>
      <c r="L51" s="129">
        <v>1031.25</v>
      </c>
      <c r="M51" s="128">
        <f t="shared" si="15"/>
        <v>1028.125</v>
      </c>
      <c r="N51" s="129">
        <f t="shared" si="16"/>
        <v>11.692679333668567</v>
      </c>
      <c r="O51" s="129">
        <f t="shared" si="17"/>
        <v>1031.25</v>
      </c>
      <c r="P51" s="129">
        <f t="shared" si="18"/>
        <v>1000</v>
      </c>
      <c r="Q51" s="130">
        <f t="shared" si="19"/>
        <v>1046.875</v>
      </c>
      <c r="S51" s="117" t="s">
        <v>31</v>
      </c>
      <c r="T51" s="128">
        <f t="shared" si="5"/>
        <v>1796.25</v>
      </c>
      <c r="U51" s="129">
        <f t="shared" si="6"/>
        <v>1781.25</v>
      </c>
      <c r="V51" s="129">
        <f t="shared" si="7"/>
        <v>1765</v>
      </c>
      <c r="W51" s="129">
        <f t="shared" si="8"/>
        <v>1796.25</v>
      </c>
      <c r="X51" s="129">
        <f t="shared" si="9"/>
        <v>1780.625</v>
      </c>
      <c r="Y51" s="129">
        <f t="shared" si="10"/>
        <v>1781.25</v>
      </c>
      <c r="Z51" s="129">
        <f t="shared" si="11"/>
        <v>1780.875</v>
      </c>
      <c r="AA51" s="129">
        <f t="shared" si="12"/>
        <v>1781.25</v>
      </c>
      <c r="AB51" s="129">
        <f t="shared" si="13"/>
        <v>1781.25</v>
      </c>
      <c r="AC51" s="129">
        <f t="shared" si="14"/>
        <v>1781.25</v>
      </c>
      <c r="AD51" s="128">
        <f t="shared" si="20"/>
        <v>1782.5250000000001</v>
      </c>
      <c r="AE51" s="129">
        <f t="shared" si="21"/>
        <v>8.3566590214032317</v>
      </c>
      <c r="AF51" s="129">
        <f t="shared" si="22"/>
        <v>1781.25</v>
      </c>
      <c r="AG51" s="129">
        <f t="shared" si="23"/>
        <v>1765</v>
      </c>
      <c r="AH51" s="130">
        <f t="shared" si="24"/>
        <v>1796.25</v>
      </c>
    </row>
    <row r="52" spans="2:34" x14ac:dyDescent="0.25">
      <c r="B52" s="121" t="s">
        <v>32</v>
      </c>
      <c r="C52" s="132">
        <v>1031.25</v>
      </c>
      <c r="D52" s="132">
        <v>1031.25</v>
      </c>
      <c r="E52" s="132">
        <v>1000</v>
      </c>
      <c r="F52" s="132">
        <v>1078.125</v>
      </c>
      <c r="G52" s="132">
        <v>1062.5</v>
      </c>
      <c r="H52" s="132">
        <v>1015.625</v>
      </c>
      <c r="I52" s="132">
        <v>1078.125</v>
      </c>
      <c r="J52" s="132">
        <v>1046.875</v>
      </c>
      <c r="K52" s="132">
        <v>1078.125</v>
      </c>
      <c r="L52" s="132">
        <v>1031.25</v>
      </c>
      <c r="M52" s="131">
        <f t="shared" si="15"/>
        <v>1045.3125</v>
      </c>
      <c r="N52" s="132">
        <f t="shared" si="16"/>
        <v>26.5625</v>
      </c>
      <c r="O52" s="132">
        <f t="shared" si="17"/>
        <v>1039.0625</v>
      </c>
      <c r="P52" s="132">
        <f t="shared" si="18"/>
        <v>1000</v>
      </c>
      <c r="Q52" s="133">
        <f t="shared" si="19"/>
        <v>1078.125</v>
      </c>
      <c r="S52" s="118" t="s">
        <v>32</v>
      </c>
      <c r="T52" s="131">
        <f t="shared" si="5"/>
        <v>1812.25</v>
      </c>
      <c r="U52" s="132">
        <f t="shared" si="6"/>
        <v>1812.25</v>
      </c>
      <c r="V52" s="132">
        <f t="shared" si="7"/>
        <v>1781</v>
      </c>
      <c r="W52" s="132">
        <f t="shared" si="8"/>
        <v>1828.125</v>
      </c>
      <c r="X52" s="132">
        <f t="shared" si="9"/>
        <v>1796.5</v>
      </c>
      <c r="Y52" s="132">
        <f t="shared" si="10"/>
        <v>1765.625</v>
      </c>
      <c r="Z52" s="132">
        <f t="shared" si="11"/>
        <v>1828.125</v>
      </c>
      <c r="AA52" s="132">
        <f t="shared" si="12"/>
        <v>1780.875</v>
      </c>
      <c r="AB52" s="132">
        <f t="shared" si="13"/>
        <v>1859.125</v>
      </c>
      <c r="AC52" s="132">
        <f t="shared" si="14"/>
        <v>1781.25</v>
      </c>
      <c r="AD52" s="131">
        <f t="shared" si="20"/>
        <v>1804.5125</v>
      </c>
      <c r="AE52" s="132">
        <f t="shared" si="21"/>
        <v>27.288301637331699</v>
      </c>
      <c r="AF52" s="132">
        <f t="shared" si="22"/>
        <v>1804.375</v>
      </c>
      <c r="AG52" s="132">
        <f t="shared" si="23"/>
        <v>1765.625</v>
      </c>
      <c r="AH52" s="133">
        <f t="shared" si="24"/>
        <v>1859.125</v>
      </c>
    </row>
    <row r="53" spans="2:34" x14ac:dyDescent="0.25">
      <c r="B53" s="120" t="s">
        <v>33</v>
      </c>
      <c r="C53" s="129">
        <v>1187.5</v>
      </c>
      <c r="D53" s="129">
        <v>1187.5</v>
      </c>
      <c r="E53" s="129">
        <v>1187.5</v>
      </c>
      <c r="F53" s="129">
        <v>1218.75</v>
      </c>
      <c r="G53" s="129">
        <v>1203.125</v>
      </c>
      <c r="H53" s="129">
        <v>1218.75</v>
      </c>
      <c r="I53" s="129">
        <v>1203.125</v>
      </c>
      <c r="J53" s="129">
        <v>1218.75</v>
      </c>
      <c r="K53" s="129">
        <v>1203.125</v>
      </c>
      <c r="L53" s="129">
        <v>1203.125</v>
      </c>
      <c r="M53" s="128">
        <f t="shared" si="15"/>
        <v>1203.125</v>
      </c>
      <c r="N53" s="129">
        <f t="shared" si="16"/>
        <v>12.103072956898178</v>
      </c>
      <c r="O53" s="129">
        <f t="shared" si="17"/>
        <v>1203.125</v>
      </c>
      <c r="P53" s="129">
        <f t="shared" si="18"/>
        <v>1187.5</v>
      </c>
      <c r="Q53" s="130">
        <f t="shared" si="19"/>
        <v>1218.75</v>
      </c>
      <c r="S53" s="117" t="s">
        <v>33</v>
      </c>
      <c r="T53" s="128">
        <f t="shared" si="5"/>
        <v>2890.5</v>
      </c>
      <c r="U53" s="129">
        <f t="shared" si="6"/>
        <v>2874.5</v>
      </c>
      <c r="V53" s="129">
        <f t="shared" si="7"/>
        <v>2921.5</v>
      </c>
      <c r="W53" s="129">
        <f t="shared" si="8"/>
        <v>2921.75</v>
      </c>
      <c r="X53" s="129">
        <f t="shared" si="9"/>
        <v>2921.125</v>
      </c>
      <c r="Y53" s="129">
        <f t="shared" si="10"/>
        <v>2905.75</v>
      </c>
      <c r="Z53" s="129">
        <f t="shared" si="11"/>
        <v>2937.125</v>
      </c>
      <c r="AA53" s="129">
        <f t="shared" si="12"/>
        <v>2952.75</v>
      </c>
      <c r="AB53" s="129">
        <f t="shared" si="13"/>
        <v>2906.125</v>
      </c>
      <c r="AC53" s="129">
        <f t="shared" si="14"/>
        <v>2906.125</v>
      </c>
      <c r="AD53" s="128">
        <f t="shared" si="20"/>
        <v>2913.7249999999999</v>
      </c>
      <c r="AE53" s="129">
        <f t="shared" si="21"/>
        <v>21.230270252636917</v>
      </c>
      <c r="AF53" s="129">
        <f t="shared" si="22"/>
        <v>2913.625</v>
      </c>
      <c r="AG53" s="129">
        <f t="shared" si="23"/>
        <v>2874.5</v>
      </c>
      <c r="AH53" s="130">
        <f t="shared" si="24"/>
        <v>2952.75</v>
      </c>
    </row>
    <row r="54" spans="2:34" x14ac:dyDescent="0.25">
      <c r="B54" s="120" t="s">
        <v>34</v>
      </c>
      <c r="C54" s="129">
        <v>1218.75</v>
      </c>
      <c r="D54" s="129">
        <v>1265.625</v>
      </c>
      <c r="E54" s="129">
        <v>1250</v>
      </c>
      <c r="F54" s="129">
        <v>1281.25</v>
      </c>
      <c r="G54" s="129">
        <v>1250</v>
      </c>
      <c r="H54" s="129">
        <v>1265.625</v>
      </c>
      <c r="I54" s="129">
        <v>1281.25</v>
      </c>
      <c r="J54" s="129">
        <v>1281.25</v>
      </c>
      <c r="K54" s="129">
        <v>1250</v>
      </c>
      <c r="L54" s="129">
        <v>1234.375</v>
      </c>
      <c r="M54" s="128">
        <f t="shared" si="15"/>
        <v>1257.8125</v>
      </c>
      <c r="N54" s="129">
        <f t="shared" si="16"/>
        <v>20.070675904164265</v>
      </c>
      <c r="O54" s="129">
        <f t="shared" si="17"/>
        <v>1257.8125</v>
      </c>
      <c r="P54" s="129">
        <f t="shared" si="18"/>
        <v>1218.75</v>
      </c>
      <c r="Q54" s="130">
        <f t="shared" si="19"/>
        <v>1281.25</v>
      </c>
      <c r="S54" s="117" t="s">
        <v>34</v>
      </c>
      <c r="T54" s="128">
        <f t="shared" si="5"/>
        <v>3374.75</v>
      </c>
      <c r="U54" s="129">
        <f t="shared" si="6"/>
        <v>3405.625</v>
      </c>
      <c r="V54" s="129">
        <f t="shared" si="7"/>
        <v>3406</v>
      </c>
      <c r="W54" s="129">
        <f t="shared" si="8"/>
        <v>3468.25</v>
      </c>
      <c r="X54" s="129">
        <f t="shared" si="9"/>
        <v>3437</v>
      </c>
      <c r="Y54" s="129">
        <f t="shared" si="10"/>
        <v>3436.625</v>
      </c>
      <c r="Z54" s="129">
        <f t="shared" si="11"/>
        <v>3468.25</v>
      </c>
      <c r="AA54" s="129">
        <f t="shared" si="12"/>
        <v>3515.25</v>
      </c>
      <c r="AB54" s="129">
        <f t="shared" si="13"/>
        <v>3390</v>
      </c>
      <c r="AC54" s="129">
        <f t="shared" si="14"/>
        <v>3343.375</v>
      </c>
      <c r="AD54" s="128">
        <f t="shared" si="20"/>
        <v>3424.5124999999998</v>
      </c>
      <c r="AE54" s="129">
        <f t="shared" si="21"/>
        <v>48.282548930747232</v>
      </c>
      <c r="AF54" s="129">
        <f t="shared" si="22"/>
        <v>3421.3125</v>
      </c>
      <c r="AG54" s="129">
        <f t="shared" si="23"/>
        <v>3343.375</v>
      </c>
      <c r="AH54" s="130">
        <f t="shared" si="24"/>
        <v>3515.25</v>
      </c>
    </row>
    <row r="55" spans="2:34" x14ac:dyDescent="0.25">
      <c r="B55" s="120" t="s">
        <v>35</v>
      </c>
      <c r="C55" s="129">
        <v>1281.25</v>
      </c>
      <c r="D55" s="129">
        <v>1296.875</v>
      </c>
      <c r="E55" s="129">
        <v>1281.25</v>
      </c>
      <c r="F55" s="129">
        <v>1312.5</v>
      </c>
      <c r="G55" s="129">
        <v>1312.5</v>
      </c>
      <c r="H55" s="129">
        <v>1328.125</v>
      </c>
      <c r="I55" s="129">
        <v>1312.5</v>
      </c>
      <c r="J55" s="129">
        <v>1312.5</v>
      </c>
      <c r="K55" s="129">
        <v>1281.25</v>
      </c>
      <c r="L55" s="129">
        <v>1296.875</v>
      </c>
      <c r="M55" s="128">
        <f t="shared" si="15"/>
        <v>1301.5625</v>
      </c>
      <c r="N55" s="129">
        <f t="shared" si="16"/>
        <v>15.702930658001391</v>
      </c>
      <c r="O55" s="129">
        <f t="shared" si="17"/>
        <v>1304.6875</v>
      </c>
      <c r="P55" s="129">
        <f t="shared" si="18"/>
        <v>1281.25</v>
      </c>
      <c r="Q55" s="130">
        <f t="shared" si="19"/>
        <v>1328.125</v>
      </c>
      <c r="S55" s="117" t="s">
        <v>35</v>
      </c>
      <c r="T55" s="128">
        <f t="shared" si="5"/>
        <v>4046.25</v>
      </c>
      <c r="U55" s="129">
        <f t="shared" si="6"/>
        <v>4030.875</v>
      </c>
      <c r="V55" s="129">
        <f t="shared" si="7"/>
        <v>3999.25</v>
      </c>
      <c r="W55" s="129">
        <f t="shared" si="8"/>
        <v>4030.5</v>
      </c>
      <c r="X55" s="129">
        <f t="shared" si="9"/>
        <v>4046.5</v>
      </c>
      <c r="Y55" s="129">
        <f t="shared" si="10"/>
        <v>4093.125</v>
      </c>
      <c r="Z55" s="129">
        <f t="shared" si="11"/>
        <v>4062.5</v>
      </c>
      <c r="AA55" s="129">
        <f t="shared" si="12"/>
        <v>4046.5</v>
      </c>
      <c r="AB55" s="129">
        <f t="shared" si="13"/>
        <v>3999.25</v>
      </c>
      <c r="AC55" s="129">
        <f t="shared" si="14"/>
        <v>3983.875</v>
      </c>
      <c r="AD55" s="128">
        <f t="shared" si="20"/>
        <v>4033.8625000000002</v>
      </c>
      <c r="AE55" s="129">
        <f t="shared" si="21"/>
        <v>31.176987206110855</v>
      </c>
      <c r="AF55" s="129">
        <f t="shared" si="22"/>
        <v>4038.5625</v>
      </c>
      <c r="AG55" s="129">
        <f t="shared" si="23"/>
        <v>3983.875</v>
      </c>
      <c r="AH55" s="130">
        <f t="shared" si="24"/>
        <v>4093.125</v>
      </c>
    </row>
    <row r="56" spans="2:34" x14ac:dyDescent="0.25">
      <c r="B56" s="120" t="s">
        <v>36</v>
      </c>
      <c r="C56" s="129">
        <v>1515.625</v>
      </c>
      <c r="D56" s="129">
        <v>1515.625</v>
      </c>
      <c r="E56" s="129">
        <v>1515.625</v>
      </c>
      <c r="F56" s="129">
        <v>1562.5</v>
      </c>
      <c r="G56" s="129">
        <v>1500</v>
      </c>
      <c r="H56" s="129">
        <v>1515.625</v>
      </c>
      <c r="I56" s="129">
        <v>1546.875</v>
      </c>
      <c r="J56" s="129">
        <v>1500</v>
      </c>
      <c r="K56" s="129">
        <v>1500</v>
      </c>
      <c r="L56" s="129">
        <v>1500</v>
      </c>
      <c r="M56" s="128">
        <f t="shared" si="15"/>
        <v>1517.1875</v>
      </c>
      <c r="N56" s="129">
        <f t="shared" si="16"/>
        <v>20.3125</v>
      </c>
      <c r="O56" s="129">
        <f t="shared" si="17"/>
        <v>1515.625</v>
      </c>
      <c r="P56" s="129">
        <f t="shared" si="18"/>
        <v>1500</v>
      </c>
      <c r="Q56" s="130">
        <f t="shared" si="19"/>
        <v>1562.5</v>
      </c>
      <c r="S56" s="117" t="s">
        <v>36</v>
      </c>
      <c r="T56" s="128">
        <f t="shared" si="5"/>
        <v>9546.625</v>
      </c>
      <c r="U56" s="129">
        <f t="shared" si="6"/>
        <v>9483.625</v>
      </c>
      <c r="V56" s="129">
        <f t="shared" si="7"/>
        <v>9468.625</v>
      </c>
      <c r="W56" s="129">
        <f t="shared" si="8"/>
        <v>9468.5</v>
      </c>
      <c r="X56" s="129">
        <f t="shared" si="9"/>
        <v>9328</v>
      </c>
      <c r="Y56" s="129">
        <f t="shared" si="10"/>
        <v>9343.625</v>
      </c>
      <c r="Z56" s="129">
        <f t="shared" si="11"/>
        <v>9561.875</v>
      </c>
      <c r="AA56" s="129">
        <f t="shared" si="12"/>
        <v>9421</v>
      </c>
      <c r="AB56" s="129">
        <f t="shared" si="13"/>
        <v>9359</v>
      </c>
      <c r="AC56" s="129">
        <f t="shared" si="14"/>
        <v>9390</v>
      </c>
      <c r="AD56" s="128">
        <f t="shared" si="20"/>
        <v>9437.0874999999996</v>
      </c>
      <c r="AE56" s="129">
        <f t="shared" si="21"/>
        <v>78.055430024118124</v>
      </c>
      <c r="AF56" s="129">
        <f t="shared" si="22"/>
        <v>9444.75</v>
      </c>
      <c r="AG56" s="129">
        <f t="shared" si="23"/>
        <v>9328</v>
      </c>
      <c r="AH56" s="130">
        <f t="shared" si="24"/>
        <v>9561.875</v>
      </c>
    </row>
    <row r="57" spans="2:34" x14ac:dyDescent="0.25">
      <c r="B57" s="121" t="s">
        <v>37</v>
      </c>
      <c r="C57" s="132">
        <v>1593.75</v>
      </c>
      <c r="D57" s="132">
        <v>1593.75</v>
      </c>
      <c r="E57" s="132">
        <v>1609.375</v>
      </c>
      <c r="F57" s="132">
        <v>1609.375</v>
      </c>
      <c r="G57" s="132">
        <v>1593.75</v>
      </c>
      <c r="H57" s="132">
        <v>1609.375</v>
      </c>
      <c r="I57" s="132">
        <v>1625</v>
      </c>
      <c r="J57" s="132">
        <v>1625</v>
      </c>
      <c r="K57" s="132">
        <v>1593.75</v>
      </c>
      <c r="L57" s="132">
        <v>1593.75</v>
      </c>
      <c r="M57" s="131">
        <f t="shared" si="15"/>
        <v>1604.6875</v>
      </c>
      <c r="N57" s="132">
        <f t="shared" si="16"/>
        <v>12.203515118604148</v>
      </c>
      <c r="O57" s="132">
        <f t="shared" si="17"/>
        <v>1601.5625</v>
      </c>
      <c r="P57" s="132">
        <f t="shared" si="18"/>
        <v>1593.75</v>
      </c>
      <c r="Q57" s="133">
        <f t="shared" si="19"/>
        <v>1625</v>
      </c>
      <c r="S57" s="118" t="s">
        <v>37</v>
      </c>
      <c r="T57" s="131">
        <f t="shared" si="5"/>
        <v>17889.75</v>
      </c>
      <c r="U57" s="132">
        <f t="shared" si="6"/>
        <v>17983.75</v>
      </c>
      <c r="V57" s="132">
        <f t="shared" si="7"/>
        <v>17921.375</v>
      </c>
      <c r="W57" s="132">
        <f t="shared" si="8"/>
        <v>17890.375</v>
      </c>
      <c r="X57" s="132">
        <f t="shared" si="9"/>
        <v>17811.75</v>
      </c>
      <c r="Y57" s="132">
        <f t="shared" si="10"/>
        <v>18734.375</v>
      </c>
      <c r="Z57" s="132">
        <f t="shared" si="11"/>
        <v>18078</v>
      </c>
      <c r="AA57" s="132">
        <f t="shared" si="12"/>
        <v>18125</v>
      </c>
      <c r="AB57" s="132">
        <f t="shared" si="13"/>
        <v>18093.75</v>
      </c>
      <c r="AC57" s="132">
        <f t="shared" si="14"/>
        <v>17905.75</v>
      </c>
      <c r="AD57" s="131">
        <f t="shared" si="20"/>
        <v>18043.387500000001</v>
      </c>
      <c r="AE57" s="132">
        <f t="shared" si="21"/>
        <v>250.18387893957117</v>
      </c>
      <c r="AF57" s="132">
        <f t="shared" si="22"/>
        <v>17952.5625</v>
      </c>
      <c r="AG57" s="132">
        <f t="shared" si="23"/>
        <v>17811.75</v>
      </c>
      <c r="AH57" s="133">
        <f t="shared" si="24"/>
        <v>18734.375</v>
      </c>
    </row>
    <row r="60" spans="2:34" x14ac:dyDescent="0.25">
      <c r="B60" s="166" t="s">
        <v>49</v>
      </c>
      <c r="C60" s="167">
        <v>1</v>
      </c>
      <c r="D60" s="167">
        <v>2</v>
      </c>
      <c r="E60" s="167">
        <v>3</v>
      </c>
      <c r="F60" s="167">
        <v>4</v>
      </c>
      <c r="G60" s="167">
        <v>5</v>
      </c>
      <c r="H60" s="167">
        <v>6</v>
      </c>
      <c r="I60" s="167">
        <v>7</v>
      </c>
      <c r="J60" s="167">
        <v>8</v>
      </c>
      <c r="K60" s="167">
        <v>9</v>
      </c>
      <c r="L60" s="167">
        <v>10</v>
      </c>
      <c r="M60" s="168" t="s">
        <v>45</v>
      </c>
      <c r="N60" s="169" t="s">
        <v>46</v>
      </c>
      <c r="O60" s="169" t="s">
        <v>47</v>
      </c>
      <c r="P60" s="169" t="s">
        <v>43</v>
      </c>
      <c r="Q60" s="170" t="s">
        <v>44</v>
      </c>
      <c r="S60" s="166" t="s">
        <v>55</v>
      </c>
      <c r="T60" s="169">
        <v>1</v>
      </c>
      <c r="U60" s="169">
        <v>2</v>
      </c>
      <c r="V60" s="169">
        <v>3</v>
      </c>
      <c r="W60" s="169">
        <v>4</v>
      </c>
      <c r="X60" s="169">
        <v>5</v>
      </c>
      <c r="Y60" s="169">
        <v>6</v>
      </c>
      <c r="Z60" s="169">
        <v>7</v>
      </c>
      <c r="AA60" s="169">
        <v>8</v>
      </c>
      <c r="AB60" s="169">
        <v>9</v>
      </c>
      <c r="AC60" s="169">
        <v>10</v>
      </c>
      <c r="AD60" s="168" t="s">
        <v>45</v>
      </c>
      <c r="AE60" s="169" t="s">
        <v>46</v>
      </c>
      <c r="AF60" s="169" t="s">
        <v>47</v>
      </c>
      <c r="AG60" s="169" t="s">
        <v>43</v>
      </c>
      <c r="AH60" s="170" t="s">
        <v>44</v>
      </c>
    </row>
    <row r="61" spans="2:34" x14ac:dyDescent="0.25">
      <c r="B61" s="25" t="s">
        <v>58</v>
      </c>
      <c r="C61" s="134">
        <v>126390.625</v>
      </c>
      <c r="D61" s="134">
        <v>127593.75</v>
      </c>
      <c r="E61" s="134">
        <v>126703.125</v>
      </c>
      <c r="F61" s="134">
        <v>126906.25</v>
      </c>
      <c r="G61" s="134">
        <v>127046.875</v>
      </c>
      <c r="H61" s="134">
        <v>126390.625</v>
      </c>
      <c r="I61" s="134">
        <v>125015.625</v>
      </c>
      <c r="J61" s="134">
        <v>124593.75</v>
      </c>
      <c r="K61" s="134">
        <v>124609.375</v>
      </c>
      <c r="L61" s="134">
        <v>124390.625</v>
      </c>
      <c r="M61" s="135">
        <f>AVERAGE(C61:L61)</f>
        <v>125964.0625</v>
      </c>
      <c r="N61" s="134">
        <f>_xlfn.STDEV.P(C61:L61)</f>
        <v>1127.5805905926413</v>
      </c>
      <c r="O61" s="134">
        <f>MEDIAN(C61:L61)</f>
        <v>126390.625</v>
      </c>
      <c r="P61" s="134">
        <f>MIN(C61:L61)</f>
        <v>124390.625</v>
      </c>
      <c r="Q61" s="136">
        <f>MAX(C61:L61)</f>
        <v>127593.75</v>
      </c>
      <c r="S61" s="122" t="s">
        <v>58</v>
      </c>
      <c r="T61" s="135">
        <f>C3+C61</f>
        <v>126390.625</v>
      </c>
      <c r="U61" s="134">
        <f t="shared" ref="U61:AC76" si="25">D3+D61</f>
        <v>127593.75</v>
      </c>
      <c r="V61" s="134">
        <f t="shared" si="25"/>
        <v>126703.125</v>
      </c>
      <c r="W61" s="134">
        <f t="shared" si="25"/>
        <v>126906.25</v>
      </c>
      <c r="X61" s="134">
        <f t="shared" si="25"/>
        <v>127046.875</v>
      </c>
      <c r="Y61" s="134">
        <f t="shared" si="25"/>
        <v>126390.625</v>
      </c>
      <c r="Z61" s="134">
        <f t="shared" si="25"/>
        <v>125015.625</v>
      </c>
      <c r="AA61" s="134">
        <f t="shared" si="25"/>
        <v>124593.75</v>
      </c>
      <c r="AB61" s="134">
        <f t="shared" si="25"/>
        <v>124609.375</v>
      </c>
      <c r="AC61" s="136">
        <f t="shared" si="25"/>
        <v>124390.625</v>
      </c>
      <c r="AD61" s="134">
        <f>AVERAGE(T61:AC61)</f>
        <v>125964.0625</v>
      </c>
      <c r="AE61" s="134">
        <f>_xlfn.STDEV.P(T61:AC61)</f>
        <v>1127.5805905926413</v>
      </c>
      <c r="AF61" s="134">
        <f>MEDIAN(T61:AC61)</f>
        <v>126390.625</v>
      </c>
      <c r="AG61" s="134">
        <f>MIN(T61:AC61)</f>
        <v>124390.625</v>
      </c>
      <c r="AH61" s="136">
        <f>MAX(T61:AC61)</f>
        <v>127593.75</v>
      </c>
    </row>
    <row r="62" spans="2:34" x14ac:dyDescent="0.25">
      <c r="B62" s="119" t="s">
        <v>13</v>
      </c>
      <c r="C62" s="126">
        <v>123453.125</v>
      </c>
      <c r="D62" s="126">
        <v>120125</v>
      </c>
      <c r="E62" s="126">
        <v>127359.375</v>
      </c>
      <c r="F62" s="126">
        <v>123484.375</v>
      </c>
      <c r="G62" s="126">
        <v>124046.875</v>
      </c>
      <c r="H62" s="126">
        <v>126187.5</v>
      </c>
      <c r="I62" s="126">
        <v>126890.625</v>
      </c>
      <c r="J62" s="126">
        <v>127750</v>
      </c>
      <c r="K62" s="126">
        <v>124218.75</v>
      </c>
      <c r="L62" s="126">
        <v>123562.5</v>
      </c>
      <c r="M62" s="125">
        <f t="shared" ref="M62:M86" si="26">AVERAGE(C62:L62)</f>
        <v>124707.8125</v>
      </c>
      <c r="N62" s="126">
        <f t="shared" ref="N62:N86" si="27">_xlfn.STDEV.P(C62:L62)</f>
        <v>2220.3784736855673</v>
      </c>
      <c r="O62" s="126">
        <f t="shared" ref="O62:O86" si="28">MEDIAN(C62:L62)</f>
        <v>124132.8125</v>
      </c>
      <c r="P62" s="126">
        <f t="shared" ref="P62:P86" si="29">MIN(C62:L62)</f>
        <v>120125</v>
      </c>
      <c r="Q62" s="127">
        <f t="shared" ref="Q62:Q86" si="30">MAX(C62:L62)</f>
        <v>127750</v>
      </c>
      <c r="S62" s="116" t="s">
        <v>13</v>
      </c>
      <c r="T62" s="125">
        <f t="shared" ref="T62:T86" si="31">C4+C62</f>
        <v>124218.125</v>
      </c>
      <c r="U62" s="126">
        <f t="shared" si="25"/>
        <v>120906</v>
      </c>
      <c r="V62" s="126">
        <f t="shared" si="25"/>
        <v>128140.375</v>
      </c>
      <c r="W62" s="126">
        <f t="shared" si="25"/>
        <v>124234.375</v>
      </c>
      <c r="X62" s="126">
        <f t="shared" si="25"/>
        <v>124811.875</v>
      </c>
      <c r="Y62" s="126">
        <f t="shared" si="25"/>
        <v>126968.5</v>
      </c>
      <c r="Z62" s="126">
        <f t="shared" si="25"/>
        <v>127686.625</v>
      </c>
      <c r="AA62" s="126">
        <f t="shared" si="25"/>
        <v>128500</v>
      </c>
      <c r="AB62" s="126">
        <f t="shared" si="25"/>
        <v>124999.75</v>
      </c>
      <c r="AC62" s="127">
        <f t="shared" si="25"/>
        <v>124343.5</v>
      </c>
      <c r="AD62" s="126">
        <f t="shared" ref="AD62:AD86" si="32">AVERAGE(T62:AC62)</f>
        <v>125480.91250000001</v>
      </c>
      <c r="AE62" s="126">
        <f t="shared" ref="AE62:AE86" si="33">_xlfn.STDEV.P(T62:AC62)</f>
        <v>2220.7400216833689</v>
      </c>
      <c r="AF62" s="126">
        <f t="shared" ref="AF62:AF86" si="34">MEDIAN(T62:AC62)</f>
        <v>124905.8125</v>
      </c>
      <c r="AG62" s="126">
        <f t="shared" ref="AG62:AG86" si="35">MIN(T62:AC62)</f>
        <v>120906</v>
      </c>
      <c r="AH62" s="127">
        <f t="shared" ref="AH62:AH86" si="36">MAX(T62:AC62)</f>
        <v>128500</v>
      </c>
    </row>
    <row r="63" spans="2:34" x14ac:dyDescent="0.25">
      <c r="B63" s="120" t="s">
        <v>14</v>
      </c>
      <c r="C63" s="129">
        <v>119078.125</v>
      </c>
      <c r="D63" s="129">
        <v>122859.375</v>
      </c>
      <c r="E63" s="129">
        <v>127109.375</v>
      </c>
      <c r="F63" s="129">
        <v>124156.25</v>
      </c>
      <c r="G63" s="129">
        <v>123453.125</v>
      </c>
      <c r="H63" s="129">
        <v>129281.25</v>
      </c>
      <c r="I63" s="129">
        <v>127531.25</v>
      </c>
      <c r="J63" s="129">
        <v>126734.375</v>
      </c>
      <c r="K63" s="129">
        <v>121578.125</v>
      </c>
      <c r="L63" s="129">
        <v>123703.125</v>
      </c>
      <c r="M63" s="128">
        <f t="shared" si="26"/>
        <v>124548.4375</v>
      </c>
      <c r="N63" s="129">
        <f t="shared" si="27"/>
        <v>2937.7115116670748</v>
      </c>
      <c r="O63" s="129">
        <f t="shared" si="28"/>
        <v>123929.6875</v>
      </c>
      <c r="P63" s="129">
        <f t="shared" si="29"/>
        <v>119078.125</v>
      </c>
      <c r="Q63" s="130">
        <f t="shared" si="30"/>
        <v>129281.25</v>
      </c>
      <c r="S63" s="117" t="s">
        <v>14</v>
      </c>
      <c r="T63" s="128">
        <f t="shared" si="31"/>
        <v>119859.125</v>
      </c>
      <c r="U63" s="129">
        <f t="shared" si="25"/>
        <v>123640.375</v>
      </c>
      <c r="V63" s="129">
        <f t="shared" si="25"/>
        <v>127890.375</v>
      </c>
      <c r="W63" s="129">
        <f t="shared" si="25"/>
        <v>124906.25</v>
      </c>
      <c r="X63" s="129">
        <f t="shared" si="25"/>
        <v>124203.125</v>
      </c>
      <c r="Y63" s="129">
        <f t="shared" si="25"/>
        <v>130077.25</v>
      </c>
      <c r="Z63" s="129">
        <f t="shared" si="25"/>
        <v>128312.25</v>
      </c>
      <c r="AA63" s="129">
        <f t="shared" si="25"/>
        <v>127484.375</v>
      </c>
      <c r="AB63" s="129">
        <f t="shared" si="25"/>
        <v>122343.125</v>
      </c>
      <c r="AC63" s="130">
        <f t="shared" si="25"/>
        <v>124484.125</v>
      </c>
      <c r="AD63" s="129">
        <f t="shared" si="32"/>
        <v>125320.03750000001</v>
      </c>
      <c r="AE63" s="129">
        <f t="shared" si="33"/>
        <v>2941.0491479710518</v>
      </c>
      <c r="AF63" s="129">
        <f t="shared" si="34"/>
        <v>124695.1875</v>
      </c>
      <c r="AG63" s="129">
        <f t="shared" si="35"/>
        <v>119859.125</v>
      </c>
      <c r="AH63" s="130">
        <f t="shared" si="36"/>
        <v>130077.25</v>
      </c>
    </row>
    <row r="64" spans="2:34" x14ac:dyDescent="0.25">
      <c r="B64" s="120" t="s">
        <v>15</v>
      </c>
      <c r="C64" s="129">
        <v>118078.125</v>
      </c>
      <c r="D64" s="129">
        <v>123562.5</v>
      </c>
      <c r="E64" s="129">
        <v>126968.75</v>
      </c>
      <c r="F64" s="129">
        <v>121875</v>
      </c>
      <c r="G64" s="129">
        <v>123000</v>
      </c>
      <c r="H64" s="129">
        <v>126734.375</v>
      </c>
      <c r="I64" s="129">
        <v>127140.625</v>
      </c>
      <c r="J64" s="129">
        <v>127156.25</v>
      </c>
      <c r="K64" s="129">
        <v>121625</v>
      </c>
      <c r="L64" s="129">
        <v>122328.125</v>
      </c>
      <c r="M64" s="128">
        <f t="shared" si="26"/>
        <v>123846.875</v>
      </c>
      <c r="N64" s="129">
        <f t="shared" si="27"/>
        <v>2917.064890969174</v>
      </c>
      <c r="O64" s="129">
        <f t="shared" si="28"/>
        <v>123281.25</v>
      </c>
      <c r="P64" s="129">
        <f t="shared" si="29"/>
        <v>118078.125</v>
      </c>
      <c r="Q64" s="130">
        <f t="shared" si="30"/>
        <v>127156.25</v>
      </c>
      <c r="S64" s="117" t="s">
        <v>15</v>
      </c>
      <c r="T64" s="128">
        <f t="shared" si="31"/>
        <v>118874.125</v>
      </c>
      <c r="U64" s="129">
        <f t="shared" si="25"/>
        <v>124358.5</v>
      </c>
      <c r="V64" s="129">
        <f t="shared" si="25"/>
        <v>127764.75</v>
      </c>
      <c r="W64" s="129">
        <f t="shared" si="25"/>
        <v>122656</v>
      </c>
      <c r="X64" s="129">
        <f t="shared" si="25"/>
        <v>123765</v>
      </c>
      <c r="Y64" s="129">
        <f t="shared" si="25"/>
        <v>127515.375</v>
      </c>
      <c r="Z64" s="129">
        <f t="shared" si="25"/>
        <v>127905.625</v>
      </c>
      <c r="AA64" s="129">
        <f t="shared" si="25"/>
        <v>127921.25</v>
      </c>
      <c r="AB64" s="129">
        <f t="shared" si="25"/>
        <v>122406</v>
      </c>
      <c r="AC64" s="130">
        <f t="shared" si="25"/>
        <v>123109.125</v>
      </c>
      <c r="AD64" s="129">
        <f t="shared" si="32"/>
        <v>124627.575</v>
      </c>
      <c r="AE64" s="129">
        <f t="shared" si="33"/>
        <v>2912.4213359548439</v>
      </c>
      <c r="AF64" s="129">
        <f t="shared" si="34"/>
        <v>124061.75</v>
      </c>
      <c r="AG64" s="129">
        <f t="shared" si="35"/>
        <v>118874.125</v>
      </c>
      <c r="AH64" s="130">
        <f t="shared" si="36"/>
        <v>127921.25</v>
      </c>
    </row>
    <row r="65" spans="2:34" x14ac:dyDescent="0.25">
      <c r="B65" s="120" t="s">
        <v>16</v>
      </c>
      <c r="C65" s="129">
        <v>123093.75</v>
      </c>
      <c r="D65" s="129">
        <v>122187.5</v>
      </c>
      <c r="E65" s="129">
        <v>126234.375</v>
      </c>
      <c r="F65" s="129">
        <v>119359.375</v>
      </c>
      <c r="G65" s="129">
        <v>120859.375</v>
      </c>
      <c r="H65" s="129">
        <v>126156.25</v>
      </c>
      <c r="I65" s="129">
        <v>126140.625</v>
      </c>
      <c r="J65" s="129">
        <v>125234.375</v>
      </c>
      <c r="K65" s="129">
        <v>120546.875</v>
      </c>
      <c r="L65" s="129">
        <v>124437.5</v>
      </c>
      <c r="M65" s="128">
        <f t="shared" si="26"/>
        <v>123425</v>
      </c>
      <c r="N65" s="129">
        <f t="shared" si="27"/>
        <v>2450.7631942672469</v>
      </c>
      <c r="O65" s="129">
        <f t="shared" si="28"/>
        <v>123765.625</v>
      </c>
      <c r="P65" s="129">
        <f t="shared" si="29"/>
        <v>119359.375</v>
      </c>
      <c r="Q65" s="130">
        <f t="shared" si="30"/>
        <v>126234.375</v>
      </c>
      <c r="S65" s="117" t="s">
        <v>16</v>
      </c>
      <c r="T65" s="128">
        <f t="shared" si="31"/>
        <v>123874.75</v>
      </c>
      <c r="U65" s="129">
        <f t="shared" si="25"/>
        <v>122968.5</v>
      </c>
      <c r="V65" s="129">
        <f t="shared" si="25"/>
        <v>127030.375</v>
      </c>
      <c r="W65" s="129">
        <f t="shared" si="25"/>
        <v>120140.375</v>
      </c>
      <c r="X65" s="129">
        <f t="shared" si="25"/>
        <v>121640.375</v>
      </c>
      <c r="Y65" s="129">
        <f t="shared" si="25"/>
        <v>126952.25</v>
      </c>
      <c r="Z65" s="129">
        <f t="shared" si="25"/>
        <v>126921.625</v>
      </c>
      <c r="AA65" s="129">
        <f t="shared" si="25"/>
        <v>125999.375</v>
      </c>
      <c r="AB65" s="129">
        <f t="shared" si="25"/>
        <v>121327.875</v>
      </c>
      <c r="AC65" s="130">
        <f t="shared" si="25"/>
        <v>125218.5</v>
      </c>
      <c r="AD65" s="129">
        <f t="shared" si="32"/>
        <v>124207.4</v>
      </c>
      <c r="AE65" s="129">
        <f t="shared" si="33"/>
        <v>2452.9860882962626</v>
      </c>
      <c r="AF65" s="129">
        <f t="shared" si="34"/>
        <v>124546.625</v>
      </c>
      <c r="AG65" s="129">
        <f t="shared" si="35"/>
        <v>120140.375</v>
      </c>
      <c r="AH65" s="130">
        <f t="shared" si="36"/>
        <v>127030.375</v>
      </c>
    </row>
    <row r="66" spans="2:34" x14ac:dyDescent="0.25">
      <c r="B66" s="121" t="s">
        <v>17</v>
      </c>
      <c r="C66" s="132">
        <v>119562.5</v>
      </c>
      <c r="D66" s="132">
        <v>118218.75</v>
      </c>
      <c r="E66" s="132">
        <v>126140.625</v>
      </c>
      <c r="F66" s="132">
        <v>118281.25</v>
      </c>
      <c r="G66" s="132">
        <v>119609.375</v>
      </c>
      <c r="H66" s="132">
        <v>125265.625</v>
      </c>
      <c r="I66" s="132">
        <v>125703.125</v>
      </c>
      <c r="J66" s="132">
        <v>126000</v>
      </c>
      <c r="K66" s="132">
        <v>121875</v>
      </c>
      <c r="L66" s="132">
        <v>121187.5</v>
      </c>
      <c r="M66" s="131">
        <f t="shared" si="26"/>
        <v>122184.375</v>
      </c>
      <c r="N66" s="132">
        <f t="shared" si="27"/>
        <v>3124.7640535926867</v>
      </c>
      <c r="O66" s="132">
        <f t="shared" si="28"/>
        <v>121531.25</v>
      </c>
      <c r="P66" s="132">
        <f t="shared" si="29"/>
        <v>118218.75</v>
      </c>
      <c r="Q66" s="133">
        <f t="shared" si="30"/>
        <v>126140.625</v>
      </c>
      <c r="S66" s="118" t="s">
        <v>17</v>
      </c>
      <c r="T66" s="131">
        <f t="shared" si="31"/>
        <v>120358.5</v>
      </c>
      <c r="U66" s="132">
        <f t="shared" si="25"/>
        <v>118999.75</v>
      </c>
      <c r="V66" s="132">
        <f t="shared" si="25"/>
        <v>126921.625</v>
      </c>
      <c r="W66" s="132">
        <f t="shared" si="25"/>
        <v>119093.25</v>
      </c>
      <c r="X66" s="132">
        <f t="shared" si="25"/>
        <v>120390.375</v>
      </c>
      <c r="Y66" s="132">
        <f t="shared" si="25"/>
        <v>126061.625</v>
      </c>
      <c r="Z66" s="132">
        <f t="shared" si="25"/>
        <v>126453.125</v>
      </c>
      <c r="AA66" s="132">
        <f t="shared" si="25"/>
        <v>126765</v>
      </c>
      <c r="AB66" s="132">
        <f t="shared" si="25"/>
        <v>122625</v>
      </c>
      <c r="AC66" s="133">
        <f t="shared" si="25"/>
        <v>121952.5</v>
      </c>
      <c r="AD66" s="132">
        <f t="shared" si="32"/>
        <v>122962.075</v>
      </c>
      <c r="AE66" s="132">
        <f t="shared" si="33"/>
        <v>3116.5340725916985</v>
      </c>
      <c r="AF66" s="132">
        <f t="shared" si="34"/>
        <v>122288.75</v>
      </c>
      <c r="AG66" s="132">
        <f t="shared" si="35"/>
        <v>118999.75</v>
      </c>
      <c r="AH66" s="133">
        <f t="shared" si="36"/>
        <v>126921.625</v>
      </c>
    </row>
    <row r="67" spans="2:34" x14ac:dyDescent="0.25">
      <c r="B67" s="119" t="s">
        <v>18</v>
      </c>
      <c r="C67" s="126">
        <v>118765.625</v>
      </c>
      <c r="D67" s="126">
        <v>118593.75</v>
      </c>
      <c r="E67" s="126">
        <v>126515.625</v>
      </c>
      <c r="F67" s="126">
        <v>119734.375</v>
      </c>
      <c r="G67" s="126">
        <v>121437.5</v>
      </c>
      <c r="H67" s="126">
        <v>125921.875</v>
      </c>
      <c r="I67" s="126">
        <v>126125</v>
      </c>
      <c r="J67" s="126">
        <v>125546.875</v>
      </c>
      <c r="K67" s="126">
        <v>120687.5</v>
      </c>
      <c r="L67" s="126">
        <v>119546.875</v>
      </c>
      <c r="M67" s="125">
        <f t="shared" si="26"/>
        <v>122287.5</v>
      </c>
      <c r="N67" s="126">
        <f t="shared" si="27"/>
        <v>3159.0349718110119</v>
      </c>
      <c r="O67" s="126">
        <f t="shared" si="28"/>
        <v>121062.5</v>
      </c>
      <c r="P67" s="126">
        <f t="shared" si="29"/>
        <v>118593.75</v>
      </c>
      <c r="Q67" s="127">
        <f t="shared" si="30"/>
        <v>126515.625</v>
      </c>
      <c r="S67" s="116" t="s">
        <v>18</v>
      </c>
      <c r="T67" s="125">
        <f t="shared" si="31"/>
        <v>119577.625</v>
      </c>
      <c r="U67" s="126">
        <f t="shared" si="25"/>
        <v>119374.75</v>
      </c>
      <c r="V67" s="126">
        <f t="shared" si="25"/>
        <v>127311.625</v>
      </c>
      <c r="W67" s="126">
        <f t="shared" si="25"/>
        <v>120515.375</v>
      </c>
      <c r="X67" s="126">
        <f t="shared" si="25"/>
        <v>122218.5</v>
      </c>
      <c r="Y67" s="126">
        <f t="shared" si="25"/>
        <v>126702.875</v>
      </c>
      <c r="Z67" s="126">
        <f t="shared" si="25"/>
        <v>126921</v>
      </c>
      <c r="AA67" s="126">
        <f t="shared" si="25"/>
        <v>126342.875</v>
      </c>
      <c r="AB67" s="126">
        <f t="shared" si="25"/>
        <v>121483.5</v>
      </c>
      <c r="AC67" s="127">
        <f t="shared" si="25"/>
        <v>120342.875</v>
      </c>
      <c r="AD67" s="126">
        <f t="shared" si="32"/>
        <v>123079.1</v>
      </c>
      <c r="AE67" s="126">
        <f t="shared" si="33"/>
        <v>3158.9105231273961</v>
      </c>
      <c r="AF67" s="126">
        <f t="shared" si="34"/>
        <v>121851</v>
      </c>
      <c r="AG67" s="126">
        <f t="shared" si="35"/>
        <v>119374.75</v>
      </c>
      <c r="AH67" s="127">
        <f t="shared" si="36"/>
        <v>127311.625</v>
      </c>
    </row>
    <row r="68" spans="2:34" x14ac:dyDescent="0.25">
      <c r="B68" s="120" t="s">
        <v>19</v>
      </c>
      <c r="C68" s="129">
        <v>119828.125</v>
      </c>
      <c r="D68" s="129">
        <v>119984.375</v>
      </c>
      <c r="E68" s="129">
        <v>126265.625</v>
      </c>
      <c r="F68" s="129">
        <v>126968.75</v>
      </c>
      <c r="G68" s="129">
        <v>118562.5</v>
      </c>
      <c r="H68" s="129">
        <v>127171.875</v>
      </c>
      <c r="I68" s="129">
        <v>127375</v>
      </c>
      <c r="J68" s="129">
        <v>124734.375</v>
      </c>
      <c r="K68" s="129">
        <v>121421.875</v>
      </c>
      <c r="L68" s="129">
        <v>124328.125</v>
      </c>
      <c r="M68" s="128">
        <f t="shared" si="26"/>
        <v>123664.0625</v>
      </c>
      <c r="N68" s="129">
        <f t="shared" si="27"/>
        <v>3235.1089897839997</v>
      </c>
      <c r="O68" s="129">
        <f t="shared" si="28"/>
        <v>124531.25</v>
      </c>
      <c r="P68" s="129">
        <f t="shared" si="29"/>
        <v>118562.5</v>
      </c>
      <c r="Q68" s="130">
        <f t="shared" si="30"/>
        <v>127375</v>
      </c>
      <c r="S68" s="117" t="s">
        <v>19</v>
      </c>
      <c r="T68" s="128">
        <f t="shared" si="31"/>
        <v>120609.125</v>
      </c>
      <c r="U68" s="129">
        <f t="shared" si="25"/>
        <v>120780.375</v>
      </c>
      <c r="V68" s="129">
        <f t="shared" si="25"/>
        <v>127046.625</v>
      </c>
      <c r="W68" s="129">
        <f t="shared" si="25"/>
        <v>127733.75</v>
      </c>
      <c r="X68" s="129">
        <f t="shared" si="25"/>
        <v>119327.5</v>
      </c>
      <c r="Y68" s="129">
        <f t="shared" si="25"/>
        <v>127952.875</v>
      </c>
      <c r="Z68" s="129">
        <f t="shared" si="25"/>
        <v>128156</v>
      </c>
      <c r="AA68" s="129">
        <f t="shared" si="25"/>
        <v>125515.375</v>
      </c>
      <c r="AB68" s="129">
        <f t="shared" si="25"/>
        <v>122217.875</v>
      </c>
      <c r="AC68" s="130">
        <f t="shared" si="25"/>
        <v>125109.125</v>
      </c>
      <c r="AD68" s="129">
        <f t="shared" si="32"/>
        <v>124444.8625</v>
      </c>
      <c r="AE68" s="129">
        <f t="shared" si="33"/>
        <v>3233.2662604216885</v>
      </c>
      <c r="AF68" s="129">
        <f t="shared" si="34"/>
        <v>125312.25</v>
      </c>
      <c r="AG68" s="129">
        <f t="shared" si="35"/>
        <v>119327.5</v>
      </c>
      <c r="AH68" s="130">
        <f t="shared" si="36"/>
        <v>128156</v>
      </c>
    </row>
    <row r="69" spans="2:34" x14ac:dyDescent="0.25">
      <c r="B69" s="120" t="s">
        <v>20</v>
      </c>
      <c r="C69" s="129">
        <v>124015.625</v>
      </c>
      <c r="D69" s="129">
        <v>122171.875</v>
      </c>
      <c r="E69" s="129">
        <v>127500</v>
      </c>
      <c r="F69" s="129">
        <v>126437.5</v>
      </c>
      <c r="G69" s="129">
        <v>121781.25</v>
      </c>
      <c r="H69" s="129">
        <v>127156.25</v>
      </c>
      <c r="I69" s="129">
        <v>127468.75</v>
      </c>
      <c r="J69" s="129">
        <v>126140.625</v>
      </c>
      <c r="K69" s="129">
        <v>123968.75</v>
      </c>
      <c r="L69" s="129">
        <v>123734.375</v>
      </c>
      <c r="M69" s="128">
        <f t="shared" si="26"/>
        <v>125037.5</v>
      </c>
      <c r="N69" s="129">
        <f t="shared" si="27"/>
        <v>2057.6790247144963</v>
      </c>
      <c r="O69" s="129">
        <f t="shared" si="28"/>
        <v>125078.125</v>
      </c>
      <c r="P69" s="129">
        <f t="shared" si="29"/>
        <v>121781.25</v>
      </c>
      <c r="Q69" s="130">
        <f t="shared" si="30"/>
        <v>127500</v>
      </c>
      <c r="S69" s="117" t="s">
        <v>20</v>
      </c>
      <c r="T69" s="128">
        <f t="shared" si="31"/>
        <v>124811.625</v>
      </c>
      <c r="U69" s="129">
        <f t="shared" si="25"/>
        <v>122952.875</v>
      </c>
      <c r="V69" s="129">
        <f t="shared" si="25"/>
        <v>128296</v>
      </c>
      <c r="W69" s="129">
        <f t="shared" si="25"/>
        <v>127187.5</v>
      </c>
      <c r="X69" s="129">
        <f t="shared" si="25"/>
        <v>122577.25</v>
      </c>
      <c r="Y69" s="129">
        <f t="shared" si="25"/>
        <v>127937.25</v>
      </c>
      <c r="Z69" s="129">
        <f t="shared" si="25"/>
        <v>128233.75</v>
      </c>
      <c r="AA69" s="129">
        <f t="shared" si="25"/>
        <v>126905.625</v>
      </c>
      <c r="AB69" s="129">
        <f t="shared" si="25"/>
        <v>124749.75</v>
      </c>
      <c r="AC69" s="130">
        <f t="shared" si="25"/>
        <v>124515.375</v>
      </c>
      <c r="AD69" s="129">
        <f t="shared" si="32"/>
        <v>125816.7</v>
      </c>
      <c r="AE69" s="129">
        <f t="shared" si="33"/>
        <v>2051.5403124847439</v>
      </c>
      <c r="AF69" s="129">
        <f t="shared" si="34"/>
        <v>125858.625</v>
      </c>
      <c r="AG69" s="129">
        <f t="shared" si="35"/>
        <v>122577.25</v>
      </c>
      <c r="AH69" s="130">
        <f t="shared" si="36"/>
        <v>128296</v>
      </c>
    </row>
    <row r="70" spans="2:34" x14ac:dyDescent="0.25">
      <c r="B70" s="120" t="s">
        <v>21</v>
      </c>
      <c r="C70" s="129">
        <v>123656.25</v>
      </c>
      <c r="D70" s="129">
        <v>125375</v>
      </c>
      <c r="E70" s="129">
        <v>123468.75</v>
      </c>
      <c r="F70" s="129">
        <v>126437.5</v>
      </c>
      <c r="G70" s="129">
        <v>122703.125</v>
      </c>
      <c r="H70" s="129">
        <v>126796.875</v>
      </c>
      <c r="I70" s="129">
        <v>126453.125</v>
      </c>
      <c r="J70" s="129">
        <v>123375</v>
      </c>
      <c r="K70" s="129">
        <v>123171.875</v>
      </c>
      <c r="L70" s="129">
        <v>123359.375</v>
      </c>
      <c r="M70" s="128">
        <f t="shared" si="26"/>
        <v>124479.6875</v>
      </c>
      <c r="N70" s="129">
        <f t="shared" si="27"/>
        <v>1514.6106463894441</v>
      </c>
      <c r="O70" s="129">
        <f t="shared" si="28"/>
        <v>123562.5</v>
      </c>
      <c r="P70" s="129">
        <f t="shared" si="29"/>
        <v>122703.125</v>
      </c>
      <c r="Q70" s="130">
        <f t="shared" si="30"/>
        <v>126796.875</v>
      </c>
      <c r="S70" s="117" t="s">
        <v>21</v>
      </c>
      <c r="T70" s="128">
        <f t="shared" si="31"/>
        <v>124437.25</v>
      </c>
      <c r="U70" s="129">
        <f t="shared" si="25"/>
        <v>126171</v>
      </c>
      <c r="V70" s="129">
        <f t="shared" si="25"/>
        <v>124233.75</v>
      </c>
      <c r="W70" s="129">
        <f t="shared" si="25"/>
        <v>127218.5</v>
      </c>
      <c r="X70" s="129">
        <f t="shared" si="25"/>
        <v>123484.125</v>
      </c>
      <c r="Y70" s="129">
        <f t="shared" si="25"/>
        <v>127530.875</v>
      </c>
      <c r="Z70" s="129">
        <f t="shared" si="25"/>
        <v>127203.125</v>
      </c>
      <c r="AA70" s="129">
        <f t="shared" si="25"/>
        <v>124156</v>
      </c>
      <c r="AB70" s="129">
        <f t="shared" si="25"/>
        <v>123936.875</v>
      </c>
      <c r="AC70" s="130">
        <f t="shared" si="25"/>
        <v>124155.375</v>
      </c>
      <c r="AD70" s="129">
        <f t="shared" si="32"/>
        <v>125252.6875</v>
      </c>
      <c r="AE70" s="129">
        <f t="shared" si="33"/>
        <v>1505.6967606912922</v>
      </c>
      <c r="AF70" s="129">
        <f t="shared" si="34"/>
        <v>124335.5</v>
      </c>
      <c r="AG70" s="129">
        <f t="shared" si="35"/>
        <v>123484.125</v>
      </c>
      <c r="AH70" s="130">
        <f t="shared" si="36"/>
        <v>127530.875</v>
      </c>
    </row>
    <row r="71" spans="2:34" x14ac:dyDescent="0.25">
      <c r="B71" s="121" t="s">
        <v>22</v>
      </c>
      <c r="C71" s="132">
        <v>119687.5</v>
      </c>
      <c r="D71" s="132">
        <v>118812.5</v>
      </c>
      <c r="E71" s="132">
        <v>128671.875</v>
      </c>
      <c r="F71" s="132">
        <v>125937.5</v>
      </c>
      <c r="G71" s="132">
        <v>119093.75</v>
      </c>
      <c r="H71" s="132">
        <v>126437.5</v>
      </c>
      <c r="I71" s="132">
        <v>126093.75</v>
      </c>
      <c r="J71" s="132">
        <v>126375</v>
      </c>
      <c r="K71" s="132">
        <v>121921.875</v>
      </c>
      <c r="L71" s="132">
        <v>121203.125</v>
      </c>
      <c r="M71" s="131">
        <f t="shared" si="26"/>
        <v>123423.4375</v>
      </c>
      <c r="N71" s="132">
        <f t="shared" si="27"/>
        <v>3463.2660056341688</v>
      </c>
      <c r="O71" s="132">
        <f t="shared" si="28"/>
        <v>123929.6875</v>
      </c>
      <c r="P71" s="132">
        <f t="shared" si="29"/>
        <v>118812.5</v>
      </c>
      <c r="Q71" s="133">
        <f t="shared" si="30"/>
        <v>128671.875</v>
      </c>
      <c r="S71" s="118" t="s">
        <v>22</v>
      </c>
      <c r="T71" s="131">
        <f t="shared" si="31"/>
        <v>120468.5</v>
      </c>
      <c r="U71" s="132">
        <f t="shared" si="25"/>
        <v>119562.5</v>
      </c>
      <c r="V71" s="132">
        <f t="shared" si="25"/>
        <v>129467.875</v>
      </c>
      <c r="W71" s="132">
        <f t="shared" si="25"/>
        <v>126702.5</v>
      </c>
      <c r="X71" s="132">
        <f t="shared" si="25"/>
        <v>119843.75</v>
      </c>
      <c r="Y71" s="132">
        <f t="shared" si="25"/>
        <v>127202.5</v>
      </c>
      <c r="Z71" s="132">
        <f t="shared" si="25"/>
        <v>126843.75</v>
      </c>
      <c r="AA71" s="132">
        <f t="shared" si="25"/>
        <v>127140</v>
      </c>
      <c r="AB71" s="132">
        <f t="shared" si="25"/>
        <v>122686.875</v>
      </c>
      <c r="AC71" s="133">
        <f t="shared" si="25"/>
        <v>121999.125</v>
      </c>
      <c r="AD71" s="132">
        <f t="shared" si="32"/>
        <v>124191.7375</v>
      </c>
      <c r="AE71" s="132">
        <f t="shared" si="33"/>
        <v>3467.0039152388122</v>
      </c>
      <c r="AF71" s="132">
        <f t="shared" si="34"/>
        <v>124694.6875</v>
      </c>
      <c r="AG71" s="132">
        <f t="shared" si="35"/>
        <v>119562.5</v>
      </c>
      <c r="AH71" s="133">
        <f t="shared" si="36"/>
        <v>129467.875</v>
      </c>
    </row>
    <row r="72" spans="2:34" x14ac:dyDescent="0.25">
      <c r="B72" s="119" t="s">
        <v>23</v>
      </c>
      <c r="C72" s="126">
        <v>95546.875</v>
      </c>
      <c r="D72" s="126">
        <v>103890.625</v>
      </c>
      <c r="E72" s="126">
        <v>104437.5</v>
      </c>
      <c r="F72" s="126">
        <v>104640.625</v>
      </c>
      <c r="G72" s="126">
        <v>104468.75</v>
      </c>
      <c r="H72" s="126">
        <v>104015.625</v>
      </c>
      <c r="I72" s="126">
        <v>102953.125</v>
      </c>
      <c r="J72" s="126">
        <v>99625</v>
      </c>
      <c r="K72" s="126">
        <v>98718.75</v>
      </c>
      <c r="L72" s="126">
        <v>98578.125</v>
      </c>
      <c r="M72" s="125">
        <f t="shared" si="26"/>
        <v>101687.5</v>
      </c>
      <c r="N72" s="126">
        <f t="shared" si="27"/>
        <v>3103.826708174121</v>
      </c>
      <c r="O72" s="126">
        <f t="shared" si="28"/>
        <v>103421.875</v>
      </c>
      <c r="P72" s="126">
        <f t="shared" si="29"/>
        <v>95546.875</v>
      </c>
      <c r="Q72" s="127">
        <f t="shared" si="30"/>
        <v>104640.625</v>
      </c>
      <c r="S72" s="116" t="s">
        <v>23</v>
      </c>
      <c r="T72" s="125">
        <f t="shared" si="31"/>
        <v>96264.875</v>
      </c>
      <c r="U72" s="126">
        <f t="shared" si="25"/>
        <v>104608.625</v>
      </c>
      <c r="V72" s="126">
        <f t="shared" si="25"/>
        <v>105140.5</v>
      </c>
      <c r="W72" s="126">
        <f t="shared" si="25"/>
        <v>105390.625</v>
      </c>
      <c r="X72" s="126">
        <f t="shared" si="25"/>
        <v>105186.75</v>
      </c>
      <c r="Y72" s="126">
        <f t="shared" si="25"/>
        <v>104749.625</v>
      </c>
      <c r="Z72" s="126">
        <f t="shared" si="25"/>
        <v>103703.125</v>
      </c>
      <c r="AA72" s="126">
        <f t="shared" si="25"/>
        <v>100312</v>
      </c>
      <c r="AB72" s="126">
        <f t="shared" si="25"/>
        <v>99436.75</v>
      </c>
      <c r="AC72" s="127">
        <f t="shared" si="25"/>
        <v>99281.125</v>
      </c>
      <c r="AD72" s="126">
        <f t="shared" si="32"/>
        <v>102407.4</v>
      </c>
      <c r="AE72" s="126">
        <f t="shared" si="33"/>
        <v>3111.6593241187252</v>
      </c>
      <c r="AF72" s="126">
        <f t="shared" si="34"/>
        <v>104155.875</v>
      </c>
      <c r="AG72" s="126">
        <f t="shared" si="35"/>
        <v>96264.875</v>
      </c>
      <c r="AH72" s="127">
        <f t="shared" si="36"/>
        <v>105390.625</v>
      </c>
    </row>
    <row r="73" spans="2:34" x14ac:dyDescent="0.25">
      <c r="B73" s="120" t="s">
        <v>24</v>
      </c>
      <c r="C73" s="129">
        <v>103734.375</v>
      </c>
      <c r="D73" s="129">
        <v>104515.625</v>
      </c>
      <c r="E73" s="129">
        <v>104625</v>
      </c>
      <c r="F73" s="129">
        <v>104546.875</v>
      </c>
      <c r="G73" s="129">
        <v>104875</v>
      </c>
      <c r="H73" s="129">
        <v>103500</v>
      </c>
      <c r="I73" s="129">
        <v>101187.5</v>
      </c>
      <c r="J73" s="129">
        <v>100312.5</v>
      </c>
      <c r="K73" s="129">
        <v>103953.125</v>
      </c>
      <c r="L73" s="129">
        <v>98890.625</v>
      </c>
      <c r="M73" s="128">
        <f t="shared" si="26"/>
        <v>103014.0625</v>
      </c>
      <c r="N73" s="129">
        <f t="shared" si="27"/>
        <v>1998.4179533836884</v>
      </c>
      <c r="O73" s="129">
        <f t="shared" si="28"/>
        <v>103843.75</v>
      </c>
      <c r="P73" s="129">
        <f t="shared" si="29"/>
        <v>98890.625</v>
      </c>
      <c r="Q73" s="130">
        <f t="shared" si="30"/>
        <v>104875</v>
      </c>
      <c r="S73" s="117" t="s">
        <v>24</v>
      </c>
      <c r="T73" s="128">
        <f t="shared" si="31"/>
        <v>104437.375</v>
      </c>
      <c r="U73" s="129">
        <f t="shared" si="25"/>
        <v>105233.625</v>
      </c>
      <c r="V73" s="129">
        <f t="shared" si="25"/>
        <v>105328</v>
      </c>
      <c r="W73" s="129">
        <f t="shared" si="25"/>
        <v>105280.875</v>
      </c>
      <c r="X73" s="129">
        <f t="shared" si="25"/>
        <v>105609</v>
      </c>
      <c r="Y73" s="129">
        <f t="shared" si="25"/>
        <v>104203</v>
      </c>
      <c r="Z73" s="129">
        <f t="shared" si="25"/>
        <v>101921.5</v>
      </c>
      <c r="AA73" s="129">
        <f t="shared" si="25"/>
        <v>101030.5</v>
      </c>
      <c r="AB73" s="129">
        <f t="shared" si="25"/>
        <v>104671.125</v>
      </c>
      <c r="AC73" s="130">
        <f t="shared" si="25"/>
        <v>99640.625</v>
      </c>
      <c r="AD73" s="129">
        <f t="shared" si="32"/>
        <v>103735.5625</v>
      </c>
      <c r="AE73" s="129">
        <f t="shared" si="33"/>
        <v>1991.0003023370564</v>
      </c>
      <c r="AF73" s="129">
        <f t="shared" si="34"/>
        <v>104554.25</v>
      </c>
      <c r="AG73" s="129">
        <f t="shared" si="35"/>
        <v>99640.625</v>
      </c>
      <c r="AH73" s="130">
        <f t="shared" si="36"/>
        <v>105609</v>
      </c>
    </row>
    <row r="74" spans="2:34" x14ac:dyDescent="0.25">
      <c r="B74" s="120" t="s">
        <v>25</v>
      </c>
      <c r="C74" s="129">
        <v>103093.75</v>
      </c>
      <c r="D74" s="129">
        <v>104953.125</v>
      </c>
      <c r="E74" s="129">
        <v>104968.75</v>
      </c>
      <c r="F74" s="129">
        <v>105109.375</v>
      </c>
      <c r="G74" s="129">
        <v>105375</v>
      </c>
      <c r="H74" s="129">
        <v>105046.875</v>
      </c>
      <c r="I74" s="129">
        <v>104093.75</v>
      </c>
      <c r="J74" s="129">
        <v>103578.125</v>
      </c>
      <c r="K74" s="129">
        <v>103421.875</v>
      </c>
      <c r="L74" s="129">
        <v>104562.5</v>
      </c>
      <c r="M74" s="128">
        <f t="shared" si="26"/>
        <v>104420.3125</v>
      </c>
      <c r="N74" s="129">
        <f t="shared" si="27"/>
        <v>771.76903371815195</v>
      </c>
      <c r="O74" s="129">
        <f t="shared" si="28"/>
        <v>104757.8125</v>
      </c>
      <c r="P74" s="129">
        <f t="shared" si="29"/>
        <v>103093.75</v>
      </c>
      <c r="Q74" s="130">
        <f t="shared" si="30"/>
        <v>105375</v>
      </c>
      <c r="S74" s="117" t="s">
        <v>25</v>
      </c>
      <c r="T74" s="128">
        <f t="shared" si="31"/>
        <v>103811.75</v>
      </c>
      <c r="U74" s="129">
        <f t="shared" si="25"/>
        <v>105687.125</v>
      </c>
      <c r="V74" s="129">
        <f t="shared" si="25"/>
        <v>105671.75</v>
      </c>
      <c r="W74" s="129">
        <f t="shared" si="25"/>
        <v>105843.375</v>
      </c>
      <c r="X74" s="129">
        <f t="shared" si="25"/>
        <v>106125</v>
      </c>
      <c r="Y74" s="129">
        <f t="shared" si="25"/>
        <v>105780.875</v>
      </c>
      <c r="Z74" s="129">
        <f t="shared" si="25"/>
        <v>104811.75</v>
      </c>
      <c r="AA74" s="129">
        <f t="shared" si="25"/>
        <v>104312.125</v>
      </c>
      <c r="AB74" s="129">
        <f t="shared" si="25"/>
        <v>104139.875</v>
      </c>
      <c r="AC74" s="130">
        <f t="shared" si="25"/>
        <v>105280.5</v>
      </c>
      <c r="AD74" s="129">
        <f t="shared" si="32"/>
        <v>105146.41250000001</v>
      </c>
      <c r="AE74" s="129">
        <f t="shared" si="33"/>
        <v>776.83577344651803</v>
      </c>
      <c r="AF74" s="129">
        <f t="shared" si="34"/>
        <v>105476.125</v>
      </c>
      <c r="AG74" s="129">
        <f t="shared" si="35"/>
        <v>103811.75</v>
      </c>
      <c r="AH74" s="130">
        <f t="shared" si="36"/>
        <v>106125</v>
      </c>
    </row>
    <row r="75" spans="2:34" x14ac:dyDescent="0.25">
      <c r="B75" s="120" t="s">
        <v>26</v>
      </c>
      <c r="C75" s="129">
        <v>107000</v>
      </c>
      <c r="D75" s="129">
        <v>108062.5</v>
      </c>
      <c r="E75" s="129">
        <v>107750</v>
      </c>
      <c r="F75" s="129">
        <v>107937.5</v>
      </c>
      <c r="G75" s="129">
        <v>108156.25</v>
      </c>
      <c r="H75" s="129">
        <v>105062.5</v>
      </c>
      <c r="I75" s="129">
        <v>103750</v>
      </c>
      <c r="J75" s="129">
        <v>101968.75</v>
      </c>
      <c r="K75" s="129">
        <v>107125</v>
      </c>
      <c r="L75" s="129">
        <v>102140.625</v>
      </c>
      <c r="M75" s="128">
        <f t="shared" si="26"/>
        <v>105895.3125</v>
      </c>
      <c r="N75" s="129">
        <f t="shared" si="27"/>
        <v>2344.4170925640024</v>
      </c>
      <c r="O75" s="129">
        <f t="shared" si="28"/>
        <v>107062.5</v>
      </c>
      <c r="P75" s="129">
        <f t="shared" si="29"/>
        <v>101968.75</v>
      </c>
      <c r="Q75" s="130">
        <f t="shared" si="30"/>
        <v>108156.25</v>
      </c>
      <c r="S75" s="117" t="s">
        <v>26</v>
      </c>
      <c r="T75" s="128">
        <f t="shared" si="31"/>
        <v>107718</v>
      </c>
      <c r="U75" s="129">
        <f t="shared" si="25"/>
        <v>108749.5</v>
      </c>
      <c r="V75" s="129">
        <f t="shared" si="25"/>
        <v>108500</v>
      </c>
      <c r="W75" s="129">
        <f t="shared" si="25"/>
        <v>108655.5</v>
      </c>
      <c r="X75" s="129">
        <f t="shared" si="25"/>
        <v>108890.25</v>
      </c>
      <c r="Y75" s="129">
        <f t="shared" si="25"/>
        <v>105812.5</v>
      </c>
      <c r="Z75" s="129">
        <f t="shared" si="25"/>
        <v>104500</v>
      </c>
      <c r="AA75" s="129">
        <f t="shared" si="25"/>
        <v>102718.75</v>
      </c>
      <c r="AB75" s="129">
        <f t="shared" si="25"/>
        <v>107875</v>
      </c>
      <c r="AC75" s="130">
        <f t="shared" si="25"/>
        <v>102858.625</v>
      </c>
      <c r="AD75" s="129">
        <f t="shared" si="32"/>
        <v>106627.8125</v>
      </c>
      <c r="AE75" s="129">
        <f t="shared" si="33"/>
        <v>2337.9613750886156</v>
      </c>
      <c r="AF75" s="129">
        <f t="shared" si="34"/>
        <v>107796.5</v>
      </c>
      <c r="AG75" s="129">
        <f t="shared" si="35"/>
        <v>102718.75</v>
      </c>
      <c r="AH75" s="130">
        <f t="shared" si="36"/>
        <v>108890.25</v>
      </c>
    </row>
    <row r="76" spans="2:34" x14ac:dyDescent="0.25">
      <c r="B76" s="121" t="s">
        <v>27</v>
      </c>
      <c r="C76" s="132">
        <v>108234.375</v>
      </c>
      <c r="D76" s="132">
        <v>109609.375</v>
      </c>
      <c r="E76" s="132">
        <v>109921.875</v>
      </c>
      <c r="F76" s="132">
        <v>109640.625</v>
      </c>
      <c r="G76" s="132">
        <v>109828.125</v>
      </c>
      <c r="H76" s="132">
        <v>110250</v>
      </c>
      <c r="I76" s="132">
        <v>108187.5</v>
      </c>
      <c r="J76" s="132">
        <v>104468.75</v>
      </c>
      <c r="K76" s="132">
        <v>103500</v>
      </c>
      <c r="L76" s="132">
        <v>103265.625</v>
      </c>
      <c r="M76" s="131">
        <f t="shared" si="26"/>
        <v>107690.625</v>
      </c>
      <c r="N76" s="132">
        <f t="shared" si="27"/>
        <v>2676.693389239791</v>
      </c>
      <c r="O76" s="132">
        <f t="shared" si="28"/>
        <v>108921.875</v>
      </c>
      <c r="P76" s="132">
        <f t="shared" si="29"/>
        <v>103265.625</v>
      </c>
      <c r="Q76" s="133">
        <f t="shared" si="30"/>
        <v>110250</v>
      </c>
      <c r="S76" s="118" t="s">
        <v>27</v>
      </c>
      <c r="T76" s="131">
        <f t="shared" si="31"/>
        <v>108952.375</v>
      </c>
      <c r="U76" s="132">
        <f t="shared" si="25"/>
        <v>110343.375</v>
      </c>
      <c r="V76" s="132">
        <f t="shared" si="25"/>
        <v>110655.875</v>
      </c>
      <c r="W76" s="132">
        <f t="shared" si="25"/>
        <v>110358.625</v>
      </c>
      <c r="X76" s="132">
        <f t="shared" si="25"/>
        <v>110578.125</v>
      </c>
      <c r="Y76" s="132">
        <f t="shared" si="25"/>
        <v>110984</v>
      </c>
      <c r="Z76" s="132">
        <f t="shared" si="25"/>
        <v>108890.5</v>
      </c>
      <c r="AA76" s="132">
        <f t="shared" si="25"/>
        <v>105218.75</v>
      </c>
      <c r="AB76" s="132">
        <f t="shared" si="25"/>
        <v>104218</v>
      </c>
      <c r="AC76" s="133">
        <f t="shared" si="25"/>
        <v>103999.625</v>
      </c>
      <c r="AD76" s="132">
        <f t="shared" si="32"/>
        <v>108419.925</v>
      </c>
      <c r="AE76" s="132">
        <f t="shared" si="33"/>
        <v>2676.5217886279202</v>
      </c>
      <c r="AF76" s="132">
        <f t="shared" si="34"/>
        <v>109647.875</v>
      </c>
      <c r="AG76" s="132">
        <f t="shared" si="35"/>
        <v>103999.625</v>
      </c>
      <c r="AH76" s="133">
        <f t="shared" si="36"/>
        <v>110984</v>
      </c>
    </row>
    <row r="77" spans="2:34" x14ac:dyDescent="0.25">
      <c r="B77" s="119" t="s">
        <v>28</v>
      </c>
      <c r="C77" s="126">
        <v>119312.5</v>
      </c>
      <c r="D77" s="126">
        <v>122015.625</v>
      </c>
      <c r="E77" s="126">
        <v>123171.875</v>
      </c>
      <c r="F77" s="126">
        <v>122656.25</v>
      </c>
      <c r="G77" s="126">
        <v>124656.25</v>
      </c>
      <c r="H77" s="126">
        <v>117187.5</v>
      </c>
      <c r="I77" s="126">
        <v>125343.75</v>
      </c>
      <c r="J77" s="126">
        <v>125250</v>
      </c>
      <c r="K77" s="126">
        <v>121890.625</v>
      </c>
      <c r="L77" s="126">
        <v>120359.375</v>
      </c>
      <c r="M77" s="125">
        <f t="shared" si="26"/>
        <v>122184.375</v>
      </c>
      <c r="N77" s="126">
        <f t="shared" si="27"/>
        <v>2516.9328898234453</v>
      </c>
      <c r="O77" s="126">
        <f t="shared" si="28"/>
        <v>122335.9375</v>
      </c>
      <c r="P77" s="126">
        <f t="shared" si="29"/>
        <v>117187.5</v>
      </c>
      <c r="Q77" s="127">
        <f t="shared" si="30"/>
        <v>125343.75</v>
      </c>
      <c r="S77" s="116" t="s">
        <v>28</v>
      </c>
      <c r="T77" s="125">
        <f t="shared" si="31"/>
        <v>120093.5</v>
      </c>
      <c r="U77" s="126">
        <f t="shared" ref="U77:U86" si="37">D19+D77</f>
        <v>122780.625</v>
      </c>
      <c r="V77" s="126">
        <f t="shared" ref="V77:V86" si="38">E19+E77</f>
        <v>123967.875</v>
      </c>
      <c r="W77" s="126">
        <f t="shared" ref="W77:W86" si="39">F19+F77</f>
        <v>123421.25</v>
      </c>
      <c r="X77" s="126">
        <f t="shared" ref="X77:X86" si="40">G19+G77</f>
        <v>125421.25</v>
      </c>
      <c r="Y77" s="126">
        <f t="shared" ref="Y77:Y86" si="41">H19+H77</f>
        <v>117937.5</v>
      </c>
      <c r="Z77" s="126">
        <f t="shared" ref="Z77:Z86" si="42">I19+I77</f>
        <v>126108.75</v>
      </c>
      <c r="AA77" s="126">
        <f t="shared" ref="AA77:AA86" si="43">J19+J77</f>
        <v>126000</v>
      </c>
      <c r="AB77" s="126">
        <f t="shared" ref="AB77:AB86" si="44">K19+K77</f>
        <v>122624.625</v>
      </c>
      <c r="AC77" s="127">
        <f t="shared" ref="AC77:AC86" si="45">L19+L77</f>
        <v>121109.375</v>
      </c>
      <c r="AD77" s="126">
        <f t="shared" si="32"/>
        <v>122946.47500000001</v>
      </c>
      <c r="AE77" s="126">
        <f t="shared" si="33"/>
        <v>2518.9780788794096</v>
      </c>
      <c r="AF77" s="126">
        <f t="shared" si="34"/>
        <v>123100.9375</v>
      </c>
      <c r="AG77" s="126">
        <f t="shared" si="35"/>
        <v>117937.5</v>
      </c>
      <c r="AH77" s="127">
        <f t="shared" si="36"/>
        <v>126108.75</v>
      </c>
    </row>
    <row r="78" spans="2:34" x14ac:dyDescent="0.25">
      <c r="B78" s="120" t="s">
        <v>29</v>
      </c>
      <c r="C78" s="129">
        <v>117750</v>
      </c>
      <c r="D78" s="129">
        <v>118296.875</v>
      </c>
      <c r="E78" s="129">
        <v>125234.375</v>
      </c>
      <c r="F78" s="129">
        <v>118890.625</v>
      </c>
      <c r="G78" s="129">
        <v>125203.125</v>
      </c>
      <c r="H78" s="129">
        <v>124828.125</v>
      </c>
      <c r="I78" s="129">
        <v>125921.875</v>
      </c>
      <c r="J78" s="129">
        <v>126375</v>
      </c>
      <c r="K78" s="129">
        <v>123703.125</v>
      </c>
      <c r="L78" s="129">
        <v>121484.375</v>
      </c>
      <c r="M78" s="128">
        <f t="shared" si="26"/>
        <v>122768.75</v>
      </c>
      <c r="N78" s="129">
        <f t="shared" si="27"/>
        <v>3192.8325492421304</v>
      </c>
      <c r="O78" s="129">
        <f t="shared" si="28"/>
        <v>124265.625</v>
      </c>
      <c r="P78" s="129">
        <f t="shared" si="29"/>
        <v>117750</v>
      </c>
      <c r="Q78" s="130">
        <f t="shared" si="30"/>
        <v>126375</v>
      </c>
      <c r="S78" s="117" t="s">
        <v>29</v>
      </c>
      <c r="T78" s="128">
        <f t="shared" si="31"/>
        <v>118500</v>
      </c>
      <c r="U78" s="129">
        <f t="shared" si="37"/>
        <v>119077.875</v>
      </c>
      <c r="V78" s="129">
        <f t="shared" si="38"/>
        <v>125984.375</v>
      </c>
      <c r="W78" s="129">
        <f t="shared" si="39"/>
        <v>119671.625</v>
      </c>
      <c r="X78" s="129">
        <f t="shared" si="40"/>
        <v>125968.125</v>
      </c>
      <c r="Y78" s="129">
        <f t="shared" si="41"/>
        <v>125578.125</v>
      </c>
      <c r="Z78" s="129">
        <f t="shared" si="42"/>
        <v>126655.875</v>
      </c>
      <c r="AA78" s="129">
        <f t="shared" si="43"/>
        <v>127156</v>
      </c>
      <c r="AB78" s="129">
        <f t="shared" si="44"/>
        <v>124453.125</v>
      </c>
      <c r="AC78" s="130">
        <f t="shared" si="45"/>
        <v>122234.375</v>
      </c>
      <c r="AD78" s="129">
        <f t="shared" si="32"/>
        <v>123527.95</v>
      </c>
      <c r="AE78" s="129">
        <f t="shared" si="33"/>
        <v>3187.8257986439598</v>
      </c>
      <c r="AF78" s="129">
        <f t="shared" si="34"/>
        <v>125015.625</v>
      </c>
      <c r="AG78" s="129">
        <f t="shared" si="35"/>
        <v>118500</v>
      </c>
      <c r="AH78" s="130">
        <f t="shared" si="36"/>
        <v>127156</v>
      </c>
    </row>
    <row r="79" spans="2:34" x14ac:dyDescent="0.25">
      <c r="B79" s="120" t="s">
        <v>30</v>
      </c>
      <c r="C79" s="129">
        <v>122812.5</v>
      </c>
      <c r="D79" s="129">
        <v>118953.125</v>
      </c>
      <c r="E79" s="129">
        <v>118140.625</v>
      </c>
      <c r="F79" s="129">
        <v>121718.75</v>
      </c>
      <c r="G79" s="129">
        <v>124750</v>
      </c>
      <c r="H79" s="129">
        <v>122140.625</v>
      </c>
      <c r="I79" s="129">
        <v>125218.75</v>
      </c>
      <c r="J79" s="129">
        <v>125343.75</v>
      </c>
      <c r="K79" s="129">
        <v>120984.375</v>
      </c>
      <c r="L79" s="129">
        <v>121203.125</v>
      </c>
      <c r="M79" s="128">
        <f t="shared" si="26"/>
        <v>122126.5625</v>
      </c>
      <c r="N79" s="129">
        <f t="shared" si="27"/>
        <v>2356.8431158344524</v>
      </c>
      <c r="O79" s="129">
        <f t="shared" si="28"/>
        <v>121929.6875</v>
      </c>
      <c r="P79" s="129">
        <f t="shared" si="29"/>
        <v>118140.625</v>
      </c>
      <c r="Q79" s="130">
        <f t="shared" si="30"/>
        <v>125343.75</v>
      </c>
      <c r="S79" s="117" t="s">
        <v>30</v>
      </c>
      <c r="T79" s="128">
        <f t="shared" si="31"/>
        <v>123577.5</v>
      </c>
      <c r="U79" s="129">
        <f t="shared" si="37"/>
        <v>119734.125</v>
      </c>
      <c r="V79" s="129">
        <f t="shared" si="38"/>
        <v>118905.625</v>
      </c>
      <c r="W79" s="129">
        <f t="shared" si="39"/>
        <v>122468.75</v>
      </c>
      <c r="X79" s="129">
        <f t="shared" si="40"/>
        <v>125468</v>
      </c>
      <c r="Y79" s="129">
        <f t="shared" si="41"/>
        <v>122890.625</v>
      </c>
      <c r="Z79" s="129">
        <f t="shared" si="42"/>
        <v>125952.75</v>
      </c>
      <c r="AA79" s="129">
        <f t="shared" si="43"/>
        <v>126061.75</v>
      </c>
      <c r="AB79" s="129">
        <f t="shared" si="44"/>
        <v>121780.375</v>
      </c>
      <c r="AC79" s="130">
        <f t="shared" si="45"/>
        <v>121953.125</v>
      </c>
      <c r="AD79" s="129">
        <f t="shared" si="32"/>
        <v>122879.2625</v>
      </c>
      <c r="AE79" s="129">
        <f t="shared" si="33"/>
        <v>2338.3598622017635</v>
      </c>
      <c r="AF79" s="129">
        <f t="shared" si="34"/>
        <v>122679.6875</v>
      </c>
      <c r="AG79" s="129">
        <f t="shared" si="35"/>
        <v>118905.625</v>
      </c>
      <c r="AH79" s="130">
        <f t="shared" si="36"/>
        <v>126061.75</v>
      </c>
    </row>
    <row r="80" spans="2:34" x14ac:dyDescent="0.25">
      <c r="B80" s="120" t="s">
        <v>31</v>
      </c>
      <c r="C80" s="129">
        <v>117718.75</v>
      </c>
      <c r="D80" s="129">
        <v>116671.875</v>
      </c>
      <c r="E80" s="129">
        <v>123578.125</v>
      </c>
      <c r="F80" s="129">
        <v>117703.125</v>
      </c>
      <c r="G80" s="129">
        <v>122718.75</v>
      </c>
      <c r="H80" s="129">
        <v>123406.25</v>
      </c>
      <c r="I80" s="129">
        <v>124156.25</v>
      </c>
      <c r="J80" s="129">
        <v>123984.375</v>
      </c>
      <c r="K80" s="129">
        <v>120890.625</v>
      </c>
      <c r="L80" s="129">
        <v>119218.75</v>
      </c>
      <c r="M80" s="128">
        <f t="shared" si="26"/>
        <v>121004.6875</v>
      </c>
      <c r="N80" s="129">
        <f t="shared" si="27"/>
        <v>2789.4896381607605</v>
      </c>
      <c r="O80" s="129">
        <f t="shared" si="28"/>
        <v>121804.6875</v>
      </c>
      <c r="P80" s="129">
        <f t="shared" si="29"/>
        <v>116671.875</v>
      </c>
      <c r="Q80" s="130">
        <f t="shared" si="30"/>
        <v>124156.25</v>
      </c>
      <c r="S80" s="117" t="s">
        <v>31</v>
      </c>
      <c r="T80" s="128">
        <f t="shared" si="31"/>
        <v>118483.75</v>
      </c>
      <c r="U80" s="129">
        <f t="shared" si="37"/>
        <v>117421.875</v>
      </c>
      <c r="V80" s="129">
        <f t="shared" si="38"/>
        <v>124343.125</v>
      </c>
      <c r="W80" s="129">
        <f t="shared" si="39"/>
        <v>118468.125</v>
      </c>
      <c r="X80" s="129">
        <f t="shared" si="40"/>
        <v>123483.75</v>
      </c>
      <c r="Y80" s="129">
        <f t="shared" si="41"/>
        <v>124156.25</v>
      </c>
      <c r="Z80" s="129">
        <f t="shared" si="42"/>
        <v>124890.25</v>
      </c>
      <c r="AA80" s="129">
        <f t="shared" si="43"/>
        <v>124734.375</v>
      </c>
      <c r="AB80" s="129">
        <f t="shared" si="44"/>
        <v>121640.625</v>
      </c>
      <c r="AC80" s="130">
        <f t="shared" si="45"/>
        <v>119968.75</v>
      </c>
      <c r="AD80" s="129">
        <f t="shared" si="32"/>
        <v>121759.08749999999</v>
      </c>
      <c r="AE80" s="129">
        <f t="shared" si="33"/>
        <v>2786.460780525405</v>
      </c>
      <c r="AF80" s="129">
        <f t="shared" si="34"/>
        <v>122562.1875</v>
      </c>
      <c r="AG80" s="129">
        <f t="shared" si="35"/>
        <v>117421.875</v>
      </c>
      <c r="AH80" s="130">
        <f t="shared" si="36"/>
        <v>124890.25</v>
      </c>
    </row>
    <row r="81" spans="2:34" x14ac:dyDescent="0.25">
      <c r="B81" s="121" t="s">
        <v>32</v>
      </c>
      <c r="C81" s="132">
        <v>116921.875</v>
      </c>
      <c r="D81" s="132">
        <v>121109.375</v>
      </c>
      <c r="E81" s="132">
        <v>122765.625</v>
      </c>
      <c r="F81" s="132">
        <v>119531.25</v>
      </c>
      <c r="G81" s="132">
        <v>123000</v>
      </c>
      <c r="H81" s="132">
        <v>122171.875</v>
      </c>
      <c r="I81" s="132">
        <v>123734.375</v>
      </c>
      <c r="J81" s="132">
        <v>124140.625</v>
      </c>
      <c r="K81" s="132">
        <v>121953.125</v>
      </c>
      <c r="L81" s="132">
        <v>120953.125</v>
      </c>
      <c r="M81" s="131">
        <f t="shared" si="26"/>
        <v>121628.125</v>
      </c>
      <c r="N81" s="132">
        <f t="shared" si="27"/>
        <v>2039.5240138632837</v>
      </c>
      <c r="O81" s="132">
        <f t="shared" si="28"/>
        <v>122062.5</v>
      </c>
      <c r="P81" s="132">
        <f t="shared" si="29"/>
        <v>116921.875</v>
      </c>
      <c r="Q81" s="133">
        <f t="shared" si="30"/>
        <v>124140.625</v>
      </c>
      <c r="S81" s="118" t="s">
        <v>32</v>
      </c>
      <c r="T81" s="131">
        <f t="shared" si="31"/>
        <v>117702.875</v>
      </c>
      <c r="U81" s="132">
        <f t="shared" si="37"/>
        <v>121890.375</v>
      </c>
      <c r="V81" s="132">
        <f t="shared" si="38"/>
        <v>123546.625</v>
      </c>
      <c r="W81" s="132">
        <f t="shared" si="39"/>
        <v>120281.25</v>
      </c>
      <c r="X81" s="132">
        <f t="shared" si="40"/>
        <v>123734</v>
      </c>
      <c r="Y81" s="132">
        <f t="shared" si="41"/>
        <v>122921.875</v>
      </c>
      <c r="Z81" s="132">
        <f t="shared" si="42"/>
        <v>124484.375</v>
      </c>
      <c r="AA81" s="132">
        <f t="shared" si="43"/>
        <v>124874.625</v>
      </c>
      <c r="AB81" s="132">
        <f t="shared" si="44"/>
        <v>122734.125</v>
      </c>
      <c r="AC81" s="133">
        <f t="shared" si="45"/>
        <v>121703.125</v>
      </c>
      <c r="AD81" s="132">
        <f t="shared" si="32"/>
        <v>122387.325</v>
      </c>
      <c r="AE81" s="132">
        <f t="shared" si="33"/>
        <v>2030.8253649994131</v>
      </c>
      <c r="AF81" s="132">
        <f t="shared" si="34"/>
        <v>122828</v>
      </c>
      <c r="AG81" s="132">
        <f t="shared" si="35"/>
        <v>117702.875</v>
      </c>
      <c r="AH81" s="133">
        <f t="shared" si="36"/>
        <v>124874.625</v>
      </c>
    </row>
    <row r="82" spans="2:34" x14ac:dyDescent="0.25">
      <c r="B82" s="120" t="s">
        <v>33</v>
      </c>
      <c r="C82" s="129">
        <v>144875</v>
      </c>
      <c r="D82" s="129">
        <v>147640.625</v>
      </c>
      <c r="E82" s="129">
        <v>144250</v>
      </c>
      <c r="F82" s="129">
        <v>147843.75</v>
      </c>
      <c r="G82" s="129">
        <v>142234.375</v>
      </c>
      <c r="H82" s="129">
        <v>148500</v>
      </c>
      <c r="I82" s="129">
        <v>148125</v>
      </c>
      <c r="J82" s="129">
        <v>146078.125</v>
      </c>
      <c r="K82" s="129">
        <v>148156.25</v>
      </c>
      <c r="L82" s="129">
        <v>143859.375</v>
      </c>
      <c r="M82" s="128">
        <f t="shared" si="26"/>
        <v>146156.25</v>
      </c>
      <c r="N82" s="129">
        <f t="shared" si="27"/>
        <v>2106.143357834409</v>
      </c>
      <c r="O82" s="129">
        <f t="shared" si="28"/>
        <v>146859.375</v>
      </c>
      <c r="P82" s="129">
        <f t="shared" si="29"/>
        <v>142234.375</v>
      </c>
      <c r="Q82" s="130">
        <f t="shared" si="30"/>
        <v>148500</v>
      </c>
      <c r="S82" s="117" t="s">
        <v>33</v>
      </c>
      <c r="T82" s="128">
        <f t="shared" si="31"/>
        <v>146578</v>
      </c>
      <c r="U82" s="129">
        <f t="shared" si="37"/>
        <v>149327.625</v>
      </c>
      <c r="V82" s="129">
        <f t="shared" si="38"/>
        <v>145984</v>
      </c>
      <c r="W82" s="129">
        <f t="shared" si="39"/>
        <v>149546.75</v>
      </c>
      <c r="X82" s="129">
        <f t="shared" si="40"/>
        <v>143952.375</v>
      </c>
      <c r="Y82" s="129">
        <f t="shared" si="41"/>
        <v>150187</v>
      </c>
      <c r="Z82" s="129">
        <f t="shared" si="42"/>
        <v>149859</v>
      </c>
      <c r="AA82" s="129">
        <f t="shared" si="43"/>
        <v>147812.125</v>
      </c>
      <c r="AB82" s="129">
        <f t="shared" si="44"/>
        <v>149859.25</v>
      </c>
      <c r="AC82" s="130">
        <f t="shared" si="45"/>
        <v>145562.375</v>
      </c>
      <c r="AD82" s="129">
        <f t="shared" si="32"/>
        <v>147866.85</v>
      </c>
      <c r="AE82" s="129">
        <f t="shared" si="33"/>
        <v>2100.4836547209788</v>
      </c>
      <c r="AF82" s="129">
        <f t="shared" si="34"/>
        <v>148569.875</v>
      </c>
      <c r="AG82" s="129">
        <f t="shared" si="35"/>
        <v>143952.375</v>
      </c>
      <c r="AH82" s="130">
        <f t="shared" si="36"/>
        <v>150187</v>
      </c>
    </row>
    <row r="83" spans="2:34" x14ac:dyDescent="0.25">
      <c r="B83" s="120" t="s">
        <v>34</v>
      </c>
      <c r="C83" s="129">
        <v>150312.5</v>
      </c>
      <c r="D83" s="129">
        <v>154687.5</v>
      </c>
      <c r="E83" s="129">
        <v>149750</v>
      </c>
      <c r="F83" s="129">
        <v>154000</v>
      </c>
      <c r="G83" s="129">
        <v>150703.125</v>
      </c>
      <c r="H83" s="129">
        <v>155000</v>
      </c>
      <c r="I83" s="129">
        <v>154812.5</v>
      </c>
      <c r="J83" s="129">
        <v>153093.75</v>
      </c>
      <c r="K83" s="129">
        <v>151687.5</v>
      </c>
      <c r="L83" s="129">
        <v>151546.875</v>
      </c>
      <c r="M83" s="128">
        <f t="shared" si="26"/>
        <v>152559.375</v>
      </c>
      <c r="N83" s="129">
        <f t="shared" si="27"/>
        <v>1899.8715005889214</v>
      </c>
      <c r="O83" s="129">
        <f t="shared" si="28"/>
        <v>152390.625</v>
      </c>
      <c r="P83" s="129">
        <f t="shared" si="29"/>
        <v>149750</v>
      </c>
      <c r="Q83" s="130">
        <f t="shared" si="30"/>
        <v>155000</v>
      </c>
      <c r="S83" s="117" t="s">
        <v>34</v>
      </c>
      <c r="T83" s="128">
        <f t="shared" si="31"/>
        <v>152468.5</v>
      </c>
      <c r="U83" s="129">
        <f t="shared" si="37"/>
        <v>156827.5</v>
      </c>
      <c r="V83" s="129">
        <f t="shared" si="38"/>
        <v>151906</v>
      </c>
      <c r="W83" s="129">
        <f t="shared" si="39"/>
        <v>156187</v>
      </c>
      <c r="X83" s="129">
        <f t="shared" si="40"/>
        <v>152890.125</v>
      </c>
      <c r="Y83" s="129">
        <f t="shared" si="41"/>
        <v>157171</v>
      </c>
      <c r="Z83" s="129">
        <f t="shared" si="42"/>
        <v>156999.5</v>
      </c>
      <c r="AA83" s="129">
        <f t="shared" si="43"/>
        <v>155327.75</v>
      </c>
      <c r="AB83" s="129">
        <f t="shared" si="44"/>
        <v>153827.5</v>
      </c>
      <c r="AC83" s="130">
        <f t="shared" si="45"/>
        <v>153655.875</v>
      </c>
      <c r="AD83" s="129">
        <f t="shared" si="32"/>
        <v>154726.07500000001</v>
      </c>
      <c r="AE83" s="129">
        <f t="shared" si="33"/>
        <v>1908.7002524623922</v>
      </c>
      <c r="AF83" s="129">
        <f t="shared" si="34"/>
        <v>154577.625</v>
      </c>
      <c r="AG83" s="129">
        <f t="shared" si="35"/>
        <v>151906</v>
      </c>
      <c r="AH83" s="130">
        <f t="shared" si="36"/>
        <v>157171</v>
      </c>
    </row>
    <row r="84" spans="2:34" x14ac:dyDescent="0.25">
      <c r="B84" s="120" t="s">
        <v>35</v>
      </c>
      <c r="C84" s="129">
        <v>151359.375</v>
      </c>
      <c r="D84" s="129">
        <v>153359.375</v>
      </c>
      <c r="E84" s="129">
        <v>148140.625</v>
      </c>
      <c r="F84" s="129">
        <v>153671.875</v>
      </c>
      <c r="G84" s="129">
        <v>148765.625</v>
      </c>
      <c r="H84" s="129">
        <v>154109.375</v>
      </c>
      <c r="I84" s="129">
        <v>154328.125</v>
      </c>
      <c r="J84" s="129">
        <v>151750</v>
      </c>
      <c r="K84" s="129">
        <v>150984.375</v>
      </c>
      <c r="L84" s="129">
        <v>150843.75</v>
      </c>
      <c r="M84" s="128">
        <f t="shared" si="26"/>
        <v>151731.25</v>
      </c>
      <c r="N84" s="129">
        <f t="shared" si="27"/>
        <v>2049.089927565406</v>
      </c>
      <c r="O84" s="129">
        <f t="shared" si="28"/>
        <v>151554.6875</v>
      </c>
      <c r="P84" s="129">
        <f t="shared" si="29"/>
        <v>148140.625</v>
      </c>
      <c r="Q84" s="130">
        <f t="shared" si="30"/>
        <v>154328.125</v>
      </c>
      <c r="S84" s="117" t="s">
        <v>35</v>
      </c>
      <c r="T84" s="128">
        <f t="shared" si="31"/>
        <v>154124.375</v>
      </c>
      <c r="U84" s="129">
        <f t="shared" si="37"/>
        <v>156093.375</v>
      </c>
      <c r="V84" s="129">
        <f t="shared" si="38"/>
        <v>150858.625</v>
      </c>
      <c r="W84" s="129">
        <f t="shared" si="39"/>
        <v>156389.875</v>
      </c>
      <c r="X84" s="129">
        <f t="shared" si="40"/>
        <v>151499.625</v>
      </c>
      <c r="Y84" s="129">
        <f t="shared" si="41"/>
        <v>156874.375</v>
      </c>
      <c r="Z84" s="129">
        <f t="shared" si="42"/>
        <v>157078.125</v>
      </c>
      <c r="AA84" s="129">
        <f t="shared" si="43"/>
        <v>154484</v>
      </c>
      <c r="AB84" s="129">
        <f t="shared" si="44"/>
        <v>153702.375</v>
      </c>
      <c r="AC84" s="130">
        <f t="shared" si="45"/>
        <v>153530.75</v>
      </c>
      <c r="AD84" s="129">
        <f t="shared" si="32"/>
        <v>154463.54999999999</v>
      </c>
      <c r="AE84" s="129">
        <f t="shared" si="33"/>
        <v>2058.1650544234785</v>
      </c>
      <c r="AF84" s="129">
        <f t="shared" si="34"/>
        <v>154304.1875</v>
      </c>
      <c r="AG84" s="129">
        <f t="shared" si="35"/>
        <v>150858.625</v>
      </c>
      <c r="AH84" s="130">
        <f t="shared" si="36"/>
        <v>157078.125</v>
      </c>
    </row>
    <row r="85" spans="2:34" x14ac:dyDescent="0.25">
      <c r="B85" s="120" t="s">
        <v>36</v>
      </c>
      <c r="C85" s="129">
        <v>148281.25</v>
      </c>
      <c r="D85" s="129">
        <v>155000</v>
      </c>
      <c r="E85" s="129">
        <v>148546.875</v>
      </c>
      <c r="F85" s="129">
        <v>154343.75</v>
      </c>
      <c r="G85" s="129">
        <v>153109.375</v>
      </c>
      <c r="H85" s="129">
        <v>155640.625</v>
      </c>
      <c r="I85" s="129">
        <v>155359.375</v>
      </c>
      <c r="J85" s="129">
        <v>152500</v>
      </c>
      <c r="K85" s="129">
        <v>151593.75</v>
      </c>
      <c r="L85" s="129">
        <v>151000</v>
      </c>
      <c r="M85" s="128">
        <f t="shared" si="26"/>
        <v>152537.5</v>
      </c>
      <c r="N85" s="129">
        <f t="shared" si="27"/>
        <v>2540.5231375643875</v>
      </c>
      <c r="O85" s="129">
        <f t="shared" si="28"/>
        <v>152804.6875</v>
      </c>
      <c r="P85" s="129">
        <f t="shared" si="29"/>
        <v>148281.25</v>
      </c>
      <c r="Q85" s="130">
        <f t="shared" si="30"/>
        <v>155640.625</v>
      </c>
      <c r="S85" s="117" t="s">
        <v>36</v>
      </c>
      <c r="T85" s="128">
        <f t="shared" si="31"/>
        <v>156312.25</v>
      </c>
      <c r="U85" s="129">
        <f t="shared" si="37"/>
        <v>162968</v>
      </c>
      <c r="V85" s="129">
        <f t="shared" si="38"/>
        <v>156499.875</v>
      </c>
      <c r="W85" s="129">
        <f t="shared" si="39"/>
        <v>162249.75</v>
      </c>
      <c r="X85" s="129">
        <f t="shared" si="40"/>
        <v>160937.375</v>
      </c>
      <c r="Y85" s="129">
        <f t="shared" si="41"/>
        <v>163468.625</v>
      </c>
      <c r="Z85" s="129">
        <f t="shared" si="42"/>
        <v>163374.375</v>
      </c>
      <c r="AA85" s="129">
        <f t="shared" si="43"/>
        <v>160421</v>
      </c>
      <c r="AB85" s="129">
        <f t="shared" si="44"/>
        <v>159452.75</v>
      </c>
      <c r="AC85" s="130">
        <f t="shared" si="45"/>
        <v>158890</v>
      </c>
      <c r="AD85" s="129">
        <f t="shared" si="32"/>
        <v>160457.4</v>
      </c>
      <c r="AE85" s="129">
        <f t="shared" si="33"/>
        <v>2522.5758269078851</v>
      </c>
      <c r="AF85" s="129">
        <f t="shared" si="34"/>
        <v>160679.1875</v>
      </c>
      <c r="AG85" s="129">
        <f t="shared" si="35"/>
        <v>156312.25</v>
      </c>
      <c r="AH85" s="130">
        <f t="shared" si="36"/>
        <v>163468.625</v>
      </c>
    </row>
    <row r="86" spans="2:34" x14ac:dyDescent="0.25">
      <c r="B86" s="121" t="s">
        <v>37</v>
      </c>
      <c r="C86" s="132">
        <v>148031.25</v>
      </c>
      <c r="D86" s="132">
        <v>155546.875</v>
      </c>
      <c r="E86" s="132">
        <v>150625</v>
      </c>
      <c r="F86" s="132">
        <v>155875</v>
      </c>
      <c r="G86" s="132">
        <v>149906.25</v>
      </c>
      <c r="H86" s="132">
        <v>156078.125</v>
      </c>
      <c r="I86" s="132">
        <v>156218.75</v>
      </c>
      <c r="J86" s="132">
        <v>154203.125</v>
      </c>
      <c r="K86" s="132">
        <v>152593.75</v>
      </c>
      <c r="L86" s="132">
        <v>150203.125</v>
      </c>
      <c r="M86" s="131">
        <f t="shared" si="26"/>
        <v>152928.125</v>
      </c>
      <c r="N86" s="132">
        <f t="shared" si="27"/>
        <v>2896.052337342162</v>
      </c>
      <c r="O86" s="132">
        <f t="shared" si="28"/>
        <v>153398.4375</v>
      </c>
      <c r="P86" s="132">
        <f t="shared" si="29"/>
        <v>148031.25</v>
      </c>
      <c r="Q86" s="133">
        <f t="shared" si="30"/>
        <v>156218.75</v>
      </c>
      <c r="S86" s="118" t="s">
        <v>37</v>
      </c>
      <c r="T86" s="131">
        <f t="shared" si="31"/>
        <v>164327.25</v>
      </c>
      <c r="U86" s="132">
        <f t="shared" si="37"/>
        <v>171936.875</v>
      </c>
      <c r="V86" s="132">
        <f t="shared" si="38"/>
        <v>166937</v>
      </c>
      <c r="W86" s="132">
        <f t="shared" si="39"/>
        <v>172156</v>
      </c>
      <c r="X86" s="132">
        <f t="shared" si="40"/>
        <v>166124.25</v>
      </c>
      <c r="Y86" s="132">
        <f t="shared" si="41"/>
        <v>173203.125</v>
      </c>
      <c r="Z86" s="132">
        <f t="shared" si="42"/>
        <v>172671.75</v>
      </c>
      <c r="AA86" s="132">
        <f t="shared" si="43"/>
        <v>170703.125</v>
      </c>
      <c r="AB86" s="132">
        <f t="shared" si="44"/>
        <v>169093.75</v>
      </c>
      <c r="AC86" s="133">
        <f t="shared" si="45"/>
        <v>166515.125</v>
      </c>
      <c r="AD86" s="132">
        <f t="shared" si="32"/>
        <v>169366.82500000001</v>
      </c>
      <c r="AE86" s="132">
        <f t="shared" si="33"/>
        <v>3030.3877640699711</v>
      </c>
      <c r="AF86" s="132">
        <f t="shared" si="34"/>
        <v>169898.4375</v>
      </c>
      <c r="AG86" s="132">
        <f t="shared" si="35"/>
        <v>164327.25</v>
      </c>
      <c r="AH86" s="133">
        <f t="shared" si="36"/>
        <v>173203.125</v>
      </c>
    </row>
    <row r="89" spans="2:34" x14ac:dyDescent="0.25">
      <c r="B89" s="166" t="s">
        <v>50</v>
      </c>
      <c r="C89" s="167">
        <v>1</v>
      </c>
      <c r="D89" s="167">
        <v>2</v>
      </c>
      <c r="E89" s="167">
        <v>3</v>
      </c>
      <c r="F89" s="167">
        <v>4</v>
      </c>
      <c r="G89" s="167">
        <v>5</v>
      </c>
      <c r="H89" s="167">
        <v>6</v>
      </c>
      <c r="I89" s="167">
        <v>7</v>
      </c>
      <c r="J89" s="167">
        <v>8</v>
      </c>
      <c r="K89" s="167">
        <v>9</v>
      </c>
      <c r="L89" s="167">
        <v>10</v>
      </c>
      <c r="M89" s="168" t="s">
        <v>45</v>
      </c>
      <c r="N89" s="169" t="s">
        <v>46</v>
      </c>
      <c r="O89" s="169" t="s">
        <v>47</v>
      </c>
      <c r="P89" s="169" t="s">
        <v>43</v>
      </c>
      <c r="Q89" s="170" t="s">
        <v>44</v>
      </c>
      <c r="S89" s="166" t="s">
        <v>56</v>
      </c>
      <c r="T89" s="169">
        <v>1</v>
      </c>
      <c r="U89" s="169">
        <v>2</v>
      </c>
      <c r="V89" s="169">
        <v>3</v>
      </c>
      <c r="W89" s="169">
        <v>4</v>
      </c>
      <c r="X89" s="169">
        <v>5</v>
      </c>
      <c r="Y89" s="169">
        <v>6</v>
      </c>
      <c r="Z89" s="169">
        <v>7</v>
      </c>
      <c r="AA89" s="169">
        <v>8</v>
      </c>
      <c r="AB89" s="169">
        <v>9</v>
      </c>
      <c r="AC89" s="169">
        <v>10</v>
      </c>
      <c r="AD89" s="168" t="s">
        <v>45</v>
      </c>
      <c r="AE89" s="169" t="s">
        <v>46</v>
      </c>
      <c r="AF89" s="169" t="s">
        <v>47</v>
      </c>
      <c r="AG89" s="169" t="s">
        <v>43</v>
      </c>
      <c r="AH89" s="170" t="s">
        <v>44</v>
      </c>
    </row>
    <row r="90" spans="2:34" x14ac:dyDescent="0.25">
      <c r="B90" s="25" t="s">
        <v>58</v>
      </c>
      <c r="C90" s="134">
        <v>2015.625</v>
      </c>
      <c r="D90" s="134">
        <v>2015.625</v>
      </c>
      <c r="E90" s="134">
        <v>2015.625</v>
      </c>
      <c r="F90" s="134">
        <v>2000</v>
      </c>
      <c r="G90" s="134">
        <v>2000</v>
      </c>
      <c r="H90" s="134">
        <v>2015.625</v>
      </c>
      <c r="I90" s="134">
        <v>2015.625</v>
      </c>
      <c r="J90" s="134">
        <v>2015.625</v>
      </c>
      <c r="K90" s="134">
        <v>2015.625</v>
      </c>
      <c r="L90" s="134">
        <v>2015.625</v>
      </c>
      <c r="M90" s="135">
        <f>AVERAGE(C90:L90)</f>
        <v>2012.5</v>
      </c>
      <c r="N90" s="134">
        <f>_xlfn.STDEV.P(C90:L90)</f>
        <v>6.25</v>
      </c>
      <c r="O90" s="134">
        <f>MEDIAN(C90:L90)</f>
        <v>2015.625</v>
      </c>
      <c r="P90" s="134">
        <f>MIN(C90:L90)</f>
        <v>2000</v>
      </c>
      <c r="Q90" s="136">
        <f>MAX(C90:L90)</f>
        <v>2015.625</v>
      </c>
      <c r="S90" s="122" t="s">
        <v>58</v>
      </c>
      <c r="T90" s="135">
        <f>C3+C90</f>
        <v>2015.625</v>
      </c>
      <c r="U90" s="134">
        <f t="shared" ref="U90:AC105" si="46">D3+D90</f>
        <v>2015.625</v>
      </c>
      <c r="V90" s="134">
        <f t="shared" si="46"/>
        <v>2015.625</v>
      </c>
      <c r="W90" s="134">
        <f t="shared" si="46"/>
        <v>2000</v>
      </c>
      <c r="X90" s="134">
        <f t="shared" si="46"/>
        <v>2000</v>
      </c>
      <c r="Y90" s="134">
        <f t="shared" si="46"/>
        <v>2015.625</v>
      </c>
      <c r="Z90" s="134">
        <f t="shared" si="46"/>
        <v>2015.625</v>
      </c>
      <c r="AA90" s="134">
        <f t="shared" si="46"/>
        <v>2015.625</v>
      </c>
      <c r="AB90" s="134">
        <f t="shared" si="46"/>
        <v>2015.625</v>
      </c>
      <c r="AC90" s="136">
        <f t="shared" si="46"/>
        <v>2015.625</v>
      </c>
      <c r="AD90" s="134">
        <f>AVERAGE(T90:AC90)</f>
        <v>2012.5</v>
      </c>
      <c r="AE90" s="134">
        <f>_xlfn.STDEV.P(T90:AC90)</f>
        <v>6.25</v>
      </c>
      <c r="AF90" s="134">
        <f>MEDIAN(T90:AC90)</f>
        <v>2015.625</v>
      </c>
      <c r="AG90" s="134">
        <f>MIN(T90:AC90)</f>
        <v>2000</v>
      </c>
      <c r="AH90" s="136">
        <f>MAX(T90:AC90)</f>
        <v>2015.625</v>
      </c>
    </row>
    <row r="91" spans="2:34" x14ac:dyDescent="0.25">
      <c r="B91" s="119" t="s">
        <v>13</v>
      </c>
      <c r="C91" s="126">
        <v>843.75</v>
      </c>
      <c r="D91" s="126">
        <v>828.125</v>
      </c>
      <c r="E91" s="126">
        <v>828.125</v>
      </c>
      <c r="F91" s="126">
        <v>828.125</v>
      </c>
      <c r="G91" s="126">
        <v>796.875</v>
      </c>
      <c r="H91" s="126">
        <v>828.125</v>
      </c>
      <c r="I91" s="126">
        <v>828.125</v>
      </c>
      <c r="J91" s="126">
        <v>812.5</v>
      </c>
      <c r="K91" s="126">
        <v>843.75</v>
      </c>
      <c r="L91" s="126">
        <v>828.125</v>
      </c>
      <c r="M91" s="125">
        <f t="shared" ref="M91:M115" si="47">AVERAGE(C91:L91)</f>
        <v>826.5625</v>
      </c>
      <c r="N91" s="126">
        <f t="shared" ref="N91:N115" si="48">_xlfn.STDEV.P(C91:L91)</f>
        <v>12.979099785809492</v>
      </c>
      <c r="O91" s="126">
        <f t="shared" ref="O91:O115" si="49">MEDIAN(C91:L91)</f>
        <v>828.125</v>
      </c>
      <c r="P91" s="126">
        <f t="shared" ref="P91:P115" si="50">MIN(C91:L91)</f>
        <v>796.875</v>
      </c>
      <c r="Q91" s="127">
        <f t="shared" ref="Q91:Q115" si="51">MAX(C91:L91)</f>
        <v>843.75</v>
      </c>
      <c r="S91" s="116" t="s">
        <v>13</v>
      </c>
      <c r="T91" s="125">
        <f t="shared" ref="T91:T115" si="52">C4+C91</f>
        <v>1608.75</v>
      </c>
      <c r="U91" s="126">
        <f t="shared" si="46"/>
        <v>1609.125</v>
      </c>
      <c r="V91" s="126">
        <f t="shared" si="46"/>
        <v>1609.125</v>
      </c>
      <c r="W91" s="126">
        <f t="shared" si="46"/>
        <v>1578.125</v>
      </c>
      <c r="X91" s="126">
        <f t="shared" si="46"/>
        <v>1561.875</v>
      </c>
      <c r="Y91" s="126">
        <f t="shared" si="46"/>
        <v>1609.125</v>
      </c>
      <c r="Z91" s="126">
        <f t="shared" si="46"/>
        <v>1624.125</v>
      </c>
      <c r="AA91" s="126">
        <f t="shared" si="46"/>
        <v>1562.5</v>
      </c>
      <c r="AB91" s="126">
        <f t="shared" si="46"/>
        <v>1624.75</v>
      </c>
      <c r="AC91" s="127">
        <f t="shared" si="46"/>
        <v>1609.125</v>
      </c>
      <c r="AD91" s="126">
        <f t="shared" ref="AD91:AD115" si="53">AVERAGE(T91:AC91)</f>
        <v>1599.6624999999999</v>
      </c>
      <c r="AE91" s="126">
        <f t="shared" ref="AE91:AE115" si="54">_xlfn.STDEV.P(T91:AC91)</f>
        <v>22.229136988421299</v>
      </c>
      <c r="AF91" s="126">
        <f t="shared" ref="AF91:AF115" si="55">MEDIAN(T91:AC91)</f>
        <v>1609.125</v>
      </c>
      <c r="AG91" s="126">
        <f t="shared" ref="AG91:AG115" si="56">MIN(T91:AC91)</f>
        <v>1561.875</v>
      </c>
      <c r="AH91" s="127">
        <f t="shared" ref="AH91:AH115" si="57">MAX(T91:AC91)</f>
        <v>1624.75</v>
      </c>
    </row>
    <row r="92" spans="2:34" x14ac:dyDescent="0.25">
      <c r="B92" s="120" t="s">
        <v>14</v>
      </c>
      <c r="C92" s="129">
        <v>843.75</v>
      </c>
      <c r="D92" s="129">
        <v>796.875</v>
      </c>
      <c r="E92" s="129">
        <v>796.875</v>
      </c>
      <c r="F92" s="129">
        <v>859.375</v>
      </c>
      <c r="G92" s="129">
        <v>812.5</v>
      </c>
      <c r="H92" s="129">
        <v>828.125</v>
      </c>
      <c r="I92" s="129">
        <v>796.875</v>
      </c>
      <c r="J92" s="129">
        <v>812.5</v>
      </c>
      <c r="K92" s="129">
        <v>843.75</v>
      </c>
      <c r="L92" s="129">
        <v>812.5</v>
      </c>
      <c r="M92" s="128">
        <f t="shared" si="47"/>
        <v>820.3125</v>
      </c>
      <c r="N92" s="129">
        <f t="shared" si="48"/>
        <v>21.252297669899129</v>
      </c>
      <c r="O92" s="129">
        <f t="shared" si="49"/>
        <v>812.5</v>
      </c>
      <c r="P92" s="129">
        <f t="shared" si="50"/>
        <v>796.875</v>
      </c>
      <c r="Q92" s="130">
        <f t="shared" si="51"/>
        <v>859.375</v>
      </c>
      <c r="S92" s="117" t="s">
        <v>14</v>
      </c>
      <c r="T92" s="128">
        <f t="shared" si="52"/>
        <v>1624.75</v>
      </c>
      <c r="U92" s="129">
        <f t="shared" si="46"/>
        <v>1577.875</v>
      </c>
      <c r="V92" s="129">
        <f t="shared" si="46"/>
        <v>1577.875</v>
      </c>
      <c r="W92" s="129">
        <f t="shared" si="46"/>
        <v>1609.375</v>
      </c>
      <c r="X92" s="129">
        <f t="shared" si="46"/>
        <v>1562.5</v>
      </c>
      <c r="Y92" s="129">
        <f t="shared" si="46"/>
        <v>1624.125</v>
      </c>
      <c r="Z92" s="129">
        <f t="shared" si="46"/>
        <v>1577.875</v>
      </c>
      <c r="AA92" s="129">
        <f t="shared" si="46"/>
        <v>1562.5</v>
      </c>
      <c r="AB92" s="129">
        <f t="shared" si="46"/>
        <v>1608.75</v>
      </c>
      <c r="AC92" s="130">
        <f t="shared" si="46"/>
        <v>1593.5</v>
      </c>
      <c r="AD92" s="129">
        <f t="shared" si="53"/>
        <v>1591.9124999999999</v>
      </c>
      <c r="AE92" s="129">
        <f t="shared" si="54"/>
        <v>22.423763204466816</v>
      </c>
      <c r="AF92" s="129">
        <f t="shared" si="55"/>
        <v>1585.6875</v>
      </c>
      <c r="AG92" s="129">
        <f t="shared" si="56"/>
        <v>1562.5</v>
      </c>
      <c r="AH92" s="130">
        <f t="shared" si="57"/>
        <v>1624.75</v>
      </c>
    </row>
    <row r="93" spans="2:34" x14ac:dyDescent="0.25">
      <c r="B93" s="120" t="s">
        <v>15</v>
      </c>
      <c r="C93" s="129">
        <v>828.125</v>
      </c>
      <c r="D93" s="129">
        <v>843.75</v>
      </c>
      <c r="E93" s="129">
        <v>812.5</v>
      </c>
      <c r="F93" s="129">
        <v>843.75</v>
      </c>
      <c r="G93" s="129">
        <v>843.75</v>
      </c>
      <c r="H93" s="129">
        <v>828.125</v>
      </c>
      <c r="I93" s="129">
        <v>812.5</v>
      </c>
      <c r="J93" s="129">
        <v>796.875</v>
      </c>
      <c r="K93" s="129">
        <v>859.375</v>
      </c>
      <c r="L93" s="129">
        <v>859.375</v>
      </c>
      <c r="M93" s="128">
        <f t="shared" si="47"/>
        <v>832.8125</v>
      </c>
      <c r="N93" s="129">
        <f t="shared" si="48"/>
        <v>19.825902406952377</v>
      </c>
      <c r="O93" s="129">
        <f t="shared" si="49"/>
        <v>835.9375</v>
      </c>
      <c r="P93" s="129">
        <f t="shared" si="50"/>
        <v>796.875</v>
      </c>
      <c r="Q93" s="130">
        <f t="shared" si="51"/>
        <v>859.375</v>
      </c>
      <c r="S93" s="117" t="s">
        <v>15</v>
      </c>
      <c r="T93" s="128">
        <f t="shared" si="52"/>
        <v>1624.125</v>
      </c>
      <c r="U93" s="129">
        <f t="shared" si="46"/>
        <v>1639.75</v>
      </c>
      <c r="V93" s="129">
        <f t="shared" si="46"/>
        <v>1608.5</v>
      </c>
      <c r="W93" s="129">
        <f t="shared" si="46"/>
        <v>1624.75</v>
      </c>
      <c r="X93" s="129">
        <f t="shared" si="46"/>
        <v>1608.75</v>
      </c>
      <c r="Y93" s="129">
        <f t="shared" si="46"/>
        <v>1609.125</v>
      </c>
      <c r="Z93" s="129">
        <f t="shared" si="46"/>
        <v>1577.5</v>
      </c>
      <c r="AA93" s="129">
        <f t="shared" si="46"/>
        <v>1561.875</v>
      </c>
      <c r="AB93" s="129">
        <f t="shared" si="46"/>
        <v>1640.375</v>
      </c>
      <c r="AC93" s="130">
        <f t="shared" si="46"/>
        <v>1640.375</v>
      </c>
      <c r="AD93" s="129">
        <f t="shared" si="53"/>
        <v>1613.5125</v>
      </c>
      <c r="AE93" s="129">
        <f t="shared" si="54"/>
        <v>25.299978384378118</v>
      </c>
      <c r="AF93" s="129">
        <f t="shared" si="55"/>
        <v>1616.625</v>
      </c>
      <c r="AG93" s="129">
        <f t="shared" si="56"/>
        <v>1561.875</v>
      </c>
      <c r="AH93" s="130">
        <f t="shared" si="57"/>
        <v>1640.375</v>
      </c>
    </row>
    <row r="94" spans="2:34" x14ac:dyDescent="0.25">
      <c r="B94" s="120" t="s">
        <v>16</v>
      </c>
      <c r="C94" s="129">
        <v>828.125</v>
      </c>
      <c r="D94" s="129">
        <v>843.75</v>
      </c>
      <c r="E94" s="129">
        <v>812.5</v>
      </c>
      <c r="F94" s="129">
        <v>859.375</v>
      </c>
      <c r="G94" s="129">
        <v>843.75</v>
      </c>
      <c r="H94" s="129">
        <v>828.125</v>
      </c>
      <c r="I94" s="129">
        <v>812.5</v>
      </c>
      <c r="J94" s="129">
        <v>812.5</v>
      </c>
      <c r="K94" s="129">
        <v>828.125</v>
      </c>
      <c r="L94" s="129">
        <v>859.375</v>
      </c>
      <c r="M94" s="128">
        <f t="shared" si="47"/>
        <v>832.8125</v>
      </c>
      <c r="N94" s="129">
        <f t="shared" si="48"/>
        <v>17.1875</v>
      </c>
      <c r="O94" s="129">
        <f t="shared" si="49"/>
        <v>828.125</v>
      </c>
      <c r="P94" s="129">
        <f t="shared" si="50"/>
        <v>812.5</v>
      </c>
      <c r="Q94" s="130">
        <f t="shared" si="51"/>
        <v>859.375</v>
      </c>
      <c r="S94" s="117" t="s">
        <v>16</v>
      </c>
      <c r="T94" s="128">
        <f t="shared" si="52"/>
        <v>1609.125</v>
      </c>
      <c r="U94" s="129">
        <f t="shared" si="46"/>
        <v>1624.75</v>
      </c>
      <c r="V94" s="129">
        <f t="shared" si="46"/>
        <v>1608.5</v>
      </c>
      <c r="W94" s="129">
        <f t="shared" si="46"/>
        <v>1640.375</v>
      </c>
      <c r="X94" s="129">
        <f t="shared" si="46"/>
        <v>1624.75</v>
      </c>
      <c r="Y94" s="129">
        <f t="shared" si="46"/>
        <v>1624.125</v>
      </c>
      <c r="Z94" s="129">
        <f t="shared" si="46"/>
        <v>1593.5</v>
      </c>
      <c r="AA94" s="129">
        <f t="shared" si="46"/>
        <v>1577.5</v>
      </c>
      <c r="AB94" s="129">
        <f t="shared" si="46"/>
        <v>1609.125</v>
      </c>
      <c r="AC94" s="130">
        <f t="shared" si="46"/>
        <v>1640.375</v>
      </c>
      <c r="AD94" s="129">
        <f t="shared" si="53"/>
        <v>1615.2125000000001</v>
      </c>
      <c r="AE94" s="129">
        <f t="shared" si="54"/>
        <v>18.816220562323348</v>
      </c>
      <c r="AF94" s="129">
        <f t="shared" si="55"/>
        <v>1616.625</v>
      </c>
      <c r="AG94" s="129">
        <f t="shared" si="56"/>
        <v>1577.5</v>
      </c>
      <c r="AH94" s="130">
        <f t="shared" si="57"/>
        <v>1640.375</v>
      </c>
    </row>
    <row r="95" spans="2:34" x14ac:dyDescent="0.25">
      <c r="B95" s="121" t="s">
        <v>17</v>
      </c>
      <c r="C95" s="132">
        <v>843.75</v>
      </c>
      <c r="D95" s="132">
        <v>843.75</v>
      </c>
      <c r="E95" s="132">
        <v>828.125</v>
      </c>
      <c r="F95" s="132">
        <v>828.125</v>
      </c>
      <c r="G95" s="132">
        <v>812.5</v>
      </c>
      <c r="H95" s="132">
        <v>828.125</v>
      </c>
      <c r="I95" s="132">
        <v>828.125</v>
      </c>
      <c r="J95" s="132">
        <v>828.125</v>
      </c>
      <c r="K95" s="132">
        <v>859.375</v>
      </c>
      <c r="L95" s="132">
        <v>843.75</v>
      </c>
      <c r="M95" s="131">
        <f t="shared" si="47"/>
        <v>834.375</v>
      </c>
      <c r="N95" s="132">
        <f t="shared" si="48"/>
        <v>12.5</v>
      </c>
      <c r="O95" s="132">
        <f t="shared" si="49"/>
        <v>828.125</v>
      </c>
      <c r="P95" s="132">
        <f t="shared" si="50"/>
        <v>812.5</v>
      </c>
      <c r="Q95" s="133">
        <f t="shared" si="51"/>
        <v>859.375</v>
      </c>
      <c r="S95" s="118" t="s">
        <v>17</v>
      </c>
      <c r="T95" s="131">
        <f t="shared" si="52"/>
        <v>1639.75</v>
      </c>
      <c r="U95" s="132">
        <f t="shared" si="46"/>
        <v>1624.75</v>
      </c>
      <c r="V95" s="132">
        <f t="shared" si="46"/>
        <v>1609.125</v>
      </c>
      <c r="W95" s="132">
        <f t="shared" si="46"/>
        <v>1640.125</v>
      </c>
      <c r="X95" s="132">
        <f t="shared" si="46"/>
        <v>1593.5</v>
      </c>
      <c r="Y95" s="132">
        <f t="shared" si="46"/>
        <v>1624.125</v>
      </c>
      <c r="Z95" s="132">
        <f t="shared" si="46"/>
        <v>1578.125</v>
      </c>
      <c r="AA95" s="132">
        <f t="shared" si="46"/>
        <v>1593.125</v>
      </c>
      <c r="AB95" s="132">
        <f t="shared" si="46"/>
        <v>1609.375</v>
      </c>
      <c r="AC95" s="133">
        <f t="shared" si="46"/>
        <v>1608.75</v>
      </c>
      <c r="AD95" s="132">
        <f t="shared" si="53"/>
        <v>1612.075</v>
      </c>
      <c r="AE95" s="132">
        <f t="shared" si="54"/>
        <v>19.345154432053523</v>
      </c>
      <c r="AF95" s="132">
        <f t="shared" si="55"/>
        <v>1609.25</v>
      </c>
      <c r="AG95" s="132">
        <f t="shared" si="56"/>
        <v>1578.125</v>
      </c>
      <c r="AH95" s="133">
        <f t="shared" si="57"/>
        <v>1640.125</v>
      </c>
    </row>
    <row r="96" spans="2:34" x14ac:dyDescent="0.25">
      <c r="B96" s="119" t="s">
        <v>18</v>
      </c>
      <c r="C96" s="126">
        <v>828.125</v>
      </c>
      <c r="D96" s="126">
        <v>843.75</v>
      </c>
      <c r="E96" s="126">
        <v>828.125</v>
      </c>
      <c r="F96" s="126">
        <v>843.75</v>
      </c>
      <c r="G96" s="126">
        <v>812.5</v>
      </c>
      <c r="H96" s="126">
        <v>812.5</v>
      </c>
      <c r="I96" s="126">
        <v>828.125</v>
      </c>
      <c r="J96" s="126">
        <v>843.75</v>
      </c>
      <c r="K96" s="126">
        <v>812.5</v>
      </c>
      <c r="L96" s="126">
        <v>828.125</v>
      </c>
      <c r="M96" s="125">
        <f t="shared" si="47"/>
        <v>828.125</v>
      </c>
      <c r="N96" s="126">
        <f t="shared" si="48"/>
        <v>12.103072956898178</v>
      </c>
      <c r="O96" s="126">
        <f t="shared" si="49"/>
        <v>828.125</v>
      </c>
      <c r="P96" s="126">
        <f t="shared" si="50"/>
        <v>812.5</v>
      </c>
      <c r="Q96" s="127">
        <f t="shared" si="51"/>
        <v>843.75</v>
      </c>
      <c r="S96" s="116" t="s">
        <v>18</v>
      </c>
      <c r="T96" s="125">
        <f t="shared" si="52"/>
        <v>1640.125</v>
      </c>
      <c r="U96" s="126">
        <f t="shared" si="46"/>
        <v>1624.75</v>
      </c>
      <c r="V96" s="126">
        <f t="shared" si="46"/>
        <v>1624.125</v>
      </c>
      <c r="W96" s="126">
        <f t="shared" si="46"/>
        <v>1624.75</v>
      </c>
      <c r="X96" s="126">
        <f t="shared" si="46"/>
        <v>1593.5</v>
      </c>
      <c r="Y96" s="126">
        <f t="shared" si="46"/>
        <v>1593.5</v>
      </c>
      <c r="Z96" s="126">
        <f t="shared" si="46"/>
        <v>1624.125</v>
      </c>
      <c r="AA96" s="126">
        <f t="shared" si="46"/>
        <v>1639.75</v>
      </c>
      <c r="AB96" s="126">
        <f t="shared" si="46"/>
        <v>1608.5</v>
      </c>
      <c r="AC96" s="127">
        <f t="shared" si="46"/>
        <v>1624.125</v>
      </c>
      <c r="AD96" s="126">
        <f t="shared" si="53"/>
        <v>1619.7249999999999</v>
      </c>
      <c r="AE96" s="126">
        <f t="shared" si="54"/>
        <v>15.579614083795528</v>
      </c>
      <c r="AF96" s="126">
        <f t="shared" si="55"/>
        <v>1624.125</v>
      </c>
      <c r="AG96" s="126">
        <f t="shared" si="56"/>
        <v>1593.5</v>
      </c>
      <c r="AH96" s="127">
        <f t="shared" si="57"/>
        <v>1640.125</v>
      </c>
    </row>
    <row r="97" spans="2:34" x14ac:dyDescent="0.25">
      <c r="B97" s="120" t="s">
        <v>19</v>
      </c>
      <c r="C97" s="129">
        <v>812.5</v>
      </c>
      <c r="D97" s="129">
        <v>828.125</v>
      </c>
      <c r="E97" s="129">
        <v>828.125</v>
      </c>
      <c r="F97" s="129">
        <v>828.125</v>
      </c>
      <c r="G97" s="129">
        <v>812.5</v>
      </c>
      <c r="H97" s="129">
        <v>828.125</v>
      </c>
      <c r="I97" s="129">
        <v>828.125</v>
      </c>
      <c r="J97" s="129">
        <v>828.125</v>
      </c>
      <c r="K97" s="129">
        <v>812.5</v>
      </c>
      <c r="L97" s="129">
        <v>828.125</v>
      </c>
      <c r="M97" s="128">
        <f t="shared" si="47"/>
        <v>823.4375</v>
      </c>
      <c r="N97" s="129">
        <f t="shared" si="48"/>
        <v>7.1602745233684999</v>
      </c>
      <c r="O97" s="129">
        <f t="shared" si="49"/>
        <v>828.125</v>
      </c>
      <c r="P97" s="129">
        <f t="shared" si="50"/>
        <v>812.5</v>
      </c>
      <c r="Q97" s="130">
        <f t="shared" si="51"/>
        <v>828.125</v>
      </c>
      <c r="S97" s="117" t="s">
        <v>19</v>
      </c>
      <c r="T97" s="128">
        <f t="shared" si="52"/>
        <v>1593.5</v>
      </c>
      <c r="U97" s="129">
        <f t="shared" si="46"/>
        <v>1624.125</v>
      </c>
      <c r="V97" s="129">
        <f t="shared" si="46"/>
        <v>1609.125</v>
      </c>
      <c r="W97" s="129">
        <f t="shared" si="46"/>
        <v>1593.125</v>
      </c>
      <c r="X97" s="129">
        <f t="shared" si="46"/>
        <v>1577.5</v>
      </c>
      <c r="Y97" s="129">
        <f t="shared" si="46"/>
        <v>1609.125</v>
      </c>
      <c r="Z97" s="129">
        <f t="shared" si="46"/>
        <v>1609.125</v>
      </c>
      <c r="AA97" s="129">
        <f t="shared" si="46"/>
        <v>1609.125</v>
      </c>
      <c r="AB97" s="129">
        <f t="shared" si="46"/>
        <v>1608.5</v>
      </c>
      <c r="AC97" s="130">
        <f t="shared" si="46"/>
        <v>1609.125</v>
      </c>
      <c r="AD97" s="129">
        <f t="shared" si="53"/>
        <v>1604.2375</v>
      </c>
      <c r="AE97" s="129">
        <f t="shared" si="54"/>
        <v>12.193421638326134</v>
      </c>
      <c r="AF97" s="129">
        <f t="shared" si="55"/>
        <v>1609.125</v>
      </c>
      <c r="AG97" s="129">
        <f t="shared" si="56"/>
        <v>1577.5</v>
      </c>
      <c r="AH97" s="130">
        <f t="shared" si="57"/>
        <v>1624.125</v>
      </c>
    </row>
    <row r="98" spans="2:34" x14ac:dyDescent="0.25">
      <c r="B98" s="120" t="s">
        <v>20</v>
      </c>
      <c r="C98" s="129">
        <v>828.125</v>
      </c>
      <c r="D98" s="129">
        <v>812.5</v>
      </c>
      <c r="E98" s="129">
        <v>828.125</v>
      </c>
      <c r="F98" s="129">
        <v>828.125</v>
      </c>
      <c r="G98" s="129">
        <v>843.75</v>
      </c>
      <c r="H98" s="129">
        <v>828.125</v>
      </c>
      <c r="I98" s="129">
        <v>828.125</v>
      </c>
      <c r="J98" s="129">
        <v>843.75</v>
      </c>
      <c r="K98" s="129">
        <v>875</v>
      </c>
      <c r="L98" s="129">
        <v>843.75</v>
      </c>
      <c r="M98" s="128">
        <f t="shared" si="47"/>
        <v>835.9375</v>
      </c>
      <c r="N98" s="129">
        <f t="shared" si="48"/>
        <v>16.010860571811872</v>
      </c>
      <c r="O98" s="129">
        <f t="shared" si="49"/>
        <v>828.125</v>
      </c>
      <c r="P98" s="129">
        <f t="shared" si="50"/>
        <v>812.5</v>
      </c>
      <c r="Q98" s="130">
        <f t="shared" si="51"/>
        <v>875</v>
      </c>
      <c r="S98" s="117" t="s">
        <v>20</v>
      </c>
      <c r="T98" s="128">
        <f t="shared" si="52"/>
        <v>1624.125</v>
      </c>
      <c r="U98" s="129">
        <f t="shared" si="46"/>
        <v>1593.5</v>
      </c>
      <c r="V98" s="129">
        <f t="shared" si="46"/>
        <v>1624.125</v>
      </c>
      <c r="W98" s="129">
        <f t="shared" si="46"/>
        <v>1578.125</v>
      </c>
      <c r="X98" s="129">
        <f t="shared" si="46"/>
        <v>1639.75</v>
      </c>
      <c r="Y98" s="129">
        <f t="shared" si="46"/>
        <v>1609.125</v>
      </c>
      <c r="Z98" s="129">
        <f t="shared" si="46"/>
        <v>1593.125</v>
      </c>
      <c r="AA98" s="129">
        <f t="shared" si="46"/>
        <v>1608.75</v>
      </c>
      <c r="AB98" s="129">
        <f t="shared" si="46"/>
        <v>1656</v>
      </c>
      <c r="AC98" s="130">
        <f t="shared" si="46"/>
        <v>1624.75</v>
      </c>
      <c r="AD98" s="129">
        <f t="shared" si="53"/>
        <v>1615.1375</v>
      </c>
      <c r="AE98" s="129">
        <f t="shared" si="54"/>
        <v>22.201523737122191</v>
      </c>
      <c r="AF98" s="129">
        <f t="shared" si="55"/>
        <v>1616.625</v>
      </c>
      <c r="AG98" s="129">
        <f t="shared" si="56"/>
        <v>1578.125</v>
      </c>
      <c r="AH98" s="130">
        <f t="shared" si="57"/>
        <v>1656</v>
      </c>
    </row>
    <row r="99" spans="2:34" x14ac:dyDescent="0.25">
      <c r="B99" s="120" t="s">
        <v>21</v>
      </c>
      <c r="C99" s="129">
        <v>812.5</v>
      </c>
      <c r="D99" s="129">
        <v>828.125</v>
      </c>
      <c r="E99" s="129">
        <v>812.5</v>
      </c>
      <c r="F99" s="129">
        <v>812.5</v>
      </c>
      <c r="G99" s="129">
        <v>828.125</v>
      </c>
      <c r="H99" s="129">
        <v>796.875</v>
      </c>
      <c r="I99" s="129">
        <v>828.125</v>
      </c>
      <c r="J99" s="129">
        <v>828.125</v>
      </c>
      <c r="K99" s="129">
        <v>859.375</v>
      </c>
      <c r="L99" s="129">
        <v>859.375</v>
      </c>
      <c r="M99" s="128">
        <f t="shared" si="47"/>
        <v>826.5625</v>
      </c>
      <c r="N99" s="129">
        <f t="shared" si="48"/>
        <v>19.072743149583911</v>
      </c>
      <c r="O99" s="129">
        <f t="shared" si="49"/>
        <v>828.125</v>
      </c>
      <c r="P99" s="129">
        <f t="shared" si="50"/>
        <v>796.875</v>
      </c>
      <c r="Q99" s="130">
        <f t="shared" si="51"/>
        <v>859.375</v>
      </c>
      <c r="S99" s="117" t="s">
        <v>21</v>
      </c>
      <c r="T99" s="128">
        <f t="shared" si="52"/>
        <v>1593.5</v>
      </c>
      <c r="U99" s="129">
        <f t="shared" si="46"/>
        <v>1624.125</v>
      </c>
      <c r="V99" s="129">
        <f t="shared" si="46"/>
        <v>1577.5</v>
      </c>
      <c r="W99" s="129">
        <f t="shared" si="46"/>
        <v>1593.5</v>
      </c>
      <c r="X99" s="129">
        <f t="shared" si="46"/>
        <v>1609.125</v>
      </c>
      <c r="Y99" s="129">
        <f t="shared" si="46"/>
        <v>1530.875</v>
      </c>
      <c r="Z99" s="129">
        <f t="shared" si="46"/>
        <v>1578.125</v>
      </c>
      <c r="AA99" s="129">
        <f t="shared" si="46"/>
        <v>1609.125</v>
      </c>
      <c r="AB99" s="129">
        <f t="shared" si="46"/>
        <v>1624.375</v>
      </c>
      <c r="AC99" s="130">
        <f t="shared" si="46"/>
        <v>1655.375</v>
      </c>
      <c r="AD99" s="129">
        <f t="shared" si="53"/>
        <v>1599.5625</v>
      </c>
      <c r="AE99" s="129">
        <f t="shared" si="54"/>
        <v>32.022953193764003</v>
      </c>
      <c r="AF99" s="129">
        <f t="shared" si="55"/>
        <v>1601.3125</v>
      </c>
      <c r="AG99" s="129">
        <f t="shared" si="56"/>
        <v>1530.875</v>
      </c>
      <c r="AH99" s="130">
        <f t="shared" si="57"/>
        <v>1655.375</v>
      </c>
    </row>
    <row r="100" spans="2:34" x14ac:dyDescent="0.25">
      <c r="B100" s="121" t="s">
        <v>22</v>
      </c>
      <c r="C100" s="132">
        <v>828.125</v>
      </c>
      <c r="D100" s="132">
        <v>828.125</v>
      </c>
      <c r="E100" s="132">
        <v>812.5</v>
      </c>
      <c r="F100" s="132">
        <v>828.125</v>
      </c>
      <c r="G100" s="132">
        <v>828.125</v>
      </c>
      <c r="H100" s="132">
        <v>812.5</v>
      </c>
      <c r="I100" s="132">
        <v>875</v>
      </c>
      <c r="J100" s="132">
        <v>843.75</v>
      </c>
      <c r="K100" s="132">
        <v>843.75</v>
      </c>
      <c r="L100" s="132">
        <v>843.75</v>
      </c>
      <c r="M100" s="131">
        <f t="shared" si="47"/>
        <v>834.375</v>
      </c>
      <c r="N100" s="132">
        <f t="shared" si="48"/>
        <v>17.39926363384382</v>
      </c>
      <c r="O100" s="132">
        <f t="shared" si="49"/>
        <v>828.125</v>
      </c>
      <c r="P100" s="132">
        <f t="shared" si="50"/>
        <v>812.5</v>
      </c>
      <c r="Q100" s="133">
        <f t="shared" si="51"/>
        <v>875</v>
      </c>
      <c r="S100" s="118" t="s">
        <v>22</v>
      </c>
      <c r="T100" s="131">
        <f t="shared" si="52"/>
        <v>1609.125</v>
      </c>
      <c r="U100" s="132">
        <f t="shared" si="46"/>
        <v>1578.125</v>
      </c>
      <c r="V100" s="132">
        <f t="shared" si="46"/>
        <v>1608.5</v>
      </c>
      <c r="W100" s="132">
        <f t="shared" si="46"/>
        <v>1593.125</v>
      </c>
      <c r="X100" s="132">
        <f t="shared" si="46"/>
        <v>1578.125</v>
      </c>
      <c r="Y100" s="132">
        <f t="shared" si="46"/>
        <v>1577.5</v>
      </c>
      <c r="Z100" s="132">
        <f t="shared" si="46"/>
        <v>1625</v>
      </c>
      <c r="AA100" s="132">
        <f t="shared" si="46"/>
        <v>1608.75</v>
      </c>
      <c r="AB100" s="132">
        <f t="shared" si="46"/>
        <v>1608.75</v>
      </c>
      <c r="AC100" s="133">
        <f t="shared" si="46"/>
        <v>1639.75</v>
      </c>
      <c r="AD100" s="132">
        <f t="shared" si="53"/>
        <v>1602.675</v>
      </c>
      <c r="AE100" s="132">
        <f t="shared" si="54"/>
        <v>19.881382622946521</v>
      </c>
      <c r="AF100" s="132">
        <f t="shared" si="55"/>
        <v>1608.625</v>
      </c>
      <c r="AG100" s="132">
        <f t="shared" si="56"/>
        <v>1577.5</v>
      </c>
      <c r="AH100" s="133">
        <f t="shared" si="57"/>
        <v>1639.75</v>
      </c>
    </row>
    <row r="101" spans="2:34" x14ac:dyDescent="0.25">
      <c r="B101" s="119" t="s">
        <v>23</v>
      </c>
      <c r="C101" s="126">
        <v>734.375</v>
      </c>
      <c r="D101" s="126">
        <v>750</v>
      </c>
      <c r="E101" s="126">
        <v>765.625</v>
      </c>
      <c r="F101" s="126">
        <v>750</v>
      </c>
      <c r="G101" s="126">
        <v>781.25</v>
      </c>
      <c r="H101" s="126">
        <v>750</v>
      </c>
      <c r="I101" s="126">
        <v>765.625</v>
      </c>
      <c r="J101" s="126">
        <v>750</v>
      </c>
      <c r="K101" s="126">
        <v>750</v>
      </c>
      <c r="L101" s="126">
        <v>750</v>
      </c>
      <c r="M101" s="125">
        <f t="shared" si="47"/>
        <v>754.6875</v>
      </c>
      <c r="N101" s="126">
        <f t="shared" si="48"/>
        <v>12.203515118604148</v>
      </c>
      <c r="O101" s="126">
        <f t="shared" si="49"/>
        <v>750</v>
      </c>
      <c r="P101" s="126">
        <f t="shared" si="50"/>
        <v>734.375</v>
      </c>
      <c r="Q101" s="127">
        <f t="shared" si="51"/>
        <v>781.25</v>
      </c>
      <c r="S101" s="116" t="s">
        <v>23</v>
      </c>
      <c r="T101" s="125">
        <f t="shared" si="52"/>
        <v>1452.375</v>
      </c>
      <c r="U101" s="126">
        <f t="shared" si="46"/>
        <v>1468</v>
      </c>
      <c r="V101" s="126">
        <f t="shared" si="46"/>
        <v>1468.625</v>
      </c>
      <c r="W101" s="126">
        <f t="shared" si="46"/>
        <v>1500</v>
      </c>
      <c r="X101" s="126">
        <f t="shared" si="46"/>
        <v>1499.25</v>
      </c>
      <c r="Y101" s="126">
        <f t="shared" si="46"/>
        <v>1484</v>
      </c>
      <c r="Z101" s="126">
        <f t="shared" si="46"/>
        <v>1515.625</v>
      </c>
      <c r="AA101" s="126">
        <f t="shared" si="46"/>
        <v>1437</v>
      </c>
      <c r="AB101" s="126">
        <f t="shared" si="46"/>
        <v>1468</v>
      </c>
      <c r="AC101" s="127">
        <f t="shared" si="46"/>
        <v>1453</v>
      </c>
      <c r="AD101" s="126">
        <f t="shared" si="53"/>
        <v>1474.5875000000001</v>
      </c>
      <c r="AE101" s="126">
        <f t="shared" si="54"/>
        <v>23.497410096646824</v>
      </c>
      <c r="AF101" s="126">
        <f t="shared" si="55"/>
        <v>1468.3125</v>
      </c>
      <c r="AG101" s="126">
        <f t="shared" si="56"/>
        <v>1437</v>
      </c>
      <c r="AH101" s="127">
        <f t="shared" si="57"/>
        <v>1515.625</v>
      </c>
    </row>
    <row r="102" spans="2:34" x14ac:dyDescent="0.25">
      <c r="B102" s="120" t="s">
        <v>24</v>
      </c>
      <c r="C102" s="129">
        <v>765.625</v>
      </c>
      <c r="D102" s="129">
        <v>734.375</v>
      </c>
      <c r="E102" s="129">
        <v>765.625</v>
      </c>
      <c r="F102" s="129">
        <v>765.625</v>
      </c>
      <c r="G102" s="129">
        <v>765.625</v>
      </c>
      <c r="H102" s="129">
        <v>781.25</v>
      </c>
      <c r="I102" s="129">
        <v>765.625</v>
      </c>
      <c r="J102" s="129">
        <v>781.25</v>
      </c>
      <c r="K102" s="129">
        <v>781.25</v>
      </c>
      <c r="L102" s="129">
        <v>734.375</v>
      </c>
      <c r="M102" s="128">
        <f t="shared" si="47"/>
        <v>764.0625</v>
      </c>
      <c r="N102" s="129">
        <f t="shared" si="48"/>
        <v>16.312978920172736</v>
      </c>
      <c r="O102" s="129">
        <f t="shared" si="49"/>
        <v>765.625</v>
      </c>
      <c r="P102" s="129">
        <f t="shared" si="50"/>
        <v>734.375</v>
      </c>
      <c r="Q102" s="130">
        <f t="shared" si="51"/>
        <v>781.25</v>
      </c>
      <c r="S102" s="117" t="s">
        <v>24</v>
      </c>
      <c r="T102" s="128">
        <f t="shared" si="52"/>
        <v>1468.625</v>
      </c>
      <c r="U102" s="129">
        <f t="shared" si="46"/>
        <v>1452.375</v>
      </c>
      <c r="V102" s="129">
        <f t="shared" si="46"/>
        <v>1468.625</v>
      </c>
      <c r="W102" s="129">
        <f t="shared" si="46"/>
        <v>1499.625</v>
      </c>
      <c r="X102" s="129">
        <f t="shared" si="46"/>
        <v>1499.625</v>
      </c>
      <c r="Y102" s="129">
        <f t="shared" si="46"/>
        <v>1484.25</v>
      </c>
      <c r="Z102" s="129">
        <f t="shared" si="46"/>
        <v>1499.625</v>
      </c>
      <c r="AA102" s="129">
        <f t="shared" si="46"/>
        <v>1499.25</v>
      </c>
      <c r="AB102" s="129">
        <f t="shared" si="46"/>
        <v>1499.25</v>
      </c>
      <c r="AC102" s="130">
        <f t="shared" si="46"/>
        <v>1484.375</v>
      </c>
      <c r="AD102" s="129">
        <f t="shared" si="53"/>
        <v>1485.5625</v>
      </c>
      <c r="AE102" s="129">
        <f t="shared" si="54"/>
        <v>16.26732249787899</v>
      </c>
      <c r="AF102" s="129">
        <f t="shared" si="55"/>
        <v>1491.8125</v>
      </c>
      <c r="AG102" s="129">
        <f t="shared" si="56"/>
        <v>1452.375</v>
      </c>
      <c r="AH102" s="130">
        <f t="shared" si="57"/>
        <v>1499.625</v>
      </c>
    </row>
    <row r="103" spans="2:34" x14ac:dyDescent="0.25">
      <c r="B103" s="120" t="s">
        <v>25</v>
      </c>
      <c r="C103" s="129">
        <v>750</v>
      </c>
      <c r="D103" s="129">
        <v>765.625</v>
      </c>
      <c r="E103" s="129">
        <v>734.375</v>
      </c>
      <c r="F103" s="129">
        <v>765.625</v>
      </c>
      <c r="G103" s="129">
        <v>765.625</v>
      </c>
      <c r="H103" s="129">
        <v>765.625</v>
      </c>
      <c r="I103" s="129">
        <v>750</v>
      </c>
      <c r="J103" s="129">
        <v>765.625</v>
      </c>
      <c r="K103" s="129">
        <v>765.625</v>
      </c>
      <c r="L103" s="129">
        <v>796.875</v>
      </c>
      <c r="M103" s="128">
        <f t="shared" si="47"/>
        <v>762.5</v>
      </c>
      <c r="N103" s="129">
        <f t="shared" si="48"/>
        <v>15.309310892394864</v>
      </c>
      <c r="O103" s="129">
        <f t="shared" si="49"/>
        <v>765.625</v>
      </c>
      <c r="P103" s="129">
        <f t="shared" si="50"/>
        <v>734.375</v>
      </c>
      <c r="Q103" s="130">
        <f t="shared" si="51"/>
        <v>796.875</v>
      </c>
      <c r="S103" s="117" t="s">
        <v>25</v>
      </c>
      <c r="T103" s="128">
        <f t="shared" si="52"/>
        <v>1468</v>
      </c>
      <c r="U103" s="129">
        <f t="shared" si="46"/>
        <v>1499.625</v>
      </c>
      <c r="V103" s="129">
        <f t="shared" si="46"/>
        <v>1437.375</v>
      </c>
      <c r="W103" s="129">
        <f t="shared" si="46"/>
        <v>1499.625</v>
      </c>
      <c r="X103" s="129">
        <f t="shared" si="46"/>
        <v>1515.625</v>
      </c>
      <c r="Y103" s="129">
        <f t="shared" si="46"/>
        <v>1499.625</v>
      </c>
      <c r="Z103" s="129">
        <f t="shared" si="46"/>
        <v>1468</v>
      </c>
      <c r="AA103" s="129">
        <f t="shared" si="46"/>
        <v>1499.625</v>
      </c>
      <c r="AB103" s="129">
        <f t="shared" si="46"/>
        <v>1483.625</v>
      </c>
      <c r="AC103" s="130">
        <f t="shared" si="46"/>
        <v>1514.875</v>
      </c>
      <c r="AD103" s="129">
        <f t="shared" si="53"/>
        <v>1488.6</v>
      </c>
      <c r="AE103" s="129">
        <f t="shared" si="54"/>
        <v>23.247365442131287</v>
      </c>
      <c r="AF103" s="129">
        <f t="shared" si="55"/>
        <v>1499.625</v>
      </c>
      <c r="AG103" s="129">
        <f t="shared" si="56"/>
        <v>1437.375</v>
      </c>
      <c r="AH103" s="130">
        <f t="shared" si="57"/>
        <v>1515.625</v>
      </c>
    </row>
    <row r="104" spans="2:34" x14ac:dyDescent="0.25">
      <c r="B104" s="120" t="s">
        <v>26</v>
      </c>
      <c r="C104" s="129">
        <v>765.625</v>
      </c>
      <c r="D104" s="129">
        <v>765.625</v>
      </c>
      <c r="E104" s="129">
        <v>765.625</v>
      </c>
      <c r="F104" s="129">
        <v>750</v>
      </c>
      <c r="G104" s="129">
        <v>765.625</v>
      </c>
      <c r="H104" s="129">
        <v>765.625</v>
      </c>
      <c r="I104" s="129">
        <v>765.625</v>
      </c>
      <c r="J104" s="129">
        <v>765.625</v>
      </c>
      <c r="K104" s="129">
        <v>812.5</v>
      </c>
      <c r="L104" s="129">
        <v>781.25</v>
      </c>
      <c r="M104" s="128">
        <f t="shared" si="47"/>
        <v>770.3125</v>
      </c>
      <c r="N104" s="129">
        <f t="shared" si="48"/>
        <v>15.702930658001391</v>
      </c>
      <c r="O104" s="129">
        <f t="shared" si="49"/>
        <v>765.625</v>
      </c>
      <c r="P104" s="129">
        <f t="shared" si="50"/>
        <v>750</v>
      </c>
      <c r="Q104" s="130">
        <f t="shared" si="51"/>
        <v>812.5</v>
      </c>
      <c r="S104" s="117" t="s">
        <v>26</v>
      </c>
      <c r="T104" s="128">
        <f t="shared" si="52"/>
        <v>1483.625</v>
      </c>
      <c r="U104" s="129">
        <f t="shared" si="46"/>
        <v>1452.625</v>
      </c>
      <c r="V104" s="129">
        <f t="shared" si="46"/>
        <v>1515.625</v>
      </c>
      <c r="W104" s="129">
        <f t="shared" si="46"/>
        <v>1468</v>
      </c>
      <c r="X104" s="129">
        <f t="shared" si="46"/>
        <v>1499.625</v>
      </c>
      <c r="Y104" s="129">
        <f t="shared" si="46"/>
        <v>1515.625</v>
      </c>
      <c r="Z104" s="129">
        <f t="shared" si="46"/>
        <v>1515.625</v>
      </c>
      <c r="AA104" s="129">
        <f t="shared" si="46"/>
        <v>1515.625</v>
      </c>
      <c r="AB104" s="129">
        <f t="shared" si="46"/>
        <v>1562.5</v>
      </c>
      <c r="AC104" s="130">
        <f t="shared" si="46"/>
        <v>1499.25</v>
      </c>
      <c r="AD104" s="129">
        <f t="shared" si="53"/>
        <v>1502.8125</v>
      </c>
      <c r="AE104" s="129">
        <f t="shared" si="54"/>
        <v>28.880694784751977</v>
      </c>
      <c r="AF104" s="129">
        <f t="shared" si="55"/>
        <v>1507.625</v>
      </c>
      <c r="AG104" s="129">
        <f t="shared" si="56"/>
        <v>1452.625</v>
      </c>
      <c r="AH104" s="130">
        <f t="shared" si="57"/>
        <v>1562.5</v>
      </c>
    </row>
    <row r="105" spans="2:34" x14ac:dyDescent="0.25">
      <c r="B105" s="121" t="s">
        <v>27</v>
      </c>
      <c r="C105" s="132">
        <v>750</v>
      </c>
      <c r="D105" s="132">
        <v>734.375</v>
      </c>
      <c r="E105" s="132">
        <v>750</v>
      </c>
      <c r="F105" s="132">
        <v>765.625</v>
      </c>
      <c r="G105" s="132">
        <v>750</v>
      </c>
      <c r="H105" s="132">
        <v>750</v>
      </c>
      <c r="I105" s="132">
        <v>781.25</v>
      </c>
      <c r="J105" s="132">
        <v>750</v>
      </c>
      <c r="K105" s="132">
        <v>765.625</v>
      </c>
      <c r="L105" s="132">
        <v>765.625</v>
      </c>
      <c r="M105" s="131">
        <f t="shared" si="47"/>
        <v>756.25</v>
      </c>
      <c r="N105" s="132">
        <f t="shared" si="48"/>
        <v>12.5</v>
      </c>
      <c r="O105" s="132">
        <f t="shared" si="49"/>
        <v>750</v>
      </c>
      <c r="P105" s="132">
        <f t="shared" si="50"/>
        <v>734.375</v>
      </c>
      <c r="Q105" s="133">
        <f t="shared" si="51"/>
        <v>781.25</v>
      </c>
      <c r="S105" s="118" t="s">
        <v>27</v>
      </c>
      <c r="T105" s="131">
        <f t="shared" si="52"/>
        <v>1468</v>
      </c>
      <c r="U105" s="132">
        <f t="shared" si="46"/>
        <v>1468.375</v>
      </c>
      <c r="V105" s="132">
        <f t="shared" si="46"/>
        <v>1484</v>
      </c>
      <c r="W105" s="132">
        <f t="shared" si="46"/>
        <v>1483.625</v>
      </c>
      <c r="X105" s="132">
        <f t="shared" si="46"/>
        <v>1500</v>
      </c>
      <c r="Y105" s="132">
        <f t="shared" si="46"/>
        <v>1484</v>
      </c>
      <c r="Z105" s="132">
        <f t="shared" si="46"/>
        <v>1484.25</v>
      </c>
      <c r="AA105" s="132">
        <f t="shared" si="46"/>
        <v>1500</v>
      </c>
      <c r="AB105" s="132">
        <f t="shared" si="46"/>
        <v>1483.625</v>
      </c>
      <c r="AC105" s="133">
        <f t="shared" si="46"/>
        <v>1499.625</v>
      </c>
      <c r="AD105" s="132">
        <f t="shared" si="53"/>
        <v>1485.55</v>
      </c>
      <c r="AE105" s="132">
        <f t="shared" si="54"/>
        <v>11.102252023801295</v>
      </c>
      <c r="AF105" s="132">
        <f t="shared" si="55"/>
        <v>1484</v>
      </c>
      <c r="AG105" s="132">
        <f t="shared" si="56"/>
        <v>1468</v>
      </c>
      <c r="AH105" s="133">
        <f t="shared" si="57"/>
        <v>1500</v>
      </c>
    </row>
    <row r="106" spans="2:34" x14ac:dyDescent="0.25">
      <c r="B106" s="119" t="s">
        <v>28</v>
      </c>
      <c r="C106" s="126">
        <v>843.75</v>
      </c>
      <c r="D106" s="126">
        <v>843.75</v>
      </c>
      <c r="E106" s="126">
        <v>796.875</v>
      </c>
      <c r="F106" s="126">
        <v>859.375</v>
      </c>
      <c r="G106" s="126">
        <v>828.125</v>
      </c>
      <c r="H106" s="126">
        <v>828.125</v>
      </c>
      <c r="I106" s="126">
        <v>812.5</v>
      </c>
      <c r="J106" s="126">
        <v>828.125</v>
      </c>
      <c r="K106" s="126">
        <v>843.75</v>
      </c>
      <c r="L106" s="126">
        <v>812.5</v>
      </c>
      <c r="M106" s="125">
        <f t="shared" si="47"/>
        <v>829.6875</v>
      </c>
      <c r="N106" s="126">
        <f t="shared" si="48"/>
        <v>17.746588580625854</v>
      </c>
      <c r="O106" s="126">
        <f t="shared" si="49"/>
        <v>828.125</v>
      </c>
      <c r="P106" s="126">
        <f t="shared" si="50"/>
        <v>796.875</v>
      </c>
      <c r="Q106" s="127">
        <f t="shared" si="51"/>
        <v>859.375</v>
      </c>
      <c r="S106" s="116" t="s">
        <v>28</v>
      </c>
      <c r="T106" s="125">
        <f t="shared" si="52"/>
        <v>1624.75</v>
      </c>
      <c r="U106" s="126">
        <f t="shared" ref="U106:U115" si="58">D19+D106</f>
        <v>1608.75</v>
      </c>
      <c r="V106" s="126">
        <f t="shared" ref="V106:V115" si="59">E19+E106</f>
        <v>1592.875</v>
      </c>
      <c r="W106" s="126">
        <f t="shared" ref="W106:W115" si="60">F19+F106</f>
        <v>1624.375</v>
      </c>
      <c r="X106" s="126">
        <f t="shared" ref="X106:X115" si="61">G19+G106</f>
        <v>1593.125</v>
      </c>
      <c r="Y106" s="126">
        <f t="shared" ref="Y106:Y115" si="62">H19+H106</f>
        <v>1578.125</v>
      </c>
      <c r="Z106" s="126">
        <f t="shared" ref="Z106:Z115" si="63">I19+I106</f>
        <v>1577.5</v>
      </c>
      <c r="AA106" s="126">
        <f t="shared" ref="AA106:AA115" si="64">J19+J106</f>
        <v>1578.125</v>
      </c>
      <c r="AB106" s="126">
        <f t="shared" ref="AB106:AB115" si="65">K19+K106</f>
        <v>1577.75</v>
      </c>
      <c r="AC106" s="127">
        <f t="shared" ref="AC106:AC115" si="66">L19+L106</f>
        <v>1562.5</v>
      </c>
      <c r="AD106" s="126">
        <f t="shared" si="53"/>
        <v>1591.7874999999999</v>
      </c>
      <c r="AE106" s="126">
        <f t="shared" si="54"/>
        <v>20.177807270612931</v>
      </c>
      <c r="AF106" s="126">
        <f t="shared" si="55"/>
        <v>1585.5</v>
      </c>
      <c r="AG106" s="126">
        <f t="shared" si="56"/>
        <v>1562.5</v>
      </c>
      <c r="AH106" s="127">
        <f t="shared" si="57"/>
        <v>1624.75</v>
      </c>
    </row>
    <row r="107" spans="2:34" x14ac:dyDescent="0.25">
      <c r="B107" s="120" t="s">
        <v>29</v>
      </c>
      <c r="C107" s="129">
        <v>843.75</v>
      </c>
      <c r="D107" s="129">
        <v>828.125</v>
      </c>
      <c r="E107" s="129">
        <v>812.5</v>
      </c>
      <c r="F107" s="129">
        <v>843.75</v>
      </c>
      <c r="G107" s="129">
        <v>828.125</v>
      </c>
      <c r="H107" s="129">
        <v>796.875</v>
      </c>
      <c r="I107" s="129">
        <v>828.125</v>
      </c>
      <c r="J107" s="129">
        <v>812.5</v>
      </c>
      <c r="K107" s="129">
        <v>812.5</v>
      </c>
      <c r="L107" s="129">
        <v>828.125</v>
      </c>
      <c r="M107" s="128">
        <f t="shared" si="47"/>
        <v>823.4375</v>
      </c>
      <c r="N107" s="129">
        <f t="shared" si="48"/>
        <v>14.0625</v>
      </c>
      <c r="O107" s="129">
        <f t="shared" si="49"/>
        <v>828.125</v>
      </c>
      <c r="P107" s="129">
        <f t="shared" si="50"/>
        <v>796.875</v>
      </c>
      <c r="Q107" s="130">
        <f t="shared" si="51"/>
        <v>843.75</v>
      </c>
      <c r="S107" s="117" t="s">
        <v>29</v>
      </c>
      <c r="T107" s="128">
        <f t="shared" si="52"/>
        <v>1593.75</v>
      </c>
      <c r="U107" s="129">
        <f t="shared" si="58"/>
        <v>1609.125</v>
      </c>
      <c r="V107" s="129">
        <f t="shared" si="59"/>
        <v>1562.5</v>
      </c>
      <c r="W107" s="129">
        <f t="shared" si="60"/>
        <v>1624.75</v>
      </c>
      <c r="X107" s="129">
        <f t="shared" si="61"/>
        <v>1593.125</v>
      </c>
      <c r="Y107" s="129">
        <f t="shared" si="62"/>
        <v>1546.875</v>
      </c>
      <c r="Z107" s="129">
        <f t="shared" si="63"/>
        <v>1562.125</v>
      </c>
      <c r="AA107" s="129">
        <f t="shared" si="64"/>
        <v>1593.5</v>
      </c>
      <c r="AB107" s="129">
        <f t="shared" si="65"/>
        <v>1562.5</v>
      </c>
      <c r="AC107" s="130">
        <f t="shared" si="66"/>
        <v>1578.125</v>
      </c>
      <c r="AD107" s="129">
        <f t="shared" si="53"/>
        <v>1582.6375</v>
      </c>
      <c r="AE107" s="129">
        <f t="shared" si="54"/>
        <v>23.146574395577414</v>
      </c>
      <c r="AF107" s="129">
        <f t="shared" si="55"/>
        <v>1585.625</v>
      </c>
      <c r="AG107" s="129">
        <f t="shared" si="56"/>
        <v>1546.875</v>
      </c>
      <c r="AH107" s="130">
        <f t="shared" si="57"/>
        <v>1624.75</v>
      </c>
    </row>
    <row r="108" spans="2:34" x14ac:dyDescent="0.25">
      <c r="B108" s="120" t="s">
        <v>30</v>
      </c>
      <c r="C108" s="129">
        <v>843.75</v>
      </c>
      <c r="D108" s="129">
        <v>843.75</v>
      </c>
      <c r="E108" s="129">
        <v>828.125</v>
      </c>
      <c r="F108" s="129">
        <v>843.75</v>
      </c>
      <c r="G108" s="129">
        <v>812.5</v>
      </c>
      <c r="H108" s="129">
        <v>859.375</v>
      </c>
      <c r="I108" s="129">
        <v>812.5</v>
      </c>
      <c r="J108" s="129">
        <v>828.125</v>
      </c>
      <c r="K108" s="129">
        <v>843.75</v>
      </c>
      <c r="L108" s="129">
        <v>843.75</v>
      </c>
      <c r="M108" s="128">
        <f t="shared" si="47"/>
        <v>835.9375</v>
      </c>
      <c r="N108" s="129">
        <f t="shared" si="48"/>
        <v>14.405538214520137</v>
      </c>
      <c r="O108" s="129">
        <f t="shared" si="49"/>
        <v>843.75</v>
      </c>
      <c r="P108" s="129">
        <f t="shared" si="50"/>
        <v>812.5</v>
      </c>
      <c r="Q108" s="130">
        <f t="shared" si="51"/>
        <v>859.375</v>
      </c>
      <c r="S108" s="117" t="s">
        <v>30</v>
      </c>
      <c r="T108" s="128">
        <f t="shared" si="52"/>
        <v>1608.75</v>
      </c>
      <c r="U108" s="129">
        <f t="shared" si="58"/>
        <v>1624.75</v>
      </c>
      <c r="V108" s="129">
        <f t="shared" si="59"/>
        <v>1593.125</v>
      </c>
      <c r="W108" s="129">
        <f t="shared" si="60"/>
        <v>1593.75</v>
      </c>
      <c r="X108" s="129">
        <f t="shared" si="61"/>
        <v>1530.5</v>
      </c>
      <c r="Y108" s="129">
        <f t="shared" si="62"/>
        <v>1609.375</v>
      </c>
      <c r="Z108" s="129">
        <f t="shared" si="63"/>
        <v>1546.5</v>
      </c>
      <c r="AA108" s="129">
        <f t="shared" si="64"/>
        <v>1546.125</v>
      </c>
      <c r="AB108" s="129">
        <f t="shared" si="65"/>
        <v>1639.75</v>
      </c>
      <c r="AC108" s="130">
        <f t="shared" si="66"/>
        <v>1593.75</v>
      </c>
      <c r="AD108" s="129">
        <f t="shared" si="53"/>
        <v>1588.6375</v>
      </c>
      <c r="AE108" s="129">
        <f t="shared" si="54"/>
        <v>34.331356385234763</v>
      </c>
      <c r="AF108" s="129">
        <f t="shared" si="55"/>
        <v>1593.75</v>
      </c>
      <c r="AG108" s="129">
        <f t="shared" si="56"/>
        <v>1530.5</v>
      </c>
      <c r="AH108" s="130">
        <f t="shared" si="57"/>
        <v>1639.75</v>
      </c>
    </row>
    <row r="109" spans="2:34" x14ac:dyDescent="0.25">
      <c r="B109" s="120" t="s">
        <v>31</v>
      </c>
      <c r="C109" s="129">
        <v>843.75</v>
      </c>
      <c r="D109" s="129">
        <v>828.125</v>
      </c>
      <c r="E109" s="129">
        <v>812.5</v>
      </c>
      <c r="F109" s="129">
        <v>843.75</v>
      </c>
      <c r="G109" s="129">
        <v>843.75</v>
      </c>
      <c r="H109" s="129">
        <v>828.125</v>
      </c>
      <c r="I109" s="129">
        <v>828.125</v>
      </c>
      <c r="J109" s="129">
        <v>843.75</v>
      </c>
      <c r="K109" s="129">
        <v>843.75</v>
      </c>
      <c r="L109" s="129">
        <v>812.5</v>
      </c>
      <c r="M109" s="128">
        <f t="shared" si="47"/>
        <v>832.8125</v>
      </c>
      <c r="N109" s="129">
        <f t="shared" si="48"/>
        <v>12.203515118604148</v>
      </c>
      <c r="O109" s="129">
        <f t="shared" si="49"/>
        <v>835.9375</v>
      </c>
      <c r="P109" s="129">
        <f t="shared" si="50"/>
        <v>812.5</v>
      </c>
      <c r="Q109" s="130">
        <f t="shared" si="51"/>
        <v>843.75</v>
      </c>
      <c r="S109" s="117" t="s">
        <v>31</v>
      </c>
      <c r="T109" s="128">
        <f t="shared" si="52"/>
        <v>1608.75</v>
      </c>
      <c r="U109" s="129">
        <f t="shared" si="58"/>
        <v>1578.125</v>
      </c>
      <c r="V109" s="129">
        <f t="shared" si="59"/>
        <v>1577.5</v>
      </c>
      <c r="W109" s="129">
        <f t="shared" si="60"/>
        <v>1608.75</v>
      </c>
      <c r="X109" s="129">
        <f t="shared" si="61"/>
        <v>1608.75</v>
      </c>
      <c r="Y109" s="129">
        <f t="shared" si="62"/>
        <v>1578.125</v>
      </c>
      <c r="Z109" s="129">
        <f t="shared" si="63"/>
        <v>1562.125</v>
      </c>
      <c r="AA109" s="129">
        <f t="shared" si="64"/>
        <v>1593.75</v>
      </c>
      <c r="AB109" s="129">
        <f t="shared" si="65"/>
        <v>1593.75</v>
      </c>
      <c r="AC109" s="130">
        <f t="shared" si="66"/>
        <v>1562.5</v>
      </c>
      <c r="AD109" s="129">
        <f t="shared" si="53"/>
        <v>1587.2125000000001</v>
      </c>
      <c r="AE109" s="129">
        <f t="shared" si="54"/>
        <v>17.252993399697338</v>
      </c>
      <c r="AF109" s="129">
        <f t="shared" si="55"/>
        <v>1585.9375</v>
      </c>
      <c r="AG109" s="129">
        <f t="shared" si="56"/>
        <v>1562.125</v>
      </c>
      <c r="AH109" s="130">
        <f t="shared" si="57"/>
        <v>1608.75</v>
      </c>
    </row>
    <row r="110" spans="2:34" x14ac:dyDescent="0.25">
      <c r="B110" s="121" t="s">
        <v>32</v>
      </c>
      <c r="C110" s="132">
        <v>812.5</v>
      </c>
      <c r="D110" s="132">
        <v>828.125</v>
      </c>
      <c r="E110" s="132">
        <v>812.5</v>
      </c>
      <c r="F110" s="132">
        <v>859.375</v>
      </c>
      <c r="G110" s="132">
        <v>828.125</v>
      </c>
      <c r="H110" s="132">
        <v>828.125</v>
      </c>
      <c r="I110" s="132">
        <v>812.5</v>
      </c>
      <c r="J110" s="132">
        <v>812.5</v>
      </c>
      <c r="K110" s="132">
        <v>828.125</v>
      </c>
      <c r="L110" s="132">
        <v>843.75</v>
      </c>
      <c r="M110" s="131">
        <f t="shared" si="47"/>
        <v>826.5625</v>
      </c>
      <c r="N110" s="132">
        <f t="shared" si="48"/>
        <v>14.740595518838443</v>
      </c>
      <c r="O110" s="132">
        <f t="shared" si="49"/>
        <v>828.125</v>
      </c>
      <c r="P110" s="132">
        <f t="shared" si="50"/>
        <v>812.5</v>
      </c>
      <c r="Q110" s="133">
        <f t="shared" si="51"/>
        <v>859.375</v>
      </c>
      <c r="S110" s="118" t="s">
        <v>32</v>
      </c>
      <c r="T110" s="131">
        <f t="shared" si="52"/>
        <v>1593.5</v>
      </c>
      <c r="U110" s="132">
        <f t="shared" si="58"/>
        <v>1609.125</v>
      </c>
      <c r="V110" s="132">
        <f t="shared" si="59"/>
        <v>1593.5</v>
      </c>
      <c r="W110" s="132">
        <f t="shared" si="60"/>
        <v>1609.375</v>
      </c>
      <c r="X110" s="132">
        <f t="shared" si="61"/>
        <v>1562.125</v>
      </c>
      <c r="Y110" s="132">
        <f t="shared" si="62"/>
        <v>1578.125</v>
      </c>
      <c r="Z110" s="132">
        <f t="shared" si="63"/>
        <v>1562.5</v>
      </c>
      <c r="AA110" s="132">
        <f t="shared" si="64"/>
        <v>1546.5</v>
      </c>
      <c r="AB110" s="132">
        <f t="shared" si="65"/>
        <v>1609.125</v>
      </c>
      <c r="AC110" s="133">
        <f t="shared" si="66"/>
        <v>1593.75</v>
      </c>
      <c r="AD110" s="132">
        <f t="shared" si="53"/>
        <v>1585.7625</v>
      </c>
      <c r="AE110" s="132">
        <f t="shared" si="54"/>
        <v>21.289555097512022</v>
      </c>
      <c r="AF110" s="132">
        <f t="shared" si="55"/>
        <v>1593.5</v>
      </c>
      <c r="AG110" s="132">
        <f t="shared" si="56"/>
        <v>1546.5</v>
      </c>
      <c r="AH110" s="133">
        <f t="shared" si="57"/>
        <v>1609.375</v>
      </c>
    </row>
    <row r="111" spans="2:34" x14ac:dyDescent="0.25">
      <c r="B111" s="120" t="s">
        <v>33</v>
      </c>
      <c r="C111" s="129">
        <v>1296.875</v>
      </c>
      <c r="D111" s="129">
        <v>1281.25</v>
      </c>
      <c r="E111" s="129">
        <v>1281.25</v>
      </c>
      <c r="F111" s="129">
        <v>1281.25</v>
      </c>
      <c r="G111" s="129">
        <v>1281.25</v>
      </c>
      <c r="H111" s="129">
        <v>1281.25</v>
      </c>
      <c r="I111" s="129">
        <v>1265.625</v>
      </c>
      <c r="J111" s="129">
        <v>1312.5</v>
      </c>
      <c r="K111" s="129">
        <v>1312.5</v>
      </c>
      <c r="L111" s="129">
        <v>1312.5</v>
      </c>
      <c r="M111" s="128">
        <f t="shared" si="47"/>
        <v>1290.625</v>
      </c>
      <c r="N111" s="129">
        <f t="shared" si="48"/>
        <v>15.934435979977453</v>
      </c>
      <c r="O111" s="129">
        <f t="shared" si="49"/>
        <v>1281.25</v>
      </c>
      <c r="P111" s="129">
        <f t="shared" si="50"/>
        <v>1265.625</v>
      </c>
      <c r="Q111" s="130">
        <f t="shared" si="51"/>
        <v>1312.5</v>
      </c>
      <c r="S111" s="117" t="s">
        <v>33</v>
      </c>
      <c r="T111" s="128">
        <f t="shared" si="52"/>
        <v>2999.875</v>
      </c>
      <c r="U111" s="129">
        <f t="shared" si="58"/>
        <v>2968.25</v>
      </c>
      <c r="V111" s="129">
        <f t="shared" si="59"/>
        <v>3015.25</v>
      </c>
      <c r="W111" s="129">
        <f t="shared" si="60"/>
        <v>2984.25</v>
      </c>
      <c r="X111" s="129">
        <f t="shared" si="61"/>
        <v>2999.25</v>
      </c>
      <c r="Y111" s="129">
        <f t="shared" si="62"/>
        <v>2968.25</v>
      </c>
      <c r="Z111" s="129">
        <f t="shared" si="63"/>
        <v>2999.625</v>
      </c>
      <c r="AA111" s="129">
        <f t="shared" si="64"/>
        <v>3046.5</v>
      </c>
      <c r="AB111" s="129">
        <f t="shared" si="65"/>
        <v>3015.5</v>
      </c>
      <c r="AC111" s="130">
        <f t="shared" si="66"/>
        <v>3015.5</v>
      </c>
      <c r="AD111" s="129">
        <f t="shared" si="53"/>
        <v>3001.2249999999999</v>
      </c>
      <c r="AE111" s="129">
        <f t="shared" si="54"/>
        <v>22.638932174464415</v>
      </c>
      <c r="AF111" s="129">
        <f t="shared" si="55"/>
        <v>2999.75</v>
      </c>
      <c r="AG111" s="129">
        <f t="shared" si="56"/>
        <v>2968.25</v>
      </c>
      <c r="AH111" s="130">
        <f t="shared" si="57"/>
        <v>3046.5</v>
      </c>
    </row>
    <row r="112" spans="2:34" x14ac:dyDescent="0.25">
      <c r="B112" s="120" t="s">
        <v>34</v>
      </c>
      <c r="C112" s="129">
        <v>1296.875</v>
      </c>
      <c r="D112" s="129">
        <v>1296.875</v>
      </c>
      <c r="E112" s="129">
        <v>1296.875</v>
      </c>
      <c r="F112" s="129">
        <v>1296.875</v>
      </c>
      <c r="G112" s="129">
        <v>1312.5</v>
      </c>
      <c r="H112" s="129">
        <v>1281.25</v>
      </c>
      <c r="I112" s="129">
        <v>1296.875</v>
      </c>
      <c r="J112" s="129">
        <v>1281.25</v>
      </c>
      <c r="K112" s="129">
        <v>1312.5</v>
      </c>
      <c r="L112" s="129">
        <v>1312.5</v>
      </c>
      <c r="M112" s="128">
        <f t="shared" si="47"/>
        <v>1298.4375</v>
      </c>
      <c r="N112" s="129">
        <f t="shared" si="48"/>
        <v>10.9375</v>
      </c>
      <c r="O112" s="129">
        <f t="shared" si="49"/>
        <v>1296.875</v>
      </c>
      <c r="P112" s="129">
        <f t="shared" si="50"/>
        <v>1281.25</v>
      </c>
      <c r="Q112" s="130">
        <f t="shared" si="51"/>
        <v>1312.5</v>
      </c>
      <c r="S112" s="117" t="s">
        <v>34</v>
      </c>
      <c r="T112" s="128">
        <f t="shared" si="52"/>
        <v>3452.875</v>
      </c>
      <c r="U112" s="129">
        <f t="shared" si="58"/>
        <v>3436.875</v>
      </c>
      <c r="V112" s="129">
        <f t="shared" si="59"/>
        <v>3452.875</v>
      </c>
      <c r="W112" s="129">
        <f t="shared" si="60"/>
        <v>3483.875</v>
      </c>
      <c r="X112" s="129">
        <f t="shared" si="61"/>
        <v>3499.5</v>
      </c>
      <c r="Y112" s="129">
        <f t="shared" si="62"/>
        <v>3452.25</v>
      </c>
      <c r="Z112" s="129">
        <f t="shared" si="63"/>
        <v>3483.875</v>
      </c>
      <c r="AA112" s="129">
        <f t="shared" si="64"/>
        <v>3515.25</v>
      </c>
      <c r="AB112" s="129">
        <f t="shared" si="65"/>
        <v>3452.5</v>
      </c>
      <c r="AC112" s="130">
        <f t="shared" si="66"/>
        <v>3421.5</v>
      </c>
      <c r="AD112" s="129">
        <f t="shared" si="53"/>
        <v>3465.1374999999998</v>
      </c>
      <c r="AE112" s="129">
        <f t="shared" si="54"/>
        <v>27.791660732133302</v>
      </c>
      <c r="AF112" s="129">
        <f t="shared" si="55"/>
        <v>3452.875</v>
      </c>
      <c r="AG112" s="129">
        <f t="shared" si="56"/>
        <v>3421.5</v>
      </c>
      <c r="AH112" s="130">
        <f t="shared" si="57"/>
        <v>3515.25</v>
      </c>
    </row>
    <row r="113" spans="2:34" x14ac:dyDescent="0.25">
      <c r="B113" s="120" t="s">
        <v>35</v>
      </c>
      <c r="C113" s="129">
        <v>1312.5</v>
      </c>
      <c r="D113" s="129">
        <v>1296.875</v>
      </c>
      <c r="E113" s="129">
        <v>1296.875</v>
      </c>
      <c r="F113" s="129">
        <v>1296.875</v>
      </c>
      <c r="G113" s="129">
        <v>1328.125</v>
      </c>
      <c r="H113" s="129">
        <v>1296.875</v>
      </c>
      <c r="I113" s="129">
        <v>1281.25</v>
      </c>
      <c r="J113" s="129">
        <v>1328.125</v>
      </c>
      <c r="K113" s="129">
        <v>1296.875</v>
      </c>
      <c r="L113" s="129">
        <v>1312.5</v>
      </c>
      <c r="M113" s="128">
        <f t="shared" si="47"/>
        <v>1304.6875</v>
      </c>
      <c r="N113" s="129">
        <f t="shared" si="48"/>
        <v>14.405538214520137</v>
      </c>
      <c r="O113" s="129">
        <f t="shared" si="49"/>
        <v>1296.875</v>
      </c>
      <c r="P113" s="129">
        <f t="shared" si="50"/>
        <v>1281.25</v>
      </c>
      <c r="Q113" s="130">
        <f t="shared" si="51"/>
        <v>1328.125</v>
      </c>
      <c r="S113" s="117" t="s">
        <v>35</v>
      </c>
      <c r="T113" s="128">
        <f t="shared" si="52"/>
        <v>4077.5</v>
      </c>
      <c r="U113" s="129">
        <f t="shared" si="58"/>
        <v>4030.875</v>
      </c>
      <c r="V113" s="129">
        <f t="shared" si="59"/>
        <v>4014.875</v>
      </c>
      <c r="W113" s="129">
        <f t="shared" si="60"/>
        <v>4014.875</v>
      </c>
      <c r="X113" s="129">
        <f t="shared" si="61"/>
        <v>4062.125</v>
      </c>
      <c r="Y113" s="129">
        <f t="shared" si="62"/>
        <v>4061.875</v>
      </c>
      <c r="Z113" s="129">
        <f t="shared" si="63"/>
        <v>4031.25</v>
      </c>
      <c r="AA113" s="129">
        <f t="shared" si="64"/>
        <v>4062.125</v>
      </c>
      <c r="AB113" s="129">
        <f t="shared" si="65"/>
        <v>4014.875</v>
      </c>
      <c r="AC113" s="130">
        <f t="shared" si="66"/>
        <v>3999.5</v>
      </c>
      <c r="AD113" s="129">
        <f t="shared" si="53"/>
        <v>4036.9875000000002</v>
      </c>
      <c r="AE113" s="129">
        <f t="shared" si="54"/>
        <v>25.430140212944167</v>
      </c>
      <c r="AF113" s="129">
        <f t="shared" si="55"/>
        <v>4031.0625</v>
      </c>
      <c r="AG113" s="129">
        <f t="shared" si="56"/>
        <v>3999.5</v>
      </c>
      <c r="AH113" s="130">
        <f t="shared" si="57"/>
        <v>4077.5</v>
      </c>
    </row>
    <row r="114" spans="2:34" x14ac:dyDescent="0.25">
      <c r="B114" s="120" t="s">
        <v>36</v>
      </c>
      <c r="C114" s="129">
        <v>1390.625</v>
      </c>
      <c r="D114" s="129">
        <v>1296.875</v>
      </c>
      <c r="E114" s="129">
        <v>1328.125</v>
      </c>
      <c r="F114" s="129">
        <v>1296.875</v>
      </c>
      <c r="G114" s="129">
        <v>1343.75</v>
      </c>
      <c r="H114" s="129">
        <v>1312.5</v>
      </c>
      <c r="I114" s="129">
        <v>1312.5</v>
      </c>
      <c r="J114" s="129">
        <v>1328.125</v>
      </c>
      <c r="K114" s="129">
        <v>1312.5</v>
      </c>
      <c r="L114" s="129">
        <v>1328.125</v>
      </c>
      <c r="M114" s="128">
        <f t="shared" si="47"/>
        <v>1325</v>
      </c>
      <c r="N114" s="129">
        <f t="shared" si="48"/>
        <v>25.958199571618984</v>
      </c>
      <c r="O114" s="129">
        <f t="shared" si="49"/>
        <v>1320.3125</v>
      </c>
      <c r="P114" s="129">
        <f t="shared" si="50"/>
        <v>1296.875</v>
      </c>
      <c r="Q114" s="130">
        <f t="shared" si="51"/>
        <v>1390.625</v>
      </c>
      <c r="S114" s="117" t="s">
        <v>36</v>
      </c>
      <c r="T114" s="128">
        <f t="shared" si="52"/>
        <v>9421.625</v>
      </c>
      <c r="U114" s="129">
        <f t="shared" si="58"/>
        <v>9264.875</v>
      </c>
      <c r="V114" s="129">
        <f t="shared" si="59"/>
        <v>9281.125</v>
      </c>
      <c r="W114" s="129">
        <f t="shared" si="60"/>
        <v>9202.875</v>
      </c>
      <c r="X114" s="129">
        <f t="shared" si="61"/>
        <v>9171.75</v>
      </c>
      <c r="Y114" s="129">
        <f t="shared" si="62"/>
        <v>9140.5</v>
      </c>
      <c r="Z114" s="129">
        <f t="shared" si="63"/>
        <v>9327.5</v>
      </c>
      <c r="AA114" s="129">
        <f t="shared" si="64"/>
        <v>9249.125</v>
      </c>
      <c r="AB114" s="129">
        <f t="shared" si="65"/>
        <v>9171.5</v>
      </c>
      <c r="AC114" s="130">
        <f t="shared" si="66"/>
        <v>9218.125</v>
      </c>
      <c r="AD114" s="129">
        <f t="shared" si="53"/>
        <v>9244.9</v>
      </c>
      <c r="AE114" s="129">
        <f t="shared" si="54"/>
        <v>79.940247216280241</v>
      </c>
      <c r="AF114" s="129">
        <f t="shared" si="55"/>
        <v>9233.625</v>
      </c>
      <c r="AG114" s="129">
        <f t="shared" si="56"/>
        <v>9140.5</v>
      </c>
      <c r="AH114" s="130">
        <f t="shared" si="57"/>
        <v>9421.625</v>
      </c>
    </row>
    <row r="115" spans="2:34" x14ac:dyDescent="0.25">
      <c r="B115" s="121" t="s">
        <v>37</v>
      </c>
      <c r="C115" s="132">
        <v>1343.75</v>
      </c>
      <c r="D115" s="132">
        <v>1312.5</v>
      </c>
      <c r="E115" s="132">
        <v>1312.5</v>
      </c>
      <c r="F115" s="132">
        <v>1312.5</v>
      </c>
      <c r="G115" s="132">
        <v>1328.125</v>
      </c>
      <c r="H115" s="132">
        <v>1328.125</v>
      </c>
      <c r="I115" s="132">
        <v>1312.5</v>
      </c>
      <c r="J115" s="132">
        <v>1328.125</v>
      </c>
      <c r="K115" s="132">
        <v>1328.125</v>
      </c>
      <c r="L115" s="132">
        <v>1281.25</v>
      </c>
      <c r="M115" s="131">
        <f t="shared" si="47"/>
        <v>1318.75</v>
      </c>
      <c r="N115" s="132">
        <f t="shared" si="48"/>
        <v>15.934435979977453</v>
      </c>
      <c r="O115" s="132">
        <f t="shared" si="49"/>
        <v>1320.3125</v>
      </c>
      <c r="P115" s="132">
        <f t="shared" si="50"/>
        <v>1281.25</v>
      </c>
      <c r="Q115" s="133">
        <f t="shared" si="51"/>
        <v>1343.75</v>
      </c>
      <c r="S115" s="118" t="s">
        <v>37</v>
      </c>
      <c r="T115" s="131">
        <f t="shared" si="52"/>
        <v>17639.75</v>
      </c>
      <c r="U115" s="132">
        <f t="shared" si="58"/>
        <v>17702.5</v>
      </c>
      <c r="V115" s="132">
        <f t="shared" si="59"/>
        <v>17624.5</v>
      </c>
      <c r="W115" s="132">
        <f t="shared" si="60"/>
        <v>17593.5</v>
      </c>
      <c r="X115" s="132">
        <f t="shared" si="61"/>
        <v>17546.125</v>
      </c>
      <c r="Y115" s="132">
        <f t="shared" si="62"/>
        <v>18453.125</v>
      </c>
      <c r="Z115" s="132">
        <f t="shared" si="63"/>
        <v>17765.5</v>
      </c>
      <c r="AA115" s="132">
        <f t="shared" si="64"/>
        <v>17828.125</v>
      </c>
      <c r="AB115" s="132">
        <f t="shared" si="65"/>
        <v>17828.125</v>
      </c>
      <c r="AC115" s="133">
        <f t="shared" si="66"/>
        <v>17593.25</v>
      </c>
      <c r="AD115" s="132">
        <f t="shared" si="53"/>
        <v>17757.45</v>
      </c>
      <c r="AE115" s="132">
        <f t="shared" si="54"/>
        <v>250.41294145870339</v>
      </c>
      <c r="AF115" s="132">
        <f t="shared" si="55"/>
        <v>17671.125</v>
      </c>
      <c r="AG115" s="132">
        <f t="shared" si="56"/>
        <v>17546.125</v>
      </c>
      <c r="AH115" s="133">
        <f t="shared" si="57"/>
        <v>18453.125</v>
      </c>
    </row>
    <row r="118" spans="2:34" x14ac:dyDescent="0.25">
      <c r="B118" s="166" t="s">
        <v>51</v>
      </c>
      <c r="C118" s="167">
        <v>1</v>
      </c>
      <c r="D118" s="167">
        <v>2</v>
      </c>
      <c r="E118" s="167">
        <v>3</v>
      </c>
      <c r="F118" s="167">
        <v>4</v>
      </c>
      <c r="G118" s="167">
        <v>5</v>
      </c>
      <c r="H118" s="167">
        <v>6</v>
      </c>
      <c r="I118" s="167">
        <v>7</v>
      </c>
      <c r="J118" s="167">
        <v>8</v>
      </c>
      <c r="K118" s="167">
        <v>9</v>
      </c>
      <c r="L118" s="167">
        <v>10</v>
      </c>
      <c r="M118" s="168" t="s">
        <v>45</v>
      </c>
      <c r="N118" s="169" t="s">
        <v>46</v>
      </c>
      <c r="O118" s="169" t="s">
        <v>47</v>
      </c>
      <c r="P118" s="169" t="s">
        <v>43</v>
      </c>
      <c r="Q118" s="170" t="s">
        <v>44</v>
      </c>
      <c r="S118" s="166" t="s">
        <v>57</v>
      </c>
      <c r="T118" s="169">
        <v>1</v>
      </c>
      <c r="U118" s="169">
        <v>2</v>
      </c>
      <c r="V118" s="169">
        <v>3</v>
      </c>
      <c r="W118" s="169">
        <v>4</v>
      </c>
      <c r="X118" s="169">
        <v>5</v>
      </c>
      <c r="Y118" s="169">
        <v>6</v>
      </c>
      <c r="Z118" s="169">
        <v>7</v>
      </c>
      <c r="AA118" s="169">
        <v>8</v>
      </c>
      <c r="AB118" s="169">
        <v>9</v>
      </c>
      <c r="AC118" s="169">
        <v>10</v>
      </c>
      <c r="AD118" s="168" t="s">
        <v>45</v>
      </c>
      <c r="AE118" s="169" t="s">
        <v>46</v>
      </c>
      <c r="AF118" s="169" t="s">
        <v>47</v>
      </c>
      <c r="AG118" s="169" t="s">
        <v>43</v>
      </c>
      <c r="AH118" s="170" t="s">
        <v>44</v>
      </c>
    </row>
    <row r="119" spans="2:34" x14ac:dyDescent="0.25">
      <c r="B119" s="25" t="s">
        <v>58</v>
      </c>
      <c r="C119" s="134">
        <v>10671.875</v>
      </c>
      <c r="D119" s="134">
        <v>10625</v>
      </c>
      <c r="E119" s="134">
        <v>11125</v>
      </c>
      <c r="F119" s="134">
        <v>11531.25</v>
      </c>
      <c r="G119" s="134">
        <v>11031.25</v>
      </c>
      <c r="H119" s="134">
        <v>10765.625</v>
      </c>
      <c r="I119" s="134">
        <v>10984.375</v>
      </c>
      <c r="J119" s="134">
        <v>11546.875</v>
      </c>
      <c r="K119" s="134">
        <v>11031.25</v>
      </c>
      <c r="L119" s="134">
        <v>11406.25</v>
      </c>
      <c r="M119" s="135">
        <f>AVERAGE(C119:L119)</f>
        <v>11071.875</v>
      </c>
      <c r="N119" s="134">
        <f>_xlfn.STDEV.P(C119:L119)</f>
        <v>318.7040408043174</v>
      </c>
      <c r="O119" s="134">
        <f>MEDIAN(C119:L119)</f>
        <v>11031.25</v>
      </c>
      <c r="P119" s="134">
        <f>MIN(C119:L119)</f>
        <v>10625</v>
      </c>
      <c r="Q119" s="136">
        <f>MAX(C119:L119)</f>
        <v>11546.875</v>
      </c>
      <c r="S119" s="122" t="s">
        <v>58</v>
      </c>
      <c r="T119" s="135">
        <f>C3+C119</f>
        <v>10671.875</v>
      </c>
      <c r="U119" s="134">
        <f t="shared" ref="U119:AC134" si="67">D3+D119</f>
        <v>10625</v>
      </c>
      <c r="V119" s="134">
        <f t="shared" si="67"/>
        <v>11125</v>
      </c>
      <c r="W119" s="134">
        <f t="shared" si="67"/>
        <v>11531.25</v>
      </c>
      <c r="X119" s="134">
        <f t="shared" si="67"/>
        <v>11031.25</v>
      </c>
      <c r="Y119" s="134">
        <f t="shared" si="67"/>
        <v>10765.625</v>
      </c>
      <c r="Z119" s="134">
        <f t="shared" si="67"/>
        <v>10984.375</v>
      </c>
      <c r="AA119" s="134">
        <f t="shared" si="67"/>
        <v>11546.875</v>
      </c>
      <c r="AB119" s="134">
        <f t="shared" si="67"/>
        <v>11031.25</v>
      </c>
      <c r="AC119" s="136">
        <f t="shared" si="67"/>
        <v>11406.25</v>
      </c>
      <c r="AD119" s="134">
        <f>AVERAGE(T119:AC119)</f>
        <v>11071.875</v>
      </c>
      <c r="AE119" s="134">
        <f>_xlfn.STDEV.P(T119:AC119)</f>
        <v>318.7040408043174</v>
      </c>
      <c r="AF119" s="134">
        <f>MEDIAN(T119:AC119)</f>
        <v>11031.25</v>
      </c>
      <c r="AG119" s="134">
        <f>MIN(T119:AC119)</f>
        <v>10625</v>
      </c>
      <c r="AH119" s="136">
        <f>MAX(T119:AC119)</f>
        <v>11546.875</v>
      </c>
    </row>
    <row r="120" spans="2:34" x14ac:dyDescent="0.25">
      <c r="B120" s="119" t="s">
        <v>13</v>
      </c>
      <c r="C120" s="126">
        <v>1338703.125</v>
      </c>
      <c r="D120" s="126">
        <v>1310562.5</v>
      </c>
      <c r="E120" s="126">
        <v>1351468.75</v>
      </c>
      <c r="F120" s="126">
        <v>1354562.5</v>
      </c>
      <c r="G120" s="126">
        <v>1327359.375</v>
      </c>
      <c r="H120" s="126">
        <v>1280781.25</v>
      </c>
      <c r="I120" s="126">
        <v>1272453.125</v>
      </c>
      <c r="J120" s="126">
        <v>1295578.125</v>
      </c>
      <c r="K120" s="126">
        <v>1300203.125</v>
      </c>
      <c r="L120" s="126">
        <v>1340171.875</v>
      </c>
      <c r="M120" s="125">
        <f t="shared" ref="M120:M144" si="68">AVERAGE(C120:L120)</f>
        <v>1317184.375</v>
      </c>
      <c r="N120" s="126">
        <f t="shared" ref="N120:N144" si="69">_xlfn.STDEV.P(C120:L120)</f>
        <v>27915.353008582035</v>
      </c>
      <c r="O120" s="126">
        <f t="shared" ref="O120:O144" si="70">MEDIAN(C120:L120)</f>
        <v>1318960.9375</v>
      </c>
      <c r="P120" s="126">
        <f t="shared" ref="P120:P144" si="71">MIN(C120:L120)</f>
        <v>1272453.125</v>
      </c>
      <c r="Q120" s="127">
        <f t="shared" ref="Q120:Q144" si="72">MAX(C120:L120)</f>
        <v>1354562.5</v>
      </c>
      <c r="S120" s="116" t="s">
        <v>13</v>
      </c>
      <c r="T120" s="125">
        <f t="shared" ref="T120:T144" si="73">C4+C120</f>
        <v>1339468.125</v>
      </c>
      <c r="U120" s="126">
        <f t="shared" si="67"/>
        <v>1311343.5</v>
      </c>
      <c r="V120" s="126">
        <f t="shared" si="67"/>
        <v>1352249.75</v>
      </c>
      <c r="W120" s="126">
        <f t="shared" si="67"/>
        <v>1355312.5</v>
      </c>
      <c r="X120" s="126">
        <f t="shared" si="67"/>
        <v>1328124.375</v>
      </c>
      <c r="Y120" s="126">
        <f t="shared" si="67"/>
        <v>1281562.25</v>
      </c>
      <c r="Z120" s="126">
        <f t="shared" si="67"/>
        <v>1273249.125</v>
      </c>
      <c r="AA120" s="126">
        <f t="shared" si="67"/>
        <v>1296328.125</v>
      </c>
      <c r="AB120" s="126">
        <f t="shared" si="67"/>
        <v>1300984.125</v>
      </c>
      <c r="AC120" s="127">
        <f t="shared" si="67"/>
        <v>1340952.875</v>
      </c>
      <c r="AD120" s="126">
        <f t="shared" ref="AD120:AD144" si="74">AVERAGE(T120:AC120)</f>
        <v>1317957.4750000001</v>
      </c>
      <c r="AE120" s="126">
        <f t="shared" ref="AE120:AE144" si="75">_xlfn.STDEV.P(T120:AC120)</f>
        <v>27909.384402181826</v>
      </c>
      <c r="AF120" s="126">
        <f t="shared" ref="AF120:AF144" si="76">MEDIAN(T120:AC120)</f>
        <v>1319733.9375</v>
      </c>
      <c r="AG120" s="126">
        <f t="shared" ref="AG120:AG144" si="77">MIN(T120:AC120)</f>
        <v>1273249.125</v>
      </c>
      <c r="AH120" s="127">
        <f t="shared" ref="AH120:AH144" si="78">MAX(T120:AC120)</f>
        <v>1355312.5</v>
      </c>
    </row>
    <row r="121" spans="2:34" x14ac:dyDescent="0.25">
      <c r="B121" s="120" t="s">
        <v>14</v>
      </c>
      <c r="C121" s="129">
        <v>652093.75</v>
      </c>
      <c r="D121" s="129">
        <v>657437.5</v>
      </c>
      <c r="E121" s="129">
        <v>678031.25</v>
      </c>
      <c r="F121" s="129">
        <v>669593.75</v>
      </c>
      <c r="G121" s="129">
        <v>659562.5</v>
      </c>
      <c r="H121" s="129">
        <v>634781.25</v>
      </c>
      <c r="I121" s="129">
        <v>645937.5</v>
      </c>
      <c r="J121" s="129">
        <v>648265.625</v>
      </c>
      <c r="K121" s="129">
        <v>664281.25</v>
      </c>
      <c r="L121" s="129">
        <v>653859.375</v>
      </c>
      <c r="M121" s="128">
        <f t="shared" si="68"/>
        <v>656384.375</v>
      </c>
      <c r="N121" s="129">
        <f t="shared" si="69"/>
        <v>11760.851870453518</v>
      </c>
      <c r="O121" s="129">
        <f t="shared" si="70"/>
        <v>655648.4375</v>
      </c>
      <c r="P121" s="129">
        <f t="shared" si="71"/>
        <v>634781.25</v>
      </c>
      <c r="Q121" s="130">
        <f t="shared" si="72"/>
        <v>678031.25</v>
      </c>
      <c r="S121" s="117" t="s">
        <v>14</v>
      </c>
      <c r="T121" s="128">
        <f t="shared" si="73"/>
        <v>652874.75</v>
      </c>
      <c r="U121" s="129">
        <f t="shared" si="67"/>
        <v>658218.5</v>
      </c>
      <c r="V121" s="129">
        <f t="shared" si="67"/>
        <v>678812.25</v>
      </c>
      <c r="W121" s="129">
        <f t="shared" si="67"/>
        <v>670343.75</v>
      </c>
      <c r="X121" s="129">
        <f t="shared" si="67"/>
        <v>660312.5</v>
      </c>
      <c r="Y121" s="129">
        <f t="shared" si="67"/>
        <v>635577.25</v>
      </c>
      <c r="Z121" s="129">
        <f t="shared" si="67"/>
        <v>646718.5</v>
      </c>
      <c r="AA121" s="129">
        <f t="shared" si="67"/>
        <v>649015.625</v>
      </c>
      <c r="AB121" s="129">
        <f t="shared" si="67"/>
        <v>665046.25</v>
      </c>
      <c r="AC121" s="130">
        <f t="shared" si="67"/>
        <v>654640.375</v>
      </c>
      <c r="AD121" s="129">
        <f t="shared" si="74"/>
        <v>657155.97499999998</v>
      </c>
      <c r="AE121" s="129">
        <f t="shared" si="75"/>
        <v>11754.85172742515</v>
      </c>
      <c r="AF121" s="129">
        <f t="shared" si="76"/>
        <v>656429.4375</v>
      </c>
      <c r="AG121" s="129">
        <f t="shared" si="77"/>
        <v>635577.25</v>
      </c>
      <c r="AH121" s="130">
        <f t="shared" si="78"/>
        <v>678812.25</v>
      </c>
    </row>
    <row r="122" spans="2:34" x14ac:dyDescent="0.25">
      <c r="B122" s="120" t="s">
        <v>15</v>
      </c>
      <c r="C122" s="129">
        <v>477484.375</v>
      </c>
      <c r="D122" s="129">
        <v>451625</v>
      </c>
      <c r="E122" s="129">
        <v>469468.75</v>
      </c>
      <c r="F122" s="129">
        <v>471218.75</v>
      </c>
      <c r="G122" s="129">
        <v>472765.625</v>
      </c>
      <c r="H122" s="129">
        <v>433859.375</v>
      </c>
      <c r="I122" s="129">
        <v>448406.25</v>
      </c>
      <c r="J122" s="129">
        <v>450859.375</v>
      </c>
      <c r="K122" s="129">
        <v>462421.875</v>
      </c>
      <c r="L122" s="129">
        <v>464156.25</v>
      </c>
      <c r="M122" s="128">
        <f t="shared" si="68"/>
        <v>460226.5625</v>
      </c>
      <c r="N122" s="129">
        <f t="shared" si="69"/>
        <v>12954.719914625952</v>
      </c>
      <c r="O122" s="129">
        <f t="shared" si="70"/>
        <v>463289.0625</v>
      </c>
      <c r="P122" s="129">
        <f t="shared" si="71"/>
        <v>433859.375</v>
      </c>
      <c r="Q122" s="130">
        <f t="shared" si="72"/>
        <v>477484.375</v>
      </c>
      <c r="S122" s="117" t="s">
        <v>15</v>
      </c>
      <c r="T122" s="128">
        <f t="shared" si="73"/>
        <v>478280.375</v>
      </c>
      <c r="U122" s="129">
        <f t="shared" si="67"/>
        <v>452421</v>
      </c>
      <c r="V122" s="129">
        <f t="shared" si="67"/>
        <v>470264.75</v>
      </c>
      <c r="W122" s="129">
        <f t="shared" si="67"/>
        <v>471999.75</v>
      </c>
      <c r="X122" s="129">
        <f t="shared" si="67"/>
        <v>473530.625</v>
      </c>
      <c r="Y122" s="129">
        <f t="shared" si="67"/>
        <v>434640.375</v>
      </c>
      <c r="Z122" s="129">
        <f t="shared" si="67"/>
        <v>449171.25</v>
      </c>
      <c r="AA122" s="129">
        <f t="shared" si="67"/>
        <v>451624.375</v>
      </c>
      <c r="AB122" s="129">
        <f t="shared" si="67"/>
        <v>463202.875</v>
      </c>
      <c r="AC122" s="130">
        <f t="shared" si="67"/>
        <v>464937.25</v>
      </c>
      <c r="AD122" s="129">
        <f t="shared" si="74"/>
        <v>461007.26250000001</v>
      </c>
      <c r="AE122" s="129">
        <f t="shared" si="75"/>
        <v>12957.86566487345</v>
      </c>
      <c r="AF122" s="129">
        <f t="shared" si="76"/>
        <v>464070.0625</v>
      </c>
      <c r="AG122" s="129">
        <f t="shared" si="77"/>
        <v>434640.375</v>
      </c>
      <c r="AH122" s="130">
        <f t="shared" si="78"/>
        <v>478280.375</v>
      </c>
    </row>
    <row r="123" spans="2:34" x14ac:dyDescent="0.25">
      <c r="B123" s="120" t="s">
        <v>16</v>
      </c>
      <c r="C123" s="129">
        <v>327140.625</v>
      </c>
      <c r="D123" s="129">
        <v>320375</v>
      </c>
      <c r="E123" s="129">
        <v>341406.25</v>
      </c>
      <c r="F123" s="129">
        <v>331453.125</v>
      </c>
      <c r="G123" s="129">
        <v>324296.875</v>
      </c>
      <c r="H123" s="129">
        <v>323203.125</v>
      </c>
      <c r="I123" s="129">
        <v>323046.875</v>
      </c>
      <c r="J123" s="129">
        <v>329359.375</v>
      </c>
      <c r="K123" s="129">
        <v>331515.625</v>
      </c>
      <c r="L123" s="129">
        <v>327890.625</v>
      </c>
      <c r="M123" s="128">
        <f t="shared" si="68"/>
        <v>327968.75</v>
      </c>
      <c r="N123" s="129">
        <f t="shared" si="69"/>
        <v>5709.6153137711472</v>
      </c>
      <c r="O123" s="129">
        <f t="shared" si="70"/>
        <v>327515.625</v>
      </c>
      <c r="P123" s="129">
        <f t="shared" si="71"/>
        <v>320375</v>
      </c>
      <c r="Q123" s="130">
        <f t="shared" si="72"/>
        <v>341406.25</v>
      </c>
      <c r="S123" s="117" t="s">
        <v>16</v>
      </c>
      <c r="T123" s="128">
        <f t="shared" si="73"/>
        <v>327921.625</v>
      </c>
      <c r="U123" s="129">
        <f t="shared" si="67"/>
        <v>321156</v>
      </c>
      <c r="V123" s="129">
        <f t="shared" si="67"/>
        <v>342202.25</v>
      </c>
      <c r="W123" s="129">
        <f t="shared" si="67"/>
        <v>332234.125</v>
      </c>
      <c r="X123" s="129">
        <f t="shared" si="67"/>
        <v>325077.875</v>
      </c>
      <c r="Y123" s="129">
        <f t="shared" si="67"/>
        <v>323999.125</v>
      </c>
      <c r="Z123" s="129">
        <f t="shared" si="67"/>
        <v>323827.875</v>
      </c>
      <c r="AA123" s="129">
        <f t="shared" si="67"/>
        <v>330124.375</v>
      </c>
      <c r="AB123" s="129">
        <f t="shared" si="67"/>
        <v>332296.625</v>
      </c>
      <c r="AC123" s="130">
        <f t="shared" si="67"/>
        <v>328671.625</v>
      </c>
      <c r="AD123" s="129">
        <f t="shared" si="74"/>
        <v>328751.15000000002</v>
      </c>
      <c r="AE123" s="129">
        <f t="shared" si="75"/>
        <v>5711.5095461926694</v>
      </c>
      <c r="AF123" s="129">
        <f t="shared" si="76"/>
        <v>328296.625</v>
      </c>
      <c r="AG123" s="129">
        <f t="shared" si="77"/>
        <v>321156</v>
      </c>
      <c r="AH123" s="130">
        <f t="shared" si="78"/>
        <v>342202.25</v>
      </c>
    </row>
    <row r="124" spans="2:34" x14ac:dyDescent="0.25">
      <c r="B124" s="121" t="s">
        <v>17</v>
      </c>
      <c r="C124" s="132">
        <v>390453.125</v>
      </c>
      <c r="D124" s="132">
        <v>380453.125</v>
      </c>
      <c r="E124" s="132">
        <v>390859.375</v>
      </c>
      <c r="F124" s="132">
        <v>385140.625</v>
      </c>
      <c r="G124" s="132">
        <v>381046.875</v>
      </c>
      <c r="H124" s="132">
        <v>376093.75</v>
      </c>
      <c r="I124" s="132">
        <v>374703.125</v>
      </c>
      <c r="J124" s="132">
        <v>380843.75</v>
      </c>
      <c r="K124" s="132">
        <v>389312.5</v>
      </c>
      <c r="L124" s="132">
        <v>389562.5</v>
      </c>
      <c r="M124" s="131">
        <f t="shared" si="68"/>
        <v>383846.875</v>
      </c>
      <c r="N124" s="132">
        <f t="shared" si="69"/>
        <v>5736.9706318971166</v>
      </c>
      <c r="O124" s="132">
        <f t="shared" si="70"/>
        <v>383093.75</v>
      </c>
      <c r="P124" s="132">
        <f t="shared" si="71"/>
        <v>374703.125</v>
      </c>
      <c r="Q124" s="133">
        <f t="shared" si="72"/>
        <v>390859.375</v>
      </c>
      <c r="S124" s="118" t="s">
        <v>17</v>
      </c>
      <c r="T124" s="131">
        <f t="shared" si="73"/>
        <v>391249.125</v>
      </c>
      <c r="U124" s="132">
        <f t="shared" si="67"/>
        <v>381234.125</v>
      </c>
      <c r="V124" s="132">
        <f t="shared" si="67"/>
        <v>391640.375</v>
      </c>
      <c r="W124" s="132">
        <f t="shared" si="67"/>
        <v>385952.625</v>
      </c>
      <c r="X124" s="132">
        <f t="shared" si="67"/>
        <v>381827.875</v>
      </c>
      <c r="Y124" s="132">
        <f t="shared" si="67"/>
        <v>376889.75</v>
      </c>
      <c r="Z124" s="132">
        <f t="shared" si="67"/>
        <v>375453.125</v>
      </c>
      <c r="AA124" s="132">
        <f t="shared" si="67"/>
        <v>381608.75</v>
      </c>
      <c r="AB124" s="132">
        <f t="shared" si="67"/>
        <v>390062.5</v>
      </c>
      <c r="AC124" s="133">
        <f t="shared" si="67"/>
        <v>390327.5</v>
      </c>
      <c r="AD124" s="132">
        <f t="shared" si="74"/>
        <v>384624.57500000001</v>
      </c>
      <c r="AE124" s="132">
        <f t="shared" si="75"/>
        <v>5738.6331683816488</v>
      </c>
      <c r="AF124" s="132">
        <f t="shared" si="76"/>
        <v>383890.25</v>
      </c>
      <c r="AG124" s="132">
        <f t="shared" si="77"/>
        <v>375453.125</v>
      </c>
      <c r="AH124" s="133">
        <f t="shared" si="78"/>
        <v>391640.375</v>
      </c>
    </row>
    <row r="125" spans="2:34" x14ac:dyDescent="0.25">
      <c r="B125" s="119" t="s">
        <v>18</v>
      </c>
      <c r="C125" s="126">
        <v>956140.625</v>
      </c>
      <c r="D125" s="126">
        <v>963187.5</v>
      </c>
      <c r="E125" s="126">
        <v>1001406.25</v>
      </c>
      <c r="F125" s="126">
        <v>994750</v>
      </c>
      <c r="G125" s="126">
        <v>985859.375</v>
      </c>
      <c r="H125" s="126">
        <v>946140.625</v>
      </c>
      <c r="I125" s="126">
        <v>926421.875</v>
      </c>
      <c r="J125" s="126">
        <v>952750</v>
      </c>
      <c r="K125" s="126">
        <v>984906.25</v>
      </c>
      <c r="L125" s="126">
        <v>961171.875</v>
      </c>
      <c r="M125" s="125">
        <f t="shared" si="68"/>
        <v>967273.4375</v>
      </c>
      <c r="N125" s="126">
        <f t="shared" si="69"/>
        <v>22540.193320852559</v>
      </c>
      <c r="O125" s="126">
        <f t="shared" si="70"/>
        <v>962179.6875</v>
      </c>
      <c r="P125" s="126">
        <f t="shared" si="71"/>
        <v>926421.875</v>
      </c>
      <c r="Q125" s="127">
        <f t="shared" si="72"/>
        <v>1001406.25</v>
      </c>
      <c r="S125" s="116" t="s">
        <v>18</v>
      </c>
      <c r="T125" s="125">
        <f t="shared" si="73"/>
        <v>956952.625</v>
      </c>
      <c r="U125" s="126">
        <f t="shared" si="67"/>
        <v>963968.5</v>
      </c>
      <c r="V125" s="126">
        <f t="shared" si="67"/>
        <v>1002202.25</v>
      </c>
      <c r="W125" s="126">
        <f t="shared" si="67"/>
        <v>995531</v>
      </c>
      <c r="X125" s="126">
        <f t="shared" si="67"/>
        <v>986640.375</v>
      </c>
      <c r="Y125" s="126">
        <f t="shared" si="67"/>
        <v>946921.625</v>
      </c>
      <c r="Z125" s="126">
        <f t="shared" si="67"/>
        <v>927217.875</v>
      </c>
      <c r="AA125" s="126">
        <f t="shared" si="67"/>
        <v>953546</v>
      </c>
      <c r="AB125" s="126">
        <f t="shared" si="67"/>
        <v>985702.25</v>
      </c>
      <c r="AC125" s="127">
        <f t="shared" si="67"/>
        <v>961967.875</v>
      </c>
      <c r="AD125" s="126">
        <f t="shared" si="74"/>
        <v>968065.03749999998</v>
      </c>
      <c r="AE125" s="126">
        <f t="shared" si="75"/>
        <v>22538.017990307097</v>
      </c>
      <c r="AF125" s="126">
        <f t="shared" si="76"/>
        <v>962968.1875</v>
      </c>
      <c r="AG125" s="126">
        <f t="shared" si="77"/>
        <v>927217.875</v>
      </c>
      <c r="AH125" s="127">
        <f t="shared" si="78"/>
        <v>1002202.25</v>
      </c>
    </row>
    <row r="126" spans="2:34" x14ac:dyDescent="0.25">
      <c r="B126" s="120" t="s">
        <v>19</v>
      </c>
      <c r="C126" s="129">
        <v>690421.875</v>
      </c>
      <c r="D126" s="129">
        <v>708843.75</v>
      </c>
      <c r="E126" s="129">
        <v>704578.125</v>
      </c>
      <c r="F126" s="129">
        <v>679109.375</v>
      </c>
      <c r="G126" s="129">
        <v>693109.375</v>
      </c>
      <c r="H126" s="129">
        <v>665234.375</v>
      </c>
      <c r="I126" s="129">
        <v>678109.375</v>
      </c>
      <c r="J126" s="129">
        <v>678046.875</v>
      </c>
      <c r="K126" s="129">
        <v>697156.25</v>
      </c>
      <c r="L126" s="129">
        <v>702031.25</v>
      </c>
      <c r="M126" s="128">
        <f t="shared" si="68"/>
        <v>689664.0625</v>
      </c>
      <c r="N126" s="129">
        <f t="shared" si="69"/>
        <v>13373.463422979899</v>
      </c>
      <c r="O126" s="129">
        <f t="shared" si="70"/>
        <v>691765.625</v>
      </c>
      <c r="P126" s="129">
        <f t="shared" si="71"/>
        <v>665234.375</v>
      </c>
      <c r="Q126" s="130">
        <f t="shared" si="72"/>
        <v>708843.75</v>
      </c>
      <c r="S126" s="117" t="s">
        <v>19</v>
      </c>
      <c r="T126" s="128">
        <f t="shared" si="73"/>
        <v>691202.875</v>
      </c>
      <c r="U126" s="129">
        <f t="shared" si="67"/>
        <v>709639.75</v>
      </c>
      <c r="V126" s="129">
        <f t="shared" si="67"/>
        <v>705359.125</v>
      </c>
      <c r="W126" s="129">
        <f t="shared" si="67"/>
        <v>679874.375</v>
      </c>
      <c r="X126" s="129">
        <f t="shared" si="67"/>
        <v>693874.375</v>
      </c>
      <c r="Y126" s="129">
        <f t="shared" si="67"/>
        <v>666015.375</v>
      </c>
      <c r="Z126" s="129">
        <f t="shared" si="67"/>
        <v>678890.375</v>
      </c>
      <c r="AA126" s="129">
        <f t="shared" si="67"/>
        <v>678827.875</v>
      </c>
      <c r="AB126" s="129">
        <f t="shared" si="67"/>
        <v>697952.25</v>
      </c>
      <c r="AC126" s="130">
        <f t="shared" si="67"/>
        <v>702812.25</v>
      </c>
      <c r="AD126" s="129">
        <f t="shared" si="74"/>
        <v>690444.86250000005</v>
      </c>
      <c r="AE126" s="129">
        <f t="shared" si="75"/>
        <v>13377.308612377201</v>
      </c>
      <c r="AF126" s="129">
        <f t="shared" si="76"/>
        <v>692538.625</v>
      </c>
      <c r="AG126" s="129">
        <f t="shared" si="77"/>
        <v>666015.375</v>
      </c>
      <c r="AH126" s="130">
        <f t="shared" si="78"/>
        <v>709639.75</v>
      </c>
    </row>
    <row r="127" spans="2:34" x14ac:dyDescent="0.25">
      <c r="B127" s="120" t="s">
        <v>20</v>
      </c>
      <c r="C127" s="129">
        <v>437421.875</v>
      </c>
      <c r="D127" s="129">
        <v>437468.75</v>
      </c>
      <c r="E127" s="129">
        <v>449187.5</v>
      </c>
      <c r="F127" s="129">
        <v>435234.375</v>
      </c>
      <c r="G127" s="129">
        <v>446765.625</v>
      </c>
      <c r="H127" s="129">
        <v>424812.5</v>
      </c>
      <c r="I127" s="129">
        <v>428531.25</v>
      </c>
      <c r="J127" s="129">
        <v>424359.375</v>
      </c>
      <c r="K127" s="129">
        <v>442125</v>
      </c>
      <c r="L127" s="129">
        <v>435125</v>
      </c>
      <c r="M127" s="128">
        <f t="shared" si="68"/>
        <v>436103.125</v>
      </c>
      <c r="N127" s="129">
        <f t="shared" si="69"/>
        <v>8057.2663488074541</v>
      </c>
      <c r="O127" s="129">
        <f t="shared" si="70"/>
        <v>436328.125</v>
      </c>
      <c r="P127" s="129">
        <f t="shared" si="71"/>
        <v>424359.375</v>
      </c>
      <c r="Q127" s="130">
        <f t="shared" si="72"/>
        <v>449187.5</v>
      </c>
      <c r="S127" s="117" t="s">
        <v>20</v>
      </c>
      <c r="T127" s="128">
        <f t="shared" si="73"/>
        <v>438217.875</v>
      </c>
      <c r="U127" s="129">
        <f t="shared" si="67"/>
        <v>438249.75</v>
      </c>
      <c r="V127" s="129">
        <f t="shared" si="67"/>
        <v>449983.5</v>
      </c>
      <c r="W127" s="129">
        <f t="shared" si="67"/>
        <v>435984.375</v>
      </c>
      <c r="X127" s="129">
        <f t="shared" si="67"/>
        <v>447561.625</v>
      </c>
      <c r="Y127" s="129">
        <f t="shared" si="67"/>
        <v>425593.5</v>
      </c>
      <c r="Z127" s="129">
        <f t="shared" si="67"/>
        <v>429296.25</v>
      </c>
      <c r="AA127" s="129">
        <f t="shared" si="67"/>
        <v>425124.375</v>
      </c>
      <c r="AB127" s="129">
        <f t="shared" si="67"/>
        <v>442906</v>
      </c>
      <c r="AC127" s="130">
        <f t="shared" si="67"/>
        <v>435906</v>
      </c>
      <c r="AD127" s="129">
        <f t="shared" si="74"/>
        <v>436882.32500000001</v>
      </c>
      <c r="AE127" s="129">
        <f t="shared" si="75"/>
        <v>8066.1109402626616</v>
      </c>
      <c r="AF127" s="129">
        <f t="shared" si="76"/>
        <v>437101.125</v>
      </c>
      <c r="AG127" s="129">
        <f t="shared" si="77"/>
        <v>425124.375</v>
      </c>
      <c r="AH127" s="130">
        <f t="shared" si="78"/>
        <v>449983.5</v>
      </c>
    </row>
    <row r="128" spans="2:34" x14ac:dyDescent="0.25">
      <c r="B128" s="120" t="s">
        <v>21</v>
      </c>
      <c r="C128" s="129">
        <v>360046.875</v>
      </c>
      <c r="D128" s="129">
        <v>369828.125</v>
      </c>
      <c r="E128" s="129">
        <v>369109.375</v>
      </c>
      <c r="F128" s="129">
        <v>366156.25</v>
      </c>
      <c r="G128" s="129">
        <v>360343.75</v>
      </c>
      <c r="H128" s="129">
        <v>351718.75</v>
      </c>
      <c r="I128" s="129">
        <v>356703.125</v>
      </c>
      <c r="J128" s="129">
        <v>352859.375</v>
      </c>
      <c r="K128" s="129">
        <v>369468.75</v>
      </c>
      <c r="L128" s="129">
        <v>365906.25</v>
      </c>
      <c r="M128" s="128">
        <f t="shared" si="68"/>
        <v>362214.0625</v>
      </c>
      <c r="N128" s="129">
        <f t="shared" si="69"/>
        <v>6508.070598123245</v>
      </c>
      <c r="O128" s="129">
        <f t="shared" si="70"/>
        <v>363125</v>
      </c>
      <c r="P128" s="129">
        <f t="shared" si="71"/>
        <v>351718.75</v>
      </c>
      <c r="Q128" s="130">
        <f t="shared" si="72"/>
        <v>369828.125</v>
      </c>
      <c r="S128" s="117" t="s">
        <v>21</v>
      </c>
      <c r="T128" s="128">
        <f t="shared" si="73"/>
        <v>360827.875</v>
      </c>
      <c r="U128" s="129">
        <f t="shared" si="67"/>
        <v>370624.125</v>
      </c>
      <c r="V128" s="129">
        <f t="shared" si="67"/>
        <v>369874.375</v>
      </c>
      <c r="W128" s="129">
        <f t="shared" si="67"/>
        <v>366937.25</v>
      </c>
      <c r="X128" s="129">
        <f t="shared" si="67"/>
        <v>361124.75</v>
      </c>
      <c r="Y128" s="129">
        <f t="shared" si="67"/>
        <v>352452.75</v>
      </c>
      <c r="Z128" s="129">
        <f t="shared" si="67"/>
        <v>357453.125</v>
      </c>
      <c r="AA128" s="129">
        <f t="shared" si="67"/>
        <v>353640.375</v>
      </c>
      <c r="AB128" s="129">
        <f t="shared" si="67"/>
        <v>370233.75</v>
      </c>
      <c r="AC128" s="130">
        <f t="shared" si="67"/>
        <v>366702.25</v>
      </c>
      <c r="AD128" s="129">
        <f t="shared" si="74"/>
        <v>362987.0625</v>
      </c>
      <c r="AE128" s="129">
        <f t="shared" si="75"/>
        <v>6517.4223900370498</v>
      </c>
      <c r="AF128" s="129">
        <f t="shared" si="76"/>
        <v>363913.5</v>
      </c>
      <c r="AG128" s="129">
        <f t="shared" si="77"/>
        <v>352452.75</v>
      </c>
      <c r="AH128" s="130">
        <f t="shared" si="78"/>
        <v>370624.125</v>
      </c>
    </row>
    <row r="129" spans="2:34" x14ac:dyDescent="0.25">
      <c r="B129" s="121" t="s">
        <v>22</v>
      </c>
      <c r="C129" s="132">
        <v>231968.75</v>
      </c>
      <c r="D129" s="132">
        <v>235968.75</v>
      </c>
      <c r="E129" s="132">
        <v>230984.375</v>
      </c>
      <c r="F129" s="132">
        <v>229671.875</v>
      </c>
      <c r="G129" s="132">
        <v>232781.25</v>
      </c>
      <c r="H129" s="132">
        <v>226015.625</v>
      </c>
      <c r="I129" s="132">
        <v>225687.5</v>
      </c>
      <c r="J129" s="132">
        <v>226593.75</v>
      </c>
      <c r="K129" s="132">
        <v>228187.5</v>
      </c>
      <c r="L129" s="132">
        <v>230796.875</v>
      </c>
      <c r="M129" s="131">
        <f t="shared" si="68"/>
        <v>229865.625</v>
      </c>
      <c r="N129" s="132">
        <f t="shared" si="69"/>
        <v>3132.5549301847846</v>
      </c>
      <c r="O129" s="132">
        <f t="shared" si="70"/>
        <v>230234.375</v>
      </c>
      <c r="P129" s="132">
        <f t="shared" si="71"/>
        <v>225687.5</v>
      </c>
      <c r="Q129" s="133">
        <f t="shared" si="72"/>
        <v>235968.75</v>
      </c>
      <c r="S129" s="118" t="s">
        <v>22</v>
      </c>
      <c r="T129" s="131">
        <f t="shared" si="73"/>
        <v>232749.75</v>
      </c>
      <c r="U129" s="132">
        <f t="shared" si="67"/>
        <v>236718.75</v>
      </c>
      <c r="V129" s="132">
        <f t="shared" si="67"/>
        <v>231780.375</v>
      </c>
      <c r="W129" s="132">
        <f t="shared" si="67"/>
        <v>230436.875</v>
      </c>
      <c r="X129" s="132">
        <f t="shared" si="67"/>
        <v>233531.25</v>
      </c>
      <c r="Y129" s="132">
        <f t="shared" si="67"/>
        <v>226780.625</v>
      </c>
      <c r="Z129" s="132">
        <f t="shared" si="67"/>
        <v>226437.5</v>
      </c>
      <c r="AA129" s="132">
        <f t="shared" si="67"/>
        <v>227358.75</v>
      </c>
      <c r="AB129" s="132">
        <f t="shared" si="67"/>
        <v>228952.5</v>
      </c>
      <c r="AC129" s="133">
        <f t="shared" si="67"/>
        <v>231592.875</v>
      </c>
      <c r="AD129" s="132">
        <f t="shared" si="74"/>
        <v>230633.92499999999</v>
      </c>
      <c r="AE129" s="132">
        <f t="shared" si="75"/>
        <v>3133.3836224798583</v>
      </c>
      <c r="AF129" s="132">
        <f t="shared" si="76"/>
        <v>231014.875</v>
      </c>
      <c r="AG129" s="132">
        <f t="shared" si="77"/>
        <v>226437.5</v>
      </c>
      <c r="AH129" s="133">
        <f t="shared" si="78"/>
        <v>236718.75</v>
      </c>
    </row>
    <row r="130" spans="2:34" x14ac:dyDescent="0.25">
      <c r="B130" s="119" t="s">
        <v>23</v>
      </c>
      <c r="C130" s="126">
        <v>280781.25</v>
      </c>
      <c r="D130" s="126">
        <v>287109.375</v>
      </c>
      <c r="E130" s="126">
        <v>293203.125</v>
      </c>
      <c r="F130" s="126">
        <v>291843.75</v>
      </c>
      <c r="G130" s="126">
        <v>295234.375</v>
      </c>
      <c r="H130" s="126">
        <v>283109.375</v>
      </c>
      <c r="I130" s="126">
        <v>290046.875</v>
      </c>
      <c r="J130" s="126">
        <v>288343.75</v>
      </c>
      <c r="K130" s="126">
        <v>284906.25</v>
      </c>
      <c r="L130" s="126">
        <v>294546.875</v>
      </c>
      <c r="M130" s="125">
        <f t="shared" si="68"/>
        <v>288912.5</v>
      </c>
      <c r="N130" s="126">
        <f t="shared" si="69"/>
        <v>4684.2186431543732</v>
      </c>
      <c r="O130" s="126">
        <f t="shared" si="70"/>
        <v>289195.3125</v>
      </c>
      <c r="P130" s="126">
        <f t="shared" si="71"/>
        <v>280781.25</v>
      </c>
      <c r="Q130" s="127">
        <f t="shared" si="72"/>
        <v>295234.375</v>
      </c>
      <c r="S130" s="116" t="s">
        <v>23</v>
      </c>
      <c r="T130" s="125">
        <f t="shared" si="73"/>
        <v>281499.25</v>
      </c>
      <c r="U130" s="126">
        <f t="shared" si="67"/>
        <v>287827.375</v>
      </c>
      <c r="V130" s="126">
        <f t="shared" si="67"/>
        <v>293906.125</v>
      </c>
      <c r="W130" s="126">
        <f t="shared" si="67"/>
        <v>292593.75</v>
      </c>
      <c r="X130" s="126">
        <f t="shared" si="67"/>
        <v>295952.375</v>
      </c>
      <c r="Y130" s="126">
        <f t="shared" si="67"/>
        <v>283843.375</v>
      </c>
      <c r="Z130" s="126">
        <f t="shared" si="67"/>
        <v>290796.875</v>
      </c>
      <c r="AA130" s="126">
        <f t="shared" si="67"/>
        <v>289030.75</v>
      </c>
      <c r="AB130" s="126">
        <f t="shared" si="67"/>
        <v>285624.25</v>
      </c>
      <c r="AC130" s="127">
        <f t="shared" si="67"/>
        <v>295249.875</v>
      </c>
      <c r="AD130" s="126">
        <f t="shared" si="74"/>
        <v>289632.40000000002</v>
      </c>
      <c r="AE130" s="126">
        <f t="shared" si="75"/>
        <v>4682.2508942681616</v>
      </c>
      <c r="AF130" s="126">
        <f t="shared" si="76"/>
        <v>289913.8125</v>
      </c>
      <c r="AG130" s="126">
        <f t="shared" si="77"/>
        <v>281499.25</v>
      </c>
      <c r="AH130" s="127">
        <f t="shared" si="78"/>
        <v>295952.375</v>
      </c>
    </row>
    <row r="131" spans="2:34" x14ac:dyDescent="0.25">
      <c r="B131" s="120" t="s">
        <v>24</v>
      </c>
      <c r="C131" s="129">
        <v>114593.75</v>
      </c>
      <c r="D131" s="129">
        <v>114859.375</v>
      </c>
      <c r="E131" s="129">
        <v>117515.625</v>
      </c>
      <c r="F131" s="129">
        <v>120812.5</v>
      </c>
      <c r="G131" s="129">
        <v>120421.875</v>
      </c>
      <c r="H131" s="129">
        <v>115546.875</v>
      </c>
      <c r="I131" s="129">
        <v>114937.5</v>
      </c>
      <c r="J131" s="129">
        <v>122984.375</v>
      </c>
      <c r="K131" s="129">
        <v>123656.25</v>
      </c>
      <c r="L131" s="129">
        <v>122828.125</v>
      </c>
      <c r="M131" s="128">
        <f t="shared" si="68"/>
        <v>118815.625</v>
      </c>
      <c r="N131" s="129">
        <f t="shared" si="69"/>
        <v>3526.5926145147528</v>
      </c>
      <c r="O131" s="129">
        <f t="shared" si="70"/>
        <v>118968.75</v>
      </c>
      <c r="P131" s="129">
        <f t="shared" si="71"/>
        <v>114593.75</v>
      </c>
      <c r="Q131" s="130">
        <f t="shared" si="72"/>
        <v>123656.25</v>
      </c>
      <c r="S131" s="117" t="s">
        <v>24</v>
      </c>
      <c r="T131" s="128">
        <f t="shared" si="73"/>
        <v>115296.75</v>
      </c>
      <c r="U131" s="129">
        <f t="shared" si="67"/>
        <v>115577.375</v>
      </c>
      <c r="V131" s="129">
        <f t="shared" si="67"/>
        <v>118218.625</v>
      </c>
      <c r="W131" s="129">
        <f t="shared" si="67"/>
        <v>121546.5</v>
      </c>
      <c r="X131" s="129">
        <f t="shared" si="67"/>
        <v>121155.875</v>
      </c>
      <c r="Y131" s="129">
        <f t="shared" si="67"/>
        <v>116249.875</v>
      </c>
      <c r="Z131" s="129">
        <f t="shared" si="67"/>
        <v>115671.5</v>
      </c>
      <c r="AA131" s="129">
        <f t="shared" si="67"/>
        <v>123702.375</v>
      </c>
      <c r="AB131" s="129">
        <f t="shared" si="67"/>
        <v>124374.25</v>
      </c>
      <c r="AC131" s="130">
        <f t="shared" si="67"/>
        <v>123578.125</v>
      </c>
      <c r="AD131" s="129">
        <f t="shared" si="74"/>
        <v>119537.125</v>
      </c>
      <c r="AE131" s="129">
        <f t="shared" si="75"/>
        <v>3533.8734829857731</v>
      </c>
      <c r="AF131" s="129">
        <f t="shared" si="76"/>
        <v>119687.25</v>
      </c>
      <c r="AG131" s="129">
        <f t="shared" si="77"/>
        <v>115296.75</v>
      </c>
      <c r="AH131" s="130">
        <f t="shared" si="78"/>
        <v>124374.25</v>
      </c>
    </row>
    <row r="132" spans="2:34" x14ac:dyDescent="0.25">
      <c r="B132" s="120" t="s">
        <v>25</v>
      </c>
      <c r="C132" s="129">
        <v>133359.375</v>
      </c>
      <c r="D132" s="129">
        <v>138640.625</v>
      </c>
      <c r="E132" s="129">
        <v>142812.5</v>
      </c>
      <c r="F132" s="129">
        <v>135953.125</v>
      </c>
      <c r="G132" s="129">
        <v>140203.125</v>
      </c>
      <c r="H132" s="129">
        <v>134296.875</v>
      </c>
      <c r="I132" s="129">
        <v>139640.625</v>
      </c>
      <c r="J132" s="129">
        <v>142609.375</v>
      </c>
      <c r="K132" s="129">
        <v>140750</v>
      </c>
      <c r="L132" s="129">
        <v>141906.25</v>
      </c>
      <c r="M132" s="128">
        <f t="shared" si="68"/>
        <v>139017.1875</v>
      </c>
      <c r="N132" s="129">
        <f t="shared" si="69"/>
        <v>3229.1658686154929</v>
      </c>
      <c r="O132" s="129">
        <f t="shared" si="70"/>
        <v>139921.875</v>
      </c>
      <c r="P132" s="129">
        <f t="shared" si="71"/>
        <v>133359.375</v>
      </c>
      <c r="Q132" s="130">
        <f t="shared" si="72"/>
        <v>142812.5</v>
      </c>
      <c r="S132" s="117" t="s">
        <v>25</v>
      </c>
      <c r="T132" s="128">
        <f t="shared" si="73"/>
        <v>134077.375</v>
      </c>
      <c r="U132" s="129">
        <f t="shared" si="67"/>
        <v>139374.625</v>
      </c>
      <c r="V132" s="129">
        <f t="shared" si="67"/>
        <v>143515.5</v>
      </c>
      <c r="W132" s="129">
        <f t="shared" si="67"/>
        <v>136687.125</v>
      </c>
      <c r="X132" s="129">
        <f t="shared" si="67"/>
        <v>140953.125</v>
      </c>
      <c r="Y132" s="129">
        <f t="shared" si="67"/>
        <v>135030.875</v>
      </c>
      <c r="Z132" s="129">
        <f t="shared" si="67"/>
        <v>140358.625</v>
      </c>
      <c r="AA132" s="129">
        <f t="shared" si="67"/>
        <v>143343.375</v>
      </c>
      <c r="AB132" s="129">
        <f t="shared" si="67"/>
        <v>141468</v>
      </c>
      <c r="AC132" s="130">
        <f t="shared" si="67"/>
        <v>142624.25</v>
      </c>
      <c r="AD132" s="129">
        <f t="shared" si="74"/>
        <v>139743.28750000001</v>
      </c>
      <c r="AE132" s="129">
        <f t="shared" si="75"/>
        <v>3226.3381657122136</v>
      </c>
      <c r="AF132" s="129">
        <f t="shared" si="76"/>
        <v>140655.875</v>
      </c>
      <c r="AG132" s="129">
        <f t="shared" si="77"/>
        <v>134077.375</v>
      </c>
      <c r="AH132" s="130">
        <f t="shared" si="78"/>
        <v>143515.5</v>
      </c>
    </row>
    <row r="133" spans="2:34" x14ac:dyDescent="0.25">
      <c r="B133" s="120" t="s">
        <v>26</v>
      </c>
      <c r="C133" s="129">
        <v>132250</v>
      </c>
      <c r="D133" s="129">
        <v>138937.5</v>
      </c>
      <c r="E133" s="129">
        <v>136593.75</v>
      </c>
      <c r="F133" s="129">
        <v>139640.625</v>
      </c>
      <c r="G133" s="129">
        <v>136984.375</v>
      </c>
      <c r="H133" s="129">
        <v>136390.625</v>
      </c>
      <c r="I133" s="129">
        <v>139296.875</v>
      </c>
      <c r="J133" s="129">
        <v>146406.25</v>
      </c>
      <c r="K133" s="129">
        <v>137687.5</v>
      </c>
      <c r="L133" s="129">
        <v>138515.625</v>
      </c>
      <c r="M133" s="128">
        <f t="shared" si="68"/>
        <v>138270.3125</v>
      </c>
      <c r="N133" s="129">
        <f t="shared" si="69"/>
        <v>3379.5256838284645</v>
      </c>
      <c r="O133" s="129">
        <f t="shared" si="70"/>
        <v>138101.5625</v>
      </c>
      <c r="P133" s="129">
        <f t="shared" si="71"/>
        <v>132250</v>
      </c>
      <c r="Q133" s="130">
        <f t="shared" si="72"/>
        <v>146406.25</v>
      </c>
      <c r="S133" s="117" t="s">
        <v>26</v>
      </c>
      <c r="T133" s="128">
        <f t="shared" si="73"/>
        <v>132968</v>
      </c>
      <c r="U133" s="129">
        <f t="shared" si="67"/>
        <v>139624.5</v>
      </c>
      <c r="V133" s="129">
        <f t="shared" si="67"/>
        <v>137343.75</v>
      </c>
      <c r="W133" s="129">
        <f t="shared" si="67"/>
        <v>140358.625</v>
      </c>
      <c r="X133" s="129">
        <f t="shared" si="67"/>
        <v>137718.375</v>
      </c>
      <c r="Y133" s="129">
        <f t="shared" si="67"/>
        <v>137140.625</v>
      </c>
      <c r="Z133" s="129">
        <f t="shared" si="67"/>
        <v>140046.875</v>
      </c>
      <c r="AA133" s="129">
        <f t="shared" si="67"/>
        <v>147156.25</v>
      </c>
      <c r="AB133" s="129">
        <f t="shared" si="67"/>
        <v>138437.5</v>
      </c>
      <c r="AC133" s="130">
        <f t="shared" si="67"/>
        <v>139233.625</v>
      </c>
      <c r="AD133" s="129">
        <f t="shared" si="74"/>
        <v>139002.8125</v>
      </c>
      <c r="AE133" s="129">
        <f t="shared" si="75"/>
        <v>3383.1221874410994</v>
      </c>
      <c r="AF133" s="129">
        <f t="shared" si="76"/>
        <v>138835.5625</v>
      </c>
      <c r="AG133" s="129">
        <f t="shared" si="77"/>
        <v>132968</v>
      </c>
      <c r="AH133" s="130">
        <f t="shared" si="78"/>
        <v>147156.25</v>
      </c>
    </row>
    <row r="134" spans="2:34" x14ac:dyDescent="0.25">
      <c r="B134" s="121" t="s">
        <v>27</v>
      </c>
      <c r="C134" s="132">
        <v>146062.5</v>
      </c>
      <c r="D134" s="132">
        <v>146500</v>
      </c>
      <c r="E134" s="132">
        <v>145296.875</v>
      </c>
      <c r="F134" s="132">
        <v>150328.125</v>
      </c>
      <c r="G134" s="132">
        <v>148109.375</v>
      </c>
      <c r="H134" s="132">
        <v>144187.5</v>
      </c>
      <c r="I134" s="132">
        <v>146203.125</v>
      </c>
      <c r="J134" s="132">
        <v>150281.25</v>
      </c>
      <c r="K134" s="132">
        <v>151609.375</v>
      </c>
      <c r="L134" s="132">
        <v>149812.5</v>
      </c>
      <c r="M134" s="131">
        <f t="shared" si="68"/>
        <v>147839.0625</v>
      </c>
      <c r="N134" s="132">
        <f t="shared" si="69"/>
        <v>2403.4282359072531</v>
      </c>
      <c r="O134" s="132">
        <f t="shared" si="70"/>
        <v>147304.6875</v>
      </c>
      <c r="P134" s="132">
        <f t="shared" si="71"/>
        <v>144187.5</v>
      </c>
      <c r="Q134" s="133">
        <f t="shared" si="72"/>
        <v>151609.375</v>
      </c>
      <c r="S134" s="118" t="s">
        <v>27</v>
      </c>
      <c r="T134" s="131">
        <f t="shared" si="73"/>
        <v>146780.5</v>
      </c>
      <c r="U134" s="132">
        <f t="shared" si="67"/>
        <v>147234</v>
      </c>
      <c r="V134" s="132">
        <f t="shared" si="67"/>
        <v>146030.875</v>
      </c>
      <c r="W134" s="132">
        <f t="shared" si="67"/>
        <v>151046.125</v>
      </c>
      <c r="X134" s="132">
        <f t="shared" si="67"/>
        <v>148859.375</v>
      </c>
      <c r="Y134" s="132">
        <f t="shared" si="67"/>
        <v>144921.5</v>
      </c>
      <c r="Z134" s="132">
        <f t="shared" si="67"/>
        <v>146906.125</v>
      </c>
      <c r="AA134" s="132">
        <f t="shared" si="67"/>
        <v>151031.25</v>
      </c>
      <c r="AB134" s="132">
        <f t="shared" si="67"/>
        <v>152327.375</v>
      </c>
      <c r="AC134" s="133">
        <f t="shared" si="67"/>
        <v>150546.5</v>
      </c>
      <c r="AD134" s="132">
        <f t="shared" si="74"/>
        <v>148568.36249999999</v>
      </c>
      <c r="AE134" s="132">
        <f t="shared" si="75"/>
        <v>2404.4016111407532</v>
      </c>
      <c r="AF134" s="132">
        <f t="shared" si="76"/>
        <v>148046.6875</v>
      </c>
      <c r="AG134" s="132">
        <f t="shared" si="77"/>
        <v>144921.5</v>
      </c>
      <c r="AH134" s="133">
        <f t="shared" si="78"/>
        <v>152327.375</v>
      </c>
    </row>
    <row r="135" spans="2:34" x14ac:dyDescent="0.25">
      <c r="B135" s="119" t="s">
        <v>28</v>
      </c>
      <c r="C135" s="126">
        <v>474812.5</v>
      </c>
      <c r="D135" s="126">
        <v>462812.5</v>
      </c>
      <c r="E135" s="126">
        <v>474546.875</v>
      </c>
      <c r="F135" s="126">
        <v>470437.5</v>
      </c>
      <c r="G135" s="126">
        <v>479593.75</v>
      </c>
      <c r="H135" s="126">
        <v>449125</v>
      </c>
      <c r="I135" s="126">
        <v>454718.75</v>
      </c>
      <c r="J135" s="126">
        <v>449062.5</v>
      </c>
      <c r="K135" s="126">
        <v>454703.125</v>
      </c>
      <c r="L135" s="126">
        <v>456984.375</v>
      </c>
      <c r="M135" s="125">
        <f t="shared" si="68"/>
        <v>462679.6875</v>
      </c>
      <c r="N135" s="126">
        <f t="shared" si="69"/>
        <v>10783.868001882778</v>
      </c>
      <c r="O135" s="126">
        <f t="shared" si="70"/>
        <v>459898.4375</v>
      </c>
      <c r="P135" s="126">
        <f t="shared" si="71"/>
        <v>449062.5</v>
      </c>
      <c r="Q135" s="127">
        <f t="shared" si="72"/>
        <v>479593.75</v>
      </c>
      <c r="S135" s="116" t="s">
        <v>28</v>
      </c>
      <c r="T135" s="125">
        <f t="shared" si="73"/>
        <v>475593.5</v>
      </c>
      <c r="U135" s="126">
        <f t="shared" ref="U135:U144" si="79">D19+D135</f>
        <v>463577.5</v>
      </c>
      <c r="V135" s="126">
        <f t="shared" ref="V135:V144" si="80">E19+E135</f>
        <v>475342.875</v>
      </c>
      <c r="W135" s="126">
        <f t="shared" ref="W135:W144" si="81">F19+F135</f>
        <v>471202.5</v>
      </c>
      <c r="X135" s="126">
        <f t="shared" ref="X135:X144" si="82">G19+G135</f>
        <v>480358.75</v>
      </c>
      <c r="Y135" s="126">
        <f t="shared" ref="Y135:Y144" si="83">H19+H135</f>
        <v>449875</v>
      </c>
      <c r="Z135" s="126">
        <f t="shared" ref="Z135:Z144" si="84">I19+I135</f>
        <v>455483.75</v>
      </c>
      <c r="AA135" s="126">
        <f t="shared" ref="AA135:AA144" si="85">J19+J135</f>
        <v>449812.5</v>
      </c>
      <c r="AB135" s="126">
        <f t="shared" ref="AB135:AB144" si="86">K19+K135</f>
        <v>455437.125</v>
      </c>
      <c r="AC135" s="127">
        <f t="shared" ref="AC135:AC144" si="87">L19+L135</f>
        <v>457734.375</v>
      </c>
      <c r="AD135" s="126">
        <f t="shared" si="74"/>
        <v>463441.78749999998</v>
      </c>
      <c r="AE135" s="126">
        <f t="shared" si="75"/>
        <v>10795.950341888909</v>
      </c>
      <c r="AF135" s="126">
        <f t="shared" si="76"/>
        <v>460655.9375</v>
      </c>
      <c r="AG135" s="126">
        <f t="shared" si="77"/>
        <v>449812.5</v>
      </c>
      <c r="AH135" s="127">
        <f t="shared" si="78"/>
        <v>480358.75</v>
      </c>
    </row>
    <row r="136" spans="2:34" x14ac:dyDescent="0.25">
      <c r="B136" s="120" t="s">
        <v>29</v>
      </c>
      <c r="C136" s="129">
        <v>358562.5</v>
      </c>
      <c r="D136" s="129">
        <v>348453.125</v>
      </c>
      <c r="E136" s="129">
        <v>364593.75</v>
      </c>
      <c r="F136" s="129">
        <v>367000</v>
      </c>
      <c r="G136" s="129">
        <v>359671.875</v>
      </c>
      <c r="H136" s="129">
        <v>346421.875</v>
      </c>
      <c r="I136" s="129">
        <v>344796.875</v>
      </c>
      <c r="J136" s="129">
        <v>347109.375</v>
      </c>
      <c r="K136" s="129">
        <v>346093.75</v>
      </c>
      <c r="L136" s="129">
        <v>360875</v>
      </c>
      <c r="M136" s="128">
        <f t="shared" si="68"/>
        <v>354357.8125</v>
      </c>
      <c r="N136" s="129">
        <f t="shared" si="69"/>
        <v>8142.9862518400614</v>
      </c>
      <c r="O136" s="129">
        <f t="shared" si="70"/>
        <v>353507.8125</v>
      </c>
      <c r="P136" s="129">
        <f t="shared" si="71"/>
        <v>344796.875</v>
      </c>
      <c r="Q136" s="130">
        <f t="shared" si="72"/>
        <v>367000</v>
      </c>
      <c r="S136" s="117" t="s">
        <v>29</v>
      </c>
      <c r="T136" s="128">
        <f t="shared" si="73"/>
        <v>359312.5</v>
      </c>
      <c r="U136" s="129">
        <f t="shared" si="79"/>
        <v>349234.125</v>
      </c>
      <c r="V136" s="129">
        <f t="shared" si="80"/>
        <v>365343.75</v>
      </c>
      <c r="W136" s="129">
        <f t="shared" si="81"/>
        <v>367781</v>
      </c>
      <c r="X136" s="129">
        <f t="shared" si="82"/>
        <v>360436.875</v>
      </c>
      <c r="Y136" s="129">
        <f t="shared" si="83"/>
        <v>347171.875</v>
      </c>
      <c r="Z136" s="129">
        <f t="shared" si="84"/>
        <v>345530.875</v>
      </c>
      <c r="AA136" s="129">
        <f t="shared" si="85"/>
        <v>347890.375</v>
      </c>
      <c r="AB136" s="129">
        <f t="shared" si="86"/>
        <v>346843.75</v>
      </c>
      <c r="AC136" s="130">
        <f t="shared" si="87"/>
        <v>361625</v>
      </c>
      <c r="AD136" s="129">
        <f t="shared" si="74"/>
        <v>355117.01250000001</v>
      </c>
      <c r="AE136" s="129">
        <f t="shared" si="75"/>
        <v>8145.6642597553855</v>
      </c>
      <c r="AF136" s="129">
        <f t="shared" si="76"/>
        <v>354273.3125</v>
      </c>
      <c r="AG136" s="129">
        <f t="shared" si="77"/>
        <v>345530.875</v>
      </c>
      <c r="AH136" s="130">
        <f t="shared" si="78"/>
        <v>367781</v>
      </c>
    </row>
    <row r="137" spans="2:34" x14ac:dyDescent="0.25">
      <c r="B137" s="120" t="s">
        <v>30</v>
      </c>
      <c r="C137" s="129">
        <v>636625</v>
      </c>
      <c r="D137" s="129">
        <v>630515.625</v>
      </c>
      <c r="E137" s="129">
        <v>637312.5</v>
      </c>
      <c r="F137" s="129">
        <v>651656.25</v>
      </c>
      <c r="G137" s="129">
        <v>650453.125</v>
      </c>
      <c r="H137" s="129">
        <v>627328.125</v>
      </c>
      <c r="I137" s="129">
        <v>618453.125</v>
      </c>
      <c r="J137" s="129">
        <v>617843.75</v>
      </c>
      <c r="K137" s="129">
        <v>627890.625</v>
      </c>
      <c r="L137" s="129">
        <v>636578.125</v>
      </c>
      <c r="M137" s="128">
        <f t="shared" si="68"/>
        <v>633465.625</v>
      </c>
      <c r="N137" s="129">
        <f t="shared" si="69"/>
        <v>10958.156387196252</v>
      </c>
      <c r="O137" s="129">
        <f t="shared" si="70"/>
        <v>633546.875</v>
      </c>
      <c r="P137" s="129">
        <f t="shared" si="71"/>
        <v>617843.75</v>
      </c>
      <c r="Q137" s="130">
        <f t="shared" si="72"/>
        <v>651656.25</v>
      </c>
      <c r="S137" s="117" t="s">
        <v>30</v>
      </c>
      <c r="T137" s="128">
        <f t="shared" si="73"/>
        <v>637390</v>
      </c>
      <c r="U137" s="129">
        <f t="shared" si="79"/>
        <v>631296.625</v>
      </c>
      <c r="V137" s="129">
        <f t="shared" si="80"/>
        <v>638077.5</v>
      </c>
      <c r="W137" s="129">
        <f t="shared" si="81"/>
        <v>652406.25</v>
      </c>
      <c r="X137" s="129">
        <f t="shared" si="82"/>
        <v>651171.125</v>
      </c>
      <c r="Y137" s="129">
        <f t="shared" si="83"/>
        <v>628078.125</v>
      </c>
      <c r="Z137" s="129">
        <f t="shared" si="84"/>
        <v>619187.125</v>
      </c>
      <c r="AA137" s="129">
        <f t="shared" si="85"/>
        <v>618561.75</v>
      </c>
      <c r="AB137" s="129">
        <f t="shared" si="86"/>
        <v>628686.625</v>
      </c>
      <c r="AC137" s="130">
        <f t="shared" si="87"/>
        <v>637328.125</v>
      </c>
      <c r="AD137" s="129">
        <f t="shared" si="74"/>
        <v>634218.32499999995</v>
      </c>
      <c r="AE137" s="129">
        <f t="shared" si="75"/>
        <v>10957.760079790485</v>
      </c>
      <c r="AF137" s="129">
        <f t="shared" si="76"/>
        <v>634312.375</v>
      </c>
      <c r="AG137" s="129">
        <f t="shared" si="77"/>
        <v>618561.75</v>
      </c>
      <c r="AH137" s="130">
        <f t="shared" si="78"/>
        <v>652406.25</v>
      </c>
    </row>
    <row r="138" spans="2:34" x14ac:dyDescent="0.25">
      <c r="B138" s="120" t="s">
        <v>31</v>
      </c>
      <c r="C138" s="129">
        <v>142593.75</v>
      </c>
      <c r="D138" s="129">
        <v>137937.5</v>
      </c>
      <c r="E138" s="129">
        <v>142296.875</v>
      </c>
      <c r="F138" s="129">
        <v>142859.375</v>
      </c>
      <c r="G138" s="129">
        <v>140250</v>
      </c>
      <c r="H138" s="129">
        <v>137359.375</v>
      </c>
      <c r="I138" s="129">
        <v>139515.625</v>
      </c>
      <c r="J138" s="129">
        <v>138437.5</v>
      </c>
      <c r="K138" s="129">
        <v>136531.25</v>
      </c>
      <c r="L138" s="129">
        <v>139546.875</v>
      </c>
      <c r="M138" s="128">
        <f t="shared" si="68"/>
        <v>139732.8125</v>
      </c>
      <c r="N138" s="129">
        <f t="shared" si="69"/>
        <v>2137.0116629668287</v>
      </c>
      <c r="O138" s="129">
        <f t="shared" si="70"/>
        <v>139531.25</v>
      </c>
      <c r="P138" s="129">
        <f t="shared" si="71"/>
        <v>136531.25</v>
      </c>
      <c r="Q138" s="130">
        <f t="shared" si="72"/>
        <v>142859.375</v>
      </c>
      <c r="S138" s="117" t="s">
        <v>31</v>
      </c>
      <c r="T138" s="128">
        <f t="shared" si="73"/>
        <v>143358.75</v>
      </c>
      <c r="U138" s="129">
        <f t="shared" si="79"/>
        <v>138687.5</v>
      </c>
      <c r="V138" s="129">
        <f t="shared" si="80"/>
        <v>143061.875</v>
      </c>
      <c r="W138" s="129">
        <f t="shared" si="81"/>
        <v>143624.375</v>
      </c>
      <c r="X138" s="129">
        <f t="shared" si="82"/>
        <v>141015</v>
      </c>
      <c r="Y138" s="129">
        <f t="shared" si="83"/>
        <v>138109.375</v>
      </c>
      <c r="Z138" s="129">
        <f t="shared" si="84"/>
        <v>140249.625</v>
      </c>
      <c r="AA138" s="129">
        <f t="shared" si="85"/>
        <v>139187.5</v>
      </c>
      <c r="AB138" s="129">
        <f t="shared" si="86"/>
        <v>137281.25</v>
      </c>
      <c r="AC138" s="130">
        <f t="shared" si="87"/>
        <v>140296.875</v>
      </c>
      <c r="AD138" s="129">
        <f t="shared" si="74"/>
        <v>140487.21249999999</v>
      </c>
      <c r="AE138" s="129">
        <f t="shared" si="75"/>
        <v>2143.5522708010294</v>
      </c>
      <c r="AF138" s="129">
        <f t="shared" si="76"/>
        <v>140273.25</v>
      </c>
      <c r="AG138" s="129">
        <f t="shared" si="77"/>
        <v>137281.25</v>
      </c>
      <c r="AH138" s="130">
        <f t="shared" si="78"/>
        <v>143624.375</v>
      </c>
    </row>
    <row r="139" spans="2:34" x14ac:dyDescent="0.25">
      <c r="B139" s="121" t="s">
        <v>32</v>
      </c>
      <c r="C139" s="132">
        <v>112218.75</v>
      </c>
      <c r="D139" s="132">
        <v>109796.875</v>
      </c>
      <c r="E139" s="132">
        <v>116421.875</v>
      </c>
      <c r="F139" s="132">
        <v>111718.75</v>
      </c>
      <c r="G139" s="132">
        <v>113828.125</v>
      </c>
      <c r="H139" s="132">
        <v>110781.25</v>
      </c>
      <c r="I139" s="132">
        <v>111000</v>
      </c>
      <c r="J139" s="132">
        <v>111578.125</v>
      </c>
      <c r="K139" s="132">
        <v>110000</v>
      </c>
      <c r="L139" s="132">
        <v>110859.375</v>
      </c>
      <c r="M139" s="131">
        <f t="shared" si="68"/>
        <v>111820.3125</v>
      </c>
      <c r="N139" s="132">
        <f t="shared" si="69"/>
        <v>1884.6010695651878</v>
      </c>
      <c r="O139" s="132">
        <f t="shared" si="70"/>
        <v>111289.0625</v>
      </c>
      <c r="P139" s="132">
        <f t="shared" si="71"/>
        <v>109796.875</v>
      </c>
      <c r="Q139" s="133">
        <f t="shared" si="72"/>
        <v>116421.875</v>
      </c>
      <c r="S139" s="118" t="s">
        <v>32</v>
      </c>
      <c r="T139" s="131">
        <f t="shared" si="73"/>
        <v>112999.75</v>
      </c>
      <c r="U139" s="132">
        <f t="shared" si="79"/>
        <v>110577.875</v>
      </c>
      <c r="V139" s="132">
        <f t="shared" si="80"/>
        <v>117202.875</v>
      </c>
      <c r="W139" s="132">
        <f t="shared" si="81"/>
        <v>112468.75</v>
      </c>
      <c r="X139" s="132">
        <f t="shared" si="82"/>
        <v>114562.125</v>
      </c>
      <c r="Y139" s="132">
        <f t="shared" si="83"/>
        <v>111531.25</v>
      </c>
      <c r="Z139" s="132">
        <f t="shared" si="84"/>
        <v>111750</v>
      </c>
      <c r="AA139" s="132">
        <f t="shared" si="85"/>
        <v>112312.125</v>
      </c>
      <c r="AB139" s="132">
        <f t="shared" si="86"/>
        <v>110781</v>
      </c>
      <c r="AC139" s="133">
        <f t="shared" si="87"/>
        <v>111609.375</v>
      </c>
      <c r="AD139" s="132">
        <f t="shared" si="74"/>
        <v>112579.5125</v>
      </c>
      <c r="AE139" s="132">
        <f t="shared" si="75"/>
        <v>1885.0970535774145</v>
      </c>
      <c r="AF139" s="132">
        <f t="shared" si="76"/>
        <v>112031.0625</v>
      </c>
      <c r="AG139" s="132">
        <f t="shared" si="77"/>
        <v>110577.875</v>
      </c>
      <c r="AH139" s="133">
        <f t="shared" si="78"/>
        <v>117202.875</v>
      </c>
    </row>
    <row r="140" spans="2:34" x14ac:dyDescent="0.25">
      <c r="B140" s="120" t="s">
        <v>33</v>
      </c>
      <c r="C140" s="129">
        <v>355656.25</v>
      </c>
      <c r="D140" s="129">
        <v>364546.875</v>
      </c>
      <c r="E140" s="129">
        <v>365734.375</v>
      </c>
      <c r="F140" s="129">
        <v>365359.375</v>
      </c>
      <c r="G140" s="129">
        <v>357296.875</v>
      </c>
      <c r="H140" s="129">
        <v>355140.625</v>
      </c>
      <c r="I140" s="129">
        <v>351328.125</v>
      </c>
      <c r="J140" s="129">
        <v>353218.75</v>
      </c>
      <c r="K140" s="129">
        <v>358562.5</v>
      </c>
      <c r="L140" s="129">
        <v>362187.5</v>
      </c>
      <c r="M140" s="128">
        <f t="shared" si="68"/>
        <v>358903.125</v>
      </c>
      <c r="N140" s="129">
        <f t="shared" si="69"/>
        <v>4980.7186824543705</v>
      </c>
      <c r="O140" s="129">
        <f t="shared" si="70"/>
        <v>357929.6875</v>
      </c>
      <c r="P140" s="129">
        <f t="shared" si="71"/>
        <v>351328.125</v>
      </c>
      <c r="Q140" s="130">
        <f t="shared" si="72"/>
        <v>365734.375</v>
      </c>
      <c r="S140" s="117" t="s">
        <v>33</v>
      </c>
      <c r="T140" s="125">
        <f t="shared" si="73"/>
        <v>357359.25</v>
      </c>
      <c r="U140" s="126">
        <f t="shared" si="79"/>
        <v>366233.875</v>
      </c>
      <c r="V140" s="126">
        <f t="shared" si="80"/>
        <v>367468.375</v>
      </c>
      <c r="W140" s="126">
        <f t="shared" si="81"/>
        <v>367062.375</v>
      </c>
      <c r="X140" s="126">
        <f t="shared" si="82"/>
        <v>359014.875</v>
      </c>
      <c r="Y140" s="126">
        <f t="shared" si="83"/>
        <v>356827.625</v>
      </c>
      <c r="Z140" s="126">
        <f t="shared" si="84"/>
        <v>353062.125</v>
      </c>
      <c r="AA140" s="126">
        <f t="shared" si="85"/>
        <v>354952.75</v>
      </c>
      <c r="AB140" s="126">
        <f t="shared" si="86"/>
        <v>360265.5</v>
      </c>
      <c r="AC140" s="127">
        <f t="shared" si="87"/>
        <v>363890.5</v>
      </c>
      <c r="AD140" s="129">
        <f t="shared" si="74"/>
        <v>360613.72499999998</v>
      </c>
      <c r="AE140" s="129">
        <f t="shared" si="75"/>
        <v>4975.6577161969253</v>
      </c>
      <c r="AF140" s="129">
        <f t="shared" si="76"/>
        <v>359640.1875</v>
      </c>
      <c r="AG140" s="129">
        <f t="shared" si="77"/>
        <v>353062.125</v>
      </c>
      <c r="AH140" s="130">
        <f t="shared" si="78"/>
        <v>367468.375</v>
      </c>
    </row>
    <row r="141" spans="2:34" x14ac:dyDescent="0.25">
      <c r="B141" s="120" t="s">
        <v>34</v>
      </c>
      <c r="C141" s="129">
        <v>421546.875</v>
      </c>
      <c r="D141" s="129">
        <v>424921.875</v>
      </c>
      <c r="E141" s="129">
        <v>420921.875</v>
      </c>
      <c r="F141" s="129">
        <v>436328.125</v>
      </c>
      <c r="G141" s="129">
        <v>423703.125</v>
      </c>
      <c r="H141" s="129">
        <v>406906.25</v>
      </c>
      <c r="I141" s="129">
        <v>413906.25</v>
      </c>
      <c r="J141" s="129">
        <v>410546.875</v>
      </c>
      <c r="K141" s="129">
        <v>417125</v>
      </c>
      <c r="L141" s="129">
        <v>428796.875</v>
      </c>
      <c r="M141" s="128">
        <f t="shared" si="68"/>
        <v>420470.3125</v>
      </c>
      <c r="N141" s="129">
        <f t="shared" si="69"/>
        <v>8301.6183769058698</v>
      </c>
      <c r="O141" s="129">
        <f t="shared" si="70"/>
        <v>421234.375</v>
      </c>
      <c r="P141" s="129">
        <f t="shared" si="71"/>
        <v>406906.25</v>
      </c>
      <c r="Q141" s="130">
        <f t="shared" si="72"/>
        <v>436328.125</v>
      </c>
      <c r="S141" s="117" t="s">
        <v>34</v>
      </c>
      <c r="T141" s="128">
        <f t="shared" si="73"/>
        <v>423702.875</v>
      </c>
      <c r="U141" s="129">
        <f t="shared" si="79"/>
        <v>427061.875</v>
      </c>
      <c r="V141" s="129">
        <f t="shared" si="80"/>
        <v>423077.875</v>
      </c>
      <c r="W141" s="129">
        <f t="shared" si="81"/>
        <v>438515.125</v>
      </c>
      <c r="X141" s="129">
        <f t="shared" si="82"/>
        <v>425890.125</v>
      </c>
      <c r="Y141" s="129">
        <f t="shared" si="83"/>
        <v>409077.25</v>
      </c>
      <c r="Z141" s="129">
        <f t="shared" si="84"/>
        <v>416093.25</v>
      </c>
      <c r="AA141" s="129">
        <f t="shared" si="85"/>
        <v>412780.875</v>
      </c>
      <c r="AB141" s="129">
        <f t="shared" si="86"/>
        <v>419265</v>
      </c>
      <c r="AC141" s="130">
        <f t="shared" si="87"/>
        <v>430905.875</v>
      </c>
      <c r="AD141" s="129">
        <f t="shared" si="74"/>
        <v>422637.01250000001</v>
      </c>
      <c r="AE141" s="129">
        <f t="shared" si="75"/>
        <v>8289.6502744857244</v>
      </c>
      <c r="AF141" s="129">
        <f t="shared" si="76"/>
        <v>423390.375</v>
      </c>
      <c r="AG141" s="129">
        <f t="shared" si="77"/>
        <v>409077.25</v>
      </c>
      <c r="AH141" s="130">
        <f t="shared" si="78"/>
        <v>438515.125</v>
      </c>
    </row>
    <row r="142" spans="2:34" x14ac:dyDescent="0.25">
      <c r="B142" s="120" t="s">
        <v>35</v>
      </c>
      <c r="C142" s="129">
        <v>330109.375</v>
      </c>
      <c r="D142" s="129">
        <v>336968.75</v>
      </c>
      <c r="E142" s="129">
        <v>334796.875</v>
      </c>
      <c r="F142" s="129">
        <v>336890.625</v>
      </c>
      <c r="G142" s="129">
        <v>333906.25</v>
      </c>
      <c r="H142" s="129">
        <v>327390.625</v>
      </c>
      <c r="I142" s="129">
        <v>324484.375</v>
      </c>
      <c r="J142" s="129">
        <v>329625</v>
      </c>
      <c r="K142" s="129">
        <v>332515.625</v>
      </c>
      <c r="L142" s="129">
        <v>334421.875</v>
      </c>
      <c r="M142" s="128">
        <f t="shared" si="68"/>
        <v>332110.9375</v>
      </c>
      <c r="N142" s="129">
        <f t="shared" si="69"/>
        <v>3911.7427007704955</v>
      </c>
      <c r="O142" s="129">
        <f t="shared" si="70"/>
        <v>333210.9375</v>
      </c>
      <c r="P142" s="129">
        <f t="shared" si="71"/>
        <v>324484.375</v>
      </c>
      <c r="Q142" s="130">
        <f t="shared" si="72"/>
        <v>336968.75</v>
      </c>
      <c r="S142" s="117" t="s">
        <v>35</v>
      </c>
      <c r="T142" s="128">
        <f t="shared" si="73"/>
        <v>332874.375</v>
      </c>
      <c r="U142" s="129">
        <f t="shared" si="79"/>
        <v>339702.75</v>
      </c>
      <c r="V142" s="129">
        <f t="shared" si="80"/>
        <v>337514.875</v>
      </c>
      <c r="W142" s="129">
        <f t="shared" si="81"/>
        <v>339608.625</v>
      </c>
      <c r="X142" s="129">
        <f t="shared" si="82"/>
        <v>336640.25</v>
      </c>
      <c r="Y142" s="129">
        <f t="shared" si="83"/>
        <v>330155.625</v>
      </c>
      <c r="Z142" s="129">
        <f t="shared" si="84"/>
        <v>327234.375</v>
      </c>
      <c r="AA142" s="129">
        <f t="shared" si="85"/>
        <v>332359</v>
      </c>
      <c r="AB142" s="129">
        <f t="shared" si="86"/>
        <v>335233.625</v>
      </c>
      <c r="AC142" s="130">
        <f t="shared" si="87"/>
        <v>337108.875</v>
      </c>
      <c r="AD142" s="129">
        <f t="shared" si="74"/>
        <v>334843.23749999999</v>
      </c>
      <c r="AE142" s="129">
        <f t="shared" si="75"/>
        <v>3897.3394937484281</v>
      </c>
      <c r="AF142" s="129">
        <f t="shared" si="76"/>
        <v>335936.9375</v>
      </c>
      <c r="AG142" s="129">
        <f t="shared" si="77"/>
        <v>327234.375</v>
      </c>
      <c r="AH142" s="130">
        <f t="shared" si="78"/>
        <v>339702.75</v>
      </c>
    </row>
    <row r="143" spans="2:34" x14ac:dyDescent="0.25">
      <c r="B143" s="120" t="s">
        <v>36</v>
      </c>
      <c r="C143" s="129">
        <v>254359.375</v>
      </c>
      <c r="D143" s="129">
        <v>265109.375</v>
      </c>
      <c r="E143" s="129">
        <v>265656.25</v>
      </c>
      <c r="F143" s="129">
        <v>273765.625</v>
      </c>
      <c r="G143" s="129">
        <v>258828.125</v>
      </c>
      <c r="H143" s="129">
        <v>259406.25</v>
      </c>
      <c r="I143" s="129">
        <v>253250</v>
      </c>
      <c r="J143" s="129">
        <v>260812.5</v>
      </c>
      <c r="K143" s="129">
        <v>261000</v>
      </c>
      <c r="L143" s="129">
        <v>265578.125</v>
      </c>
      <c r="M143" s="128">
        <f t="shared" si="68"/>
        <v>261776.5625</v>
      </c>
      <c r="N143" s="129">
        <f t="shared" si="69"/>
        <v>5726.3442148028662</v>
      </c>
      <c r="O143" s="129">
        <f t="shared" si="70"/>
        <v>260906.25</v>
      </c>
      <c r="P143" s="129">
        <f t="shared" si="71"/>
        <v>253250</v>
      </c>
      <c r="Q143" s="130">
        <f t="shared" si="72"/>
        <v>273765.625</v>
      </c>
      <c r="S143" s="117" t="s">
        <v>36</v>
      </c>
      <c r="T143" s="128">
        <f t="shared" si="73"/>
        <v>262390.375</v>
      </c>
      <c r="U143" s="129">
        <f t="shared" si="79"/>
        <v>273077.375</v>
      </c>
      <c r="V143" s="129">
        <f t="shared" si="80"/>
        <v>273609.25</v>
      </c>
      <c r="W143" s="129">
        <f t="shared" si="81"/>
        <v>281671.625</v>
      </c>
      <c r="X143" s="129">
        <f t="shared" si="82"/>
        <v>266656.125</v>
      </c>
      <c r="Y143" s="129">
        <f t="shared" si="83"/>
        <v>267234.25</v>
      </c>
      <c r="Z143" s="129">
        <f t="shared" si="84"/>
        <v>261265</v>
      </c>
      <c r="AA143" s="129">
        <f t="shared" si="85"/>
        <v>268733.5</v>
      </c>
      <c r="AB143" s="129">
        <f t="shared" si="86"/>
        <v>268859</v>
      </c>
      <c r="AC143" s="130">
        <f t="shared" si="87"/>
        <v>273468.125</v>
      </c>
      <c r="AD143" s="129">
        <f t="shared" si="74"/>
        <v>269696.46250000002</v>
      </c>
      <c r="AE143" s="129">
        <f t="shared" si="75"/>
        <v>5707.6587795615678</v>
      </c>
      <c r="AF143" s="129">
        <f t="shared" si="76"/>
        <v>268796.25</v>
      </c>
      <c r="AG143" s="129">
        <f t="shared" si="77"/>
        <v>261265</v>
      </c>
      <c r="AH143" s="130">
        <f t="shared" si="78"/>
        <v>281671.625</v>
      </c>
    </row>
    <row r="144" spans="2:34" x14ac:dyDescent="0.25">
      <c r="B144" s="121" t="s">
        <v>37</v>
      </c>
      <c r="C144" s="132">
        <v>230906.25</v>
      </c>
      <c r="D144" s="132">
        <v>236875</v>
      </c>
      <c r="E144" s="132">
        <v>231406.25</v>
      </c>
      <c r="F144" s="132">
        <v>233562.5</v>
      </c>
      <c r="G144" s="132">
        <v>236453.125</v>
      </c>
      <c r="H144" s="132">
        <v>228437.5</v>
      </c>
      <c r="I144" s="132">
        <v>231968.75</v>
      </c>
      <c r="J144" s="132">
        <v>228484.375</v>
      </c>
      <c r="K144" s="132">
        <v>233984.375</v>
      </c>
      <c r="L144" s="132">
        <v>232015.625</v>
      </c>
      <c r="M144" s="131">
        <f t="shared" si="68"/>
        <v>232409.375</v>
      </c>
      <c r="N144" s="132">
        <f t="shared" si="69"/>
        <v>2736.7917890981403</v>
      </c>
      <c r="O144" s="132">
        <f t="shared" si="70"/>
        <v>231992.1875</v>
      </c>
      <c r="P144" s="132">
        <f t="shared" si="71"/>
        <v>228437.5</v>
      </c>
      <c r="Q144" s="133">
        <f t="shared" si="72"/>
        <v>236875</v>
      </c>
      <c r="S144" s="118" t="s">
        <v>37</v>
      </c>
      <c r="T144" s="131">
        <f t="shared" si="73"/>
        <v>247202.25</v>
      </c>
      <c r="U144" s="132">
        <f t="shared" si="79"/>
        <v>253265</v>
      </c>
      <c r="V144" s="132">
        <f t="shared" si="80"/>
        <v>247718.25</v>
      </c>
      <c r="W144" s="132">
        <f t="shared" si="81"/>
        <v>249843.5</v>
      </c>
      <c r="X144" s="132">
        <f t="shared" si="82"/>
        <v>252671.125</v>
      </c>
      <c r="Y144" s="132">
        <f t="shared" si="83"/>
        <v>245562.5</v>
      </c>
      <c r="Z144" s="132">
        <f t="shared" si="84"/>
        <v>248421.75</v>
      </c>
      <c r="AA144" s="132">
        <f t="shared" si="85"/>
        <v>244984.375</v>
      </c>
      <c r="AB144" s="132">
        <f t="shared" si="86"/>
        <v>250484.375</v>
      </c>
      <c r="AC144" s="133">
        <f t="shared" si="87"/>
        <v>248327.625</v>
      </c>
      <c r="AD144" s="132">
        <f t="shared" si="74"/>
        <v>248848.07500000001</v>
      </c>
      <c r="AE144" s="132">
        <f t="shared" si="75"/>
        <v>2606.805186789953</v>
      </c>
      <c r="AF144" s="132">
        <f t="shared" si="76"/>
        <v>248374.6875</v>
      </c>
      <c r="AG144" s="132">
        <f t="shared" si="77"/>
        <v>244984.375</v>
      </c>
      <c r="AH144" s="133">
        <f t="shared" si="78"/>
        <v>253265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WithoutPreprocessing</vt:lpstr>
      <vt:lpstr>DelayAirportToFrom</vt:lpstr>
      <vt:lpstr>DelayWeekAirline</vt:lpstr>
      <vt:lpstr>4DelayCounters</vt:lpstr>
      <vt:lpstr>Improvements</vt:lpstr>
      <vt:lpstr>Decision Models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dcterms:created xsi:type="dcterms:W3CDTF">2019-01-25T09:19:15Z</dcterms:created>
  <dcterms:modified xsi:type="dcterms:W3CDTF">2019-06-13T11:40:33Z</dcterms:modified>
</cp:coreProperties>
</file>