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fma\Downloads\"/>
    </mc:Choice>
  </mc:AlternateContent>
  <xr:revisionPtr revIDLastSave="0" documentId="13_ncr:1_{81F1B890-A323-41E0-B409-9DCB7CA20E17}" xr6:coauthVersionLast="47" xr6:coauthVersionMax="47" xr10:uidLastSave="{00000000-0000-0000-0000-000000000000}"/>
  <bookViews>
    <workbookView xWindow="-240" yWindow="-240" windowWidth="29280" windowHeight="16080" xr2:uid="{606B2737-4281-47FA-A939-506421D2A82C}"/>
  </bookViews>
  <sheets>
    <sheet name="Example 1" sheetId="1" r:id="rId1"/>
    <sheet name="Examp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C27" i="1"/>
  <c r="E26" i="1"/>
  <c r="C23" i="1"/>
  <c r="C22" i="1"/>
  <c r="C21" i="1"/>
  <c r="E20" i="1"/>
  <c r="E19" i="1"/>
  <c r="C18" i="1"/>
  <c r="C17" i="1"/>
  <c r="C16" i="1"/>
  <c r="C14" i="1"/>
  <c r="E13" i="1"/>
  <c r="E12" i="1"/>
  <c r="C11" i="1"/>
  <c r="C10" i="1"/>
</calcChain>
</file>

<file path=xl/sharedStrings.xml><?xml version="1.0" encoding="utf-8"?>
<sst xmlns="http://schemas.openxmlformats.org/spreadsheetml/2006/main" count="40" uniqueCount="39">
  <si>
    <t>Suppose a (3 x 9) FRA is set today with notional PHP 5 million. Suppose the 3-month simple rate now is 3%</t>
  </si>
  <si>
    <t>and the 9-month simple rate is 4.5%.</t>
  </si>
  <si>
    <t>a) Determine the fixed rate for the FRA.</t>
  </si>
  <si>
    <t>What is the value of the FRA to the fixed-rate payer? To the floating-rate payer?</t>
  </si>
  <si>
    <t>c) Suppose the 6-month simple rate at the expiration date of the FRA is 4.5%. Which party pays the other party?</t>
  </si>
  <si>
    <t>How much is the settlement amount?</t>
  </si>
  <si>
    <t xml:space="preserve">Suppose a (6 x 18) FRA is set today with notional PHP 10 million. Suppose the 6-month zero rate with </t>
  </si>
  <si>
    <t>continuous compounding is 2.75% and the 18-month interest rate with continuous compounding is 5%.</t>
  </si>
  <si>
    <t>b) Suppose that, after 3 months, the 3-month zero rate with continuous compounding is 2.25% and the</t>
  </si>
  <si>
    <t>15-month zero rate  with continuous compounding is 4.25%. What is the value of the FRA to the fixed-rate</t>
  </si>
  <si>
    <t>payer? To the floating-rate payer?</t>
  </si>
  <si>
    <t>c) Suppose the 1-year zero rate with continuous compounding at the expiration date of the FRA is 6.25%. Which</t>
  </si>
  <si>
    <t>party pays the other party? How much is the settlement amount?</t>
  </si>
  <si>
    <t>b) Suppose that, after 2 months, the 1-month simple rate is 2% and the 7-month simple rate is 4.25%.</t>
  </si>
  <si>
    <t>a)</t>
  </si>
  <si>
    <t>L</t>
  </si>
  <si>
    <t>T_1</t>
  </si>
  <si>
    <t>T_2</t>
  </si>
  <si>
    <t>R(0, T_1)</t>
  </si>
  <si>
    <t>R(0, T_2)</t>
  </si>
  <si>
    <t>DF(0, T_1)</t>
  </si>
  <si>
    <t>DF(0, T_2)</t>
  </si>
  <si>
    <t>R_fixed</t>
  </si>
  <si>
    <t>b)</t>
  </si>
  <si>
    <t>t</t>
  </si>
  <si>
    <t>T_1 - t</t>
  </si>
  <si>
    <t>T_2 - t</t>
  </si>
  <si>
    <t>R(t, T_2)</t>
  </si>
  <si>
    <t>R(t, T_1)</t>
  </si>
  <si>
    <t>R_F(t, T_1, T_2)</t>
  </si>
  <si>
    <t>DF(t, T_1)</t>
  </si>
  <si>
    <t>DF(t, T_2)</t>
  </si>
  <si>
    <t>V_t (fixed-rate payer)</t>
  </si>
  <si>
    <t>-V_t (floating-rate payer)</t>
  </si>
  <si>
    <t>c)</t>
  </si>
  <si>
    <t>Since R_fixed &gt; R_float, the fixed-rate payer pays the floating-rate payer</t>
  </si>
  <si>
    <t>R_float</t>
  </si>
  <si>
    <t>Amount</t>
  </si>
  <si>
    <t>DF(T_1 ,T_2)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</si>
</sst>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3" fontId="0" fillId="0" borderId="0" xfId="1" applyFont="1"/>
    <xf numFmtId="9" fontId="0" fillId="0" borderId="0" xfId="0" applyNumberFormat="1"/>
    <xf numFmtId="10" fontId="0" fillId="0" borderId="0" xfId="0" applyNumberFormat="1"/>
    <xf numFmtId="166" fontId="0" fillId="0" borderId="0" xfId="2" applyNumberFormat="1" applyFont="1"/>
    <xf numFmtId="0" fontId="2" fillId="2" borderId="0" xfId="0" applyFont="1" applyFill="1"/>
    <xf numFmtId="166" fontId="0" fillId="2" borderId="0" xfId="2" applyNumberFormat="1" applyFont="1" applyFill="1"/>
    <xf numFmtId="43" fontId="0" fillId="0" borderId="0" xfId="0" applyNumberFormat="1"/>
    <xf numFmtId="43" fontId="0" fillId="2" borderId="0" xfId="0" applyNumberFormat="1" applyFill="1"/>
    <xf numFmtId="0" fontId="2" fillId="2" borderId="0" xfId="0" quotePrefix="1" applyFont="1" applyFill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81C9-C9C9-42A4-98B8-90D8E9D0951A}">
  <dimension ref="A1:F27"/>
  <sheetViews>
    <sheetView tabSelected="1" topLeftCell="A10" zoomScale="175" zoomScaleNormal="175" workbookViewId="0">
      <selection activeCell="C20" sqref="C20"/>
    </sheetView>
  </sheetViews>
  <sheetFormatPr defaultRowHeight="15" x14ac:dyDescent="0.25"/>
  <cols>
    <col min="2" max="2" width="23.5703125" bestFit="1" customWidth="1"/>
    <col min="3" max="3" width="13.42578125" bestFit="1" customWidth="1"/>
    <col min="4" max="4" width="12" bestFit="1" customWidth="1"/>
    <col min="5" max="5" width="10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13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9" spans="1:5" x14ac:dyDescent="0.25">
      <c r="A9" t="s">
        <v>14</v>
      </c>
      <c r="B9" s="1" t="s">
        <v>15</v>
      </c>
      <c r="C9" s="2">
        <v>5000000</v>
      </c>
    </row>
    <row r="10" spans="1:5" x14ac:dyDescent="0.25">
      <c r="B10" s="1" t="s">
        <v>16</v>
      </c>
      <c r="C10">
        <f>3/12</f>
        <v>0.25</v>
      </c>
    </row>
    <row r="11" spans="1:5" x14ac:dyDescent="0.25">
      <c r="B11" s="1" t="s">
        <v>17</v>
      </c>
      <c r="C11">
        <f>9/12</f>
        <v>0.75</v>
      </c>
    </row>
    <row r="12" spans="1:5" x14ac:dyDescent="0.25">
      <c r="B12" s="1" t="s">
        <v>18</v>
      </c>
      <c r="C12" s="3">
        <v>0.03</v>
      </c>
      <c r="D12" s="1" t="s">
        <v>20</v>
      </c>
      <c r="E12">
        <f>1/(1+C12*C10)</f>
        <v>0.99255583126550861</v>
      </c>
    </row>
    <row r="13" spans="1:5" x14ac:dyDescent="0.25">
      <c r="B13" s="1" t="s">
        <v>19</v>
      </c>
      <c r="C13" s="4">
        <v>4.4999999999999998E-2</v>
      </c>
      <c r="D13" s="1" t="s">
        <v>21</v>
      </c>
      <c r="E13">
        <f>1/(1+C13*C11)</f>
        <v>0.96735187424425639</v>
      </c>
    </row>
    <row r="14" spans="1:5" x14ac:dyDescent="0.25">
      <c r="B14" s="6" t="s">
        <v>22</v>
      </c>
      <c r="C14" s="7">
        <f>(E12/E13-1)/(C11-C10)</f>
        <v>5.2109181141438921E-2</v>
      </c>
    </row>
    <row r="16" spans="1:5" x14ac:dyDescent="0.25">
      <c r="A16" t="s">
        <v>23</v>
      </c>
      <c r="B16" s="1" t="s">
        <v>24</v>
      </c>
      <c r="C16">
        <f>2/12</f>
        <v>0.16666666666666666</v>
      </c>
    </row>
    <row r="17" spans="1:6" x14ac:dyDescent="0.25">
      <c r="B17" s="1" t="s">
        <v>25</v>
      </c>
      <c r="C17">
        <f>1/12</f>
        <v>8.3333333333333329E-2</v>
      </c>
    </row>
    <row r="18" spans="1:6" x14ac:dyDescent="0.25">
      <c r="B18" s="1" t="s">
        <v>26</v>
      </c>
      <c r="C18">
        <f>7/12</f>
        <v>0.58333333333333337</v>
      </c>
    </row>
    <row r="19" spans="1:6" x14ac:dyDescent="0.25">
      <c r="B19" s="1" t="s">
        <v>28</v>
      </c>
      <c r="C19" s="3">
        <v>0.02</v>
      </c>
      <c r="D19" s="1" t="s">
        <v>30</v>
      </c>
      <c r="E19">
        <f>1/(1+C19*C17)</f>
        <v>0.99833610648918469</v>
      </c>
    </row>
    <row r="20" spans="1:6" x14ac:dyDescent="0.25">
      <c r="B20" s="1" t="s">
        <v>27</v>
      </c>
      <c r="C20" s="4">
        <v>4.2500000000000003E-2</v>
      </c>
      <c r="D20" s="1" t="s">
        <v>31</v>
      </c>
      <c r="E20">
        <f>1/(1+C20*C18)</f>
        <v>0.97580809107542177</v>
      </c>
    </row>
    <row r="21" spans="1:6" x14ac:dyDescent="0.25">
      <c r="B21" s="1" t="s">
        <v>29</v>
      </c>
      <c r="C21" s="5">
        <f>(E19/E20-1)/(C18-C17)</f>
        <v>4.6173044925124973E-2</v>
      </c>
    </row>
    <row r="22" spans="1:6" x14ac:dyDescent="0.25">
      <c r="B22" s="6" t="s">
        <v>32</v>
      </c>
      <c r="C22" s="9">
        <f>C9*(C21-C14)*(C11-C10)*E20</f>
        <v>-14481.324374012476</v>
      </c>
    </row>
    <row r="23" spans="1:6" x14ac:dyDescent="0.25">
      <c r="B23" s="10" t="s">
        <v>33</v>
      </c>
      <c r="C23" s="9">
        <f>-C22</f>
        <v>14481.324374012476</v>
      </c>
    </row>
    <row r="25" spans="1:6" x14ac:dyDescent="0.25">
      <c r="A25" t="s">
        <v>34</v>
      </c>
      <c r="B25" s="11" t="s">
        <v>35</v>
      </c>
      <c r="C25" s="11"/>
      <c r="D25" s="11"/>
      <c r="E25" s="11"/>
      <c r="F25" s="11"/>
    </row>
    <row r="26" spans="1:6" x14ac:dyDescent="0.25">
      <c r="B26" s="1" t="s">
        <v>36</v>
      </c>
      <c r="C26" s="4">
        <v>4.4999999999999998E-2</v>
      </c>
      <c r="D26" s="1" t="s">
        <v>38</v>
      </c>
      <c r="E26">
        <f>1/(1+C26*(C11-C10))</f>
        <v>0.97799511002444994</v>
      </c>
    </row>
    <row r="27" spans="1:6" x14ac:dyDescent="0.25">
      <c r="B27" s="6" t="s">
        <v>37</v>
      </c>
      <c r="C27" s="9">
        <f>C9*(C14-C26)*(C11-C10)/(1+C26*(C11-C10))</f>
        <v>17381.860981513255</v>
      </c>
      <c r="E27" s="8">
        <f>C9*(C14-C26)*(C11-C10)*E26</f>
        <v>17381.860981513259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DACA-F891-4C36-B213-6281D1103CDD}">
  <dimension ref="A1:A8"/>
  <sheetViews>
    <sheetView zoomScale="175" zoomScaleNormal="175" workbookViewId="0">
      <selection activeCell="C8" sqref="C8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2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Mallari</dc:creator>
  <cp:lastModifiedBy>Carlo Mallari</cp:lastModifiedBy>
  <dcterms:created xsi:type="dcterms:W3CDTF">2021-10-27T19:40:50Z</dcterms:created>
  <dcterms:modified xsi:type="dcterms:W3CDTF">2021-10-28T05:28:19Z</dcterms:modified>
</cp:coreProperties>
</file>