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stl_000\Documents\GitHub\259035_SoftEngPR\Dokumente\Zeiterfassung\"/>
    </mc:Choice>
  </mc:AlternateContent>
  <xr:revisionPtr revIDLastSave="0" documentId="13_ncr:1_{2AA7EBFC-1171-4F28-BC50-2A88B6A36C18}" xr6:coauthVersionLast="31" xr6:coauthVersionMax="31" xr10:uidLastSave="{00000000-0000-0000-0000-000000000000}"/>
  <bookViews>
    <workbookView xWindow="1860" yWindow="0" windowWidth="28800" windowHeight="12360" xr2:uid="{00000000-000D-0000-FFFF-FFFF00000000}"/>
  </bookViews>
  <sheets>
    <sheet name="Tabelle1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B4" i="1"/>
  <c r="C4" i="1"/>
  <c r="D4" i="1"/>
  <c r="E4" i="1"/>
  <c r="I24" i="1" l="1"/>
  <c r="F24" i="1" l="1"/>
  <c r="E24" i="1" l="1"/>
  <c r="I22" i="1" l="1"/>
  <c r="I21" i="1"/>
  <c r="I36" i="1" l="1"/>
  <c r="H24" i="1"/>
  <c r="H22" i="1"/>
  <c r="H21" i="1"/>
  <c r="H36" i="1" l="1"/>
  <c r="G22" i="1"/>
  <c r="G36" i="1" s="1"/>
  <c r="F22" i="1" l="1"/>
  <c r="F21" i="1"/>
  <c r="F36" i="1" s="1"/>
  <c r="J23" i="1" l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E22" i="1"/>
  <c r="J22" i="1" s="1"/>
  <c r="K22" i="1" s="1"/>
  <c r="E21" i="1"/>
  <c r="J21" i="1" l="1"/>
  <c r="J36" i="1" s="1"/>
  <c r="E36" i="1"/>
  <c r="D36" i="1"/>
  <c r="K21" i="1" l="1"/>
  <c r="K36" i="1" s="1"/>
  <c r="C22" i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B22" i="1"/>
  <c r="B23" i="1" s="1"/>
  <c r="B24" i="1" s="1"/>
  <c r="B25" i="1" s="1"/>
  <c r="B26" i="1" l="1"/>
  <c r="B27" i="1" s="1"/>
  <c r="B28" i="1" s="1"/>
  <c r="B29" i="1" s="1"/>
  <c r="B30" i="1" s="1"/>
  <c r="B31" i="1" s="1"/>
  <c r="B32" i="1" s="1"/>
  <c r="B33" i="1" s="1"/>
  <c r="B34" i="1" s="1"/>
  <c r="B35" i="1" s="1"/>
</calcChain>
</file>

<file path=xl/sharedStrings.xml><?xml version="1.0" encoding="utf-8"?>
<sst xmlns="http://schemas.openxmlformats.org/spreadsheetml/2006/main" count="27" uniqueCount="24">
  <si>
    <t xml:space="preserve">Aistleithner </t>
  </si>
  <si>
    <t xml:space="preserve">Dusanic </t>
  </si>
  <si>
    <t>Huber</t>
  </si>
  <si>
    <t>Teuchtmann</t>
  </si>
  <si>
    <t>Tomic</t>
  </si>
  <si>
    <t>bisher investierte Stunden Gesamt</t>
  </si>
  <si>
    <t xml:space="preserve">Wochenverteilung </t>
  </si>
  <si>
    <t>KW</t>
  </si>
  <si>
    <t xml:space="preserve">Datum </t>
  </si>
  <si>
    <t>Gruppenstunden pro Woche geplant</t>
  </si>
  <si>
    <t>Gruppenstunden pro Woche tatsächlich</t>
  </si>
  <si>
    <t xml:space="preserve">Wochenstunden einzeln </t>
  </si>
  <si>
    <t>Aistleithner</t>
  </si>
  <si>
    <t>Dusanic</t>
  </si>
  <si>
    <t>Differenz</t>
  </si>
  <si>
    <t>Gesamt</t>
  </si>
  <si>
    <t>Beschreibungsstichworte:</t>
  </si>
  <si>
    <t>Organisation (Allgemeines)</t>
  </si>
  <si>
    <t>Programmierung</t>
  </si>
  <si>
    <t>Planung</t>
  </si>
  <si>
    <t>Source Code Repository</t>
  </si>
  <si>
    <t>Qualität</t>
  </si>
  <si>
    <t>Testen</t>
  </si>
  <si>
    <t>Dokumentation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</si>
</sst>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Fill="1" applyAlignment="1"/>
    <xf numFmtId="43" fontId="0" fillId="0" borderId="1" xfId="0" applyNumberFormat="1" applyBorder="1"/>
    <xf numFmtId="0" fontId="0" fillId="4" borderId="1" xfId="0" applyFill="1" applyBorder="1" applyAlignment="1">
      <alignment horizontal="center"/>
    </xf>
    <xf numFmtId="0" fontId="2" fillId="4" borderId="2" xfId="0" applyFont="1" applyFill="1" applyBorder="1"/>
    <xf numFmtId="0" fontId="2" fillId="4" borderId="3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43" fontId="0" fillId="0" borderId="5" xfId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43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FF4-4260-8ED8-B476C7AD57A7}"/>
              </c:ext>
            </c:extLst>
          </c:dPt>
          <c:cat>
            <c:strRef>
              <c:f>Tabelle1!$A$3:$E$3</c:f>
              <c:strCache>
                <c:ptCount val="5"/>
                <c:pt idx="0">
                  <c:v>Aistleithner </c:v>
                </c:pt>
                <c:pt idx="1">
                  <c:v>Dusanic </c:v>
                </c:pt>
                <c:pt idx="2">
                  <c:v>Huber</c:v>
                </c:pt>
                <c:pt idx="3">
                  <c:v>Teuchtmann</c:v>
                </c:pt>
                <c:pt idx="4">
                  <c:v>Tomic</c:v>
                </c:pt>
              </c:strCache>
            </c:strRef>
          </c:cat>
          <c:val>
            <c:numRef>
              <c:f>Tabelle1!$A$4:$E$4</c:f>
              <c:numCache>
                <c:formatCode>_(* #,##0.00_);_(* \(#,##0.00\);_(* "-"??_);_(@_)</c:formatCode>
                <c:ptCount val="5"/>
                <c:pt idx="0">
                  <c:v>29.5</c:v>
                </c:pt>
                <c:pt idx="1">
                  <c:v>30.5</c:v>
                </c:pt>
                <c:pt idx="2">
                  <c:v>8.75</c:v>
                </c:pt>
                <c:pt idx="3">
                  <c:v>19.25</c:v>
                </c:pt>
                <c:pt idx="4">
                  <c:v>33.5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geplante Gruppenstunden/Woche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Tabelle1!$D$21:$D$35</c:f>
              <c:numCache>
                <c:formatCode>General</c:formatCode>
                <c:ptCount val="1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F-4E07-81EF-292A52182DEB}"/>
            </c:ext>
          </c:extLst>
        </c:ser>
        <c:ser>
          <c:idx val="1"/>
          <c:order val="1"/>
          <c:tx>
            <c:v>tatsächliche Gruppenstunde/Woche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Tabelle1!$J$21:$J$35</c:f>
              <c:numCache>
                <c:formatCode>_(* #,##0.00_);_(* \(#,##0.00\);_(* "-"??_);_(@_)</c:formatCode>
                <c:ptCount val="15"/>
                <c:pt idx="0">
                  <c:v>7.75</c:v>
                </c:pt>
                <c:pt idx="1">
                  <c:v>17.75</c:v>
                </c:pt>
                <c:pt idx="2">
                  <c:v>0</c:v>
                </c:pt>
                <c:pt idx="3">
                  <c:v>20.75</c:v>
                </c:pt>
                <c:pt idx="4">
                  <c:v>71.75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DF-4E07-81EF-292A52182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776688"/>
        <c:axId val="481771768"/>
      </c:barChart>
      <c:catAx>
        <c:axId val="48177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1771768"/>
        <c:crosses val="autoZero"/>
        <c:auto val="1"/>
        <c:lblAlgn val="ctr"/>
        <c:lblOffset val="100"/>
        <c:noMultiLvlLbl val="0"/>
      </c:catAx>
      <c:valAx>
        <c:axId val="4817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177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147637</xdr:rowOff>
    </xdr:from>
    <xdr:to>
      <xdr:col>12</xdr:col>
      <xdr:colOff>228600</xdr:colOff>
      <xdr:row>15</xdr:row>
      <xdr:rowOff>33337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449035</xdr:colOff>
      <xdr:row>17</xdr:row>
      <xdr:rowOff>13607</xdr:rowOff>
    </xdr:from>
    <xdr:to>
      <xdr:col>20</xdr:col>
      <xdr:colOff>299357</xdr:colOff>
      <xdr:row>36</xdr:row>
      <xdr:rowOff>136071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AEB81ED-2AA8-40DB-9E05-30DB11FA7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eiterfassung_Aistleithn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Zeiterfassung_Dusani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Zeiterfassung_Hub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Zeiterfassung_Teuchtman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Zeiterfassung_Tom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7">
          <cell r="H7">
            <v>1.75</v>
          </cell>
        </row>
        <row r="8">
          <cell r="H8">
            <v>1.5</v>
          </cell>
        </row>
        <row r="9">
          <cell r="H9">
            <v>2.75</v>
          </cell>
        </row>
        <row r="11">
          <cell r="H11">
            <v>3</v>
          </cell>
        </row>
        <row r="47">
          <cell r="H47">
            <v>29.5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7">
          <cell r="H7">
            <v>1</v>
          </cell>
        </row>
        <row r="8">
          <cell r="H8">
            <v>1.5</v>
          </cell>
        </row>
        <row r="9">
          <cell r="H9">
            <v>1.25</v>
          </cell>
        </row>
        <row r="11">
          <cell r="H11">
            <v>8</v>
          </cell>
        </row>
        <row r="47">
          <cell r="H47">
            <v>30.5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8">
          <cell r="H8">
            <v>1.5</v>
          </cell>
        </row>
        <row r="9">
          <cell r="H9">
            <v>2.25</v>
          </cell>
        </row>
        <row r="47">
          <cell r="H47">
            <v>8.75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7">
          <cell r="H7">
            <v>1</v>
          </cell>
        </row>
        <row r="8">
          <cell r="H8">
            <v>1.75</v>
          </cell>
        </row>
        <row r="9">
          <cell r="H9">
            <v>1.25</v>
          </cell>
        </row>
        <row r="10">
          <cell r="H10">
            <v>1.5</v>
          </cell>
        </row>
        <row r="11">
          <cell r="H11">
            <v>2.75</v>
          </cell>
        </row>
        <row r="13">
          <cell r="H13">
            <v>1.75</v>
          </cell>
        </row>
        <row r="47">
          <cell r="H47">
            <v>19.25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7">
          <cell r="H7">
            <v>1</v>
          </cell>
        </row>
        <row r="8">
          <cell r="H8">
            <v>1.5</v>
          </cell>
        </row>
        <row r="9">
          <cell r="H9">
            <v>1.25</v>
          </cell>
        </row>
        <row r="11">
          <cell r="H11">
            <v>8</v>
          </cell>
        </row>
        <row r="47">
          <cell r="H47">
            <v>33.5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6"/>
  <sheetViews>
    <sheetView tabSelected="1" topLeftCell="B13" zoomScale="85" zoomScaleNormal="85" workbookViewId="0">
      <selection activeCell="J25" sqref="J25"/>
    </sheetView>
  </sheetViews>
  <sheetFormatPr baseColWidth="10" defaultColWidth="10.85546875" defaultRowHeight="15" x14ac:dyDescent="0.25"/>
  <cols>
    <col min="1" max="1" width="17.5703125" customWidth="1"/>
    <col min="2" max="2" width="15.5703125" customWidth="1"/>
    <col min="3" max="3" width="16.42578125" customWidth="1"/>
    <col min="4" max="4" width="35.85546875" customWidth="1"/>
    <col min="5" max="5" width="24.140625" customWidth="1"/>
    <col min="6" max="7" width="11" bestFit="1" customWidth="1"/>
    <col min="8" max="8" width="12.140625" bestFit="1" customWidth="1"/>
    <col min="9" max="9" width="10.7109375" customWidth="1"/>
    <col min="10" max="10" width="36.42578125" bestFit="1" customWidth="1"/>
  </cols>
  <sheetData>
    <row r="2" spans="1:6" x14ac:dyDescent="0.25">
      <c r="A2" s="17" t="s">
        <v>5</v>
      </c>
      <c r="B2" s="18"/>
      <c r="C2" s="18"/>
      <c r="D2" s="18"/>
      <c r="E2" s="23"/>
    </row>
    <row r="3" spans="1:6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</row>
    <row r="4" spans="1:6" x14ac:dyDescent="0.25">
      <c r="A4" s="2">
        <f>[1]Tabelle1!$H$47</f>
        <v>29.5</v>
      </c>
      <c r="B4" s="2">
        <f>[2]Tabelle1!$H$47</f>
        <v>30.5</v>
      </c>
      <c r="C4" s="2">
        <f>[3]Tabelle1!$H$47</f>
        <v>8.75</v>
      </c>
      <c r="D4" s="2">
        <f>[4]Tabelle1!$H$47</f>
        <v>19.25</v>
      </c>
      <c r="E4" s="2">
        <f>[5]Tabelle1!$H$47</f>
        <v>33.5</v>
      </c>
      <c r="F4" s="1"/>
    </row>
    <row r="18" spans="1:11" x14ac:dyDescent="0.25">
      <c r="A18" s="17" t="s">
        <v>6</v>
      </c>
      <c r="B18" s="18"/>
      <c r="C18" s="18"/>
      <c r="D18" s="18"/>
      <c r="E18" s="18"/>
      <c r="F18" s="18"/>
      <c r="G18" s="18"/>
      <c r="H18" s="18"/>
      <c r="I18" s="18"/>
      <c r="J18" s="18"/>
      <c r="K18" s="23"/>
    </row>
    <row r="19" spans="1:11" x14ac:dyDescent="0.25">
      <c r="A19" s="4"/>
      <c r="B19" s="5"/>
      <c r="C19" s="5"/>
      <c r="D19" s="5"/>
      <c r="E19" s="20" t="s">
        <v>11</v>
      </c>
      <c r="F19" s="21"/>
      <c r="G19" s="21"/>
      <c r="H19" s="21"/>
      <c r="I19" s="22"/>
      <c r="J19" s="6"/>
      <c r="K19" s="7"/>
    </row>
    <row r="20" spans="1:11" x14ac:dyDescent="0.25">
      <c r="A20" s="3" t="s">
        <v>7</v>
      </c>
      <c r="B20" s="19" t="s">
        <v>8</v>
      </c>
      <c r="C20" s="19"/>
      <c r="D20" s="3" t="s">
        <v>9</v>
      </c>
      <c r="E20" s="3" t="s">
        <v>12</v>
      </c>
      <c r="F20" s="3" t="s">
        <v>13</v>
      </c>
      <c r="G20" s="3" t="s">
        <v>2</v>
      </c>
      <c r="H20" s="3" t="s">
        <v>3</v>
      </c>
      <c r="I20" s="3" t="s">
        <v>4</v>
      </c>
      <c r="J20" s="3" t="s">
        <v>10</v>
      </c>
      <c r="K20" s="3" t="s">
        <v>14</v>
      </c>
    </row>
    <row r="21" spans="1:11" x14ac:dyDescent="0.25">
      <c r="A21" s="8">
        <v>11</v>
      </c>
      <c r="B21" s="9">
        <v>43171</v>
      </c>
      <c r="C21" s="9">
        <v>43177</v>
      </c>
      <c r="D21" s="8">
        <v>50</v>
      </c>
      <c r="E21" s="10">
        <f>[1]Tabelle1!$H$7</f>
        <v>1.75</v>
      </c>
      <c r="F21" s="10">
        <f>[2]Tabelle1!$H$7</f>
        <v>1</v>
      </c>
      <c r="G21" s="10">
        <v>0</v>
      </c>
      <c r="H21" s="10">
        <f>SUM([4]Tabelle1!$H$7:$H$9)</f>
        <v>4</v>
      </c>
      <c r="I21" s="10">
        <f>[5]Tabelle1!$H$7</f>
        <v>1</v>
      </c>
      <c r="J21" s="10">
        <f>SUM(E21:I21)</f>
        <v>7.75</v>
      </c>
      <c r="K21" s="11">
        <f>J21-D21</f>
        <v>-42.25</v>
      </c>
    </row>
    <row r="22" spans="1:11" x14ac:dyDescent="0.25">
      <c r="A22" s="8">
        <v>12</v>
      </c>
      <c r="B22" s="9">
        <f>B21+7</f>
        <v>43178</v>
      </c>
      <c r="C22" s="9">
        <f>C21+7</f>
        <v>43184</v>
      </c>
      <c r="D22" s="8">
        <v>50</v>
      </c>
      <c r="E22" s="10">
        <f>SUM([1]Tabelle1!$H$8:$H$9)</f>
        <v>4.25</v>
      </c>
      <c r="F22" s="10">
        <f>SUM([2]Tabelle1!$H$8:$H$9)</f>
        <v>2.75</v>
      </c>
      <c r="G22" s="10">
        <f>SUM([3]Tabelle1!$H$8:$H$9)</f>
        <v>3.75</v>
      </c>
      <c r="H22" s="10">
        <f>SUM([4]Tabelle1!$H$10:$H$11)</f>
        <v>4.25</v>
      </c>
      <c r="I22" s="10">
        <f>SUM([5]Tabelle1!$H$8:$H$9)</f>
        <v>2.75</v>
      </c>
      <c r="J22" s="10">
        <f t="shared" ref="J22:J35" si="0">SUM(E22:I22)</f>
        <v>17.75</v>
      </c>
      <c r="K22" s="11">
        <f t="shared" ref="K22:K35" si="1">J22-D22</f>
        <v>-32.25</v>
      </c>
    </row>
    <row r="23" spans="1:11" x14ac:dyDescent="0.25">
      <c r="A23" s="8">
        <v>13</v>
      </c>
      <c r="B23" s="9">
        <f t="shared" ref="B23:B35" si="2">B22+7</f>
        <v>43185</v>
      </c>
      <c r="C23" s="9">
        <f t="shared" ref="C23:C35" si="3">C22+7</f>
        <v>43191</v>
      </c>
      <c r="D23" s="8">
        <v>50</v>
      </c>
      <c r="E23" s="10">
        <v>0</v>
      </c>
      <c r="F23" s="10">
        <v>0</v>
      </c>
      <c r="G23" s="10">
        <v>0</v>
      </c>
      <c r="H23" s="10"/>
      <c r="I23" s="10">
        <v>0</v>
      </c>
      <c r="J23" s="10">
        <f t="shared" si="0"/>
        <v>0</v>
      </c>
      <c r="K23" s="11">
        <f t="shared" si="1"/>
        <v>-50</v>
      </c>
    </row>
    <row r="24" spans="1:11" x14ac:dyDescent="0.25">
      <c r="A24" s="8">
        <v>14</v>
      </c>
      <c r="B24" s="9">
        <f t="shared" si="2"/>
        <v>43192</v>
      </c>
      <c r="C24" s="9">
        <f t="shared" si="3"/>
        <v>43198</v>
      </c>
      <c r="D24" s="8">
        <v>50</v>
      </c>
      <c r="E24" s="10">
        <f>[1]Tabelle1!$H$11</f>
        <v>3</v>
      </c>
      <c r="F24" s="10">
        <f>[2]Tabelle1!$H$11</f>
        <v>8</v>
      </c>
      <c r="G24" s="10">
        <v>0</v>
      </c>
      <c r="H24" s="10">
        <f>[4]Tabelle1!$H$13</f>
        <v>1.75</v>
      </c>
      <c r="I24" s="10">
        <f>[5]Tabelle1!$H$11</f>
        <v>8</v>
      </c>
      <c r="J24" s="10">
        <f t="shared" si="0"/>
        <v>20.75</v>
      </c>
      <c r="K24" s="11">
        <f t="shared" si="1"/>
        <v>-29.25</v>
      </c>
    </row>
    <row r="25" spans="1:11" x14ac:dyDescent="0.25">
      <c r="A25" s="8">
        <v>15</v>
      </c>
      <c r="B25" s="9">
        <f t="shared" si="2"/>
        <v>43199</v>
      </c>
      <c r="C25" s="9">
        <f t="shared" si="3"/>
        <v>43205</v>
      </c>
      <c r="D25" s="8">
        <v>50</v>
      </c>
      <c r="E25" s="10">
        <v>17</v>
      </c>
      <c r="F25" s="10">
        <v>18.75</v>
      </c>
      <c r="G25" s="10">
        <v>5</v>
      </c>
      <c r="H25" s="10">
        <v>9.25</v>
      </c>
      <c r="I25" s="10">
        <v>21.75</v>
      </c>
      <c r="J25" s="10">
        <f t="shared" si="0"/>
        <v>71.75</v>
      </c>
      <c r="K25" s="11">
        <f t="shared" si="1"/>
        <v>21.75</v>
      </c>
    </row>
    <row r="26" spans="1:11" x14ac:dyDescent="0.25">
      <c r="A26" s="8">
        <v>16</v>
      </c>
      <c r="B26" s="9">
        <f t="shared" si="2"/>
        <v>43206</v>
      </c>
      <c r="C26" s="9">
        <f t="shared" si="3"/>
        <v>43212</v>
      </c>
      <c r="D26" s="8">
        <v>50</v>
      </c>
      <c r="E26" s="10"/>
      <c r="F26" s="10"/>
      <c r="G26" s="10"/>
      <c r="H26" s="10"/>
      <c r="I26" s="10"/>
      <c r="J26" s="10">
        <f t="shared" si="0"/>
        <v>0</v>
      </c>
      <c r="K26" s="11">
        <f t="shared" si="1"/>
        <v>-50</v>
      </c>
    </row>
    <row r="27" spans="1:11" x14ac:dyDescent="0.25">
      <c r="A27" s="8">
        <v>17</v>
      </c>
      <c r="B27" s="9">
        <f t="shared" si="2"/>
        <v>43213</v>
      </c>
      <c r="C27" s="9">
        <f t="shared" si="3"/>
        <v>43219</v>
      </c>
      <c r="D27" s="8">
        <v>50</v>
      </c>
      <c r="E27" s="10"/>
      <c r="F27" s="10"/>
      <c r="G27" s="10"/>
      <c r="H27" s="10"/>
      <c r="I27" s="10"/>
      <c r="J27" s="10">
        <f t="shared" si="0"/>
        <v>0</v>
      </c>
      <c r="K27" s="11">
        <f t="shared" si="1"/>
        <v>-50</v>
      </c>
    </row>
    <row r="28" spans="1:11" x14ac:dyDescent="0.25">
      <c r="A28" s="8">
        <v>18</v>
      </c>
      <c r="B28" s="9">
        <f t="shared" si="2"/>
        <v>43220</v>
      </c>
      <c r="C28" s="9">
        <f t="shared" si="3"/>
        <v>43226</v>
      </c>
      <c r="D28" s="8">
        <v>50</v>
      </c>
      <c r="E28" s="10"/>
      <c r="F28" s="10"/>
      <c r="G28" s="10"/>
      <c r="H28" s="10"/>
      <c r="I28" s="10"/>
      <c r="J28" s="10">
        <f t="shared" si="0"/>
        <v>0</v>
      </c>
      <c r="K28" s="11">
        <f t="shared" si="1"/>
        <v>-50</v>
      </c>
    </row>
    <row r="29" spans="1:11" x14ac:dyDescent="0.25">
      <c r="A29" s="8">
        <v>19</v>
      </c>
      <c r="B29" s="9">
        <f t="shared" si="2"/>
        <v>43227</v>
      </c>
      <c r="C29" s="9">
        <f t="shared" si="3"/>
        <v>43233</v>
      </c>
      <c r="D29" s="8">
        <v>50</v>
      </c>
      <c r="E29" s="10"/>
      <c r="F29" s="10"/>
      <c r="G29" s="10"/>
      <c r="H29" s="10"/>
      <c r="I29" s="10"/>
      <c r="J29" s="10">
        <f t="shared" si="0"/>
        <v>0</v>
      </c>
      <c r="K29" s="11">
        <f t="shared" si="1"/>
        <v>-50</v>
      </c>
    </row>
    <row r="30" spans="1:11" x14ac:dyDescent="0.25">
      <c r="A30" s="8">
        <v>20</v>
      </c>
      <c r="B30" s="9">
        <f t="shared" si="2"/>
        <v>43234</v>
      </c>
      <c r="C30" s="9">
        <f t="shared" si="3"/>
        <v>43240</v>
      </c>
      <c r="D30" s="8">
        <v>50</v>
      </c>
      <c r="E30" s="10"/>
      <c r="F30" s="10"/>
      <c r="G30" s="10"/>
      <c r="H30" s="10"/>
      <c r="I30" s="10"/>
      <c r="J30" s="10">
        <f t="shared" si="0"/>
        <v>0</v>
      </c>
      <c r="K30" s="11">
        <f t="shared" si="1"/>
        <v>-50</v>
      </c>
    </row>
    <row r="31" spans="1:11" x14ac:dyDescent="0.25">
      <c r="A31" s="8">
        <v>21</v>
      </c>
      <c r="B31" s="9">
        <f t="shared" si="2"/>
        <v>43241</v>
      </c>
      <c r="C31" s="9">
        <f t="shared" si="3"/>
        <v>43247</v>
      </c>
      <c r="D31" s="8">
        <v>50</v>
      </c>
      <c r="E31" s="10"/>
      <c r="F31" s="10"/>
      <c r="G31" s="10"/>
      <c r="H31" s="10"/>
      <c r="I31" s="10"/>
      <c r="J31" s="10">
        <f t="shared" si="0"/>
        <v>0</v>
      </c>
      <c r="K31" s="11">
        <f t="shared" si="1"/>
        <v>-50</v>
      </c>
    </row>
    <row r="32" spans="1:11" x14ac:dyDescent="0.25">
      <c r="A32" s="8">
        <v>22</v>
      </c>
      <c r="B32" s="9">
        <f t="shared" si="2"/>
        <v>43248</v>
      </c>
      <c r="C32" s="9">
        <f t="shared" si="3"/>
        <v>43254</v>
      </c>
      <c r="D32" s="8">
        <v>50</v>
      </c>
      <c r="E32" s="10"/>
      <c r="F32" s="10"/>
      <c r="G32" s="10"/>
      <c r="H32" s="10"/>
      <c r="I32" s="10"/>
      <c r="J32" s="10">
        <f t="shared" si="0"/>
        <v>0</v>
      </c>
      <c r="K32" s="11">
        <f t="shared" si="1"/>
        <v>-50</v>
      </c>
    </row>
    <row r="33" spans="1:11" x14ac:dyDescent="0.25">
      <c r="A33" s="8">
        <v>23</v>
      </c>
      <c r="B33" s="9">
        <f t="shared" si="2"/>
        <v>43255</v>
      </c>
      <c r="C33" s="9">
        <f t="shared" si="3"/>
        <v>43261</v>
      </c>
      <c r="D33" s="8">
        <v>50</v>
      </c>
      <c r="E33" s="10"/>
      <c r="F33" s="10"/>
      <c r="G33" s="10"/>
      <c r="H33" s="10"/>
      <c r="I33" s="10"/>
      <c r="J33" s="10">
        <f t="shared" si="0"/>
        <v>0</v>
      </c>
      <c r="K33" s="11">
        <f t="shared" si="1"/>
        <v>-50</v>
      </c>
    </row>
    <row r="34" spans="1:11" x14ac:dyDescent="0.25">
      <c r="A34" s="8">
        <v>24</v>
      </c>
      <c r="B34" s="9">
        <f t="shared" si="2"/>
        <v>43262</v>
      </c>
      <c r="C34" s="9">
        <f t="shared" si="3"/>
        <v>43268</v>
      </c>
      <c r="D34" s="8">
        <v>50</v>
      </c>
      <c r="E34" s="10"/>
      <c r="F34" s="10"/>
      <c r="G34" s="10"/>
      <c r="H34" s="10"/>
      <c r="I34" s="10"/>
      <c r="J34" s="10">
        <f t="shared" si="0"/>
        <v>0</v>
      </c>
      <c r="K34" s="11">
        <f t="shared" si="1"/>
        <v>-50</v>
      </c>
    </row>
    <row r="35" spans="1:11" x14ac:dyDescent="0.25">
      <c r="A35" s="12">
        <v>25</v>
      </c>
      <c r="B35" s="13">
        <f t="shared" si="2"/>
        <v>43269</v>
      </c>
      <c r="C35" s="13">
        <f t="shared" si="3"/>
        <v>43275</v>
      </c>
      <c r="D35" s="12">
        <v>50</v>
      </c>
      <c r="E35" s="14"/>
      <c r="F35" s="14"/>
      <c r="G35" s="14"/>
      <c r="H35" s="14"/>
      <c r="I35" s="14"/>
      <c r="J35" s="14">
        <f t="shared" si="0"/>
        <v>0</v>
      </c>
      <c r="K35" s="11">
        <f t="shared" si="1"/>
        <v>-50</v>
      </c>
    </row>
    <row r="36" spans="1:11" x14ac:dyDescent="0.25">
      <c r="A36" s="17" t="s">
        <v>15</v>
      </c>
      <c r="B36" s="18"/>
      <c r="C36" s="18"/>
      <c r="D36" s="15">
        <f>SUM(D21:D35)</f>
        <v>750</v>
      </c>
      <c r="E36" s="16">
        <f>SUM(E21:E35)</f>
        <v>26</v>
      </c>
      <c r="F36" s="16">
        <f t="shared" ref="F36:J36" si="4">SUM(F21:F35)</f>
        <v>30.5</v>
      </c>
      <c r="G36" s="16">
        <f t="shared" si="4"/>
        <v>8.75</v>
      </c>
      <c r="H36" s="16">
        <f t="shared" si="4"/>
        <v>19.25</v>
      </c>
      <c r="I36" s="16">
        <f t="shared" si="4"/>
        <v>33.5</v>
      </c>
      <c r="J36" s="16">
        <f t="shared" si="4"/>
        <v>118</v>
      </c>
      <c r="K36" s="16">
        <f>SUM(K21:K35)</f>
        <v>-632</v>
      </c>
    </row>
    <row r="38" spans="1:11" x14ac:dyDescent="0.25">
      <c r="A38" t="s">
        <v>16</v>
      </c>
    </row>
    <row r="40" spans="1:11" x14ac:dyDescent="0.25">
      <c r="A40" t="s">
        <v>17</v>
      </c>
    </row>
    <row r="41" spans="1:11" x14ac:dyDescent="0.25">
      <c r="A41" t="s">
        <v>18</v>
      </c>
    </row>
    <row r="42" spans="1:11" x14ac:dyDescent="0.25">
      <c r="A42" t="s">
        <v>19</v>
      </c>
    </row>
    <row r="43" spans="1:11" x14ac:dyDescent="0.25">
      <c r="A43" t="s">
        <v>20</v>
      </c>
    </row>
    <row r="44" spans="1:11" x14ac:dyDescent="0.25">
      <c r="A44" t="s">
        <v>21</v>
      </c>
    </row>
    <row r="45" spans="1:11" x14ac:dyDescent="0.25">
      <c r="A45" t="s">
        <v>22</v>
      </c>
    </row>
    <row r="46" spans="1:11" x14ac:dyDescent="0.25">
      <c r="A46" t="s">
        <v>23</v>
      </c>
    </row>
  </sheetData>
  <mergeCells count="5">
    <mergeCell ref="A36:C36"/>
    <mergeCell ref="B20:C20"/>
    <mergeCell ref="E19:I19"/>
    <mergeCell ref="A2:E2"/>
    <mergeCell ref="A18:K18"/>
  </mergeCells>
  <pageMargins left="0.7" right="0.7" top="0.78740157499999996" bottom="0.78740157499999996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aistl_000</cp:lastModifiedBy>
  <dcterms:created xsi:type="dcterms:W3CDTF">2018-03-18T14:18:07Z</dcterms:created>
  <dcterms:modified xsi:type="dcterms:W3CDTF">2018-04-18T08:26:24Z</dcterms:modified>
</cp:coreProperties>
</file>