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Feuil1" sheetId="1" state="visible" r:id="rId2"/>
    <sheet name="Feuil2" sheetId="2" state="visible" r:id="rId3"/>
    <sheet name="calib glan" sheetId="3" state="visible" r:id="rId4"/>
    <sheet name="T avant reglage" sheetId="4" state="visible" r:id="rId5"/>
    <sheet name="mes 1506" sheetId="5" state="visible" r:id="rId6"/>
    <sheet name="calib photod" sheetId="6" state="visible" r:id="rId7"/>
    <sheet name="calib photod 2206" sheetId="7" state="visible" r:id="rId8"/>
    <sheet name="mes 2206" sheetId="8" state="visible" r:id="rId9"/>
    <sheet name="Feuil5" sheetId="9" state="visible" r:id="rId10"/>
    <sheet name="Feuil6" sheetId="10" state="visible" r:id="rId11"/>
    <sheet name="75mm" sheetId="11" state="visible" r:id="rId12"/>
    <sheet name="100mm" sheetId="12" state="visible" r:id="rId13"/>
    <sheet name="calib photod bp" sheetId="13" state="visible" r:id="rId14"/>
    <sheet name="150 mm" sheetId="14" state="visible" r:id="rId15"/>
    <sheet name="Sheet15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<sst xmlns="http://schemas.openxmlformats.org/spreadsheetml/2006/main" count="155" uniqueCount="93">
  <si>
    <t xml:space="preserve">date</t>
  </si>
  <si>
    <t xml:space="preserve">heure</t>
  </si>
  <si>
    <t xml:space="preserve">P laser</t>
  </si>
  <si>
    <t xml:space="preserve">L4</t>
  </si>
  <si>
    <t xml:space="preserve">L2 laser (°)</t>
  </si>
  <si>
    <t xml:space="preserve">P après PBS1 (W)</t>
  </si>
  <si>
    <t xml:space="preserve">L2 inject (°)</t>
  </si>
  <si>
    <t xml:space="preserve">P entree (W)</t>
  </si>
  <si>
    <t xml:space="preserve">P sortie (W) </t>
  </si>
  <si>
    <t xml:space="preserve">L2 puiss</t>
  </si>
  <si>
    <t xml:space="preserve">P lentille (mW)</t>
  </si>
  <si>
    <t xml:space="preserve">U diode (V)</t>
  </si>
  <si>
    <t xml:space="preserve">Vpp (mV)</t>
  </si>
  <si>
    <t xml:space="preserve">L2 cristal</t>
  </si>
  <si>
    <t xml:space="preserve">P vert (uW)</t>
  </si>
  <si>
    <t xml:space="preserve">(avant PBS)</t>
  </si>
  <si>
    <t xml:space="preserve">200 (c'est le min!)</t>
  </si>
  <si>
    <t xml:space="preserve">0,1-1,5 en 20s</t>
  </si>
  <si>
    <t xml:space="preserve">211 (min!)</t>
  </si>
  <si>
    <t xml:space="preserve">0,075-0,27</t>
  </si>
  <si>
    <t xml:space="preserve">T (°C)</t>
  </si>
  <si>
    <t xml:space="preserve">pola tjrs ok</t>
  </si>
  <si>
    <t xml:space="preserve">plus qu'à 83,0 qui était passé à ~91</t>
  </si>
  <si>
    <t xml:space="preserve">le lendemain (je 15)</t>
  </si>
  <si>
    <t xml:space="preserve">L2 pola laser (°)</t>
  </si>
  <si>
    <t xml:space="preserve">L2 puissance laser (°)</t>
  </si>
  <si>
    <t xml:space="preserve">P après PBS2 (W)</t>
  </si>
  <si>
    <t xml:space="preserve">L2 cube rot (1064)</t>
  </si>
  <si>
    <t xml:space="preserve">cube rot (°)</t>
  </si>
  <si>
    <t xml:space="preserve">alpha</t>
  </si>
  <si>
    <t xml:space="preserve">2 W</t>
  </si>
  <si>
    <t xml:space="preserve">2W-68mW</t>
  </si>
  <si>
    <t xml:space="preserve">183 (ou 163?)</t>
  </si>
  <si>
    <t xml:space="preserve">/!\ puissance-mètre prob mal placé</t>
  </si>
  <si>
    <t xml:space="preserve">dist lentille-centre four (visses) </t>
  </si>
  <si>
    <t xml:space="preserve">6,3 cm</t>
  </si>
  <si>
    <t xml:space="preserve">en fait 0</t>
  </si>
  <si>
    <t xml:space="preserve">L2 avant cristal</t>
  </si>
  <si>
    <t xml:space="preserve">86 °</t>
  </si>
  <si>
    <t xml:space="preserve">Il reste 18-20 uW à </t>
  </si>
  <si>
    <t xml:space="preserve">41°</t>
  </si>
  <si>
    <t xml:space="preserve">pour</t>
  </si>
  <si>
    <t xml:space="preserve">1,3 V (! Un peu augmenté)</t>
  </si>
  <si>
    <t xml:space="preserve">zoomé sur oscillo</t>
  </si>
  <si>
    <t xml:space="preserve">reste du vert visible à l'œil nu (un peu en bas du capteur, mais détecte que de l'IR</t>
  </si>
  <si>
    <t xml:space="preserve">peut-être un peu pressé pour prendre des mesures ?</t>
  </si>
  <si>
    <t xml:space="preserve">après mvt L2</t>
  </si>
  <si>
    <t xml:space="preserve">163°</t>
  </si>
  <si>
    <t xml:space="preserve">P lentille (W)</t>
  </si>
  <si>
    <t xml:space="preserve">G = 40 dB</t>
  </si>
  <si>
    <t xml:space="preserve">P nom (W)</t>
  </si>
  <si>
    <t xml:space="preserve">U diode ini (V)</t>
  </si>
  <si>
    <t xml:space="preserve">P vert ini (mW)</t>
  </si>
  <si>
    <t xml:space="preserve">P vert (mW)</t>
  </si>
  <si>
    <t xml:space="preserve">pas att bout</t>
  </si>
  <si>
    <t xml:space="preserve">160-170</t>
  </si>
  <si>
    <t xml:space="preserve">en reculant à 8,5 cm</t>
  </si>
  <si>
    <t xml:space="preserve">sat</t>
  </si>
  <si>
    <t xml:space="preserve">U diode</t>
  </si>
  <si>
    <t xml:space="preserve">P rouge (W)</t>
  </si>
  <si>
    <t xml:space="preserve">alpha (% 1/W)</t>
  </si>
  <si>
    <t xml:space="preserve">à 7,9cm (39 sur vernier)</t>
  </si>
  <si>
    <t xml:space="preserve">(après attente ; +- 10 mW de vert)</t>
  </si>
  <si>
    <t xml:space="preserve">en reculant jusqu'à 8cm, nouvel opt</t>
  </si>
  <si>
    <t xml:space="preserve">l'optimum semble reculer avec le temps et la conversion diminuer (cristal chauffe?)</t>
  </si>
  <si>
    <t xml:space="preserve">! Puissance-mètre Si</t>
  </si>
  <si>
    <t xml:space="preserve">Remis W-mètre thermique</t>
  </si>
  <si>
    <t xml:space="preserve">Topt (°C)</t>
  </si>
  <si>
    <t xml:space="preserve">~82</t>
  </si>
  <si>
    <t xml:space="preserve">monté jusqu'à 1W avant de redescendre à 0,24 et enfin remonter à 0,38</t>
  </si>
  <si>
    <t xml:space="preserve">(avant chute)</t>
  </si>
  <si>
    <t xml:space="preserve">(29/06)</t>
  </si>
  <si>
    <t xml:space="preserve">duré 2 mins…</t>
  </si>
  <si>
    <t xml:space="preserve">15:42 (durée &lt; 21')</t>
  </si>
  <si>
    <t xml:space="preserve">P rouge (mW)</t>
  </si>
  <si>
    <t xml:space="preserve">32 mV calib HP</t>
  </si>
  <si>
    <t xml:space="preserve">0,02 ou 0,2?</t>
  </si>
  <si>
    <t xml:space="preserve">garde alignement HP</t>
  </si>
  <si>
    <t xml:space="preserve">optim alignement</t>
  </si>
  <si>
    <t xml:space="preserve">NB: 57 uW restant après rotat° pola!</t>
  </si>
  <si>
    <t xml:space="preserve">Déréglé T: résidu 8 uW</t>
  </si>
  <si>
    <t xml:space="preserve">focale (mm)</t>
  </si>
  <si>
    <t xml:space="preserve">waist (um)</t>
  </si>
  <si>
    <t xml:space="preserve">zr (cm)</t>
  </si>
  <si>
    <t xml:space="preserve">a = L/2zr</t>
  </si>
  <si>
    <t xml:space="preserve">alpha bp (%W^-1)</t>
  </si>
  <si>
    <t xml:space="preserve">alpha hp (%)</t>
  </si>
  <si>
    <t xml:space="preserve">h_max</t>
  </si>
  <si>
    <t xml:space="preserve">alpha th (%W-1)</t>
  </si>
  <si>
    <t xml:space="preserve">1.8/2.3</t>
  </si>
  <si>
    <t xml:space="preserve">stable à court terme/instab</t>
  </si>
  <si>
    <t xml:space="preserve">instable</t>
  </si>
  <si>
    <t xml:space="preserve">2.9 ou 2.5?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</si>
</sst>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h:mm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trike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9B8"/>
        <bgColor rgb="FFDDD9C3"/>
      </patternFill>
    </fill>
    <fill>
      <patternFill patternType="solid">
        <fgColor rgb="FFFFFF99"/>
        <bgColor rgb="FFFFFFCC"/>
      </patternFill>
    </fill>
    <fill>
      <patternFill patternType="solid">
        <fgColor rgb="FF99FF99"/>
        <bgColor rgb="FFBBE33D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0804D"/>
        <bgColor rgb="FF878787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99FF99"/>
      </patternFill>
    </fill>
    <fill>
      <patternFill patternType="solid">
        <fgColor rgb="FFD9D9D9"/>
        <bgColor rgb="FFDDD9C3"/>
      </patternFill>
    </fill>
    <fill>
      <patternFill patternType="solid">
        <fgColor rgb="FFD99694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  <dxf>
      <fill>
        <patternFill>
          <bgColor rgb="FFDDD9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4D"/>
      <rgbColor rgb="FF800080"/>
      <rgbColor rgb="FF008080"/>
      <rgbColor rgb="FFE6B9B8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DDD9C3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Feuil1!$K$22:$K$39</c:f>
              <c:numCache>
                <c:formatCode>General</c:formatCode>
                <c:ptCount val="18"/>
                <c:pt idx="0">
                  <c:v>270</c:v>
                </c:pt>
                <c:pt idx="1">
                  <c:v>271.8</c:v>
                </c:pt>
                <c:pt idx="2">
                  <c:v>274.5</c:v>
                </c:pt>
                <c:pt idx="3">
                  <c:v>277.4</c:v>
                </c:pt>
                <c:pt idx="4">
                  <c:v>280</c:v>
                </c:pt>
                <c:pt idx="5">
                  <c:v>283.3</c:v>
                </c:pt>
                <c:pt idx="6">
                  <c:v>285.1</c:v>
                </c:pt>
                <c:pt idx="7">
                  <c:v>286.6</c:v>
                </c:pt>
                <c:pt idx="8">
                  <c:v>288.8</c:v>
                </c:pt>
                <c:pt idx="9">
                  <c:v>290.6</c:v>
                </c:pt>
                <c:pt idx="10">
                  <c:v>292.6</c:v>
                </c:pt>
                <c:pt idx="11">
                  <c:v>297.3</c:v>
                </c:pt>
                <c:pt idx="12">
                  <c:v>304.7</c:v>
                </c:pt>
                <c:pt idx="13">
                  <c:v>307.8</c:v>
                </c:pt>
                <c:pt idx="14">
                  <c:v>312.7</c:v>
                </c:pt>
                <c:pt idx="16">
                  <c:v>324</c:v>
                </c:pt>
                <c:pt idx="17">
                  <c:v>416</c:v>
                </c:pt>
              </c:numCache>
            </c:numRef>
          </c:xVal>
          <c:yVal>
            <c:numRef>
              <c:f>Feuil1!$L$22:$L$39</c:f>
              <c:numCache>
                <c:formatCode>General</c:formatCode>
                <c:ptCount val="18"/>
                <c:pt idx="0">
                  <c:v>1.16</c:v>
                </c:pt>
                <c:pt idx="1">
                  <c:v>1.17</c:v>
                </c:pt>
                <c:pt idx="2">
                  <c:v>1.18</c:v>
                </c:pt>
                <c:pt idx="4">
                  <c:v>1.2</c:v>
                </c:pt>
                <c:pt idx="5">
                  <c:v>1.214</c:v>
                </c:pt>
                <c:pt idx="6">
                  <c:v>1.222</c:v>
                </c:pt>
                <c:pt idx="7">
                  <c:v>1.237</c:v>
                </c:pt>
                <c:pt idx="8">
                  <c:v>1.239</c:v>
                </c:pt>
                <c:pt idx="10">
                  <c:v>1.25</c:v>
                </c:pt>
                <c:pt idx="11">
                  <c:v>1.269</c:v>
                </c:pt>
                <c:pt idx="12">
                  <c:v>1.297</c:v>
                </c:pt>
                <c:pt idx="13">
                  <c:v>1.315</c:v>
                </c:pt>
                <c:pt idx="14">
                  <c:v>1.35</c:v>
                </c:pt>
                <c:pt idx="16">
                  <c:v>1.389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Feuil1!$K$42:$K$50</c:f>
              <c:numCache>
                <c:formatCode>General</c:formatCode>
                <c:ptCount val="9"/>
                <c:pt idx="0">
                  <c:v>200</c:v>
                </c:pt>
                <c:pt idx="1">
                  <c:v>156.5</c:v>
                </c:pt>
                <c:pt idx="2">
                  <c:v>149</c:v>
                </c:pt>
                <c:pt idx="3">
                  <c:v>144</c:v>
                </c:pt>
                <c:pt idx="5">
                  <c:v>193</c:v>
                </c:pt>
                <c:pt idx="6">
                  <c:v>199</c:v>
                </c:pt>
                <c:pt idx="7">
                  <c:v>168.925</c:v>
                </c:pt>
                <c:pt idx="8">
                  <c:v>172.653</c:v>
                </c:pt>
              </c:numCache>
            </c:numRef>
          </c:xVal>
          <c:yVal>
            <c:numRef>
              <c:f>Feuil1!$L$42:$L$50</c:f>
              <c:numCache>
                <c:formatCode>General</c:formatCode>
                <c:ptCount val="9"/>
                <c:pt idx="1">
                  <c:v>0.708</c:v>
                </c:pt>
                <c:pt idx="2">
                  <c:v>0.677</c:v>
                </c:pt>
                <c:pt idx="3">
                  <c:v>0.66</c:v>
                </c:pt>
                <c:pt idx="6">
                  <c:v>0.837</c:v>
                </c:pt>
                <c:pt idx="7">
                  <c:v>0.725</c:v>
                </c:pt>
                <c:pt idx="8">
                  <c:v>0.741</c:v>
                </c:pt>
              </c:numCache>
            </c:numRef>
          </c:yVal>
          <c:smooth val="0"/>
        </c:ser>
        <c:axId val="42859735"/>
        <c:axId val="48821220"/>
      </c:scatterChart>
      <c:valAx>
        <c:axId val="428597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21220"/>
        <c:crosses val="autoZero"/>
        <c:crossBetween val="midCat"/>
      </c:valAx>
      <c:valAx>
        <c:axId val="488212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5973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'calib glan'!$A$2:$A$21</c:f>
              <c:numCache>
                <c:formatCode>General</c:formatCode>
                <c:ptCount val="20"/>
                <c:pt idx="0">
                  <c:v>410</c:v>
                </c:pt>
                <c:pt idx="1">
                  <c:v>412.6</c:v>
                </c:pt>
                <c:pt idx="2">
                  <c:v>416</c:v>
                </c:pt>
                <c:pt idx="3">
                  <c:v>242</c:v>
                </c:pt>
                <c:pt idx="4">
                  <c:v>231</c:v>
                </c:pt>
                <c:pt idx="5">
                  <c:v>56</c:v>
                </c:pt>
                <c:pt idx="6">
                  <c:v>75</c:v>
                </c:pt>
                <c:pt idx="7">
                  <c:v>161.5</c:v>
                </c:pt>
                <c:pt idx="8">
                  <c:v>298</c:v>
                </c:pt>
                <c:pt idx="9">
                  <c:v>389</c:v>
                </c:pt>
                <c:pt idx="10">
                  <c:v>411</c:v>
                </c:pt>
                <c:pt idx="11">
                  <c:v>362.5</c:v>
                </c:pt>
              </c:numCache>
            </c:numRef>
          </c:xVal>
          <c:yVal>
            <c:numRef>
              <c:f>'calib glan'!$B$2:$B$21</c:f>
              <c:numCache>
                <c:formatCode>General</c:formatCode>
                <c:ptCount val="20"/>
                <c:pt idx="0">
                  <c:v>3.83</c:v>
                </c:pt>
                <c:pt idx="1">
                  <c:v>3.88</c:v>
                </c:pt>
                <c:pt idx="2">
                  <c:v>3.9</c:v>
                </c:pt>
                <c:pt idx="3">
                  <c:v>2.23</c:v>
                </c:pt>
                <c:pt idx="4">
                  <c:v>2.12</c:v>
                </c:pt>
                <c:pt idx="5">
                  <c:v>0.594</c:v>
                </c:pt>
                <c:pt idx="6">
                  <c:v>0.72</c:v>
                </c:pt>
                <c:pt idx="7">
                  <c:v>1.47</c:v>
                </c:pt>
                <c:pt idx="8">
                  <c:v>2.73</c:v>
                </c:pt>
                <c:pt idx="9">
                  <c:v>3.667</c:v>
                </c:pt>
                <c:pt idx="10">
                  <c:v>3.85</c:v>
                </c:pt>
                <c:pt idx="11">
                  <c:v>3.41</c:v>
                </c:pt>
              </c:numCache>
            </c:numRef>
          </c:yVal>
          <c:smooth val="0"/>
        </c:ser>
        <c:axId val="56806495"/>
        <c:axId val="41504935"/>
      </c:scatterChart>
      <c:valAx>
        <c:axId val="568064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04935"/>
        <c:crosses val="autoZero"/>
        <c:crossBetween val="midCat"/>
      </c:valAx>
      <c:valAx>
        <c:axId val="415049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0649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'mes 1506'!$R$25:$R$79</c:f>
              <c:numCache>
                <c:formatCode>General</c:formatCode>
                <c:ptCount val="52"/>
                <c:pt idx="0">
                  <c:v>83</c:v>
                </c:pt>
                <c:pt idx="1">
                  <c:v>83.2</c:v>
                </c:pt>
                <c:pt idx="2">
                  <c:v>83.2</c:v>
                </c:pt>
                <c:pt idx="3">
                  <c:v>83.4</c:v>
                </c:pt>
                <c:pt idx="4">
                  <c:v>83.4</c:v>
                </c:pt>
                <c:pt idx="5">
                  <c:v>83.4</c:v>
                </c:pt>
                <c:pt idx="6">
                  <c:v>83.6</c:v>
                </c:pt>
                <c:pt idx="7">
                  <c:v>83.6</c:v>
                </c:pt>
                <c:pt idx="8">
                  <c:v>82</c:v>
                </c:pt>
                <c:pt idx="9">
                  <c:v>82</c:v>
                </c:pt>
                <c:pt idx="10">
                  <c:v>80</c:v>
                </c:pt>
                <c:pt idx="11">
                  <c:v>80</c:v>
                </c:pt>
                <c:pt idx="12">
                  <c:v>84</c:v>
                </c:pt>
                <c:pt idx="13">
                  <c:v>84</c:v>
                </c:pt>
                <c:pt idx="14">
                  <c:v>83.8</c:v>
                </c:pt>
                <c:pt idx="15">
                  <c:v>83.8</c:v>
                </c:pt>
                <c:pt idx="16">
                  <c:v>86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82.8</c:v>
                </c:pt>
                <c:pt idx="28">
                  <c:v>82.8</c:v>
                </c:pt>
                <c:pt idx="29">
                  <c:v>82.8</c:v>
                </c:pt>
                <c:pt idx="30">
                  <c:v>82.8</c:v>
                </c:pt>
                <c:pt idx="31">
                  <c:v>82.8</c:v>
                </c:pt>
                <c:pt idx="32">
                  <c:v>83.3</c:v>
                </c:pt>
                <c:pt idx="33">
                  <c:v>83.3</c:v>
                </c:pt>
                <c:pt idx="34">
                  <c:v>83.3</c:v>
                </c:pt>
                <c:pt idx="35">
                  <c:v>83.3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84.2</c:v>
                </c:pt>
                <c:pt idx="40">
                  <c:v>84.2</c:v>
                </c:pt>
                <c:pt idx="41">
                  <c:v>82.3</c:v>
                </c:pt>
                <c:pt idx="42">
                  <c:v>82.3</c:v>
                </c:pt>
                <c:pt idx="43">
                  <c:v>82.3</c:v>
                </c:pt>
                <c:pt idx="44">
                  <c:v>78</c:v>
                </c:pt>
                <c:pt idx="45">
                  <c:v>78</c:v>
                </c:pt>
                <c:pt idx="46">
                  <c:v>83.4</c:v>
                </c:pt>
                <c:pt idx="47">
                  <c:v>83.4</c:v>
                </c:pt>
                <c:pt idx="48">
                  <c:v>83.4</c:v>
                </c:pt>
                <c:pt idx="49">
                  <c:v>83.4</c:v>
                </c:pt>
                <c:pt idx="50">
                  <c:v>83.4</c:v>
                </c:pt>
                <c:pt idx="51">
                  <c:v>83.4</c:v>
                </c:pt>
              </c:numCache>
            </c:numRef>
          </c:xVal>
          <c:yVal>
            <c:numRef>
              <c:f>'mes 1506'!$V$25:$V$79</c:f>
              <c:numCache>
                <c:formatCode>General</c:formatCode>
                <c:ptCount val="52"/>
                <c:pt idx="0">
                  <c:v>387.81163434903</c:v>
                </c:pt>
                <c:pt idx="1">
                  <c:v>393.135904499541</c:v>
                </c:pt>
                <c:pt idx="2">
                  <c:v>389.118457300275</c:v>
                </c:pt>
                <c:pt idx="3">
                  <c:v>361.552028218695</c:v>
                </c:pt>
                <c:pt idx="4">
                  <c:v>389.979509551193</c:v>
                </c:pt>
                <c:pt idx="5">
                  <c:v>400.624349635796</c:v>
                </c:pt>
                <c:pt idx="6">
                  <c:v>378.406019431661</c:v>
                </c:pt>
                <c:pt idx="7">
                  <c:v>383.88411045722</c:v>
                </c:pt>
                <c:pt idx="8">
                  <c:v>48.4764542936288</c:v>
                </c:pt>
                <c:pt idx="9">
                  <c:v>48.8468809073724</c:v>
                </c:pt>
                <c:pt idx="10">
                  <c:v>8.73421123353937</c:v>
                </c:pt>
                <c:pt idx="11">
                  <c:v>6.71862402579952</c:v>
                </c:pt>
                <c:pt idx="12">
                  <c:v>235.639642100949</c:v>
                </c:pt>
                <c:pt idx="13">
                  <c:v>231.541561368759</c:v>
                </c:pt>
                <c:pt idx="14">
                  <c:v>250.244140625</c:v>
                </c:pt>
                <c:pt idx="15">
                  <c:v>250.194851505063</c:v>
                </c:pt>
                <c:pt idx="16">
                  <c:v>12.0786010456102</c:v>
                </c:pt>
                <c:pt idx="17">
                  <c:v>11.5966796875</c:v>
                </c:pt>
                <c:pt idx="18">
                  <c:v>12.4260355029586</c:v>
                </c:pt>
                <c:pt idx="19">
                  <c:v>7.32421875</c:v>
                </c:pt>
                <c:pt idx="20">
                  <c:v>6.103515625</c:v>
                </c:pt>
                <c:pt idx="21">
                  <c:v>8.32466181061395</c:v>
                </c:pt>
                <c:pt idx="22">
                  <c:v>363.540220768061</c:v>
                </c:pt>
                <c:pt idx="23">
                  <c:v>344.921794959361</c:v>
                </c:pt>
                <c:pt idx="24">
                  <c:v>324.129651860744</c:v>
                </c:pt>
                <c:pt idx="25">
                  <c:v>316.001149095088</c:v>
                </c:pt>
                <c:pt idx="26">
                  <c:v>295.857988165681</c:v>
                </c:pt>
                <c:pt idx="27">
                  <c:v>344.444444444444</c:v>
                </c:pt>
                <c:pt idx="28">
                  <c:v>340.05656319328</c:v>
                </c:pt>
                <c:pt idx="29">
                  <c:v>333.310566218155</c:v>
                </c:pt>
                <c:pt idx="30">
                  <c:v>331.261525852059</c:v>
                </c:pt>
                <c:pt idx="31">
                  <c:v>325.576128192062</c:v>
                </c:pt>
                <c:pt idx="32">
                  <c:v>432.347026716461</c:v>
                </c:pt>
                <c:pt idx="33">
                  <c:v>429.245757877429</c:v>
                </c:pt>
                <c:pt idx="34">
                  <c:v>425.362689210439</c:v>
                </c:pt>
                <c:pt idx="35">
                  <c:v>426.397097051428</c:v>
                </c:pt>
                <c:pt idx="36">
                  <c:v>8.53766819206338</c:v>
                </c:pt>
                <c:pt idx="37">
                  <c:v>9.22068164742846</c:v>
                </c:pt>
                <c:pt idx="38">
                  <c:v>7.51314800901578</c:v>
                </c:pt>
                <c:pt idx="39">
                  <c:v>100.767183171745</c:v>
                </c:pt>
                <c:pt idx="40">
                  <c:v>100.82465639317</c:v>
                </c:pt>
                <c:pt idx="41">
                  <c:v>193.771626297578</c:v>
                </c:pt>
                <c:pt idx="42">
                  <c:v>192.541330257593</c:v>
                </c:pt>
                <c:pt idx="43">
                  <c:v>189.208984375</c:v>
                </c:pt>
                <c:pt idx="44">
                  <c:v>7.44001488002976</c:v>
                </c:pt>
                <c:pt idx="45">
                  <c:v>6.61017967670212</c:v>
                </c:pt>
                <c:pt idx="46">
                  <c:v>402.83203125</c:v>
                </c:pt>
                <c:pt idx="47">
                  <c:v>397.912871053752</c:v>
                </c:pt>
                <c:pt idx="48">
                  <c:v>399.7802734375</c:v>
                </c:pt>
                <c:pt idx="49">
                  <c:v>399.408284023669</c:v>
                </c:pt>
                <c:pt idx="50">
                  <c:v>393.606153476354</c:v>
                </c:pt>
                <c:pt idx="51">
                  <c:v>393.080786161572</c:v>
                </c:pt>
              </c:numCache>
            </c:numRef>
          </c:yVal>
          <c:smooth val="0"/>
        </c:ser>
        <c:axId val="50414352"/>
        <c:axId val="78905994"/>
      </c:scatterChart>
      <c:valAx>
        <c:axId val="504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05994"/>
        <c:crosses val="autoZero"/>
        <c:crossBetween val="midCat"/>
      </c:valAx>
      <c:valAx>
        <c:axId val="789059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1435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'calib photod'!$A$5:$A$15</c:f>
              <c:numCache>
                <c:formatCode>General</c:formatCode>
                <c:ptCount val="11"/>
                <c:pt idx="0">
                  <c:v>1.27</c:v>
                </c:pt>
                <c:pt idx="1">
                  <c:v>1.04</c:v>
                </c:pt>
                <c:pt idx="2">
                  <c:v>1.28</c:v>
                </c:pt>
                <c:pt idx="3">
                  <c:v>0.55</c:v>
                </c:pt>
                <c:pt idx="4">
                  <c:v>0.76</c:v>
                </c:pt>
                <c:pt idx="5">
                  <c:v>0.91</c:v>
                </c:pt>
                <c:pt idx="6">
                  <c:v>1.18</c:v>
                </c:pt>
                <c:pt idx="7">
                  <c:v>1.17</c:v>
                </c:pt>
                <c:pt idx="8">
                  <c:v>0.23</c:v>
                </c:pt>
                <c:pt idx="9">
                  <c:v>1.32</c:v>
                </c:pt>
              </c:numCache>
            </c:numRef>
          </c:xVal>
          <c:yVal>
            <c:numRef>
              <c:f>'calib photod'!$B$5:$B$15</c:f>
              <c:numCache>
                <c:formatCode>General</c:formatCode>
                <c:ptCount val="11"/>
                <c:pt idx="0">
                  <c:v>140.7</c:v>
                </c:pt>
                <c:pt idx="1">
                  <c:v>113.8</c:v>
                </c:pt>
                <c:pt idx="2">
                  <c:v>141.5</c:v>
                </c:pt>
                <c:pt idx="3">
                  <c:v>55.2</c:v>
                </c:pt>
                <c:pt idx="4">
                  <c:v>81.2</c:v>
                </c:pt>
                <c:pt idx="5">
                  <c:v>99.3</c:v>
                </c:pt>
                <c:pt idx="6">
                  <c:v>129.6</c:v>
                </c:pt>
                <c:pt idx="7">
                  <c:v>130.1</c:v>
                </c:pt>
                <c:pt idx="8">
                  <c:v>18</c:v>
                </c:pt>
                <c:pt idx="9">
                  <c:v>146.3</c:v>
                </c:pt>
              </c:numCache>
            </c:numRef>
          </c:yVal>
          <c:smooth val="0"/>
        </c:ser>
        <c:axId val="98411819"/>
        <c:axId val="32764677"/>
      </c:scatterChart>
      <c:valAx>
        <c:axId val="984118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64677"/>
        <c:crosses val="autoZero"/>
        <c:crossBetween val="midCat"/>
      </c:valAx>
      <c:valAx>
        <c:axId val="32764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118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Feuil5!$A$2:$A$34</c:f>
              <c:numCache>
                <c:formatCode>General</c:formatCode>
                <c:ptCount val="33"/>
                <c:pt idx="0">
                  <c:v>79</c:v>
                </c:pt>
                <c:pt idx="1">
                  <c:v>79.2</c:v>
                </c:pt>
                <c:pt idx="2">
                  <c:v>78.8</c:v>
                </c:pt>
                <c:pt idx="3">
                  <c:v>78.8</c:v>
                </c:pt>
                <c:pt idx="4">
                  <c:v>78.6</c:v>
                </c:pt>
                <c:pt idx="5">
                  <c:v>78.6</c:v>
                </c:pt>
                <c:pt idx="6">
                  <c:v>78.4</c:v>
                </c:pt>
                <c:pt idx="7">
                  <c:v>78.4</c:v>
                </c:pt>
                <c:pt idx="8">
                  <c:v>78.4</c:v>
                </c:pt>
                <c:pt idx="9">
                  <c:v>78.6</c:v>
                </c:pt>
                <c:pt idx="10">
                  <c:v>78.6</c:v>
                </c:pt>
                <c:pt idx="11">
                  <c:v>78.6</c:v>
                </c:pt>
                <c:pt idx="12">
                  <c:v>78.6</c:v>
                </c:pt>
                <c:pt idx="19">
                  <c:v>78.4</c:v>
                </c:pt>
              </c:numCache>
            </c:numRef>
          </c:xVal>
          <c:yVal>
            <c:numRef>
              <c:f>Feuil5!$E$2:$E$34</c:f>
              <c:numCache>
                <c:formatCode>General</c:formatCode>
                <c:ptCount val="33"/>
                <c:pt idx="0">
                  <c:v>1.12916752637376</c:v>
                </c:pt>
                <c:pt idx="1">
                  <c:v>1.06501028055707</c:v>
                </c:pt>
                <c:pt idx="2">
                  <c:v>1.18244889171585</c:v>
                </c:pt>
                <c:pt idx="3">
                  <c:v>1.19011690989962</c:v>
                </c:pt>
                <c:pt idx="4">
                  <c:v>1.2159521590116</c:v>
                </c:pt>
                <c:pt idx="5">
                  <c:v>1.1829940061637</c:v>
                </c:pt>
                <c:pt idx="6">
                  <c:v>1.22448979591837</c:v>
                </c:pt>
                <c:pt idx="7">
                  <c:v>1.18792951804535</c:v>
                </c:pt>
                <c:pt idx="8">
                  <c:v>1.15102267479253</c:v>
                </c:pt>
                <c:pt idx="9">
                  <c:v>0.962358687250364</c:v>
                </c:pt>
                <c:pt idx="10">
                  <c:v>0.98680614876381</c:v>
                </c:pt>
                <c:pt idx="11">
                  <c:v>1.13378684807256</c:v>
                </c:pt>
                <c:pt idx="12">
                  <c:v>0.934214306748093</c:v>
                </c:pt>
                <c:pt idx="14">
                  <c:v>1.07341411510138</c:v>
                </c:pt>
                <c:pt idx="15">
                  <c:v>1.11322543139443</c:v>
                </c:pt>
                <c:pt idx="16">
                  <c:v>1.15299041457343</c:v>
                </c:pt>
                <c:pt idx="17">
                  <c:v>1.08734721244492</c:v>
                </c:pt>
                <c:pt idx="18">
                  <c:v>0.120758362516604</c:v>
                </c:pt>
                <c:pt idx="19">
                  <c:v>1.09367368175158</c:v>
                </c:pt>
                <c:pt idx="20">
                  <c:v>1.1829940061637</c:v>
                </c:pt>
              </c:numCache>
            </c:numRef>
          </c:yVal>
          <c:smooth val="0"/>
        </c:ser>
        <c:axId val="65561502"/>
        <c:axId val="8734943"/>
      </c:scatterChart>
      <c:valAx>
        <c:axId val="655615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4943"/>
        <c:crosses val="autoZero"/>
        <c:crossBetween val="midCat"/>
      </c:valAx>
      <c:valAx>
        <c:axId val="87349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6150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Feuil6!$A$2:$A$15</c:f>
              <c:numCache>
                <c:formatCode>General</c:formatCode>
                <c:ptCount val="14"/>
                <c:pt idx="0">
                  <c:v>76.5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75.5</c:v>
                </c:pt>
                <c:pt idx="5">
                  <c:v>75</c:v>
                </c:pt>
                <c:pt idx="6">
                  <c:v>74.5</c:v>
                </c:pt>
                <c:pt idx="7">
                  <c:v>75.2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75.1</c:v>
                </c:pt>
              </c:numCache>
            </c:numRef>
          </c:xVal>
          <c:yVal>
            <c:numRef>
              <c:f>Feuil6!$E$2:$E$15</c:f>
              <c:numCache>
                <c:formatCode>General</c:formatCode>
                <c:ptCount val="14"/>
                <c:pt idx="0">
                  <c:v>0.113749423669587</c:v>
                </c:pt>
                <c:pt idx="1">
                  <c:v>0.242665437161785</c:v>
                </c:pt>
                <c:pt idx="2">
                  <c:v>0.42165626581211</c:v>
                </c:pt>
                <c:pt idx="3">
                  <c:v>0.497794887575148</c:v>
                </c:pt>
                <c:pt idx="4">
                  <c:v>0.603078110676895</c:v>
                </c:pt>
                <c:pt idx="5">
                  <c:v>1.04936745106206</c:v>
                </c:pt>
                <c:pt idx="6">
                  <c:v>0.523279267485139</c:v>
                </c:pt>
                <c:pt idx="7">
                  <c:v>0.888857285074309</c:v>
                </c:pt>
                <c:pt idx="8">
                  <c:v>0.742688773661735</c:v>
                </c:pt>
                <c:pt idx="9">
                  <c:v>0.657783774666892</c:v>
                </c:pt>
                <c:pt idx="10">
                  <c:v>0.679583464266414</c:v>
                </c:pt>
                <c:pt idx="11">
                  <c:v>0.764684400783994</c:v>
                </c:pt>
                <c:pt idx="12">
                  <c:v>1.24179926188147</c:v>
                </c:pt>
                <c:pt idx="13">
                  <c:v>1.2085192529748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"nouveau W-metre"</c:f>
              <c:strCache>
                <c:ptCount val="1"/>
                <c:pt idx="0">
                  <c:v>nouveau W-metre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Feuil6!$A$14:$A$26</c:f>
              <c:numCache>
                <c:formatCode>General</c:formatCode>
                <c:ptCount val="13"/>
                <c:pt idx="0">
                  <c:v>75</c:v>
                </c:pt>
                <c:pt idx="1">
                  <c:v>75.1</c:v>
                </c:pt>
                <c:pt idx="2">
                  <c:v>74.9</c:v>
                </c:pt>
                <c:pt idx="3">
                  <c:v>74.9</c:v>
                </c:pt>
                <c:pt idx="4">
                  <c:v>74.9</c:v>
                </c:pt>
                <c:pt idx="5">
                  <c:v>74.9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</c:numCache>
            </c:numRef>
          </c:xVal>
          <c:yVal>
            <c:numRef>
              <c:f>Feuil6!$E$14:$E$26</c:f>
              <c:numCache>
                <c:formatCode>General</c:formatCode>
                <c:ptCount val="13"/>
                <c:pt idx="0">
                  <c:v>1.24179926188147</c:v>
                </c:pt>
                <c:pt idx="1">
                  <c:v>1.2085192529748</c:v>
                </c:pt>
                <c:pt idx="2">
                  <c:v>1.1829940061637</c:v>
                </c:pt>
                <c:pt idx="3">
                  <c:v>0.505987518974532</c:v>
                </c:pt>
                <c:pt idx="4">
                  <c:v>1.2396694214876</c:v>
                </c:pt>
                <c:pt idx="5">
                  <c:v>1.22631429677341</c:v>
                </c:pt>
                <c:pt idx="6">
                  <c:v>1.18462686948057</c:v>
                </c:pt>
                <c:pt idx="7">
                  <c:v>1.83487535351932</c:v>
                </c:pt>
                <c:pt idx="8">
                  <c:v>1.84186781202714</c:v>
                </c:pt>
                <c:pt idx="9">
                  <c:v>1.93099081152051</c:v>
                </c:pt>
                <c:pt idx="10">
                  <c:v>1.96633168240125</c:v>
                </c:pt>
                <c:pt idx="11">
                  <c:v>1.73692631945444</c:v>
                </c:pt>
                <c:pt idx="12">
                  <c:v>2.01920917301205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"basse P"</c:f>
              <c:strCache>
                <c:ptCount val="1"/>
                <c:pt idx="0">
                  <c:v>basse 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Feuil6!$A$29:$A$34</c:f>
              <c:numCache>
                <c:formatCode>General</c:formatCode>
                <c:ptCount val="6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82</c:v>
                </c:pt>
              </c:numCache>
            </c:numRef>
          </c:xVal>
          <c:yVal>
            <c:numRef>
              <c:f>Feuil6!$E$29:$E$34</c:f>
              <c:numCache>
                <c:formatCode>General</c:formatCode>
                <c:ptCount val="6"/>
                <c:pt idx="0">
                  <c:v>0.674873123852716</c:v>
                </c:pt>
                <c:pt idx="1">
                  <c:v>2.64413616686344</c:v>
                </c:pt>
                <c:pt idx="2">
                  <c:v>2.06194903997102</c:v>
                </c:pt>
                <c:pt idx="3">
                  <c:v>1.96184430803571</c:v>
                </c:pt>
                <c:pt idx="4">
                  <c:v>2.43046913887506</c:v>
                </c:pt>
                <c:pt idx="5">
                  <c:v>2.50499997996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"2606"</c:f>
              <c:strCache>
                <c:ptCount val="1"/>
                <c:pt idx="0">
                  <c:v>2606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Feuil6!$A$36:$A$50</c:f>
              <c:numCache>
                <c:formatCode>General</c:formatCode>
                <c:ptCount val="15"/>
                <c:pt idx="0">
                  <c:v>77</c:v>
                </c:pt>
                <c:pt idx="1">
                  <c:v>77</c:v>
                </c:pt>
                <c:pt idx="2">
                  <c:v>77</c:v>
                </c:pt>
              </c:numCache>
            </c:numRef>
          </c:xVal>
          <c:yVal>
            <c:numRef>
              <c:f>Feuil6!$E$36:$E$50</c:f>
              <c:numCache>
                <c:formatCode>General</c:formatCode>
                <c:ptCount val="15"/>
                <c:pt idx="0">
                  <c:v>2.48328361181215</c:v>
                </c:pt>
                <c:pt idx="1">
                  <c:v>2.33983594668279</c:v>
                </c:pt>
                <c:pt idx="2">
                  <c:v>2.31130136196714</c:v>
                </c:pt>
                <c:pt idx="3">
                  <c:v>1.17778294597872</c:v>
                </c:pt>
              </c:numCache>
            </c:numRef>
          </c:yVal>
          <c:smooth val="0"/>
        </c:ser>
        <c:axId val="472466"/>
        <c:axId val="10910737"/>
      </c:scatterChart>
      <c:valAx>
        <c:axId val="4724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10737"/>
        <c:crosses val="autoZero"/>
        <c:crossBetween val="midCat"/>
      </c:valAx>
      <c:valAx>
        <c:axId val="109107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46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75mm!$C$7:$C$33</c:f>
              <c:numCache>
                <c:formatCode>General</c:formatCode>
                <c:ptCount val="27"/>
                <c:pt idx="0">
                  <c:v>75</c:v>
                </c:pt>
                <c:pt idx="1">
                  <c:v>75</c:v>
                </c:pt>
                <c:pt idx="2">
                  <c:v>75.1</c:v>
                </c:pt>
                <c:pt idx="3">
                  <c:v>75.2</c:v>
                </c:pt>
                <c:pt idx="4">
                  <c:v>75.3</c:v>
                </c:pt>
                <c:pt idx="5">
                  <c:v>75.4</c:v>
                </c:pt>
                <c:pt idx="6">
                  <c:v>75.6</c:v>
                </c:pt>
                <c:pt idx="7">
                  <c:v>75.6</c:v>
                </c:pt>
                <c:pt idx="8">
                  <c:v>75.6</c:v>
                </c:pt>
                <c:pt idx="9">
                  <c:v>75.8</c:v>
                </c:pt>
                <c:pt idx="10">
                  <c:v>76</c:v>
                </c:pt>
                <c:pt idx="11">
                  <c:v>76</c:v>
                </c:pt>
                <c:pt idx="12">
                  <c:v>76.5</c:v>
                </c:pt>
                <c:pt idx="13">
                  <c:v>77</c:v>
                </c:pt>
                <c:pt idx="14">
                  <c:v>77.5</c:v>
                </c:pt>
                <c:pt idx="15">
                  <c:v>77.5</c:v>
                </c:pt>
                <c:pt idx="16">
                  <c:v>78</c:v>
                </c:pt>
                <c:pt idx="17">
                  <c:v>78.5</c:v>
                </c:pt>
                <c:pt idx="18">
                  <c:v>79</c:v>
                </c:pt>
                <c:pt idx="19">
                  <c:v>79.5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86</c:v>
                </c:pt>
                <c:pt idx="26">
                  <c:v>90</c:v>
                </c:pt>
              </c:numCache>
            </c:numRef>
          </c:xVal>
          <c:yVal>
            <c:numRef>
              <c:f>75mm!$E$7:$E$33</c:f>
              <c:numCache>
                <c:formatCode>General</c:formatCode>
                <c:ptCount val="27"/>
                <c:pt idx="0">
                  <c:v>1.1846716649573</c:v>
                </c:pt>
                <c:pt idx="1">
                  <c:v>1.172331335114</c:v>
                </c:pt>
                <c:pt idx="2">
                  <c:v>1.2046485260771</c:v>
                </c:pt>
                <c:pt idx="3">
                  <c:v>1.19047619047619</c:v>
                </c:pt>
                <c:pt idx="4">
                  <c:v>1.14617947953615</c:v>
                </c:pt>
                <c:pt idx="5">
                  <c:v>1.15391529532944</c:v>
                </c:pt>
                <c:pt idx="6">
                  <c:v>1.15788918267681</c:v>
                </c:pt>
                <c:pt idx="7">
                  <c:v>1.14187492933302</c:v>
                </c:pt>
                <c:pt idx="8">
                  <c:v>1.15444621055142</c:v>
                </c:pt>
                <c:pt idx="9">
                  <c:v>1.06251650987192</c:v>
                </c:pt>
                <c:pt idx="10">
                  <c:v>1.00147221829453</c:v>
                </c:pt>
                <c:pt idx="11">
                  <c:v>0.985567738648841</c:v>
                </c:pt>
                <c:pt idx="12">
                  <c:v>0.867605485210103</c:v>
                </c:pt>
                <c:pt idx="13">
                  <c:v>0.601365496858802</c:v>
                </c:pt>
                <c:pt idx="14">
                  <c:v>0.309367354311488</c:v>
                </c:pt>
                <c:pt idx="15">
                  <c:v>0.297734983817292</c:v>
                </c:pt>
                <c:pt idx="16">
                  <c:v>0.157314359375054</c:v>
                </c:pt>
                <c:pt idx="17">
                  <c:v>0.0787500744731308</c:v>
                </c:pt>
                <c:pt idx="18">
                  <c:v>0.0500151045615776</c:v>
                </c:pt>
                <c:pt idx="19">
                  <c:v>0.0453514739229025</c:v>
                </c:pt>
                <c:pt idx="20">
                  <c:v>0.0373443373115203</c:v>
                </c:pt>
                <c:pt idx="21">
                  <c:v>0.0260281645563031</c:v>
                </c:pt>
                <c:pt idx="22">
                  <c:v>0.0202441279882357</c:v>
                </c:pt>
                <c:pt idx="23">
                  <c:v>0.0157995273241047</c:v>
                </c:pt>
                <c:pt idx="24">
                  <c:v>0.014363206658277</c:v>
                </c:pt>
                <c:pt idx="25">
                  <c:v>0.0127551020408163</c:v>
                </c:pt>
                <c:pt idx="26">
                  <c:v>0.00844699421031754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75mm!$C$34:$C$56</c:f>
              <c:numCache>
                <c:formatCode>General</c:formatCode>
                <c:ptCount val="23"/>
                <c:pt idx="0">
                  <c:v>75</c:v>
                </c:pt>
                <c:pt idx="1">
                  <c:v>75.5</c:v>
                </c:pt>
                <c:pt idx="2">
                  <c:v>75.5</c:v>
                </c:pt>
                <c:pt idx="3">
                  <c:v>76</c:v>
                </c:pt>
                <c:pt idx="4">
                  <c:v>76.5</c:v>
                </c:pt>
                <c:pt idx="5">
                  <c:v>76.3</c:v>
                </c:pt>
                <c:pt idx="6">
                  <c:v>77</c:v>
                </c:pt>
                <c:pt idx="7">
                  <c:v>77</c:v>
                </c:pt>
                <c:pt idx="8">
                  <c:v>78.5</c:v>
                </c:pt>
                <c:pt idx="9">
                  <c:v>80</c:v>
                </c:pt>
                <c:pt idx="10">
                  <c:v>72.5</c:v>
                </c:pt>
                <c:pt idx="11">
                  <c:v>73.5</c:v>
                </c:pt>
                <c:pt idx="12">
                  <c:v>74</c:v>
                </c:pt>
                <c:pt idx="13">
                  <c:v>74.5</c:v>
                </c:pt>
                <c:pt idx="14">
                  <c:v>74.8</c:v>
                </c:pt>
                <c:pt idx="15">
                  <c:v>69</c:v>
                </c:pt>
              </c:numCache>
            </c:numRef>
          </c:xVal>
          <c:yVal>
            <c:numRef>
              <c:f>75mm!$E$34:$E$59</c:f>
              <c:numCache>
                <c:formatCode>General</c:formatCode>
                <c:ptCount val="26"/>
                <c:pt idx="0">
                  <c:v>0.871096404447477</c:v>
                </c:pt>
                <c:pt idx="1">
                  <c:v>1.07686379670065</c:v>
                </c:pt>
                <c:pt idx="2">
                  <c:v>1.06291343813162</c:v>
                </c:pt>
                <c:pt idx="3">
                  <c:v>1.11314851601647</c:v>
                </c:pt>
                <c:pt idx="4">
                  <c:v>0.992267059078731</c:v>
                </c:pt>
                <c:pt idx="5">
                  <c:v>1.07723916999814</c:v>
                </c:pt>
                <c:pt idx="6">
                  <c:v>0.786532161108231</c:v>
                </c:pt>
                <c:pt idx="7">
                  <c:v>0.774726800341128</c:v>
                </c:pt>
                <c:pt idx="8">
                  <c:v>0.170048922584104</c:v>
                </c:pt>
                <c:pt idx="9">
                  <c:v>0.0430870434348302</c:v>
                </c:pt>
                <c:pt idx="10">
                  <c:v>0.0923379981122009</c:v>
                </c:pt>
                <c:pt idx="11">
                  <c:v>0.196775931218395</c:v>
                </c:pt>
                <c:pt idx="12">
                  <c:v>0.342415016587725</c:v>
                </c:pt>
                <c:pt idx="13">
                  <c:v>0.396825396825397</c:v>
                </c:pt>
                <c:pt idx="14">
                  <c:v>0.389739229024943</c:v>
                </c:pt>
                <c:pt idx="15">
                  <c:v>0.0139852441129954</c:v>
                </c:pt>
              </c:numCache>
            </c:numRef>
          </c:yVal>
          <c:smooth val="0"/>
        </c:ser>
        <c:axId val="51541984"/>
        <c:axId val="89263023"/>
      </c:scatterChart>
      <c:valAx>
        <c:axId val="51541984"/>
        <c:scaling>
          <c:orientation val="minMax"/>
          <c:min val="6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63023"/>
        <c:crosses val="autoZero"/>
        <c:crossBetween val="midCat"/>
      </c:valAx>
      <c:valAx>
        <c:axId val="892630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419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523800</xdr:colOff>
      <xdr:row>17</xdr:row>
      <xdr:rowOff>157320</xdr:rowOff>
    </xdr:from>
    <xdr:to>
      <xdr:col>9</xdr:col>
      <xdr:colOff>84240</xdr:colOff>
      <xdr:row>32</xdr:row>
      <xdr:rowOff>103320</xdr:rowOff>
    </xdr:to>
    <xdr:graphicFrame>
      <xdr:nvGraphicFramePr>
        <xdr:cNvPr id="0" name="Graphique 2"/>
        <xdr:cNvGraphicFramePr/>
      </xdr:nvGraphicFramePr>
      <xdr:xfrm>
        <a:off x="3335760" y="3395880"/>
        <a:ext cx="6172560" cy="28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285840</xdr:colOff>
      <xdr:row>12</xdr:row>
      <xdr:rowOff>71280</xdr:rowOff>
    </xdr:from>
    <xdr:to>
      <xdr:col>10</xdr:col>
      <xdr:colOff>284400</xdr:colOff>
      <xdr:row>26</xdr:row>
      <xdr:rowOff>146160</xdr:rowOff>
    </xdr:to>
    <xdr:graphicFrame>
      <xdr:nvGraphicFramePr>
        <xdr:cNvPr id="1" name="Graphique 1"/>
        <xdr:cNvGraphicFramePr/>
      </xdr:nvGraphicFramePr>
      <xdr:xfrm>
        <a:off x="4700520" y="2357280"/>
        <a:ext cx="562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66600</xdr:colOff>
      <xdr:row>53</xdr:row>
      <xdr:rowOff>23040</xdr:rowOff>
    </xdr:from>
    <xdr:to>
      <xdr:col>7</xdr:col>
      <xdr:colOff>868680</xdr:colOff>
      <xdr:row>67</xdr:row>
      <xdr:rowOff>97920</xdr:rowOff>
    </xdr:to>
    <xdr:graphicFrame>
      <xdr:nvGraphicFramePr>
        <xdr:cNvPr id="2" name="Graphique 2"/>
        <xdr:cNvGraphicFramePr/>
      </xdr:nvGraphicFramePr>
      <xdr:xfrm>
        <a:off x="2878560" y="6185880"/>
        <a:ext cx="57402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476280</xdr:colOff>
      <xdr:row>12</xdr:row>
      <xdr:rowOff>71280</xdr:rowOff>
    </xdr:from>
    <xdr:to>
      <xdr:col>10</xdr:col>
      <xdr:colOff>474840</xdr:colOff>
      <xdr:row>26</xdr:row>
      <xdr:rowOff>146160</xdr:rowOff>
    </xdr:to>
    <xdr:graphicFrame>
      <xdr:nvGraphicFramePr>
        <xdr:cNvPr id="3" name="Graphique 1"/>
        <xdr:cNvGraphicFramePr/>
      </xdr:nvGraphicFramePr>
      <xdr:xfrm>
        <a:off x="4636800" y="2357280"/>
        <a:ext cx="562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390600</xdr:colOff>
      <xdr:row>5</xdr:row>
      <xdr:rowOff>52560</xdr:rowOff>
    </xdr:from>
    <xdr:to>
      <xdr:col>13</xdr:col>
      <xdr:colOff>389160</xdr:colOff>
      <xdr:row>19</xdr:row>
      <xdr:rowOff>127440</xdr:rowOff>
    </xdr:to>
    <xdr:graphicFrame>
      <xdr:nvGraphicFramePr>
        <xdr:cNvPr id="4" name="Graphique 1"/>
        <xdr:cNvGraphicFramePr/>
      </xdr:nvGraphicFramePr>
      <xdr:xfrm>
        <a:off x="7131600" y="1005120"/>
        <a:ext cx="562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3</xdr:row>
      <xdr:rowOff>52560</xdr:rowOff>
    </xdr:from>
    <xdr:to>
      <xdr:col>11</xdr:col>
      <xdr:colOff>646200</xdr:colOff>
      <xdr:row>17</xdr:row>
      <xdr:rowOff>127440</xdr:rowOff>
    </xdr:to>
    <xdr:graphicFrame>
      <xdr:nvGraphicFramePr>
        <xdr:cNvPr id="5" name="Graphique 1"/>
        <xdr:cNvGraphicFramePr/>
      </xdr:nvGraphicFramePr>
      <xdr:xfrm>
        <a:off x="5334120" y="624240"/>
        <a:ext cx="562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399960</xdr:colOff>
      <xdr:row>11</xdr:row>
      <xdr:rowOff>33480</xdr:rowOff>
    </xdr:from>
    <xdr:to>
      <xdr:col>11</xdr:col>
      <xdr:colOff>398520</xdr:colOff>
      <xdr:row>25</xdr:row>
      <xdr:rowOff>108360</xdr:rowOff>
    </xdr:to>
    <xdr:graphicFrame>
      <xdr:nvGraphicFramePr>
        <xdr:cNvPr id="6" name="Graphique 1"/>
        <xdr:cNvGraphicFramePr/>
      </xdr:nvGraphicFramePr>
      <xdr:xfrm>
        <a:off x="5086440" y="2129040"/>
        <a:ext cx="56221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79" activeCellId="0" sqref="H79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5.57"/>
    <col collapsed="false" customWidth="true" hidden="false" outlineLevel="0" max="7" min="7" style="0" width="12.14"/>
    <col collapsed="false" customWidth="true" hidden="false" outlineLevel="0" max="8" min="8" style="0" width="13.43"/>
    <col collapsed="false" customWidth="true" hidden="false" outlineLevel="0" max="9" min="9" style="0" width="12.14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0" width="14.28"/>
    <col collapsed="false" customWidth="true" hidden="false" outlineLevel="0" max="15" min="15" style="3" width="11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2" t="s">
        <v>11</v>
      </c>
      <c r="M1" s="0" t="s">
        <v>12</v>
      </c>
      <c r="N1" s="0" t="s">
        <v>13</v>
      </c>
      <c r="O1" s="3" t="s">
        <v>14</v>
      </c>
    </row>
    <row r="2" customFormat="false" ht="15" hidden="false" customHeight="false" outlineLevel="0" collapsed="false">
      <c r="A2" s="4" t="n">
        <v>45086</v>
      </c>
      <c r="B2" s="5" t="n">
        <v>0.484027777777778</v>
      </c>
      <c r="D2" s="0" t="n">
        <v>92</v>
      </c>
      <c r="E2" s="0" t="n">
        <v>118</v>
      </c>
      <c r="F2" s="0" t="n">
        <v>1.64</v>
      </c>
    </row>
    <row r="3" customFormat="false" ht="15" hidden="false" customHeight="false" outlineLevel="0" collapsed="false">
      <c r="B3" s="5" t="n">
        <v>0.485416666666667</v>
      </c>
      <c r="D3" s="0" t="n">
        <v>92</v>
      </c>
      <c r="E3" s="0" t="n">
        <v>118</v>
      </c>
      <c r="F3" s="0" t="n">
        <v>1.58</v>
      </c>
    </row>
    <row r="4" customFormat="false" ht="15" hidden="false" customHeight="false" outlineLevel="0" collapsed="false">
      <c r="B4" s="5" t="n">
        <v>0.488194444444444</v>
      </c>
      <c r="C4" s="0" t="n">
        <v>1.7</v>
      </c>
      <c r="D4" s="0" t="n">
        <v>100</v>
      </c>
      <c r="E4" s="0" t="n">
        <v>114</v>
      </c>
      <c r="F4" s="0" t="n">
        <v>1.67</v>
      </c>
    </row>
    <row r="5" customFormat="false" ht="15" hidden="false" customHeight="false" outlineLevel="0" collapsed="false">
      <c r="B5" s="5" t="n">
        <v>0.0722222222222222</v>
      </c>
      <c r="F5" s="0" t="n">
        <v>1.67</v>
      </c>
    </row>
    <row r="6" customFormat="false" ht="15" hidden="false" customHeight="false" outlineLevel="0" collapsed="false">
      <c r="C6" s="0" t="s">
        <v>15</v>
      </c>
      <c r="G6" s="0" t="n">
        <v>337</v>
      </c>
      <c r="J6" s="0" t="n">
        <v>90</v>
      </c>
      <c r="K6" s="1" t="n">
        <v>730</v>
      </c>
    </row>
    <row r="7" customFormat="false" ht="15" hidden="false" customHeight="false" outlineLevel="0" collapsed="false">
      <c r="C7" s="0" t="n">
        <v>1.7</v>
      </c>
      <c r="F7" s="0" t="n">
        <v>1.58</v>
      </c>
      <c r="H7" s="0" t="n">
        <v>1.3</v>
      </c>
      <c r="I7" s="0" t="n">
        <v>0.9</v>
      </c>
    </row>
    <row r="8" customFormat="false" ht="15" hidden="false" customHeight="false" outlineLevel="0" collapsed="false">
      <c r="H8" s="0" t="n">
        <v>1.25</v>
      </c>
      <c r="I8" s="0" t="n">
        <v>1</v>
      </c>
      <c r="K8" s="1" t="n">
        <v>650</v>
      </c>
    </row>
    <row r="9" customFormat="false" ht="15" hidden="false" customHeight="false" outlineLevel="0" collapsed="false">
      <c r="B9" s="5" t="n">
        <v>0.497916666666667</v>
      </c>
      <c r="J9" s="0" t="n">
        <v>58</v>
      </c>
      <c r="K9" s="1" t="s">
        <v>16</v>
      </c>
    </row>
    <row r="10" customFormat="false" ht="15" hidden="false" customHeight="false" outlineLevel="0" collapsed="false">
      <c r="B10" s="5" t="n">
        <v>0.498611111111111</v>
      </c>
      <c r="K10" s="1" t="n">
        <v>203</v>
      </c>
    </row>
    <row r="11" customFormat="false" ht="15" hidden="false" customHeight="false" outlineLevel="0" collapsed="false">
      <c r="G11" s="0" t="n">
        <v>350</v>
      </c>
      <c r="J11" s="0" t="n">
        <v>50</v>
      </c>
      <c r="K11" s="1" t="s">
        <v>17</v>
      </c>
    </row>
    <row r="12" customFormat="false" ht="15" hidden="false" customHeight="false" outlineLevel="0" collapsed="false">
      <c r="B12" s="5" t="n">
        <v>0.502083333333333</v>
      </c>
      <c r="G12" s="0" t="n">
        <v>353</v>
      </c>
      <c r="J12" s="0" t="n">
        <v>33</v>
      </c>
      <c r="K12" s="1" t="n">
        <v>203.4</v>
      </c>
    </row>
    <row r="13" customFormat="false" ht="15" hidden="false" customHeight="false" outlineLevel="0" collapsed="false">
      <c r="B13" s="5" t="n">
        <v>0.504166666666667</v>
      </c>
      <c r="C13" s="0" t="n">
        <v>1.75</v>
      </c>
      <c r="F13" s="0" t="n">
        <v>1.6</v>
      </c>
      <c r="K13" s="1" t="n">
        <v>205</v>
      </c>
    </row>
    <row r="14" customFormat="false" ht="15" hidden="false" customHeight="false" outlineLevel="0" collapsed="false">
      <c r="B14" s="5" t="n">
        <v>0.507638888888889</v>
      </c>
      <c r="C14" s="0" t="n">
        <v>1.75</v>
      </c>
      <c r="F14" s="0" t="n">
        <v>1.6</v>
      </c>
      <c r="K14" s="1" t="n">
        <v>192</v>
      </c>
    </row>
    <row r="15" customFormat="false" ht="15" hidden="false" customHeight="false" outlineLevel="0" collapsed="false">
      <c r="B15" s="5" t="n">
        <v>0.508333333333333</v>
      </c>
      <c r="D15" s="0" t="n">
        <v>102</v>
      </c>
      <c r="E15" s="0" t="n">
        <v>114</v>
      </c>
      <c r="G15" s="0" t="n">
        <v>353</v>
      </c>
      <c r="H15" s="0" t="n">
        <v>1.3</v>
      </c>
      <c r="I15" s="0" t="n">
        <v>1</v>
      </c>
      <c r="J15" s="0" t="n">
        <v>33</v>
      </c>
      <c r="K15" s="1" t="n">
        <v>206</v>
      </c>
    </row>
    <row r="16" customFormat="false" ht="15" hidden="false" customHeight="false" outlineLevel="0" collapsed="false">
      <c r="B16" s="5" t="n">
        <v>0.511111111111111</v>
      </c>
      <c r="K16" s="1" t="n">
        <v>219</v>
      </c>
    </row>
    <row r="17" customFormat="false" ht="15" hidden="false" customHeight="false" outlineLevel="0" collapsed="false">
      <c r="B17" s="5" t="n">
        <v>0.5125</v>
      </c>
      <c r="K17" s="1" t="n">
        <v>249</v>
      </c>
    </row>
    <row r="18" customFormat="false" ht="15" hidden="false" customHeight="false" outlineLevel="0" collapsed="false">
      <c r="K18" s="1" t="n">
        <v>254</v>
      </c>
      <c r="M18" s="0" t="n">
        <v>121</v>
      </c>
    </row>
    <row r="19" customFormat="false" ht="15" hidden="false" customHeight="false" outlineLevel="0" collapsed="false">
      <c r="K19" s="1" t="n">
        <v>258</v>
      </c>
      <c r="M19" s="0" t="n">
        <v>121.5</v>
      </c>
    </row>
    <row r="20" customFormat="false" ht="15" hidden="false" customHeight="false" outlineLevel="0" collapsed="false">
      <c r="K20" s="1" t="n">
        <v>262</v>
      </c>
      <c r="M20" s="0" t="n">
        <v>141.7</v>
      </c>
    </row>
    <row r="21" customFormat="false" ht="15" hidden="false" customHeight="false" outlineLevel="0" collapsed="false">
      <c r="K21" s="1" t="n">
        <v>264</v>
      </c>
      <c r="M21" s="0" t="n">
        <v>141.7</v>
      </c>
    </row>
    <row r="22" customFormat="false" ht="15" hidden="false" customHeight="false" outlineLevel="0" collapsed="false">
      <c r="K22" s="1" t="n">
        <v>270</v>
      </c>
      <c r="L22" s="2" t="n">
        <v>1.16</v>
      </c>
    </row>
    <row r="23" customFormat="false" ht="15" hidden="false" customHeight="false" outlineLevel="0" collapsed="false">
      <c r="K23" s="1" t="n">
        <v>271.8</v>
      </c>
      <c r="L23" s="2" t="n">
        <v>1.17</v>
      </c>
    </row>
    <row r="24" customFormat="false" ht="15" hidden="false" customHeight="false" outlineLevel="0" collapsed="false">
      <c r="K24" s="1" t="n">
        <v>274.5</v>
      </c>
      <c r="L24" s="2" t="n">
        <v>1.18</v>
      </c>
    </row>
    <row r="25" customFormat="false" ht="15" hidden="false" customHeight="false" outlineLevel="0" collapsed="false">
      <c r="K25" s="1" t="n">
        <v>277.4</v>
      </c>
    </row>
    <row r="26" customFormat="false" ht="15" hidden="false" customHeight="false" outlineLevel="0" collapsed="false">
      <c r="K26" s="1" t="n">
        <v>280</v>
      </c>
      <c r="L26" s="2" t="n">
        <v>1.2</v>
      </c>
    </row>
    <row r="27" customFormat="false" ht="15" hidden="false" customHeight="false" outlineLevel="0" collapsed="false">
      <c r="K27" s="1" t="n">
        <v>283.3</v>
      </c>
      <c r="L27" s="2" t="n">
        <v>1.214</v>
      </c>
    </row>
    <row r="28" customFormat="false" ht="15" hidden="false" customHeight="false" outlineLevel="0" collapsed="false">
      <c r="K28" s="1" t="n">
        <v>285.1</v>
      </c>
      <c r="L28" s="2" t="n">
        <v>1.222</v>
      </c>
    </row>
    <row r="29" customFormat="false" ht="15" hidden="false" customHeight="false" outlineLevel="0" collapsed="false">
      <c r="K29" s="1" t="n">
        <v>286.6</v>
      </c>
      <c r="L29" s="2" t="n">
        <v>1.237</v>
      </c>
    </row>
    <row r="30" customFormat="false" ht="15" hidden="false" customHeight="false" outlineLevel="0" collapsed="false">
      <c r="K30" s="1" t="n">
        <v>288.8</v>
      </c>
      <c r="L30" s="2" t="n">
        <v>1.239</v>
      </c>
    </row>
    <row r="31" customFormat="false" ht="15" hidden="false" customHeight="false" outlineLevel="0" collapsed="false">
      <c r="K31" s="1" t="n">
        <v>290.6</v>
      </c>
    </row>
    <row r="32" customFormat="false" ht="15" hidden="false" customHeight="false" outlineLevel="0" collapsed="false">
      <c r="K32" s="1" t="n">
        <v>292.6</v>
      </c>
      <c r="L32" s="2" t="n">
        <v>1.25</v>
      </c>
    </row>
    <row r="33" customFormat="false" ht="15" hidden="false" customHeight="false" outlineLevel="0" collapsed="false">
      <c r="B33" s="5" t="n">
        <v>0.519444444444444</v>
      </c>
      <c r="K33" s="1" t="n">
        <v>297.3</v>
      </c>
      <c r="L33" s="2" t="n">
        <v>1.269</v>
      </c>
    </row>
    <row r="34" customFormat="false" ht="15" hidden="false" customHeight="false" outlineLevel="0" collapsed="false">
      <c r="B34" s="5" t="n">
        <v>0.519444444444444</v>
      </c>
      <c r="K34" s="1" t="n">
        <v>304.7</v>
      </c>
      <c r="L34" s="2" t="n">
        <v>1.297</v>
      </c>
    </row>
    <row r="35" customFormat="false" ht="15" hidden="false" customHeight="false" outlineLevel="0" collapsed="false">
      <c r="B35" s="5" t="n">
        <v>0.520138888888889</v>
      </c>
      <c r="K35" s="1" t="n">
        <v>307.8</v>
      </c>
      <c r="L35" s="2" t="n">
        <v>1.315</v>
      </c>
    </row>
    <row r="36" customFormat="false" ht="15" hidden="false" customHeight="false" outlineLevel="0" collapsed="false">
      <c r="B36" s="5" t="n">
        <v>0.521527777777778</v>
      </c>
      <c r="K36" s="1" t="n">
        <v>312.7</v>
      </c>
      <c r="L36" s="2" t="n">
        <v>1.35</v>
      </c>
    </row>
    <row r="38" customFormat="false" ht="15" hidden="false" customHeight="false" outlineLevel="0" collapsed="false">
      <c r="B38" s="5" t="n">
        <v>0.522916666666667</v>
      </c>
      <c r="H38" s="0" t="n">
        <v>1.3</v>
      </c>
      <c r="I38" s="0" t="n">
        <v>1</v>
      </c>
      <c r="K38" s="1" t="n">
        <v>324</v>
      </c>
      <c r="L38" s="2" t="n">
        <v>1.389</v>
      </c>
    </row>
    <row r="39" customFormat="false" ht="15" hidden="false" customHeight="false" outlineLevel="0" collapsed="false">
      <c r="K39" s="1" t="n">
        <v>416</v>
      </c>
    </row>
    <row r="40" customFormat="false" ht="15" hidden="false" customHeight="false" outlineLevel="0" collapsed="false">
      <c r="J40" s="0" t="n">
        <v>61</v>
      </c>
      <c r="K40" s="1" t="s">
        <v>18</v>
      </c>
    </row>
    <row r="41" customFormat="false" ht="15" hidden="false" customHeight="false" outlineLevel="0" collapsed="false">
      <c r="G41" s="0" t="n">
        <v>9</v>
      </c>
      <c r="J41" s="0" t="n">
        <v>71</v>
      </c>
      <c r="K41" s="1" t="s">
        <v>19</v>
      </c>
    </row>
    <row r="42" customFormat="false" ht="15" hidden="false" customHeight="false" outlineLevel="0" collapsed="false">
      <c r="B42" s="5" t="n">
        <v>0.527083333333333</v>
      </c>
      <c r="J42" s="0" t="n">
        <v>84</v>
      </c>
      <c r="K42" s="1" t="n">
        <v>200</v>
      </c>
    </row>
    <row r="43" customFormat="false" ht="15" hidden="false" customHeight="false" outlineLevel="0" collapsed="false">
      <c r="B43" s="5" t="n">
        <v>0.560416666666667</v>
      </c>
      <c r="K43" s="1" t="n">
        <v>156.5</v>
      </c>
      <c r="L43" s="2" t="n">
        <v>0.708</v>
      </c>
    </row>
    <row r="44" customFormat="false" ht="15" hidden="false" customHeight="false" outlineLevel="0" collapsed="false">
      <c r="K44" s="1" t="n">
        <v>149</v>
      </c>
      <c r="L44" s="2" t="n">
        <v>0.677</v>
      </c>
    </row>
    <row r="45" customFormat="false" ht="15" hidden="false" customHeight="false" outlineLevel="0" collapsed="false">
      <c r="K45" s="1" t="n">
        <v>144</v>
      </c>
      <c r="L45" s="2" t="n">
        <v>0.66</v>
      </c>
    </row>
    <row r="46" customFormat="false" ht="15" hidden="false" customHeight="false" outlineLevel="0" collapsed="false">
      <c r="H46" s="0" t="n">
        <v>1.2</v>
      </c>
      <c r="I46" s="0" t="n">
        <v>0.98</v>
      </c>
    </row>
    <row r="47" customFormat="false" ht="15" hidden="false" customHeight="false" outlineLevel="0" collapsed="false">
      <c r="B47" s="5" t="n">
        <v>0.568055555555556</v>
      </c>
      <c r="G47" s="0" t="n">
        <v>11</v>
      </c>
      <c r="J47" s="0" t="n">
        <v>151</v>
      </c>
      <c r="K47" s="1" t="n">
        <v>193</v>
      </c>
    </row>
    <row r="48" customFormat="false" ht="15" hidden="false" customHeight="false" outlineLevel="0" collapsed="false">
      <c r="K48" s="1" t="n">
        <v>199</v>
      </c>
      <c r="L48" s="2" t="n">
        <v>0.837</v>
      </c>
    </row>
    <row r="49" customFormat="false" ht="15" hidden="false" customHeight="false" outlineLevel="0" collapsed="false">
      <c r="K49" s="1" t="n">
        <f aca="false">L49*233</f>
        <v>168.925</v>
      </c>
      <c r="L49" s="2" t="n">
        <v>0.725</v>
      </c>
      <c r="O49" s="3" t="n">
        <v>565</v>
      </c>
    </row>
    <row r="50" customFormat="false" ht="15" hidden="false" customHeight="false" outlineLevel="0" collapsed="false">
      <c r="K50" s="1" t="n">
        <f aca="false">L50*233</f>
        <v>172.653</v>
      </c>
      <c r="L50" s="2" t="n">
        <v>0.741</v>
      </c>
      <c r="O50" s="3" t="n">
        <v>588</v>
      </c>
    </row>
    <row r="51" customFormat="false" ht="15" hidden="false" customHeight="false" outlineLevel="0" collapsed="false">
      <c r="K51" s="1" t="n">
        <f aca="false">L51*233</f>
        <v>174.517</v>
      </c>
      <c r="L51" s="2" t="n">
        <v>0.749</v>
      </c>
      <c r="O51" s="3" t="n">
        <v>604</v>
      </c>
    </row>
    <row r="52" customFormat="false" ht="15" hidden="false" customHeight="false" outlineLevel="0" collapsed="false">
      <c r="K52" s="1" t="n">
        <f aca="false">L52*233</f>
        <v>67.57</v>
      </c>
      <c r="L52" s="2" t="n">
        <v>0.29</v>
      </c>
      <c r="O52" s="3" t="n">
        <v>104</v>
      </c>
    </row>
    <row r="53" customFormat="false" ht="15" hidden="false" customHeight="false" outlineLevel="0" collapsed="false">
      <c r="K53" s="1" t="n">
        <f aca="false">L53*233</f>
        <v>313.618</v>
      </c>
      <c r="L53" s="2" t="n">
        <v>1.346</v>
      </c>
      <c r="O53" s="3" t="n">
        <v>1889</v>
      </c>
    </row>
    <row r="54" customFormat="false" ht="15" hidden="false" customHeight="false" outlineLevel="0" collapsed="false">
      <c r="K54" s="1" t="n">
        <f aca="false">L54*233</f>
        <v>232.534</v>
      </c>
      <c r="L54" s="2" t="n">
        <v>0.998</v>
      </c>
      <c r="O54" s="3" t="n">
        <v>1055</v>
      </c>
    </row>
    <row r="55" customFormat="false" ht="15" hidden="false" customHeight="false" outlineLevel="0" collapsed="false">
      <c r="K55" s="1" t="n">
        <f aca="false">L55*233</f>
        <v>238.825</v>
      </c>
      <c r="L55" s="2" t="n">
        <v>1.025</v>
      </c>
      <c r="O55" s="3" t="n">
        <v>1120</v>
      </c>
    </row>
    <row r="56" customFormat="false" ht="15" hidden="false" customHeight="false" outlineLevel="0" collapsed="false">
      <c r="K56" s="1" t="n">
        <f aca="false">L56*233</f>
        <v>190.594</v>
      </c>
      <c r="L56" s="2" t="n">
        <v>0.818</v>
      </c>
      <c r="O56" s="3" t="n">
        <v>710</v>
      </c>
    </row>
    <row r="57" customFormat="false" ht="15" hidden="false" customHeight="false" outlineLevel="0" collapsed="false">
      <c r="K57" s="1" t="n">
        <f aca="false">L57*233</f>
        <v>37.979</v>
      </c>
      <c r="L57" s="2" t="n">
        <v>0.163</v>
      </c>
      <c r="O57" s="3" t="n">
        <v>44</v>
      </c>
    </row>
    <row r="58" customFormat="false" ht="15" hidden="false" customHeight="false" outlineLevel="0" collapsed="false">
      <c r="K58" s="1" t="n">
        <f aca="false">L58*233</f>
        <v>87.841</v>
      </c>
      <c r="L58" s="2" t="n">
        <v>0.377</v>
      </c>
      <c r="O58" s="3" t="n">
        <v>161</v>
      </c>
    </row>
    <row r="59" customFormat="false" ht="15" hidden="false" customHeight="false" outlineLevel="0" collapsed="false">
      <c r="K59" s="1" t="n">
        <f aca="false">L59*233</f>
        <v>95.996</v>
      </c>
      <c r="L59" s="2" t="n">
        <v>0.412</v>
      </c>
      <c r="O59" s="3" t="n">
        <v>186</v>
      </c>
    </row>
    <row r="60" customFormat="false" ht="15" hidden="false" customHeight="false" outlineLevel="0" collapsed="false">
      <c r="K60" s="1" t="n">
        <f aca="false">L60*233</f>
        <v>147.256</v>
      </c>
      <c r="L60" s="2" t="n">
        <v>0.632</v>
      </c>
      <c r="O60" s="3" t="n">
        <v>422</v>
      </c>
    </row>
    <row r="61" customFormat="false" ht="15" hidden="false" customHeight="false" outlineLevel="0" collapsed="false">
      <c r="B61" s="5" t="n">
        <v>0.666666666666667</v>
      </c>
      <c r="K61" s="1" t="n">
        <f aca="false">L61*233</f>
        <v>389.11</v>
      </c>
      <c r="L61" s="2" t="n">
        <v>1.67</v>
      </c>
      <c r="O61" s="3" t="n">
        <v>2.8</v>
      </c>
    </row>
    <row r="62" customFormat="false" ht="15" hidden="false" customHeight="false" outlineLevel="0" collapsed="false">
      <c r="K62" s="1" t="n">
        <f aca="false">L62*233</f>
        <v>368.14</v>
      </c>
      <c r="L62" s="2" t="n">
        <v>1.58</v>
      </c>
    </row>
    <row r="64" customFormat="false" ht="15" hidden="false" customHeight="false" outlineLevel="0" collapsed="false">
      <c r="N64" s="0" t="n">
        <v>162</v>
      </c>
    </row>
    <row r="65" s="6" customFormat="true" ht="15" hidden="false" customHeight="false" outlineLevel="0" collapsed="false"/>
    <row r="66" customFormat="false" ht="15" hidden="false" customHeight="false" outlineLevel="0" collapsed="false">
      <c r="A66" s="4"/>
      <c r="B66" s="5"/>
    </row>
  </sheetData>
  <conditionalFormatting sqref="A1:AMJ1048576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  <c r="B1" s="0" t="s">
        <v>58</v>
      </c>
      <c r="C1" s="0" t="s">
        <v>59</v>
      </c>
      <c r="D1" s="0" t="s">
        <v>53</v>
      </c>
      <c r="E1" s="0" t="s">
        <v>60</v>
      </c>
    </row>
    <row r="2" customFormat="false" ht="15" hidden="false" customHeight="false" outlineLevel="0" collapsed="false">
      <c r="A2" s="0" t="n">
        <v>76.5</v>
      </c>
      <c r="B2" s="0" t="n">
        <v>2.9</v>
      </c>
      <c r="C2" s="0" t="n">
        <f aca="false">B2*2.8</f>
        <v>8.12</v>
      </c>
      <c r="D2" s="0" t="n">
        <v>75</v>
      </c>
      <c r="E2" s="26" t="n">
        <f aca="false">D2/C2^2/10</f>
        <v>0.113749423669587</v>
      </c>
    </row>
    <row r="3" customFormat="false" ht="15" hidden="false" customHeight="false" outlineLevel="0" collapsed="false">
      <c r="A3" s="0" t="n">
        <v>76</v>
      </c>
      <c r="B3" s="0" t="n">
        <v>2.9</v>
      </c>
      <c r="C3" s="0" t="n">
        <f aca="false">B3*2.8</f>
        <v>8.12</v>
      </c>
      <c r="D3" s="0" t="n">
        <v>160</v>
      </c>
      <c r="E3" s="26" t="n">
        <f aca="false">D3/C3^2/10</f>
        <v>0.242665437161785</v>
      </c>
    </row>
    <row r="4" customFormat="false" ht="15" hidden="false" customHeight="false" outlineLevel="0" collapsed="false">
      <c r="A4" s="0" t="n">
        <v>76</v>
      </c>
      <c r="B4" s="0" t="n">
        <v>2.75</v>
      </c>
      <c r="C4" s="0" t="n">
        <f aca="false">B4*2.8</f>
        <v>7.7</v>
      </c>
      <c r="D4" s="0" t="n">
        <v>250</v>
      </c>
      <c r="E4" s="26" t="n">
        <f aca="false">D4/C4^2/10</f>
        <v>0.42165626581211</v>
      </c>
    </row>
    <row r="5" customFormat="false" ht="15" hidden="false" customHeight="false" outlineLevel="0" collapsed="false">
      <c r="A5" s="0" t="n">
        <v>76</v>
      </c>
      <c r="B5" s="0" t="n">
        <v>2.74</v>
      </c>
      <c r="C5" s="0" t="n">
        <f aca="false">B5*2.8</f>
        <v>7.672</v>
      </c>
      <c r="D5" s="0" t="n">
        <v>293</v>
      </c>
      <c r="E5" s="26" t="n">
        <f aca="false">D5/C5^2/10</f>
        <v>0.497794887575148</v>
      </c>
    </row>
    <row r="6" customFormat="false" ht="15" hidden="false" customHeight="false" outlineLevel="0" collapsed="false">
      <c r="A6" s="0" t="n">
        <v>75.5</v>
      </c>
      <c r="B6" s="0" t="n">
        <v>2.82</v>
      </c>
      <c r="C6" s="0" t="n">
        <f aca="false">B6*2.8</f>
        <v>7.896</v>
      </c>
      <c r="D6" s="0" t="n">
        <v>376</v>
      </c>
      <c r="E6" s="26" t="n">
        <f aca="false">D6/C6^2/10</f>
        <v>0.603078110676895</v>
      </c>
    </row>
    <row r="7" customFormat="false" ht="15" hidden="false" customHeight="false" outlineLevel="0" collapsed="false">
      <c r="A7" s="0" t="n">
        <v>75</v>
      </c>
      <c r="B7" s="0" t="n">
        <v>2.8</v>
      </c>
      <c r="C7" s="0" t="n">
        <f aca="false">B7*2.8</f>
        <v>7.84</v>
      </c>
      <c r="D7" s="0" t="n">
        <v>645</v>
      </c>
      <c r="E7" s="26" t="n">
        <f aca="false">D7/C7^2/10</f>
        <v>1.04936745106206</v>
      </c>
    </row>
    <row r="8" customFormat="false" ht="15" hidden="false" customHeight="false" outlineLevel="0" collapsed="false">
      <c r="A8" s="0" t="n">
        <v>74.5</v>
      </c>
      <c r="B8" s="0" t="n">
        <v>2.74</v>
      </c>
      <c r="C8" s="0" t="n">
        <f aca="false">B8*2.8</f>
        <v>7.672</v>
      </c>
      <c r="D8" s="0" t="n">
        <v>308</v>
      </c>
      <c r="E8" s="26" t="n">
        <f aca="false">D8/C8^2/10</f>
        <v>0.523279267485139</v>
      </c>
    </row>
    <row r="9" customFormat="false" ht="15" hidden="false" customHeight="false" outlineLevel="0" collapsed="false">
      <c r="A9" s="0" t="n">
        <v>75.2</v>
      </c>
      <c r="B9" s="0" t="n">
        <v>2.87</v>
      </c>
      <c r="C9" s="0" t="n">
        <f aca="false">B9*2.8</f>
        <v>8.036</v>
      </c>
      <c r="D9" s="0" t="n">
        <v>574</v>
      </c>
      <c r="E9" s="26" t="n">
        <f aca="false">D9/C9^2/10</f>
        <v>0.888857285074309</v>
      </c>
    </row>
    <row r="10" customFormat="false" ht="15" hidden="false" customHeight="false" outlineLevel="0" collapsed="false">
      <c r="A10" s="0" t="n">
        <v>74.8</v>
      </c>
      <c r="B10" s="0" t="n">
        <v>2.78</v>
      </c>
      <c r="C10" s="0" t="n">
        <f aca="false">B10*2.8</f>
        <v>7.784</v>
      </c>
      <c r="D10" s="0" t="n">
        <v>450</v>
      </c>
      <c r="E10" s="26" t="n">
        <f aca="false">D10/C10^2/10</f>
        <v>0.742688773661735</v>
      </c>
    </row>
    <row r="11" customFormat="false" ht="15" hidden="false" customHeight="false" outlineLevel="0" collapsed="false">
      <c r="A11" s="0" t="n">
        <v>74.8</v>
      </c>
      <c r="B11" s="0" t="n">
        <v>2.75</v>
      </c>
      <c r="C11" s="0" t="n">
        <f aca="false">B11*2.8</f>
        <v>7.7</v>
      </c>
      <c r="D11" s="0" t="n">
        <v>390</v>
      </c>
      <c r="E11" s="26" t="n">
        <f aca="false">D11/C11^2/10</f>
        <v>0.657783774666892</v>
      </c>
    </row>
    <row r="12" customFormat="false" ht="15" hidden="false" customHeight="false" outlineLevel="0" collapsed="false">
      <c r="A12" s="0" t="n">
        <v>75</v>
      </c>
      <c r="B12" s="0" t="n">
        <v>2.74</v>
      </c>
      <c r="C12" s="0" t="n">
        <f aca="false">B12*2.8</f>
        <v>7.672</v>
      </c>
      <c r="D12" s="0" t="n">
        <v>400</v>
      </c>
      <c r="E12" s="26" t="n">
        <f aca="false">D12/C12^2/10</f>
        <v>0.679583464266414</v>
      </c>
    </row>
    <row r="13" customFormat="false" ht="15" hidden="false" customHeight="false" outlineLevel="0" collapsed="false">
      <c r="A13" s="0" t="n">
        <v>75</v>
      </c>
      <c r="B13" s="0" t="n">
        <v>2.77</v>
      </c>
      <c r="C13" s="0" t="n">
        <f aca="false">B13*2.8</f>
        <v>7.756</v>
      </c>
      <c r="D13" s="0" t="n">
        <v>460</v>
      </c>
      <c r="E13" s="26" t="n">
        <f aca="false">D13/C13^2/10</f>
        <v>0.764684400783994</v>
      </c>
    </row>
    <row r="14" customFormat="false" ht="15" hidden="false" customHeight="false" outlineLevel="0" collapsed="false">
      <c r="A14" s="0" t="n">
        <v>75</v>
      </c>
      <c r="B14" s="0" t="n">
        <v>2.71</v>
      </c>
      <c r="C14" s="0" t="n">
        <f aca="false">B14*2.8</f>
        <v>7.588</v>
      </c>
      <c r="D14" s="0" t="n">
        <v>715</v>
      </c>
      <c r="E14" s="26" t="n">
        <f aca="false">D14/C14^2/10</f>
        <v>1.24179926188147</v>
      </c>
    </row>
    <row r="15" customFormat="false" ht="15" hidden="false" customHeight="false" outlineLevel="0" collapsed="false">
      <c r="A15" s="0" t="n">
        <v>75.1</v>
      </c>
      <c r="B15" s="0" t="n">
        <v>2.86</v>
      </c>
      <c r="C15" s="0" t="n">
        <f aca="false">B15*2.8</f>
        <v>8.008</v>
      </c>
      <c r="D15" s="0" t="n">
        <v>775</v>
      </c>
      <c r="E15" s="26" t="n">
        <f aca="false">D15/C15^2/10</f>
        <v>1.2085192529748</v>
      </c>
    </row>
    <row r="16" customFormat="false" ht="15" hidden="false" customHeight="false" outlineLevel="0" collapsed="false">
      <c r="A16" s="0" t="n">
        <v>74.9</v>
      </c>
      <c r="B16" s="0" t="n">
        <v>2.9</v>
      </c>
      <c r="C16" s="0" t="n">
        <f aca="false">B16*2.8</f>
        <v>8.12</v>
      </c>
      <c r="D16" s="0" t="n">
        <v>780</v>
      </c>
      <c r="E16" s="26" t="n">
        <f aca="false">D16/C16^2/10</f>
        <v>1.1829940061637</v>
      </c>
    </row>
    <row r="17" customFormat="false" ht="15" hidden="false" customHeight="false" outlineLevel="0" collapsed="false">
      <c r="A17" s="0" t="n">
        <v>74.9</v>
      </c>
      <c r="B17" s="0" t="n">
        <v>2.75</v>
      </c>
      <c r="C17" s="0" t="n">
        <f aca="false">B17*2.8</f>
        <v>7.7</v>
      </c>
      <c r="D17" s="0" t="n">
        <v>300</v>
      </c>
      <c r="E17" s="26" t="n">
        <f aca="false">D17/C17^2/10</f>
        <v>0.505987518974532</v>
      </c>
    </row>
    <row r="18" customFormat="false" ht="15" hidden="false" customHeight="false" outlineLevel="0" collapsed="false">
      <c r="A18" s="0" t="n">
        <v>74.9</v>
      </c>
      <c r="B18" s="0" t="n">
        <v>2.75</v>
      </c>
      <c r="C18" s="0" t="n">
        <f aca="false">B18*2.8</f>
        <v>7.7</v>
      </c>
      <c r="D18" s="0" t="n">
        <v>735</v>
      </c>
      <c r="E18" s="26" t="n">
        <f aca="false">D18/C18^2/10</f>
        <v>1.2396694214876</v>
      </c>
    </row>
    <row r="19" customFormat="false" ht="15" hidden="false" customHeight="false" outlineLevel="0" collapsed="false">
      <c r="A19" s="0" t="n">
        <v>74.9</v>
      </c>
      <c r="B19" s="0" t="n">
        <v>2.83</v>
      </c>
      <c r="C19" s="0" t="n">
        <f aca="false">B19*2.8</f>
        <v>7.924</v>
      </c>
      <c r="D19" s="0" t="n">
        <v>770</v>
      </c>
      <c r="E19" s="26" t="n">
        <f aca="false">D19/C19^2/10</f>
        <v>1.22631429677341</v>
      </c>
    </row>
    <row r="20" customFormat="false" ht="15" hidden="false" customHeight="false" outlineLevel="0" collapsed="false">
      <c r="A20" s="0" t="n">
        <v>75</v>
      </c>
      <c r="B20" s="0" t="n">
        <v>2.87</v>
      </c>
      <c r="C20" s="0" t="n">
        <f aca="false">B20*2.8</f>
        <v>8.036</v>
      </c>
      <c r="D20" s="0" t="n">
        <v>765</v>
      </c>
      <c r="E20" s="26" t="n">
        <f aca="false">D20/C20^2/10</f>
        <v>1.18462686948057</v>
      </c>
    </row>
    <row r="21" customFormat="false" ht="15" hidden="false" customHeight="false" outlineLevel="0" collapsed="false">
      <c r="A21" s="0" t="n">
        <v>75</v>
      </c>
      <c r="B21" s="0" t="n">
        <v>2.74</v>
      </c>
      <c r="C21" s="0" t="n">
        <f aca="false">B21*2.8</f>
        <v>7.672</v>
      </c>
      <c r="D21" s="0" t="n">
        <v>1080</v>
      </c>
      <c r="E21" s="26" t="n">
        <f aca="false">D21/C21^2/10</f>
        <v>1.83487535351932</v>
      </c>
      <c r="G21" s="0" t="s">
        <v>61</v>
      </c>
    </row>
    <row r="22" customFormat="false" ht="15" hidden="false" customHeight="false" outlineLevel="0" collapsed="false">
      <c r="A22" s="0" t="n">
        <v>75</v>
      </c>
      <c r="B22" s="0" t="n">
        <v>2.76</v>
      </c>
      <c r="C22" s="0" t="n">
        <f aca="false">B22*2.8</f>
        <v>7.728</v>
      </c>
      <c r="D22" s="0" t="n">
        <v>1100</v>
      </c>
      <c r="E22" s="26" t="n">
        <f aca="false">D22/C22^2/10</f>
        <v>1.84186781202714</v>
      </c>
    </row>
    <row r="23" customFormat="false" ht="15" hidden="false" customHeight="false" outlineLevel="0" collapsed="false">
      <c r="A23" s="0" t="n">
        <v>75</v>
      </c>
      <c r="B23" s="0" t="n">
        <v>2.78</v>
      </c>
      <c r="C23" s="0" t="n">
        <f aca="false">B23*2.8</f>
        <v>7.784</v>
      </c>
      <c r="D23" s="0" t="n">
        <v>1170</v>
      </c>
      <c r="E23" s="26" t="n">
        <f aca="false">D23/C23^2/10</f>
        <v>1.93099081152051</v>
      </c>
    </row>
    <row r="24" customFormat="false" ht="15" hidden="false" customHeight="false" outlineLevel="0" collapsed="false">
      <c r="A24" s="0" t="n">
        <v>75</v>
      </c>
      <c r="B24" s="0" t="n">
        <v>2.79</v>
      </c>
      <c r="C24" s="0" t="n">
        <f aca="false">B24*2.8</f>
        <v>7.812</v>
      </c>
      <c r="D24" s="0" t="n">
        <v>1200</v>
      </c>
      <c r="E24" s="26" t="n">
        <f aca="false">D24/C24^2/10</f>
        <v>1.96633168240125</v>
      </c>
    </row>
    <row r="25" customFormat="false" ht="15" hidden="false" customHeight="false" outlineLevel="0" collapsed="false">
      <c r="A25" s="0" t="n">
        <v>75</v>
      </c>
      <c r="B25" s="0" t="n">
        <v>2.79</v>
      </c>
      <c r="C25" s="0" t="n">
        <f aca="false">B25*2.8</f>
        <v>7.812</v>
      </c>
      <c r="D25" s="0" t="n">
        <v>1060</v>
      </c>
      <c r="E25" s="26" t="n">
        <f aca="false">D25/C25^2/10</f>
        <v>1.73692631945444</v>
      </c>
      <c r="G25" s="0" t="s">
        <v>62</v>
      </c>
    </row>
    <row r="26" customFormat="false" ht="15" hidden="false" customHeight="false" outlineLevel="0" collapsed="false">
      <c r="A26" s="27" t="n">
        <v>75</v>
      </c>
      <c r="B26" s="0" t="n">
        <v>2.81</v>
      </c>
      <c r="C26" s="0" t="n">
        <f aca="false">B26*2.8</f>
        <v>7.868</v>
      </c>
      <c r="D26" s="0" t="n">
        <v>1250</v>
      </c>
      <c r="E26" s="28" t="n">
        <f aca="false">D26/C26^2/10</f>
        <v>2.01920917301205</v>
      </c>
      <c r="G26" s="0" t="s">
        <v>63</v>
      </c>
      <c r="J26" s="0" t="s">
        <v>64</v>
      </c>
    </row>
    <row r="27" customFormat="false" ht="15" hidden="false" customHeight="false" outlineLevel="0" collapsed="false">
      <c r="C27" s="0" t="n">
        <f aca="false">B27*2.8</f>
        <v>0</v>
      </c>
      <c r="E27" s="26"/>
    </row>
    <row r="28" customFormat="false" ht="15" hidden="false" customHeight="false" outlineLevel="0" collapsed="false">
      <c r="C28" s="0" t="n">
        <f aca="false">B28*2.8</f>
        <v>0</v>
      </c>
      <c r="E28" s="26"/>
    </row>
    <row r="29" customFormat="false" ht="15" hidden="false" customHeight="false" outlineLevel="0" collapsed="false">
      <c r="A29" s="0" t="n">
        <v>81</v>
      </c>
      <c r="B29" s="0" t="n">
        <v>0.63</v>
      </c>
      <c r="C29" s="0" t="n">
        <f aca="false">B29*2.8</f>
        <v>1.764</v>
      </c>
      <c r="D29" s="0" t="n">
        <v>21</v>
      </c>
      <c r="E29" s="26" t="n">
        <f aca="false">D29/C29^2/10</f>
        <v>0.674873123852716</v>
      </c>
      <c r="G29" s="0" t="s">
        <v>65</v>
      </c>
    </row>
    <row r="30" customFormat="false" ht="15" hidden="false" customHeight="false" outlineLevel="0" collapsed="false">
      <c r="A30" s="0" t="n">
        <v>82</v>
      </c>
      <c r="B30" s="0" t="n">
        <v>0.66</v>
      </c>
      <c r="C30" s="0" t="n">
        <f aca="false">B30*2.8</f>
        <v>1.848</v>
      </c>
      <c r="D30" s="0" t="n">
        <v>90.3</v>
      </c>
      <c r="E30" s="26" t="n">
        <f aca="false">D30/C30^2/10</f>
        <v>2.64413616686344</v>
      </c>
    </row>
    <row r="31" customFormat="false" ht="15" hidden="false" customHeight="false" outlineLevel="0" collapsed="false">
      <c r="A31" s="0" t="n">
        <v>83</v>
      </c>
      <c r="B31" s="0" t="n">
        <v>0.65</v>
      </c>
      <c r="C31" s="0" t="n">
        <f aca="false">B31*2.8</f>
        <v>1.82</v>
      </c>
      <c r="D31" s="0" t="n">
        <v>68.3</v>
      </c>
      <c r="E31" s="26" t="n">
        <f aca="false">D31/C31^2/10</f>
        <v>2.06194903997102</v>
      </c>
    </row>
    <row r="32" customFormat="false" ht="15" hidden="false" customHeight="false" outlineLevel="0" collapsed="false">
      <c r="A32" s="0" t="n">
        <v>83</v>
      </c>
      <c r="B32" s="0" t="n">
        <v>0.64</v>
      </c>
      <c r="C32" s="0" t="n">
        <f aca="false">B32*2.8</f>
        <v>1.792</v>
      </c>
      <c r="D32" s="0" t="n">
        <v>63</v>
      </c>
      <c r="E32" s="26" t="n">
        <f aca="false">D32/C32^2/10</f>
        <v>1.96184430803571</v>
      </c>
      <c r="G32" s="0" t="s">
        <v>66</v>
      </c>
    </row>
    <row r="33" customFormat="false" ht="15" hidden="false" customHeight="false" outlineLevel="0" collapsed="false">
      <c r="A33" s="0" t="n">
        <v>82</v>
      </c>
      <c r="B33" s="0" t="n">
        <v>0.656</v>
      </c>
      <c r="C33" s="0" t="n">
        <f aca="false">B33*2.8</f>
        <v>1.8368</v>
      </c>
      <c r="D33" s="0" t="n">
        <v>82</v>
      </c>
      <c r="E33" s="26" t="n">
        <f aca="false">D33/C33^2/10</f>
        <v>2.43046913887506</v>
      </c>
    </row>
    <row r="34" customFormat="false" ht="15" hidden="false" customHeight="false" outlineLevel="0" collapsed="false">
      <c r="A34" s="0" t="n">
        <v>82</v>
      </c>
      <c r="B34" s="0" t="n">
        <v>0.654</v>
      </c>
      <c r="C34" s="0" t="n">
        <f aca="false">B34*2.8</f>
        <v>1.8312</v>
      </c>
      <c r="D34" s="0" t="n">
        <v>84</v>
      </c>
      <c r="E34" s="26" t="n">
        <f aca="false">D34/C34^2/10</f>
        <v>2.50499997996</v>
      </c>
    </row>
    <row r="35" customFormat="false" ht="15" hidden="false" customHeight="false" outlineLevel="0" collapsed="false">
      <c r="A35" s="29" t="n">
        <v>45103</v>
      </c>
      <c r="C35" s="0" t="n">
        <f aca="false">B35*2.8</f>
        <v>0</v>
      </c>
      <c r="E35" s="26" t="e">
        <f aca="false">D35/C35^2/10</f>
        <v>#DIV/0!</v>
      </c>
    </row>
    <row r="36" customFormat="false" ht="15" hidden="false" customHeight="false" outlineLevel="0" collapsed="false">
      <c r="A36" s="27" t="n">
        <v>77</v>
      </c>
      <c r="B36" s="0" t="n">
        <v>2.92</v>
      </c>
      <c r="C36" s="0" t="n">
        <f aca="false">B36*2.8</f>
        <v>8.176</v>
      </c>
      <c r="D36" s="0" t="n">
        <v>1660</v>
      </c>
      <c r="E36" s="28" t="n">
        <f aca="false">D36/C36^2/10</f>
        <v>2.48328361181215</v>
      </c>
    </row>
    <row r="37" customFormat="false" ht="15" hidden="false" customHeight="false" outlineLevel="0" collapsed="false">
      <c r="A37" s="0" t="n">
        <v>77</v>
      </c>
      <c r="B37" s="0" t="n">
        <v>2.99</v>
      </c>
      <c r="C37" s="0" t="n">
        <f aca="false">B37*2.8</f>
        <v>8.372</v>
      </c>
      <c r="D37" s="0" t="n">
        <v>1640</v>
      </c>
      <c r="E37" s="26" t="n">
        <f aca="false">D37/C37^2/10</f>
        <v>2.33983594668279</v>
      </c>
    </row>
    <row r="38" customFormat="false" ht="15" hidden="false" customHeight="false" outlineLevel="0" collapsed="false">
      <c r="A38" s="0" t="n">
        <v>77</v>
      </c>
      <c r="B38" s="0" t="n">
        <v>2.99</v>
      </c>
      <c r="C38" s="0" t="n">
        <f aca="false">B38*2.8</f>
        <v>8.372</v>
      </c>
      <c r="D38" s="0" t="n">
        <v>1620</v>
      </c>
      <c r="E38" s="26" t="n">
        <f aca="false">D38/C38^2/10</f>
        <v>2.31130136196714</v>
      </c>
    </row>
    <row r="39" customFormat="false" ht="15" hidden="false" customHeight="false" outlineLevel="0" collapsed="false">
      <c r="B39" s="0" t="n">
        <v>2.98</v>
      </c>
      <c r="C39" s="0" t="n">
        <f aca="false">B39*2.8</f>
        <v>8.344</v>
      </c>
      <c r="D39" s="0" t="n">
        <v>820</v>
      </c>
      <c r="E39" s="26" t="n">
        <f aca="false">D39/C39^2/10</f>
        <v>1.17778294597872</v>
      </c>
    </row>
    <row r="40" customFormat="false" ht="15" hidden="false" customHeight="false" outlineLevel="0" collapsed="false">
      <c r="C40" s="0" t="n">
        <f aca="false">B40*2.8</f>
        <v>0</v>
      </c>
      <c r="E40" s="26" t="e">
        <f aca="false">D40/C40^2/10</f>
        <v>#DIV/0!</v>
      </c>
    </row>
    <row r="41" customFormat="false" ht="15" hidden="false" customHeight="false" outlineLevel="0" collapsed="false">
      <c r="C41" s="0" t="n">
        <f aca="false">B41*2.8</f>
        <v>0</v>
      </c>
      <c r="E41" s="26" t="e">
        <f aca="false">D41/C41^2/10</f>
        <v>#DIV/0!</v>
      </c>
    </row>
    <row r="42" customFormat="false" ht="15" hidden="false" customHeight="false" outlineLevel="0" collapsed="false">
      <c r="C42" s="0" t="n">
        <f aca="false">B42*2.8</f>
        <v>0</v>
      </c>
      <c r="E42" s="26" t="e">
        <f aca="false">D42/C42^2/10</f>
        <v>#DIV/0!</v>
      </c>
    </row>
    <row r="43" customFormat="false" ht="15" hidden="false" customHeight="false" outlineLevel="0" collapsed="false">
      <c r="C43" s="0" t="n">
        <f aca="false">B43*2.8</f>
        <v>0</v>
      </c>
      <c r="E43" s="26" t="e">
        <f aca="false">D43/C43^2/10</f>
        <v>#DIV/0!</v>
      </c>
    </row>
    <row r="44" customFormat="false" ht="15" hidden="false" customHeight="false" outlineLevel="0" collapsed="false">
      <c r="C44" s="0" t="n">
        <f aca="false">B44*2.8</f>
        <v>0</v>
      </c>
      <c r="E44" s="26" t="e">
        <f aca="false">D44/C44^2/10</f>
        <v>#DIV/0!</v>
      </c>
    </row>
    <row r="45" customFormat="false" ht="15" hidden="false" customHeight="false" outlineLevel="0" collapsed="false">
      <c r="E45" s="26" t="e">
        <f aca="false">D45/C45^2/10</f>
        <v>#DIV/0!</v>
      </c>
    </row>
    <row r="46" customFormat="false" ht="15" hidden="false" customHeight="false" outlineLevel="0" collapsed="false">
      <c r="E46" s="26" t="e">
        <f aca="false">D46/C46^2/10</f>
        <v>#DIV/0!</v>
      </c>
    </row>
    <row r="47" customFormat="false" ht="15" hidden="false" customHeight="false" outlineLevel="0" collapsed="false">
      <c r="E47" s="26" t="e">
        <f aca="false">D47/C47^2/10</f>
        <v>#DIV/0!</v>
      </c>
    </row>
    <row r="48" customFormat="false" ht="15" hidden="false" customHeight="false" outlineLevel="0" collapsed="false">
      <c r="E48" s="26" t="e">
        <f aca="false">D48/C48^2/10</f>
        <v>#DIV/0!</v>
      </c>
    </row>
    <row r="49" customFormat="false" ht="15" hidden="false" customHeight="false" outlineLevel="0" collapsed="false">
      <c r="E49" s="26" t="e">
        <f aca="false">D49/C49^2/10</f>
        <v>#DIV/0!</v>
      </c>
    </row>
    <row r="50" customFormat="false" ht="15" hidden="false" customHeight="false" outlineLevel="0" collapsed="false">
      <c r="E50" s="26" t="e">
        <f aca="false">D50/C50^2/10</f>
        <v>#DIV/0!</v>
      </c>
    </row>
    <row r="51" customFormat="false" ht="15" hidden="false" customHeight="false" outlineLevel="0" collapsed="false">
      <c r="E51" s="26" t="e">
        <f aca="false">D51/C51^2/10</f>
        <v>#DIV/0!</v>
      </c>
    </row>
    <row r="52" customFormat="false" ht="15" hidden="false" customHeight="false" outlineLevel="0" collapsed="false">
      <c r="E52" s="26" t="e">
        <f aca="false">D52/C52^2/10</f>
        <v>#DIV/0!</v>
      </c>
    </row>
    <row r="53" customFormat="false" ht="15" hidden="false" customHeight="false" outlineLevel="0" collapsed="false">
      <c r="E53" s="26" t="e">
        <f aca="false">D53/C53^2/10</f>
        <v>#DIV/0!</v>
      </c>
    </row>
    <row r="54" customFormat="false" ht="15" hidden="false" customHeight="false" outlineLevel="0" collapsed="false">
      <c r="E54" s="26" t="e">
        <f aca="false">D54/C54^2/10</f>
        <v>#DIV/0!</v>
      </c>
    </row>
    <row r="55" customFormat="false" ht="15" hidden="false" customHeight="false" outlineLevel="0" collapsed="false">
      <c r="E55" s="26" t="e">
        <f aca="false">D55/C55^2/10</f>
        <v>#DIV/0!</v>
      </c>
    </row>
    <row r="56" customFormat="false" ht="15" hidden="false" customHeight="false" outlineLevel="0" collapsed="false">
      <c r="E56" s="26" t="e">
        <f aca="false">D56/C56^2/10</f>
        <v>#DIV/0!</v>
      </c>
    </row>
    <row r="57" customFormat="false" ht="15" hidden="false" customHeight="false" outlineLevel="0" collapsed="false">
      <c r="E57" s="26" t="e">
        <f aca="false">D57/C57^2/10</f>
        <v>#DIV/0!</v>
      </c>
    </row>
    <row r="58" customFormat="false" ht="15" hidden="false" customHeight="false" outlineLevel="0" collapsed="false">
      <c r="E58" s="26" t="e">
        <f aca="false">D58/C58^2/10</f>
        <v>#DIV/0!</v>
      </c>
    </row>
    <row r="59" customFormat="false" ht="15" hidden="false" customHeight="false" outlineLevel="0" collapsed="false">
      <c r="E59" s="26" t="e">
        <f aca="false">D59/C59^2/10</f>
        <v>#DIV/0!</v>
      </c>
    </row>
    <row r="60" customFormat="false" ht="15" hidden="false" customHeight="false" outlineLevel="0" collapsed="false">
      <c r="E60" s="26" t="e">
        <f aca="false">D60/C60^2/10</f>
        <v>#DIV/0!</v>
      </c>
    </row>
    <row r="61" customFormat="false" ht="15" hidden="false" customHeight="false" outlineLevel="0" collapsed="false">
      <c r="E61" s="26" t="e">
        <f aca="false">D61/C61^2/10</f>
        <v>#DIV/0!</v>
      </c>
    </row>
    <row r="62" customFormat="false" ht="15" hidden="false" customHeight="false" outlineLevel="0" collapsed="false">
      <c r="E62" s="26" t="e">
        <f aca="false">D62/C62^2/10</f>
        <v>#DIV/0!</v>
      </c>
    </row>
    <row r="63" customFormat="false" ht="15" hidden="false" customHeight="false" outlineLevel="0" collapsed="false">
      <c r="E63" s="26" t="e">
        <f aca="false">D63/C63^2/10</f>
        <v>#DIV/0!</v>
      </c>
    </row>
    <row r="64" customFormat="false" ht="15" hidden="false" customHeight="false" outlineLevel="0" collapsed="false">
      <c r="E64" s="26" t="e">
        <f aca="false">D64/C64^2/10</f>
        <v>#DIV/0!</v>
      </c>
    </row>
    <row r="65" customFormat="false" ht="15" hidden="false" customHeight="false" outlineLevel="0" collapsed="false">
      <c r="E65" s="26" t="e">
        <f aca="false">D65/C65^2/10</f>
        <v>#DIV/0!</v>
      </c>
    </row>
    <row r="66" customFormat="false" ht="15" hidden="false" customHeight="false" outlineLevel="0" collapsed="false">
      <c r="E66" s="26" t="e">
        <f aca="false">D66/C66^2/10</f>
        <v>#DIV/0!</v>
      </c>
    </row>
    <row r="67" customFormat="false" ht="15" hidden="false" customHeight="false" outlineLevel="0" collapsed="false">
      <c r="E67" s="26" t="e">
        <f aca="false">D67/C67^2/10</f>
        <v>#DIV/0!</v>
      </c>
    </row>
    <row r="68" customFormat="false" ht="15" hidden="false" customHeight="false" outlineLevel="0" collapsed="false">
      <c r="E68" s="26" t="e">
        <f aca="false">D68/C68^2/10</f>
        <v>#DIV/0!</v>
      </c>
    </row>
    <row r="69" customFormat="false" ht="15" hidden="false" customHeight="false" outlineLevel="0" collapsed="false">
      <c r="E69" s="26" t="e">
        <f aca="false">D69/C69^2/10</f>
        <v>#DIV/0!</v>
      </c>
    </row>
    <row r="70" customFormat="false" ht="15" hidden="false" customHeight="false" outlineLevel="0" collapsed="false">
      <c r="E70" s="26" t="e">
        <f aca="false">D70/C70^2/10</f>
        <v>#DIV/0!</v>
      </c>
    </row>
    <row r="71" customFormat="false" ht="15" hidden="false" customHeight="false" outlineLevel="0" collapsed="false">
      <c r="E71" s="26" t="e">
        <f aca="false">D71/C71^2/10</f>
        <v>#DIV/0!</v>
      </c>
    </row>
    <row r="72" customFormat="false" ht="15" hidden="false" customHeight="false" outlineLevel="0" collapsed="false">
      <c r="E72" s="26" t="e">
        <f aca="false">D72/C72^2/10</f>
        <v>#DIV/0!</v>
      </c>
    </row>
    <row r="73" customFormat="false" ht="15" hidden="false" customHeight="false" outlineLevel="0" collapsed="false">
      <c r="E73" s="26" t="e">
        <f aca="false">D73/C73^2/10</f>
        <v>#DIV/0!</v>
      </c>
    </row>
    <row r="74" customFormat="false" ht="15" hidden="false" customHeight="false" outlineLevel="0" collapsed="false">
      <c r="E74" s="26" t="e">
        <f aca="false">D74/C74^2/10</f>
        <v>#DIV/0!</v>
      </c>
    </row>
    <row r="75" customFormat="false" ht="15" hidden="false" customHeight="false" outlineLevel="0" collapsed="false">
      <c r="E75" s="26" t="e">
        <f aca="false">D75/C75^2/10</f>
        <v>#DIV/0!</v>
      </c>
    </row>
    <row r="76" customFormat="false" ht="15" hidden="false" customHeight="false" outlineLevel="0" collapsed="false">
      <c r="E76" s="26" t="e">
        <f aca="false">D76/C76^2/10</f>
        <v>#DIV/0!</v>
      </c>
    </row>
    <row r="77" customFormat="false" ht="15" hidden="false" customHeight="false" outlineLevel="0" collapsed="false">
      <c r="E77" s="26" t="e">
        <f aca="false">D77/C77^2/10</f>
        <v>#DIV/0!</v>
      </c>
    </row>
    <row r="78" customFormat="false" ht="15" hidden="false" customHeight="false" outlineLevel="0" collapsed="false">
      <c r="E78" s="26" t="e">
        <f aca="false">D78/C78^2/10</f>
        <v>#DIV/0!</v>
      </c>
    </row>
    <row r="79" customFormat="false" ht="15" hidden="false" customHeight="false" outlineLevel="0" collapsed="false">
      <c r="E79" s="26" t="e">
        <f aca="false">D79/C79^2/10</f>
        <v>#DIV/0!</v>
      </c>
    </row>
    <row r="80" customFormat="false" ht="15" hidden="false" customHeight="false" outlineLevel="0" collapsed="false">
      <c r="E80" s="26" t="e">
        <f aca="false">D80/C80^2/10</f>
        <v>#DIV/0!</v>
      </c>
    </row>
    <row r="81" customFormat="false" ht="15" hidden="false" customHeight="false" outlineLevel="0" collapsed="false">
      <c r="E81" s="26" t="e">
        <f aca="false">D81/C81^2/10</f>
        <v>#DIV/0!</v>
      </c>
    </row>
    <row r="82" customFormat="false" ht="15" hidden="false" customHeight="false" outlineLevel="0" collapsed="false">
      <c r="E82" s="26" t="e">
        <f aca="false">D82/C82^2/10</f>
        <v>#DIV/0!</v>
      </c>
    </row>
    <row r="83" customFormat="false" ht="15" hidden="false" customHeight="false" outlineLevel="0" collapsed="false">
      <c r="E83" s="26" t="e">
        <f aca="false">D83/C83^2/10</f>
        <v>#DIV/0!</v>
      </c>
    </row>
    <row r="84" customFormat="false" ht="15" hidden="false" customHeight="false" outlineLevel="0" collapsed="false">
      <c r="E84" s="26" t="e">
        <f aca="false">D84/C84^2/10</f>
        <v>#DIV/0!</v>
      </c>
    </row>
    <row r="85" customFormat="false" ht="15" hidden="false" customHeight="false" outlineLevel="0" collapsed="false">
      <c r="E85" s="26" t="e">
        <f aca="false">D85/C85^2/10</f>
        <v>#DIV/0!</v>
      </c>
    </row>
    <row r="86" customFormat="false" ht="15" hidden="false" customHeight="false" outlineLevel="0" collapsed="false">
      <c r="E86" s="26" t="e">
        <f aca="false">D86/C86^2/10</f>
        <v>#DIV/0!</v>
      </c>
    </row>
    <row r="87" customFormat="false" ht="15" hidden="false" customHeight="false" outlineLevel="0" collapsed="false">
      <c r="E87" s="26" t="e">
        <f aca="false">D87/C87^2/10</f>
        <v>#DIV/0!</v>
      </c>
    </row>
    <row r="88" customFormat="false" ht="15" hidden="false" customHeight="false" outlineLevel="0" collapsed="false">
      <c r="E88" s="26" t="e">
        <f aca="false">D88/C88^2/10</f>
        <v>#DIV/0!</v>
      </c>
    </row>
    <row r="89" customFormat="false" ht="15" hidden="false" customHeight="false" outlineLevel="0" collapsed="false">
      <c r="E89" s="26" t="e">
        <f aca="false">D89/C89^2/10</f>
        <v>#DIV/0!</v>
      </c>
    </row>
    <row r="90" customFormat="false" ht="15" hidden="false" customHeight="false" outlineLevel="0" collapsed="false">
      <c r="E90" s="26" t="e">
        <f aca="false">D90/C90^2/10</f>
        <v>#DIV/0!</v>
      </c>
    </row>
    <row r="91" customFormat="false" ht="15" hidden="false" customHeight="false" outlineLevel="0" collapsed="false">
      <c r="E91" s="26" t="e">
        <f aca="false">D91/C91^2/10</f>
        <v>#DIV/0!</v>
      </c>
    </row>
    <row r="92" customFormat="false" ht="15" hidden="false" customHeight="false" outlineLevel="0" collapsed="false">
      <c r="E92" s="26" t="e">
        <f aca="false">D92/C92^2/10</f>
        <v>#DIV/0!</v>
      </c>
    </row>
    <row r="93" customFormat="false" ht="15" hidden="false" customHeight="false" outlineLevel="0" collapsed="false">
      <c r="E93" s="26" t="e">
        <f aca="false">D93/C93^2/10</f>
        <v>#DIV/0!</v>
      </c>
    </row>
    <row r="94" customFormat="false" ht="15" hidden="false" customHeight="false" outlineLevel="0" collapsed="false">
      <c r="E94" s="26" t="e">
        <f aca="false">D94/C94^2/10</f>
        <v>#DIV/0!</v>
      </c>
    </row>
    <row r="95" customFormat="false" ht="15" hidden="false" customHeight="false" outlineLevel="0" collapsed="false">
      <c r="E95" s="26" t="e">
        <f aca="false">D95/C95^2/10</f>
        <v>#DIV/0!</v>
      </c>
    </row>
    <row r="96" customFormat="false" ht="15" hidden="false" customHeight="false" outlineLevel="0" collapsed="false">
      <c r="E96" s="26" t="e">
        <f aca="false">D96/C96^2/10</f>
        <v>#DIV/0!</v>
      </c>
    </row>
    <row r="97" customFormat="false" ht="15" hidden="false" customHeight="false" outlineLevel="0" collapsed="false">
      <c r="E97" s="26" t="e">
        <f aca="false">D97/C97^2/10</f>
        <v>#DIV/0!</v>
      </c>
    </row>
    <row r="98" customFormat="false" ht="15" hidden="false" customHeight="false" outlineLevel="0" collapsed="false">
      <c r="E98" s="26" t="e">
        <f aca="false">D98/C98^2/10</f>
        <v>#DIV/0!</v>
      </c>
    </row>
    <row r="99" customFormat="false" ht="15" hidden="false" customHeight="false" outlineLevel="0" collapsed="false">
      <c r="E99" s="26" t="e">
        <f aca="false">D99/C99^2/10</f>
        <v>#DIV/0!</v>
      </c>
    </row>
    <row r="100" customFormat="false" ht="15" hidden="false" customHeight="false" outlineLevel="0" collapsed="false">
      <c r="E100" s="26" t="e">
        <f aca="false">D100/C100^2/10</f>
        <v>#DIV/0!</v>
      </c>
    </row>
    <row r="101" customFormat="false" ht="15" hidden="false" customHeight="false" outlineLevel="0" collapsed="false">
      <c r="E101" s="26" t="e">
        <f aca="false">D101/C101^2/10</f>
        <v>#DIV/0!</v>
      </c>
    </row>
    <row r="102" customFormat="false" ht="15" hidden="false" customHeight="false" outlineLevel="0" collapsed="false">
      <c r="E102" s="26" t="e">
        <f aca="false">D102/C102^2/10</f>
        <v>#DIV/0!</v>
      </c>
    </row>
    <row r="103" customFormat="false" ht="15" hidden="false" customHeight="false" outlineLevel="0" collapsed="false">
      <c r="E103" s="26" t="e">
        <f aca="false">D103/C103^2/10</f>
        <v>#DIV/0!</v>
      </c>
    </row>
    <row r="104" customFormat="false" ht="15" hidden="false" customHeight="false" outlineLevel="0" collapsed="false">
      <c r="E104" s="26" t="e">
        <f aca="false">D104/C104^2/10</f>
        <v>#DIV/0!</v>
      </c>
    </row>
    <row r="105" customFormat="false" ht="15" hidden="false" customHeight="false" outlineLevel="0" collapsed="false">
      <c r="E105" s="26" t="e">
        <f aca="false">D105/C105^2/10</f>
        <v>#DIV/0!</v>
      </c>
    </row>
    <row r="106" customFormat="false" ht="15" hidden="false" customHeight="false" outlineLevel="0" collapsed="false">
      <c r="E106" s="26" t="e">
        <f aca="false">D106/C106^2/10</f>
        <v>#DIV/0!</v>
      </c>
    </row>
    <row r="107" customFormat="false" ht="15" hidden="false" customHeight="false" outlineLevel="0" collapsed="false">
      <c r="E107" s="26" t="e">
        <f aca="false">D107/C107^2/10</f>
        <v>#DIV/0!</v>
      </c>
    </row>
    <row r="108" customFormat="false" ht="15" hidden="false" customHeight="false" outlineLevel="0" collapsed="false">
      <c r="E108" s="26" t="e">
        <f aca="false">D108/C108^2/10</f>
        <v>#DIV/0!</v>
      </c>
    </row>
    <row r="109" customFormat="false" ht="15" hidden="false" customHeight="false" outlineLevel="0" collapsed="false">
      <c r="E109" s="26" t="e">
        <f aca="false">D109/C109^2/10</f>
        <v>#DIV/0!</v>
      </c>
    </row>
    <row r="110" customFormat="false" ht="15" hidden="false" customHeight="false" outlineLevel="0" collapsed="false">
      <c r="E110" s="26" t="e">
        <f aca="false">D110/C110^2/10</f>
        <v>#DIV/0!</v>
      </c>
    </row>
    <row r="111" customFormat="false" ht="15" hidden="false" customHeight="false" outlineLevel="0" collapsed="false">
      <c r="E111" s="26" t="e">
        <f aca="false">D111/C111^2/10</f>
        <v>#DIV/0!</v>
      </c>
    </row>
    <row r="112" customFormat="false" ht="15" hidden="false" customHeight="false" outlineLevel="0" collapsed="false">
      <c r="E112" s="26" t="e">
        <f aca="false">D112/C112^2/10</f>
        <v>#DIV/0!</v>
      </c>
    </row>
    <row r="113" customFormat="false" ht="15" hidden="false" customHeight="false" outlineLevel="0" collapsed="false">
      <c r="E113" s="26" t="e">
        <f aca="false">D113/C113^2/10</f>
        <v>#DIV/0!</v>
      </c>
    </row>
    <row r="114" customFormat="false" ht="15" hidden="false" customHeight="false" outlineLevel="0" collapsed="false">
      <c r="E114" s="26" t="e">
        <f aca="false">D114/C114^2/10</f>
        <v>#DIV/0!</v>
      </c>
    </row>
    <row r="115" customFormat="false" ht="15" hidden="false" customHeight="false" outlineLevel="0" collapsed="false">
      <c r="E115" s="26" t="e">
        <f aca="false">D115/C115^2/10</f>
        <v>#DIV/0!</v>
      </c>
    </row>
    <row r="116" customFormat="false" ht="15" hidden="false" customHeight="false" outlineLevel="0" collapsed="false">
      <c r="E116" s="26" t="e">
        <f aca="false">D116/C116^2/10</f>
        <v>#DIV/0!</v>
      </c>
    </row>
    <row r="117" customFormat="false" ht="15" hidden="false" customHeight="false" outlineLevel="0" collapsed="false">
      <c r="E117" s="26" t="e">
        <f aca="false">D117/C117^2/10</f>
        <v>#DIV/0!</v>
      </c>
    </row>
    <row r="118" customFormat="false" ht="15" hidden="false" customHeight="false" outlineLevel="0" collapsed="false">
      <c r="E118" s="26" t="e">
        <f aca="false">D118/C118^2/10</f>
        <v>#DIV/0!</v>
      </c>
    </row>
    <row r="119" customFormat="false" ht="15" hidden="false" customHeight="false" outlineLevel="0" collapsed="false">
      <c r="E119" s="26" t="e">
        <f aca="false">D119/C119^2/10</f>
        <v>#DIV/0!</v>
      </c>
    </row>
    <row r="120" customFormat="false" ht="15" hidden="false" customHeight="false" outlineLevel="0" collapsed="false">
      <c r="E120" s="26" t="e">
        <f aca="false">D120/C120^2/10</f>
        <v>#DIV/0!</v>
      </c>
    </row>
    <row r="121" customFormat="false" ht="15" hidden="false" customHeight="false" outlineLevel="0" collapsed="false">
      <c r="E121" s="26" t="e">
        <f aca="false">D121/C121^2/10</f>
        <v>#DIV/0!</v>
      </c>
    </row>
    <row r="122" customFormat="false" ht="15" hidden="false" customHeight="false" outlineLevel="0" collapsed="false">
      <c r="E122" s="26" t="e">
        <f aca="false">D122/C122^2/10</f>
        <v>#DIV/0!</v>
      </c>
    </row>
    <row r="123" customFormat="false" ht="15" hidden="false" customHeight="false" outlineLevel="0" collapsed="false">
      <c r="E123" s="26" t="e">
        <f aca="false">D123/C123^2/10</f>
        <v>#DIV/0!</v>
      </c>
    </row>
    <row r="124" customFormat="false" ht="15" hidden="false" customHeight="false" outlineLevel="0" collapsed="false">
      <c r="E124" s="26" t="e">
        <f aca="false">D124/C124^2/10</f>
        <v>#DIV/0!</v>
      </c>
    </row>
    <row r="125" customFormat="false" ht="15" hidden="false" customHeight="false" outlineLevel="0" collapsed="false">
      <c r="E125" s="26" t="e">
        <f aca="false">D125/C125^2/10</f>
        <v>#DIV/0!</v>
      </c>
    </row>
    <row r="126" customFormat="false" ht="15" hidden="false" customHeight="false" outlineLevel="0" collapsed="false">
      <c r="E126" s="26" t="e">
        <f aca="false">D126/C126^2/10</f>
        <v>#DIV/0!</v>
      </c>
    </row>
    <row r="127" customFormat="false" ht="15" hidden="false" customHeight="false" outlineLevel="0" collapsed="false">
      <c r="E127" s="26" t="e">
        <f aca="false">D127/C127^2/10</f>
        <v>#DIV/0!</v>
      </c>
    </row>
    <row r="128" customFormat="false" ht="15" hidden="false" customHeight="false" outlineLevel="0" collapsed="false">
      <c r="E128" s="26" t="e">
        <f aca="false">D128/C128^2/10</f>
        <v>#DIV/0!</v>
      </c>
    </row>
    <row r="129" customFormat="false" ht="15" hidden="false" customHeight="false" outlineLevel="0" collapsed="false">
      <c r="E129" s="26" t="e">
        <f aca="false">D129/C129^2/10</f>
        <v>#DIV/0!</v>
      </c>
    </row>
    <row r="130" customFormat="false" ht="15" hidden="false" customHeight="false" outlineLevel="0" collapsed="false">
      <c r="E130" s="26" t="e">
        <f aca="false">D130/C130^2/10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58</v>
      </c>
      <c r="B1" s="0" t="s">
        <v>59</v>
      </c>
      <c r="C1" s="0" t="s">
        <v>20</v>
      </c>
      <c r="D1" s="0" t="s">
        <v>53</v>
      </c>
      <c r="E1" s="0" t="s">
        <v>60</v>
      </c>
      <c r="J1" s="0" t="s">
        <v>58</v>
      </c>
      <c r="K1" s="0" t="s">
        <v>59</v>
      </c>
      <c r="L1" s="0" t="s">
        <v>67</v>
      </c>
      <c r="M1" s="0" t="s">
        <v>53</v>
      </c>
      <c r="N1" s="0" t="s">
        <v>60</v>
      </c>
    </row>
    <row r="2" customFormat="false" ht="15" hidden="false" customHeight="false" outlineLevel="0" collapsed="false">
      <c r="A2" s="0" t="n">
        <v>2</v>
      </c>
      <c r="B2" s="0" t="n">
        <f aca="false">A2*2.8</f>
        <v>5.6</v>
      </c>
      <c r="D2" s="0" t="n">
        <v>260</v>
      </c>
      <c r="E2" s="26" t="n">
        <f aca="false">D2/B2^2/10</f>
        <v>0.829081632653061</v>
      </c>
      <c r="K2" s="0" t="n">
        <f aca="false">J2*2.8</f>
        <v>0</v>
      </c>
      <c r="N2" s="26" t="e">
        <f aca="false">M2/K2^2/10</f>
        <v>#DIV/0!</v>
      </c>
    </row>
    <row r="3" customFormat="false" ht="15" hidden="false" customHeight="false" outlineLevel="0" collapsed="false">
      <c r="A3" s="0" t="n">
        <v>0.37</v>
      </c>
      <c r="B3" s="0" t="n">
        <f aca="false">A3*2.8</f>
        <v>1.036</v>
      </c>
      <c r="C3" s="0" t="s">
        <v>68</v>
      </c>
      <c r="D3" s="0" t="n">
        <v>1.25</v>
      </c>
      <c r="E3" s="26" t="n">
        <f aca="false">D3/B3^2/10</f>
        <v>0.11646367823974</v>
      </c>
      <c r="K3" s="0" t="n">
        <f aca="false">J3*2.8</f>
        <v>0</v>
      </c>
      <c r="N3" s="26" t="e">
        <f aca="false">M3/K3^2/10</f>
        <v>#DIV/0!</v>
      </c>
    </row>
    <row r="4" customFormat="false" ht="15" hidden="false" customHeight="false" outlineLevel="0" collapsed="false">
      <c r="A4" s="0" t="n">
        <v>2.1</v>
      </c>
      <c r="B4" s="0" t="n">
        <f aca="false">A4*2.8</f>
        <v>5.88</v>
      </c>
      <c r="C4" s="0" t="n">
        <v>75</v>
      </c>
      <c r="D4" s="0" t="n">
        <v>600</v>
      </c>
      <c r="E4" s="26" t="n">
        <f aca="false">D4/B4^2/10</f>
        <v>1.73538803276413</v>
      </c>
      <c r="K4" s="0" t="n">
        <f aca="false">J4*2.8</f>
        <v>0</v>
      </c>
      <c r="N4" s="26" t="e">
        <f aca="false">M4/K4^2/10</f>
        <v>#DIV/0!</v>
      </c>
    </row>
    <row r="5" customFormat="false" ht="15" hidden="false" customHeight="false" outlineLevel="0" collapsed="false">
      <c r="A5" s="0" t="n">
        <v>1.08</v>
      </c>
      <c r="B5" s="0" t="n">
        <f aca="false">A5*2.8</f>
        <v>3.024</v>
      </c>
      <c r="C5" s="0" t="n">
        <v>80</v>
      </c>
      <c r="D5" s="0" t="n">
        <v>67</v>
      </c>
      <c r="E5" s="26" t="n">
        <f aca="false">D5/B5^2/10</f>
        <v>0.732674757145657</v>
      </c>
      <c r="K5" s="0" t="n">
        <f aca="false">J5*2.8</f>
        <v>0</v>
      </c>
      <c r="N5" s="26" t="e">
        <f aca="false">M5/K5^2/10</f>
        <v>#DIV/0!</v>
      </c>
    </row>
    <row r="6" customFormat="false" ht="15" hidden="false" customHeight="false" outlineLevel="0" collapsed="false">
      <c r="A6" s="0" t="n">
        <v>3</v>
      </c>
      <c r="B6" s="0" t="n">
        <f aca="false">A6*2.8</f>
        <v>8.4</v>
      </c>
      <c r="C6" s="0" t="n">
        <v>75</v>
      </c>
      <c r="E6" s="26"/>
      <c r="G6" s="0" t="s">
        <v>69</v>
      </c>
      <c r="K6" s="0" t="n">
        <f aca="false">J6*2.8</f>
        <v>0</v>
      </c>
      <c r="N6" s="26" t="e">
        <f aca="false">M6/K6^2/10</f>
        <v>#DIV/0!</v>
      </c>
    </row>
    <row r="7" customFormat="false" ht="15" hidden="false" customHeight="false" outlineLevel="0" collapsed="false">
      <c r="A7" s="0" t="n">
        <v>3.05</v>
      </c>
      <c r="B7" s="0" t="n">
        <f aca="false">A7*2.8</f>
        <v>8.54</v>
      </c>
      <c r="C7" s="0" t="n">
        <v>75</v>
      </c>
      <c r="D7" s="0" t="n">
        <v>864</v>
      </c>
      <c r="E7" s="26" t="n">
        <f aca="false">D7/B7^2/10</f>
        <v>1.1846716649573</v>
      </c>
      <c r="K7" s="0" t="n">
        <f aca="false">J7*2.8</f>
        <v>0</v>
      </c>
      <c r="N7" s="26" t="e">
        <f aca="false">M7/K7^2/10</f>
        <v>#DIV/0!</v>
      </c>
    </row>
    <row r="8" customFormat="false" ht="15" hidden="false" customHeight="false" outlineLevel="0" collapsed="false">
      <c r="A8" s="0" t="n">
        <v>3.05</v>
      </c>
      <c r="B8" s="0" t="n">
        <f aca="false">A8*2.8</f>
        <v>8.54</v>
      </c>
      <c r="C8" s="0" t="n">
        <v>75</v>
      </c>
      <c r="D8" s="0" t="n">
        <v>855</v>
      </c>
      <c r="E8" s="26" t="n">
        <f aca="false">D8/B8^2/10</f>
        <v>1.172331335114</v>
      </c>
      <c r="K8" s="0" t="n">
        <f aca="false">J8*2.8</f>
        <v>0</v>
      </c>
      <c r="N8" s="26" t="e">
        <f aca="false">M8/K8^2/10</f>
        <v>#DIV/0!</v>
      </c>
    </row>
    <row r="9" customFormat="false" ht="15" hidden="false" customHeight="false" outlineLevel="0" collapsed="false">
      <c r="A9" s="0" t="n">
        <v>3</v>
      </c>
      <c r="B9" s="0" t="n">
        <f aca="false">A9*2.8</f>
        <v>8.4</v>
      </c>
      <c r="C9" s="0" t="n">
        <v>75.1</v>
      </c>
      <c r="D9" s="0" t="n">
        <v>850</v>
      </c>
      <c r="E9" s="26" t="n">
        <f aca="false">D9/B9^2/10</f>
        <v>1.2046485260771</v>
      </c>
      <c r="K9" s="0" t="n">
        <f aca="false">J9*2.8</f>
        <v>0</v>
      </c>
      <c r="N9" s="26" t="e">
        <f aca="false">M9/K9^2/10</f>
        <v>#DIV/0!</v>
      </c>
    </row>
    <row r="10" customFormat="false" ht="15" hidden="false" customHeight="false" outlineLevel="0" collapsed="false">
      <c r="A10" s="0" t="n">
        <v>3</v>
      </c>
      <c r="B10" s="0" t="n">
        <f aca="false">A10*2.8</f>
        <v>8.4</v>
      </c>
      <c r="C10" s="0" t="n">
        <v>75.2</v>
      </c>
      <c r="D10" s="0" t="n">
        <v>840</v>
      </c>
      <c r="E10" s="26" t="n">
        <f aca="false">D10/B10^2/10</f>
        <v>1.19047619047619</v>
      </c>
      <c r="K10" s="0" t="n">
        <f aca="false">J10*2.8</f>
        <v>0</v>
      </c>
      <c r="N10" s="26" t="e">
        <f aca="false">M10/K10^2/10</f>
        <v>#DIV/0!</v>
      </c>
    </row>
    <row r="11" customFormat="false" ht="15" hidden="false" customHeight="false" outlineLevel="0" collapsed="false">
      <c r="A11" s="0" t="n">
        <v>3.03</v>
      </c>
      <c r="B11" s="0" t="n">
        <f aca="false">A11*2.8</f>
        <v>8.484</v>
      </c>
      <c r="C11" s="0" t="n">
        <v>75.3</v>
      </c>
      <c r="D11" s="0" t="n">
        <v>825</v>
      </c>
      <c r="E11" s="26" t="n">
        <f aca="false">D11/B11^2/10</f>
        <v>1.14617947953615</v>
      </c>
      <c r="K11" s="0" t="n">
        <f aca="false">J11*2.8</f>
        <v>0</v>
      </c>
      <c r="N11" s="26" t="e">
        <f aca="false">M11/K11^2/10</f>
        <v>#DIV/0!</v>
      </c>
    </row>
    <row r="12" customFormat="false" ht="15" hidden="false" customHeight="false" outlineLevel="0" collapsed="false">
      <c r="A12" s="0" t="n">
        <v>2.97</v>
      </c>
      <c r="B12" s="0" t="n">
        <f aca="false">A12*2.8</f>
        <v>8.316</v>
      </c>
      <c r="C12" s="0" t="n">
        <v>75.4</v>
      </c>
      <c r="D12" s="0" t="n">
        <v>798</v>
      </c>
      <c r="E12" s="26" t="n">
        <f aca="false">D12/B12^2/10</f>
        <v>1.15391529532944</v>
      </c>
      <c r="K12" s="0" t="n">
        <f aca="false">J12*2.8</f>
        <v>0</v>
      </c>
      <c r="N12" s="26" t="e">
        <f aca="false">M12/K12^2/10</f>
        <v>#DIV/0!</v>
      </c>
    </row>
    <row r="13" customFormat="false" ht="15" hidden="false" customHeight="false" outlineLevel="0" collapsed="false">
      <c r="A13" s="0" t="n">
        <v>2.95</v>
      </c>
      <c r="B13" s="0" t="n">
        <f aca="false">A13*2.8</f>
        <v>8.26</v>
      </c>
      <c r="C13" s="0" t="n">
        <v>75.6</v>
      </c>
      <c r="D13" s="0" t="n">
        <v>790</v>
      </c>
      <c r="E13" s="26" t="n">
        <f aca="false">D13/B13^2/10</f>
        <v>1.15788918267681</v>
      </c>
      <c r="K13" s="0" t="n">
        <f aca="false">J13*2.8</f>
        <v>0</v>
      </c>
      <c r="N13" s="26" t="e">
        <f aca="false">M13/K13^2/10</f>
        <v>#DIV/0!</v>
      </c>
    </row>
    <row r="14" customFormat="false" ht="15" hidden="false" customHeight="false" outlineLevel="0" collapsed="false">
      <c r="A14" s="0" t="n">
        <v>2.98</v>
      </c>
      <c r="B14" s="0" t="n">
        <f aca="false">A14*2.8</f>
        <v>8.344</v>
      </c>
      <c r="C14" s="0" t="n">
        <v>75.6</v>
      </c>
      <c r="D14" s="0" t="n">
        <v>795</v>
      </c>
      <c r="E14" s="26" t="n">
        <f aca="false">D14/B14^2/10</f>
        <v>1.14187492933302</v>
      </c>
      <c r="K14" s="0" t="n">
        <f aca="false">J14*2.8</f>
        <v>0</v>
      </c>
      <c r="N14" s="26" t="e">
        <f aca="false">M14/K14^2/10</f>
        <v>#DIV/0!</v>
      </c>
    </row>
    <row r="15" customFormat="false" ht="15" hidden="false" customHeight="false" outlineLevel="0" collapsed="false">
      <c r="A15" s="0" t="n">
        <v>2.96</v>
      </c>
      <c r="B15" s="0" t="n">
        <f aca="false">A15*2.8</f>
        <v>8.288</v>
      </c>
      <c r="C15" s="0" t="n">
        <v>75.6</v>
      </c>
      <c r="D15" s="0" t="n">
        <v>793</v>
      </c>
      <c r="E15" s="26" t="n">
        <f aca="false">D15/B15^2/10</f>
        <v>1.15444621055142</v>
      </c>
      <c r="K15" s="0" t="n">
        <f aca="false">J15*2.8</f>
        <v>0</v>
      </c>
      <c r="N15" s="26" t="e">
        <f aca="false">M15/K15^2/10</f>
        <v>#DIV/0!</v>
      </c>
    </row>
    <row r="16" customFormat="false" ht="15" hidden="false" customHeight="false" outlineLevel="0" collapsed="false">
      <c r="A16" s="0" t="n">
        <v>3.06</v>
      </c>
      <c r="B16" s="0" t="n">
        <f aca="false">A16*2.8</f>
        <v>8.568</v>
      </c>
      <c r="C16" s="0" t="n">
        <v>75.8</v>
      </c>
      <c r="D16" s="0" t="n">
        <v>780</v>
      </c>
      <c r="E16" s="26" t="n">
        <f aca="false">D16/B16^2/10</f>
        <v>1.06251650987192</v>
      </c>
      <c r="K16" s="0" t="n">
        <f aca="false">J16*2.8</f>
        <v>0</v>
      </c>
      <c r="N16" s="26" t="e">
        <f aca="false">M16/K16^2/10</f>
        <v>#DIV/0!</v>
      </c>
    </row>
    <row r="17" customFormat="false" ht="15" hidden="false" customHeight="false" outlineLevel="0" collapsed="false">
      <c r="A17" s="0" t="n">
        <v>3.07</v>
      </c>
      <c r="B17" s="0" t="n">
        <f aca="false">A17*2.8</f>
        <v>8.596</v>
      </c>
      <c r="C17" s="0" t="n">
        <v>76</v>
      </c>
      <c r="D17" s="0" t="n">
        <v>740</v>
      </c>
      <c r="E17" s="26" t="n">
        <f aca="false">D17/B17^2/10</f>
        <v>1.00147221829453</v>
      </c>
      <c r="K17" s="0" t="n">
        <f aca="false">J17*2.8</f>
        <v>0</v>
      </c>
      <c r="N17" s="26" t="e">
        <f aca="false">M17/K17^2/10</f>
        <v>#DIV/0!</v>
      </c>
    </row>
    <row r="18" customFormat="false" ht="15" hidden="false" customHeight="false" outlineLevel="0" collapsed="false">
      <c r="A18" s="0" t="n">
        <v>3.08</v>
      </c>
      <c r="B18" s="0" t="n">
        <f aca="false">A18*2.8</f>
        <v>8.624</v>
      </c>
      <c r="C18" s="0" t="n">
        <v>76</v>
      </c>
      <c r="D18" s="0" t="n">
        <v>733</v>
      </c>
      <c r="E18" s="26" t="n">
        <f aca="false">D18/B18^2/10</f>
        <v>0.985567738648841</v>
      </c>
      <c r="K18" s="0" t="n">
        <f aca="false">J18*2.8</f>
        <v>0</v>
      </c>
      <c r="N18" s="26" t="e">
        <f aca="false">M18/K18^2/10</f>
        <v>#DIV/0!</v>
      </c>
    </row>
    <row r="19" customFormat="false" ht="15" hidden="false" customHeight="false" outlineLevel="0" collapsed="false">
      <c r="A19" s="0" t="n">
        <v>2.97</v>
      </c>
      <c r="B19" s="0" t="n">
        <f aca="false">A19*2.8</f>
        <v>8.316</v>
      </c>
      <c r="C19" s="0" t="n">
        <v>76.5</v>
      </c>
      <c r="D19" s="0" t="n">
        <v>600</v>
      </c>
      <c r="E19" s="26" t="n">
        <f aca="false">D19/B19^2/10</f>
        <v>0.867605485210103</v>
      </c>
      <c r="K19" s="0" t="n">
        <f aca="false">J19*2.8</f>
        <v>0</v>
      </c>
      <c r="N19" s="26" t="e">
        <f aca="false">M19/K19^2/10</f>
        <v>#DIV/0!</v>
      </c>
    </row>
    <row r="20" customFormat="false" ht="15" hidden="false" customHeight="false" outlineLevel="0" collapsed="false">
      <c r="A20" s="0" t="n">
        <v>3.02</v>
      </c>
      <c r="B20" s="0" t="n">
        <f aca="false">A20*2.8</f>
        <v>8.456</v>
      </c>
      <c r="C20" s="0" t="n">
        <v>77</v>
      </c>
      <c r="D20" s="0" t="n">
        <v>430</v>
      </c>
      <c r="E20" s="26" t="n">
        <f aca="false">D20/B20^2/10</f>
        <v>0.601365496858802</v>
      </c>
      <c r="K20" s="0" t="n">
        <f aca="false">J20*2.8</f>
        <v>0</v>
      </c>
      <c r="N20" s="26" t="e">
        <f aca="false">M20/K20^2/10</f>
        <v>#DIV/0!</v>
      </c>
    </row>
    <row r="21" customFormat="false" ht="15" hidden="false" customHeight="false" outlineLevel="0" collapsed="false">
      <c r="A21" s="0" t="n">
        <v>3.066</v>
      </c>
      <c r="B21" s="0" t="n">
        <f aca="false">A21*2.8</f>
        <v>8.5848</v>
      </c>
      <c r="C21" s="0" t="n">
        <v>77.5</v>
      </c>
      <c r="D21" s="0" t="n">
        <v>228</v>
      </c>
      <c r="E21" s="26" t="n">
        <f aca="false">D21/B21^2/10</f>
        <v>0.309367354311488</v>
      </c>
      <c r="K21" s="0" t="n">
        <f aca="false">J21*2.8</f>
        <v>0</v>
      </c>
      <c r="N21" s="26" t="e">
        <f aca="false">M21/K21^2/10</f>
        <v>#DIV/0!</v>
      </c>
    </row>
    <row r="22" customFormat="false" ht="15" hidden="false" customHeight="false" outlineLevel="0" collapsed="false">
      <c r="A22" s="0" t="n">
        <v>3.07</v>
      </c>
      <c r="B22" s="0" t="n">
        <f aca="false">A22*2.8</f>
        <v>8.596</v>
      </c>
      <c r="C22" s="0" t="n">
        <v>77.5</v>
      </c>
      <c r="D22" s="0" t="n">
        <v>220</v>
      </c>
      <c r="E22" s="26" t="n">
        <f aca="false">D22/B22^2/10</f>
        <v>0.297734983817292</v>
      </c>
      <c r="K22" s="0" t="n">
        <f aca="false">J22*2.8</f>
        <v>0</v>
      </c>
      <c r="N22" s="26" t="e">
        <f aca="false">M22/K22^2/10</f>
        <v>#DIV/0!</v>
      </c>
    </row>
    <row r="23" customFormat="false" ht="15" hidden="false" customHeight="false" outlineLevel="0" collapsed="false">
      <c r="A23" s="0" t="n">
        <v>3.08</v>
      </c>
      <c r="B23" s="0" t="n">
        <f aca="false">A23*2.8</f>
        <v>8.624</v>
      </c>
      <c r="C23" s="0" t="n">
        <v>78</v>
      </c>
      <c r="D23" s="0" t="n">
        <v>117</v>
      </c>
      <c r="E23" s="26" t="n">
        <f aca="false">D23/B23^2/10</f>
        <v>0.157314359375054</v>
      </c>
      <c r="K23" s="0" t="n">
        <f aca="false">J23*2.8</f>
        <v>0</v>
      </c>
      <c r="N23" s="26" t="e">
        <f aca="false">M23/K23^2/10</f>
        <v>#DIV/0!</v>
      </c>
    </row>
    <row r="24" customFormat="false" ht="15" hidden="false" customHeight="false" outlineLevel="0" collapsed="false">
      <c r="A24" s="0" t="n">
        <v>3.065</v>
      </c>
      <c r="B24" s="0" t="n">
        <f aca="false">A24*2.8</f>
        <v>8.582</v>
      </c>
      <c r="C24" s="0" t="n">
        <v>78.5</v>
      </c>
      <c r="D24" s="0" t="n">
        <v>58</v>
      </c>
      <c r="E24" s="26" t="n">
        <f aca="false">D24/B24^2/10</f>
        <v>0.0787500744731308</v>
      </c>
      <c r="K24" s="0" t="n">
        <f aca="false">J24*2.8</f>
        <v>0</v>
      </c>
      <c r="N24" s="26" t="e">
        <f aca="false">M24/K24^2/10</f>
        <v>#DIV/0!</v>
      </c>
    </row>
    <row r="25" customFormat="false" ht="15" hidden="false" customHeight="false" outlineLevel="0" collapsed="false">
      <c r="A25" s="0" t="n">
        <v>3.03</v>
      </c>
      <c r="B25" s="0" t="n">
        <f aca="false">A25*2.8</f>
        <v>8.484</v>
      </c>
      <c r="C25" s="0" t="n">
        <v>79</v>
      </c>
      <c r="D25" s="0" t="n">
        <v>36</v>
      </c>
      <c r="E25" s="26" t="n">
        <f aca="false">D25/B25^2/10</f>
        <v>0.0500151045615776</v>
      </c>
      <c r="K25" s="0" t="n">
        <f aca="false">J25*2.8</f>
        <v>0</v>
      </c>
      <c r="N25" s="26" t="e">
        <f aca="false">M25/K25^2/10</f>
        <v>#DIV/0!</v>
      </c>
    </row>
    <row r="26" customFormat="false" ht="15" hidden="false" customHeight="false" outlineLevel="0" collapsed="false">
      <c r="A26" s="0" t="n">
        <v>3</v>
      </c>
      <c r="B26" s="0" t="n">
        <f aca="false">A26*2.8</f>
        <v>8.4</v>
      </c>
      <c r="C26" s="0" t="n">
        <v>79.5</v>
      </c>
      <c r="D26" s="0" t="n">
        <v>32</v>
      </c>
      <c r="E26" s="26" t="n">
        <f aca="false">D26/B26^2/10</f>
        <v>0.0453514739229025</v>
      </c>
    </row>
    <row r="27" customFormat="false" ht="15" hidden="false" customHeight="false" outlineLevel="0" collapsed="false">
      <c r="A27" s="0" t="n">
        <v>2.98</v>
      </c>
      <c r="B27" s="0" t="n">
        <f aca="false">A27*2.8</f>
        <v>8.344</v>
      </c>
      <c r="C27" s="0" t="n">
        <v>80</v>
      </c>
      <c r="D27" s="0" t="n">
        <v>26</v>
      </c>
      <c r="E27" s="26" t="n">
        <f aca="false">D27/B27^2/10</f>
        <v>0.0373443373115203</v>
      </c>
    </row>
    <row r="28" customFormat="false" ht="15" hidden="false" customHeight="false" outlineLevel="0" collapsed="false">
      <c r="A28" s="0" t="n">
        <v>2.97</v>
      </c>
      <c r="B28" s="0" t="n">
        <f aca="false">A28*2.8</f>
        <v>8.316</v>
      </c>
      <c r="C28" s="0" t="n">
        <v>81</v>
      </c>
      <c r="D28" s="0" t="n">
        <v>18</v>
      </c>
      <c r="E28" s="26" t="n">
        <f aca="false">D28/B28^2/10</f>
        <v>0.0260281645563031</v>
      </c>
    </row>
    <row r="29" customFormat="false" ht="15" hidden="false" customHeight="false" outlineLevel="0" collapsed="false">
      <c r="A29" s="0" t="n">
        <v>2.97</v>
      </c>
      <c r="B29" s="0" t="n">
        <f aca="false">A29*2.8</f>
        <v>8.316</v>
      </c>
      <c r="C29" s="0" t="n">
        <v>82</v>
      </c>
      <c r="D29" s="0" t="n">
        <v>14</v>
      </c>
      <c r="E29" s="26" t="n">
        <f aca="false">D29/B29^2/10</f>
        <v>0.0202441279882357</v>
      </c>
    </row>
    <row r="30" customFormat="false" ht="15" hidden="false" customHeight="false" outlineLevel="0" collapsed="false">
      <c r="A30" s="0" t="n">
        <v>2.98</v>
      </c>
      <c r="B30" s="0" t="n">
        <f aca="false">A30*2.8</f>
        <v>8.344</v>
      </c>
      <c r="C30" s="0" t="n">
        <v>83</v>
      </c>
      <c r="D30" s="0" t="n">
        <v>11</v>
      </c>
      <c r="E30" s="26" t="n">
        <f aca="false">D30/B30^2/10</f>
        <v>0.0157995273241047</v>
      </c>
    </row>
    <row r="31" customFormat="false" ht="15" hidden="false" customHeight="false" outlineLevel="0" collapsed="false">
      <c r="A31" s="0" t="n">
        <v>2.98</v>
      </c>
      <c r="B31" s="0" t="n">
        <f aca="false">A31*2.8</f>
        <v>8.344</v>
      </c>
      <c r="C31" s="0" t="n">
        <v>84</v>
      </c>
      <c r="D31" s="0" t="n">
        <v>10</v>
      </c>
      <c r="E31" s="26" t="n">
        <f aca="false">D31/B31^2/10</f>
        <v>0.014363206658277</v>
      </c>
    </row>
    <row r="32" customFormat="false" ht="15" hidden="false" customHeight="false" outlineLevel="0" collapsed="false">
      <c r="A32" s="0" t="n">
        <v>3</v>
      </c>
      <c r="B32" s="0" t="n">
        <f aca="false">A32*2.8</f>
        <v>8.4</v>
      </c>
      <c r="C32" s="0" t="n">
        <v>86</v>
      </c>
      <c r="D32" s="0" t="n">
        <v>9</v>
      </c>
      <c r="E32" s="26" t="n">
        <f aca="false">D32/B32^2/10</f>
        <v>0.0127551020408163</v>
      </c>
    </row>
    <row r="33" customFormat="false" ht="15" hidden="false" customHeight="false" outlineLevel="0" collapsed="false">
      <c r="A33" s="0" t="n">
        <v>3.01</v>
      </c>
      <c r="B33" s="0" t="n">
        <f aca="false">A33*2.8</f>
        <v>8.428</v>
      </c>
      <c r="C33" s="0" t="n">
        <v>90</v>
      </c>
      <c r="D33" s="0" t="n">
        <v>6</v>
      </c>
      <c r="E33" s="26" t="n">
        <f aca="false">D33/B33^2/10</f>
        <v>0.00844699421031754</v>
      </c>
    </row>
    <row r="34" customFormat="false" ht="15" hidden="false" customHeight="false" outlineLevel="0" collapsed="false">
      <c r="A34" s="0" t="n">
        <v>3.03</v>
      </c>
      <c r="B34" s="0" t="n">
        <f aca="false">A34*2.8</f>
        <v>8.484</v>
      </c>
      <c r="C34" s="0" t="n">
        <v>75</v>
      </c>
      <c r="D34" s="0" t="n">
        <v>627</v>
      </c>
      <c r="E34" s="26" t="n">
        <f aca="false">D34/B34^2/10</f>
        <v>0.871096404447477</v>
      </c>
    </row>
    <row r="35" customFormat="false" ht="15" hidden="false" customHeight="false" outlineLevel="0" collapsed="false">
      <c r="A35" s="0" t="n">
        <v>3.02</v>
      </c>
      <c r="B35" s="0" t="n">
        <f aca="false">A35*2.8</f>
        <v>8.456</v>
      </c>
      <c r="C35" s="0" t="n">
        <v>75.5</v>
      </c>
      <c r="D35" s="0" t="n">
        <v>770</v>
      </c>
      <c r="E35" s="26" t="n">
        <f aca="false">D35/B35^2/10</f>
        <v>1.07686379670065</v>
      </c>
    </row>
    <row r="36" customFormat="false" ht="15" hidden="false" customHeight="false" outlineLevel="0" collapsed="false">
      <c r="A36" s="0" t="n">
        <v>3.01</v>
      </c>
      <c r="B36" s="0" t="n">
        <f aca="false">A36*2.8</f>
        <v>8.428</v>
      </c>
      <c r="C36" s="0" t="n">
        <v>75.5</v>
      </c>
      <c r="D36" s="0" t="n">
        <v>755</v>
      </c>
      <c r="E36" s="26" t="n">
        <f aca="false">D36/B36^2/10</f>
        <v>1.06291343813162</v>
      </c>
    </row>
    <row r="37" customFormat="false" ht="15" hidden="false" customHeight="false" outlineLevel="0" collapsed="false">
      <c r="A37" s="0" t="n">
        <v>2.98</v>
      </c>
      <c r="B37" s="0" t="n">
        <f aca="false">A37*2.8</f>
        <v>8.344</v>
      </c>
      <c r="C37" s="0" t="n">
        <v>76</v>
      </c>
      <c r="D37" s="0" t="n">
        <v>775</v>
      </c>
      <c r="E37" s="26" t="n">
        <f aca="false">D37/B37^2/10</f>
        <v>1.11314851601647</v>
      </c>
    </row>
    <row r="38" customFormat="false" ht="15" hidden="false" customHeight="false" outlineLevel="0" collapsed="false">
      <c r="A38" s="0" t="n">
        <v>2.95</v>
      </c>
      <c r="B38" s="0" t="n">
        <f aca="false">A38*2.8</f>
        <v>8.26</v>
      </c>
      <c r="C38" s="0" t="n">
        <v>76.5</v>
      </c>
      <c r="D38" s="0" t="n">
        <v>677</v>
      </c>
      <c r="E38" s="26" t="n">
        <f aca="false">D38/B38^2/10</f>
        <v>0.992267059078731</v>
      </c>
    </row>
    <row r="39" customFormat="false" ht="15" hidden="false" customHeight="false" outlineLevel="0" collapsed="false">
      <c r="A39" s="0" t="n">
        <v>2.94</v>
      </c>
      <c r="B39" s="0" t="n">
        <f aca="false">A39*2.8</f>
        <v>8.232</v>
      </c>
      <c r="C39" s="0" t="n">
        <v>76.3</v>
      </c>
      <c r="D39" s="0" t="n">
        <v>730</v>
      </c>
      <c r="E39" s="26" t="n">
        <f aca="false">D39/B39^2/10</f>
        <v>1.07723916999814</v>
      </c>
    </row>
    <row r="40" customFormat="false" ht="15" hidden="false" customHeight="false" outlineLevel="0" collapsed="false">
      <c r="A40" s="0" t="n">
        <v>2.94</v>
      </c>
      <c r="B40" s="0" t="n">
        <f aca="false">A40*2.8</f>
        <v>8.232</v>
      </c>
      <c r="C40" s="0" t="n">
        <v>77</v>
      </c>
      <c r="D40" s="0" t="n">
        <v>533</v>
      </c>
      <c r="E40" s="26" t="n">
        <f aca="false">D40/B40^2/10</f>
        <v>0.786532161108231</v>
      </c>
    </row>
    <row r="41" customFormat="false" ht="15" hidden="false" customHeight="false" outlineLevel="0" collapsed="false">
      <c r="A41" s="0" t="n">
        <v>2.94</v>
      </c>
      <c r="B41" s="0" t="n">
        <f aca="false">A41*2.8</f>
        <v>8.232</v>
      </c>
      <c r="C41" s="0" t="n">
        <v>77</v>
      </c>
      <c r="D41" s="0" t="n">
        <v>525</v>
      </c>
      <c r="E41" s="26" t="n">
        <f aca="false">D41/B41^2/10</f>
        <v>0.774726800341128</v>
      </c>
    </row>
    <row r="42" customFormat="false" ht="15" hidden="false" customHeight="false" outlineLevel="0" collapsed="false">
      <c r="A42" s="0" t="n">
        <v>2.937</v>
      </c>
      <c r="B42" s="0" t="n">
        <f aca="false">A42*2.8</f>
        <v>8.2236</v>
      </c>
      <c r="C42" s="0" t="n">
        <v>78.5</v>
      </c>
      <c r="D42" s="0" t="n">
        <v>115</v>
      </c>
      <c r="E42" s="26" t="n">
        <f aca="false">D42/B42^2/10</f>
        <v>0.170048922584104</v>
      </c>
    </row>
    <row r="43" customFormat="false" ht="15" hidden="false" customHeight="false" outlineLevel="0" collapsed="false">
      <c r="A43" s="0" t="n">
        <v>2.93</v>
      </c>
      <c r="B43" s="0" t="n">
        <f aca="false">A43*2.8</f>
        <v>8.204</v>
      </c>
      <c r="C43" s="0" t="n">
        <v>80</v>
      </c>
      <c r="D43" s="0" t="n">
        <v>29</v>
      </c>
      <c r="E43" s="26" t="n">
        <f aca="false">D43/B43^2/10</f>
        <v>0.0430870434348302</v>
      </c>
    </row>
    <row r="44" customFormat="false" ht="15" hidden="false" customHeight="false" outlineLevel="0" collapsed="false">
      <c r="A44" s="0" t="n">
        <v>2.95</v>
      </c>
      <c r="B44" s="0" t="n">
        <f aca="false">A44*2.8</f>
        <v>8.26</v>
      </c>
      <c r="C44" s="0" t="n">
        <v>72.5</v>
      </c>
      <c r="D44" s="0" t="n">
        <v>63</v>
      </c>
      <c r="E44" s="26" t="n">
        <f aca="false">D44/B44^2/10</f>
        <v>0.0923379981122009</v>
      </c>
    </row>
    <row r="45" customFormat="false" ht="15" hidden="false" customHeight="false" outlineLevel="0" collapsed="false">
      <c r="A45" s="0" t="n">
        <v>2.98</v>
      </c>
      <c r="B45" s="0" t="n">
        <f aca="false">A45*2.8</f>
        <v>8.344</v>
      </c>
      <c r="C45" s="0" t="n">
        <v>73.5</v>
      </c>
      <c r="D45" s="0" t="n">
        <v>137</v>
      </c>
      <c r="E45" s="26" t="n">
        <f aca="false">D45/B45^2/10</f>
        <v>0.196775931218395</v>
      </c>
    </row>
    <row r="46" customFormat="false" ht="15" hidden="false" customHeight="false" outlineLevel="0" collapsed="false">
      <c r="A46" s="0" t="n">
        <v>2.99</v>
      </c>
      <c r="B46" s="0" t="n">
        <f aca="false">A46*2.8</f>
        <v>8.372</v>
      </c>
      <c r="C46" s="0" t="n">
        <v>74</v>
      </c>
      <c r="D46" s="0" t="n">
        <v>240</v>
      </c>
      <c r="E46" s="26" t="n">
        <f aca="false">D46/B46^2/10</f>
        <v>0.342415016587725</v>
      </c>
    </row>
    <row r="47" customFormat="false" ht="15" hidden="false" customHeight="false" outlineLevel="0" collapsed="false">
      <c r="A47" s="0" t="n">
        <v>3</v>
      </c>
      <c r="B47" s="0" t="n">
        <f aca="false">A47*2.8</f>
        <v>8.4</v>
      </c>
      <c r="C47" s="0" t="n">
        <v>74.5</v>
      </c>
      <c r="D47" s="0" t="n">
        <v>280</v>
      </c>
      <c r="E47" s="26" t="n">
        <f aca="false">D47/B47^2/10</f>
        <v>0.396825396825397</v>
      </c>
    </row>
    <row r="48" customFormat="false" ht="15" hidden="false" customHeight="false" outlineLevel="0" collapsed="false">
      <c r="A48" s="0" t="n">
        <v>3</v>
      </c>
      <c r="B48" s="0" t="n">
        <f aca="false">A48*2.8</f>
        <v>8.4</v>
      </c>
      <c r="C48" s="0" t="n">
        <v>74.8</v>
      </c>
      <c r="D48" s="0" t="n">
        <v>275</v>
      </c>
      <c r="E48" s="26" t="n">
        <f aca="false">D48/B48^2/10</f>
        <v>0.389739229024943</v>
      </c>
    </row>
    <row r="49" customFormat="false" ht="15" hidden="false" customHeight="false" outlineLevel="0" collapsed="false">
      <c r="A49" s="0" t="n">
        <v>3.02</v>
      </c>
      <c r="B49" s="0" t="n">
        <f aca="false">A49*2.8</f>
        <v>8.456</v>
      </c>
      <c r="C49" s="0" t="n">
        <v>69</v>
      </c>
      <c r="D49" s="0" t="n">
        <v>10</v>
      </c>
      <c r="E49" s="26" t="n">
        <f aca="false">D49/B49^2/10</f>
        <v>0.0139852441129954</v>
      </c>
    </row>
    <row r="50" customFormat="false" ht="15" hidden="false" customHeight="false" outlineLevel="0" collapsed="false">
      <c r="B50" s="0" t="n">
        <f aca="false">A50*2.8</f>
        <v>0</v>
      </c>
      <c r="E50" s="26" t="e">
        <f aca="false">D50/B50^2/10</f>
        <v>#DIV/0!</v>
      </c>
    </row>
    <row r="51" customFormat="false" ht="15" hidden="false" customHeight="false" outlineLevel="0" collapsed="false">
      <c r="B51" s="0" t="n">
        <f aca="false">A51*2.8</f>
        <v>0</v>
      </c>
      <c r="E51" s="26" t="e">
        <f aca="false">D51/B51^2/10</f>
        <v>#DIV/0!</v>
      </c>
    </row>
    <row r="52" customFormat="false" ht="15" hidden="false" customHeight="false" outlineLevel="0" collapsed="false">
      <c r="B52" s="0" t="n">
        <f aca="false">A52*2.8</f>
        <v>0</v>
      </c>
      <c r="E52" s="26" t="e">
        <f aca="false">D52/B52^2/10</f>
        <v>#DIV/0!</v>
      </c>
    </row>
    <row r="53" customFormat="false" ht="15" hidden="false" customHeight="false" outlineLevel="0" collapsed="false">
      <c r="B53" s="0" t="n">
        <f aca="false">A53*2.8</f>
        <v>0</v>
      </c>
    </row>
    <row r="54" customFormat="false" ht="15" hidden="false" customHeight="false" outlineLevel="0" collapsed="false">
      <c r="B54" s="0" t="n">
        <f aca="false">A54*2.8</f>
        <v>0</v>
      </c>
    </row>
    <row r="55" customFormat="false" ht="15" hidden="false" customHeight="false" outlineLevel="0" collapsed="false">
      <c r="B55" s="0" t="n">
        <f aca="false">A55*2.8</f>
        <v>0</v>
      </c>
    </row>
    <row r="56" customFormat="false" ht="15" hidden="false" customHeight="false" outlineLevel="0" collapsed="false">
      <c r="B56" s="0" t="n">
        <f aca="false">A56*2.8</f>
        <v>0</v>
      </c>
    </row>
    <row r="57" customFormat="false" ht="15" hidden="false" customHeight="false" outlineLevel="0" collapsed="false">
      <c r="B57" s="0" t="n">
        <f aca="false">A57*2.8</f>
        <v>0</v>
      </c>
    </row>
    <row r="58" customFormat="false" ht="15" hidden="false" customHeight="false" outlineLevel="0" collapsed="false">
      <c r="B58" s="0" t="n">
        <f aca="false">A58*2.8</f>
        <v>0</v>
      </c>
    </row>
    <row r="59" customFormat="false" ht="15" hidden="false" customHeight="false" outlineLevel="0" collapsed="false">
      <c r="B59" s="0" t="n">
        <f aca="false">A59*2.8</f>
        <v>0</v>
      </c>
    </row>
    <row r="60" customFormat="false" ht="15" hidden="false" customHeight="false" outlineLevel="0" collapsed="false">
      <c r="B60" s="0" t="n">
        <f aca="false">A60*2.8</f>
        <v>0</v>
      </c>
    </row>
    <row r="61" customFormat="false" ht="15" hidden="false" customHeight="false" outlineLevel="0" collapsed="false">
      <c r="B61" s="0" t="n">
        <f aca="false">A61*2.8</f>
        <v>0</v>
      </c>
    </row>
    <row r="62" customFormat="false" ht="15" hidden="false" customHeight="false" outlineLevel="0" collapsed="false">
      <c r="B62" s="0" t="n">
        <f aca="false">A62*2.8</f>
        <v>0</v>
      </c>
    </row>
    <row r="63" customFormat="false" ht="15" hidden="false" customHeight="false" outlineLevel="0" collapsed="false">
      <c r="B63" s="0" t="n">
        <f aca="false">A63*2.8</f>
        <v>0</v>
      </c>
    </row>
    <row r="64" customFormat="false" ht="15" hidden="false" customHeight="false" outlineLevel="0" collapsed="false">
      <c r="B64" s="0" t="n">
        <f aca="false">A64*2.8</f>
        <v>0</v>
      </c>
    </row>
    <row r="65" customFormat="false" ht="15" hidden="false" customHeight="false" outlineLevel="0" collapsed="false">
      <c r="B65" s="0" t="n">
        <f aca="false">A65*2.8</f>
        <v>0</v>
      </c>
    </row>
    <row r="66" customFormat="false" ht="15" hidden="false" customHeight="false" outlineLevel="0" collapsed="false">
      <c r="B66" s="0" t="n">
        <f aca="false">A66*2.8</f>
        <v>0</v>
      </c>
    </row>
    <row r="67" customFormat="false" ht="15" hidden="false" customHeight="false" outlineLevel="0" collapsed="false">
      <c r="B67" s="0" t="n">
        <f aca="false">A67*2.8</f>
        <v>0</v>
      </c>
    </row>
    <row r="68" customFormat="false" ht="15" hidden="false" customHeight="false" outlineLevel="0" collapsed="false">
      <c r="B68" s="0" t="n">
        <f aca="false">A68*2.8</f>
        <v>0</v>
      </c>
    </row>
    <row r="69" customFormat="false" ht="15" hidden="false" customHeight="false" outlineLevel="0" collapsed="false">
      <c r="B69" s="0" t="n">
        <f aca="false">A69*2.8</f>
        <v>0</v>
      </c>
    </row>
    <row r="70" customFormat="false" ht="15" hidden="false" customHeight="false" outlineLevel="0" collapsed="false">
      <c r="B70" s="0" t="n">
        <f aca="false">A70*2.8</f>
        <v>0</v>
      </c>
    </row>
    <row r="71" customFormat="false" ht="15" hidden="false" customHeight="false" outlineLevel="0" collapsed="false">
      <c r="B71" s="0" t="n">
        <f aca="false">A71*2.8</f>
        <v>0</v>
      </c>
    </row>
    <row r="72" customFormat="false" ht="15" hidden="false" customHeight="false" outlineLevel="0" collapsed="false">
      <c r="B72" s="0" t="n">
        <f aca="false">A72*2.8</f>
        <v>0</v>
      </c>
    </row>
    <row r="73" customFormat="false" ht="15" hidden="false" customHeight="false" outlineLevel="0" collapsed="false">
      <c r="B73" s="0" t="n">
        <f aca="false">A73*2.8</f>
        <v>0</v>
      </c>
    </row>
    <row r="74" customFormat="false" ht="15" hidden="false" customHeight="false" outlineLevel="0" collapsed="false">
      <c r="B74" s="0" t="n">
        <f aca="false">A74*2.8</f>
        <v>0</v>
      </c>
    </row>
    <row r="75" customFormat="false" ht="15" hidden="false" customHeight="false" outlineLevel="0" collapsed="false">
      <c r="B75" s="0" t="n">
        <f aca="false">A75*2.8</f>
        <v>0</v>
      </c>
    </row>
    <row r="76" customFormat="false" ht="15" hidden="false" customHeight="false" outlineLevel="0" collapsed="false">
      <c r="B76" s="0" t="n">
        <f aca="false">A76*2.8</f>
        <v>0</v>
      </c>
    </row>
    <row r="77" customFormat="false" ht="15" hidden="false" customHeight="false" outlineLevel="0" collapsed="false">
      <c r="B77" s="0" t="n">
        <f aca="false">A77*2.8</f>
        <v>0</v>
      </c>
    </row>
    <row r="78" customFormat="false" ht="15" hidden="false" customHeight="false" outlineLevel="0" collapsed="false">
      <c r="B78" s="0" t="n">
        <f aca="false">A78*2.8</f>
        <v>0</v>
      </c>
    </row>
    <row r="79" customFormat="false" ht="15" hidden="false" customHeight="false" outlineLevel="0" collapsed="false">
      <c r="B79" s="0" t="n">
        <f aca="false">A79*2.8</f>
        <v>0</v>
      </c>
    </row>
    <row r="80" customFormat="false" ht="15" hidden="false" customHeight="false" outlineLevel="0" collapsed="false">
      <c r="B80" s="0" t="n">
        <f aca="false">A80*2.8</f>
        <v>0</v>
      </c>
    </row>
    <row r="81" customFormat="false" ht="15" hidden="false" customHeight="false" outlineLevel="0" collapsed="false">
      <c r="B81" s="0" t="n">
        <f aca="false">A81*2.8</f>
        <v>0</v>
      </c>
    </row>
    <row r="82" customFormat="false" ht="15" hidden="false" customHeight="false" outlineLevel="0" collapsed="false">
      <c r="B82" s="0" t="n">
        <f aca="false">A82*2.8</f>
        <v>0</v>
      </c>
    </row>
    <row r="83" customFormat="false" ht="15" hidden="false" customHeight="false" outlineLevel="0" collapsed="false">
      <c r="B83" s="0" t="n">
        <f aca="false">A83*2.8</f>
        <v>0</v>
      </c>
    </row>
    <row r="84" customFormat="false" ht="15" hidden="false" customHeight="false" outlineLevel="0" collapsed="false">
      <c r="B84" s="0" t="n">
        <f aca="false">A84*2.8</f>
        <v>0</v>
      </c>
    </row>
    <row r="85" customFormat="false" ht="15" hidden="false" customHeight="false" outlineLevel="0" collapsed="false">
      <c r="B85" s="0" t="n">
        <f aca="false">A85*2.8</f>
        <v>0</v>
      </c>
    </row>
    <row r="86" customFormat="false" ht="15" hidden="false" customHeight="false" outlineLevel="0" collapsed="false">
      <c r="B86" s="0" t="n">
        <f aca="false">A86*2.8</f>
        <v>0</v>
      </c>
    </row>
    <row r="87" customFormat="false" ht="15" hidden="false" customHeight="false" outlineLevel="0" collapsed="false">
      <c r="B87" s="0" t="n">
        <f aca="false">A87*2.8</f>
        <v>0</v>
      </c>
    </row>
    <row r="88" customFormat="false" ht="15" hidden="false" customHeight="false" outlineLevel="0" collapsed="false">
      <c r="B88" s="0" t="n">
        <f aca="false">A88*2.8</f>
        <v>0</v>
      </c>
    </row>
    <row r="89" customFormat="false" ht="15" hidden="false" customHeight="false" outlineLevel="0" collapsed="false">
      <c r="B89" s="0" t="n">
        <f aca="false">A89*2.8</f>
        <v>0</v>
      </c>
    </row>
    <row r="90" customFormat="false" ht="15" hidden="false" customHeight="false" outlineLevel="0" collapsed="false">
      <c r="B90" s="0" t="n">
        <f aca="false">A90*2.8</f>
        <v>0</v>
      </c>
    </row>
    <row r="91" customFormat="false" ht="15" hidden="false" customHeight="false" outlineLevel="0" collapsed="false">
      <c r="B91" s="0" t="n">
        <f aca="false">A91*2.8</f>
        <v>0</v>
      </c>
    </row>
    <row r="92" customFormat="false" ht="15" hidden="false" customHeight="false" outlineLevel="0" collapsed="false">
      <c r="B92" s="0" t="n">
        <f aca="false">A92*2.8</f>
        <v>0</v>
      </c>
    </row>
    <row r="93" customFormat="false" ht="15" hidden="false" customHeight="false" outlineLevel="0" collapsed="false">
      <c r="B93" s="0" t="n">
        <f aca="false">A93*2.8</f>
        <v>0</v>
      </c>
    </row>
    <row r="94" customFormat="false" ht="15" hidden="false" customHeight="false" outlineLevel="0" collapsed="false">
      <c r="B94" s="0" t="n">
        <f aca="false">A94*2.8</f>
        <v>0</v>
      </c>
    </row>
    <row r="95" customFormat="false" ht="15" hidden="false" customHeight="false" outlineLevel="0" collapsed="false">
      <c r="B95" s="0" t="n">
        <f aca="false">A95*2.8</f>
        <v>0</v>
      </c>
    </row>
    <row r="96" customFormat="false" ht="15" hidden="false" customHeight="false" outlineLevel="0" collapsed="false">
      <c r="B96" s="0" t="n">
        <f aca="false">A96*2.8</f>
        <v>0</v>
      </c>
    </row>
    <row r="97" customFormat="false" ht="15" hidden="false" customHeight="false" outlineLevel="0" collapsed="false">
      <c r="B97" s="0" t="n">
        <f aca="false">A97*2.8</f>
        <v>0</v>
      </c>
    </row>
    <row r="98" customFormat="false" ht="15" hidden="false" customHeight="false" outlineLevel="0" collapsed="false">
      <c r="B98" s="0" t="n">
        <f aca="false">A98*2.8</f>
        <v>0</v>
      </c>
    </row>
    <row r="99" customFormat="false" ht="15" hidden="false" customHeight="false" outlineLevel="0" collapsed="false">
      <c r="B99" s="0" t="n">
        <f aca="false">A99*2.8</f>
        <v>0</v>
      </c>
    </row>
    <row r="100" customFormat="false" ht="15" hidden="false" customHeight="false" outlineLevel="0" collapsed="false">
      <c r="B100" s="0" t="n">
        <f aca="false">A100*2.8</f>
        <v>0</v>
      </c>
    </row>
    <row r="101" customFormat="false" ht="15" hidden="false" customHeight="false" outlineLevel="0" collapsed="false">
      <c r="B101" s="0" t="n">
        <f aca="false">A101*2.8</f>
        <v>0</v>
      </c>
    </row>
    <row r="102" customFormat="false" ht="15" hidden="false" customHeight="false" outlineLevel="0" collapsed="false">
      <c r="B102" s="0" t="n">
        <f aca="false">A102*2.8</f>
        <v>0</v>
      </c>
    </row>
    <row r="103" customFormat="false" ht="15" hidden="false" customHeight="false" outlineLevel="0" collapsed="false">
      <c r="B103" s="0" t="n">
        <f aca="false">A103*2.8</f>
        <v>0</v>
      </c>
    </row>
    <row r="104" customFormat="false" ht="15" hidden="false" customHeight="false" outlineLevel="0" collapsed="false">
      <c r="B104" s="0" t="n">
        <f aca="false">A104*2.8</f>
        <v>0</v>
      </c>
    </row>
    <row r="105" customFormat="false" ht="15" hidden="false" customHeight="false" outlineLevel="0" collapsed="false">
      <c r="B105" s="0" t="n">
        <f aca="false">A105*2.8</f>
        <v>0</v>
      </c>
    </row>
    <row r="106" customFormat="false" ht="15" hidden="false" customHeight="false" outlineLevel="0" collapsed="false">
      <c r="B106" s="0" t="n">
        <f aca="false">A106*2.8</f>
        <v>0</v>
      </c>
    </row>
    <row r="107" customFormat="false" ht="15" hidden="false" customHeight="false" outlineLevel="0" collapsed="false">
      <c r="B107" s="0" t="n">
        <f aca="false">A107*2.8</f>
        <v>0</v>
      </c>
    </row>
    <row r="108" customFormat="false" ht="15" hidden="false" customHeight="false" outlineLevel="0" collapsed="false">
      <c r="B108" s="0" t="n">
        <f aca="false">A108*2.8</f>
        <v>0</v>
      </c>
    </row>
    <row r="109" customFormat="false" ht="15" hidden="false" customHeight="false" outlineLevel="0" collapsed="false">
      <c r="B109" s="0" t="n">
        <f aca="false">A109*2.8</f>
        <v>0</v>
      </c>
    </row>
    <row r="110" customFormat="false" ht="15" hidden="false" customHeight="false" outlineLevel="0" collapsed="false">
      <c r="B110" s="0" t="n">
        <f aca="false">A110*2.8</f>
        <v>0</v>
      </c>
    </row>
    <row r="111" customFormat="false" ht="15" hidden="false" customHeight="false" outlineLevel="0" collapsed="false">
      <c r="B111" s="0" t="n">
        <f aca="false">A111*2.8</f>
        <v>0</v>
      </c>
    </row>
    <row r="112" customFormat="false" ht="15" hidden="false" customHeight="false" outlineLevel="0" collapsed="false">
      <c r="B112" s="0" t="n">
        <f aca="false">A112*2.8</f>
        <v>0</v>
      </c>
    </row>
    <row r="113" customFormat="false" ht="15" hidden="false" customHeight="false" outlineLevel="0" collapsed="false">
      <c r="B113" s="0" t="n">
        <f aca="false">A113*2.8</f>
        <v>0</v>
      </c>
    </row>
    <row r="114" customFormat="false" ht="15" hidden="false" customHeight="false" outlineLevel="0" collapsed="false">
      <c r="B114" s="0" t="n">
        <f aca="false">A114*2.8</f>
        <v>0</v>
      </c>
    </row>
    <row r="115" customFormat="false" ht="15" hidden="false" customHeight="false" outlineLevel="0" collapsed="false">
      <c r="B115" s="0" t="n">
        <f aca="false">A115*2.8</f>
        <v>0</v>
      </c>
    </row>
    <row r="116" customFormat="false" ht="15" hidden="false" customHeight="false" outlineLevel="0" collapsed="false">
      <c r="B116" s="0" t="n">
        <f aca="false">A116*2.8</f>
        <v>0</v>
      </c>
    </row>
    <row r="117" customFormat="false" ht="15" hidden="false" customHeight="false" outlineLevel="0" collapsed="false">
      <c r="B117" s="0" t="n">
        <f aca="false">A117*2.8</f>
        <v>0</v>
      </c>
    </row>
    <row r="118" customFormat="false" ht="15" hidden="false" customHeight="false" outlineLevel="0" collapsed="false">
      <c r="B118" s="0" t="n">
        <f aca="false">A118*2.8</f>
        <v>0</v>
      </c>
    </row>
    <row r="119" customFormat="false" ht="15" hidden="false" customHeight="false" outlineLevel="0" collapsed="false">
      <c r="B119" s="0" t="n">
        <f aca="false">A119*2.8</f>
        <v>0</v>
      </c>
    </row>
    <row r="120" customFormat="false" ht="15" hidden="false" customHeight="false" outlineLevel="0" collapsed="false">
      <c r="B120" s="0" t="n">
        <f aca="false">A120*2.8</f>
        <v>0</v>
      </c>
    </row>
    <row r="121" customFormat="false" ht="15" hidden="false" customHeight="false" outlineLevel="0" collapsed="false">
      <c r="B121" s="0" t="n">
        <f aca="false">A121*2.8</f>
        <v>0</v>
      </c>
    </row>
    <row r="122" customFormat="false" ht="15" hidden="false" customHeight="false" outlineLevel="0" collapsed="false">
      <c r="B122" s="0" t="n">
        <f aca="false">A122*2.8</f>
        <v>0</v>
      </c>
    </row>
    <row r="123" customFormat="false" ht="15" hidden="false" customHeight="false" outlineLevel="0" collapsed="false">
      <c r="B123" s="0" t="n">
        <f aca="false">A123*2.8</f>
        <v>0</v>
      </c>
    </row>
    <row r="124" customFormat="false" ht="15" hidden="false" customHeight="false" outlineLevel="0" collapsed="false">
      <c r="B124" s="0" t="n">
        <f aca="false">A124*2.8</f>
        <v>0</v>
      </c>
    </row>
    <row r="125" customFormat="false" ht="15" hidden="false" customHeight="false" outlineLevel="0" collapsed="false">
      <c r="B125" s="0" t="n">
        <f aca="false">A125*2.8</f>
        <v>0</v>
      </c>
    </row>
    <row r="126" customFormat="false" ht="15" hidden="false" customHeight="false" outlineLevel="0" collapsed="false">
      <c r="B126" s="0" t="n">
        <f aca="false">A126*2.8</f>
        <v>0</v>
      </c>
    </row>
    <row r="127" customFormat="false" ht="15" hidden="false" customHeight="false" outlineLevel="0" collapsed="false">
      <c r="B127" s="0" t="n">
        <f aca="false">A127*2.8</f>
        <v>0</v>
      </c>
    </row>
    <row r="128" customFormat="false" ht="15" hidden="false" customHeight="false" outlineLevel="0" collapsed="false">
      <c r="B128" s="0" t="n">
        <f aca="false">A128*2.8</f>
        <v>0</v>
      </c>
    </row>
    <row r="129" customFormat="false" ht="15" hidden="false" customHeight="false" outlineLevel="0" collapsed="false">
      <c r="B129" s="0" t="n">
        <f aca="false">A129*2.8</f>
        <v>0</v>
      </c>
    </row>
    <row r="130" customFormat="false" ht="15" hidden="false" customHeight="false" outlineLevel="0" collapsed="false">
      <c r="B130" s="0" t="n">
        <f aca="false">A130*2.8</f>
        <v>0</v>
      </c>
    </row>
    <row r="131" customFormat="false" ht="15" hidden="false" customHeight="false" outlineLevel="0" collapsed="false">
      <c r="B131" s="0" t="n">
        <f aca="false">A131*2.8</f>
        <v>0</v>
      </c>
    </row>
    <row r="132" customFormat="false" ht="15" hidden="false" customHeight="false" outlineLevel="0" collapsed="false">
      <c r="B132" s="0" t="n">
        <f aca="false">A132*2.8</f>
        <v>0</v>
      </c>
    </row>
    <row r="133" customFormat="false" ht="15" hidden="false" customHeight="false" outlineLevel="0" collapsed="false">
      <c r="B133" s="0" t="n">
        <f aca="false">A133*2.8</f>
        <v>0</v>
      </c>
    </row>
    <row r="134" customFormat="false" ht="15" hidden="false" customHeight="false" outlineLevel="0" collapsed="false">
      <c r="B134" s="0" t="n">
        <f aca="false">A134*2.8</f>
        <v>0</v>
      </c>
    </row>
    <row r="135" customFormat="false" ht="15" hidden="false" customHeight="false" outlineLevel="0" collapsed="false">
      <c r="B135" s="0" t="n">
        <f aca="false">A135*2.8</f>
        <v>0</v>
      </c>
    </row>
    <row r="136" customFormat="false" ht="15" hidden="false" customHeight="false" outlineLevel="0" collapsed="false">
      <c r="B136" s="0" t="n">
        <f aca="false">A136*2.8</f>
        <v>0</v>
      </c>
    </row>
    <row r="137" customFormat="false" ht="15" hidden="false" customHeight="false" outlineLevel="0" collapsed="false">
      <c r="B137" s="0" t="n">
        <f aca="false">A137*2.8</f>
        <v>0</v>
      </c>
    </row>
    <row r="138" customFormat="false" ht="15" hidden="false" customHeight="false" outlineLevel="0" collapsed="false">
      <c r="B138" s="0" t="n">
        <f aca="false">A138*2.8</f>
        <v>0</v>
      </c>
    </row>
    <row r="139" customFormat="false" ht="15" hidden="false" customHeight="false" outlineLevel="0" collapsed="false">
      <c r="B139" s="0" t="n">
        <f aca="false">A139*2.8</f>
        <v>0</v>
      </c>
    </row>
    <row r="140" customFormat="false" ht="15" hidden="false" customHeight="false" outlineLevel="0" collapsed="false">
      <c r="B140" s="0" t="n">
        <f aca="false">A140*2.8</f>
        <v>0</v>
      </c>
    </row>
    <row r="141" customFormat="false" ht="15" hidden="false" customHeight="false" outlineLevel="0" collapsed="false">
      <c r="B141" s="0" t="n">
        <f aca="false">A141*2.8</f>
        <v>0</v>
      </c>
    </row>
    <row r="142" customFormat="false" ht="15" hidden="false" customHeight="false" outlineLevel="0" collapsed="false">
      <c r="B142" s="0" t="n">
        <f aca="false">A142*2.8</f>
        <v>0</v>
      </c>
    </row>
    <row r="143" customFormat="false" ht="15" hidden="false" customHeight="false" outlineLevel="0" collapsed="false">
      <c r="B143" s="0" t="n">
        <f aca="false">A143*2.8</f>
        <v>0</v>
      </c>
    </row>
    <row r="144" customFormat="false" ht="15" hidden="false" customHeight="false" outlineLevel="0" collapsed="false">
      <c r="B144" s="0" t="n">
        <f aca="false">A144*2.8</f>
        <v>0</v>
      </c>
    </row>
    <row r="145" customFormat="false" ht="15" hidden="false" customHeight="false" outlineLevel="0" collapsed="false">
      <c r="B145" s="0" t="n">
        <f aca="false">A145*2.8</f>
        <v>0</v>
      </c>
    </row>
    <row r="146" customFormat="false" ht="15" hidden="false" customHeight="false" outlineLevel="0" collapsed="false">
      <c r="B146" s="0" t="n">
        <f aca="false">A146*2.8</f>
        <v>0</v>
      </c>
    </row>
    <row r="147" customFormat="false" ht="15" hidden="false" customHeight="false" outlineLevel="0" collapsed="false">
      <c r="B147" s="0" t="n">
        <f aca="false">A147*2.8</f>
        <v>0</v>
      </c>
    </row>
    <row r="148" customFormat="false" ht="15" hidden="false" customHeight="false" outlineLevel="0" collapsed="false">
      <c r="B148" s="0" t="n">
        <f aca="false">A148*2.8</f>
        <v>0</v>
      </c>
    </row>
    <row r="149" customFormat="false" ht="15" hidden="false" customHeight="false" outlineLevel="0" collapsed="false">
      <c r="B149" s="0" t="n">
        <f aca="false">A149*2.8</f>
        <v>0</v>
      </c>
    </row>
    <row r="150" customFormat="false" ht="15" hidden="false" customHeight="false" outlineLevel="0" collapsed="false">
      <c r="B150" s="0" t="n">
        <f aca="false">A150*2.8</f>
        <v>0</v>
      </c>
    </row>
    <row r="151" customFormat="false" ht="15" hidden="false" customHeight="false" outlineLevel="0" collapsed="false">
      <c r="B151" s="0" t="n">
        <f aca="false">A151*2.8</f>
        <v>0</v>
      </c>
    </row>
    <row r="152" customFormat="false" ht="15" hidden="false" customHeight="false" outlineLevel="0" collapsed="false">
      <c r="B152" s="0" t="n">
        <f aca="false">A152*2.8</f>
        <v>0</v>
      </c>
    </row>
    <row r="153" customFormat="false" ht="15" hidden="false" customHeight="false" outlineLevel="0" collapsed="false">
      <c r="B153" s="0" t="n">
        <f aca="false">A153*2.8</f>
        <v>0</v>
      </c>
    </row>
    <row r="154" customFormat="false" ht="15" hidden="false" customHeight="false" outlineLevel="0" collapsed="false">
      <c r="B154" s="0" t="n">
        <f aca="false">A154*2.8</f>
        <v>0</v>
      </c>
    </row>
    <row r="155" customFormat="false" ht="15" hidden="false" customHeight="false" outlineLevel="0" collapsed="false">
      <c r="B155" s="0" t="n">
        <f aca="false">A155*2.8</f>
        <v>0</v>
      </c>
    </row>
    <row r="156" customFormat="false" ht="15" hidden="false" customHeight="false" outlineLevel="0" collapsed="false">
      <c r="B156" s="0" t="n">
        <f aca="false">A156*2.8</f>
        <v>0</v>
      </c>
    </row>
    <row r="157" customFormat="false" ht="15" hidden="false" customHeight="false" outlineLevel="0" collapsed="false">
      <c r="B157" s="0" t="n">
        <f aca="false">A157*2.8</f>
        <v>0</v>
      </c>
    </row>
    <row r="158" customFormat="false" ht="15" hidden="false" customHeight="false" outlineLevel="0" collapsed="false">
      <c r="B158" s="0" t="n">
        <f aca="false">A158*2.8</f>
        <v>0</v>
      </c>
    </row>
    <row r="159" customFormat="false" ht="15" hidden="false" customHeight="false" outlineLevel="0" collapsed="false">
      <c r="B159" s="0" t="n">
        <f aca="false">A159*2.8</f>
        <v>0</v>
      </c>
    </row>
    <row r="160" customFormat="false" ht="15" hidden="false" customHeight="false" outlineLevel="0" collapsed="false">
      <c r="B160" s="0" t="n">
        <f aca="false">A160*2.8</f>
        <v>0</v>
      </c>
    </row>
    <row r="161" customFormat="false" ht="15" hidden="false" customHeight="false" outlineLevel="0" collapsed="false">
      <c r="B161" s="0" t="n">
        <f aca="false">A161*2.8</f>
        <v>0</v>
      </c>
    </row>
    <row r="162" customFormat="false" ht="15" hidden="false" customHeight="false" outlineLevel="0" collapsed="false">
      <c r="B162" s="0" t="n">
        <f aca="false">A162*2.8</f>
        <v>0</v>
      </c>
    </row>
    <row r="163" customFormat="false" ht="15" hidden="false" customHeight="false" outlineLevel="0" collapsed="false">
      <c r="B163" s="0" t="n">
        <f aca="false">A163*2.8</f>
        <v>0</v>
      </c>
    </row>
    <row r="164" customFormat="false" ht="15" hidden="false" customHeight="false" outlineLevel="0" collapsed="false">
      <c r="B164" s="0" t="n">
        <f aca="false">A164*2.8</f>
        <v>0</v>
      </c>
    </row>
    <row r="165" customFormat="false" ht="15" hidden="false" customHeight="false" outlineLevel="0" collapsed="false">
      <c r="B165" s="0" t="n">
        <f aca="false">A165*2.8</f>
        <v>0</v>
      </c>
    </row>
    <row r="166" customFormat="false" ht="15" hidden="false" customHeight="false" outlineLevel="0" collapsed="false">
      <c r="B166" s="0" t="n">
        <f aca="false">A166*2.8</f>
        <v>0</v>
      </c>
    </row>
    <row r="167" customFormat="false" ht="15" hidden="false" customHeight="false" outlineLevel="0" collapsed="false">
      <c r="B167" s="0" t="n">
        <f aca="false">A167*2.8</f>
        <v>0</v>
      </c>
    </row>
    <row r="168" customFormat="false" ht="15" hidden="false" customHeight="false" outlineLevel="0" collapsed="false">
      <c r="B168" s="0" t="n">
        <f aca="false">A168*2.8</f>
        <v>0</v>
      </c>
    </row>
    <row r="169" customFormat="false" ht="15" hidden="false" customHeight="false" outlineLevel="0" collapsed="false">
      <c r="B169" s="0" t="n">
        <f aca="false">A169*2.8</f>
        <v>0</v>
      </c>
    </row>
    <row r="170" customFormat="false" ht="15" hidden="false" customHeight="false" outlineLevel="0" collapsed="false">
      <c r="B170" s="0" t="n">
        <f aca="false">A170*2.8</f>
        <v>0</v>
      </c>
    </row>
    <row r="171" customFormat="false" ht="15" hidden="false" customHeight="false" outlineLevel="0" collapsed="false">
      <c r="B171" s="0" t="n">
        <f aca="false">A171*2.8</f>
        <v>0</v>
      </c>
    </row>
    <row r="172" customFormat="false" ht="15" hidden="false" customHeight="false" outlineLevel="0" collapsed="false">
      <c r="B172" s="0" t="n">
        <f aca="false">A172*2.8</f>
        <v>0</v>
      </c>
    </row>
    <row r="173" customFormat="false" ht="15" hidden="false" customHeight="false" outlineLevel="0" collapsed="false">
      <c r="B173" s="0" t="n">
        <f aca="false">A173*2.8</f>
        <v>0</v>
      </c>
    </row>
    <row r="174" customFormat="false" ht="15" hidden="false" customHeight="false" outlineLevel="0" collapsed="false">
      <c r="B174" s="0" t="n">
        <f aca="false">A174*2.8</f>
        <v>0</v>
      </c>
    </row>
    <row r="175" customFormat="false" ht="15" hidden="false" customHeight="false" outlineLevel="0" collapsed="false">
      <c r="B175" s="0" t="n">
        <f aca="false">A175*2.8</f>
        <v>0</v>
      </c>
    </row>
    <row r="176" customFormat="false" ht="15" hidden="false" customHeight="false" outlineLevel="0" collapsed="false">
      <c r="B176" s="0" t="n">
        <f aca="false">A176*2.8</f>
        <v>0</v>
      </c>
    </row>
    <row r="177" customFormat="false" ht="15" hidden="false" customHeight="false" outlineLevel="0" collapsed="false">
      <c r="B177" s="0" t="n">
        <f aca="false">A177*2.8</f>
        <v>0</v>
      </c>
    </row>
    <row r="178" customFormat="false" ht="15" hidden="false" customHeight="false" outlineLevel="0" collapsed="false">
      <c r="B178" s="0" t="n">
        <f aca="false">A178*2.8</f>
        <v>0</v>
      </c>
    </row>
    <row r="179" customFormat="false" ht="15" hidden="false" customHeight="false" outlineLevel="0" collapsed="false">
      <c r="B179" s="0" t="n">
        <f aca="false">A179*2.8</f>
        <v>0</v>
      </c>
    </row>
    <row r="180" customFormat="false" ht="15" hidden="false" customHeight="false" outlineLevel="0" collapsed="false">
      <c r="B180" s="0" t="n">
        <f aca="false">A180*2.8</f>
        <v>0</v>
      </c>
    </row>
    <row r="181" customFormat="false" ht="15" hidden="false" customHeight="false" outlineLevel="0" collapsed="false">
      <c r="B181" s="0" t="n">
        <f aca="false">A181*2.8</f>
        <v>0</v>
      </c>
    </row>
    <row r="182" customFormat="false" ht="15" hidden="false" customHeight="false" outlineLevel="0" collapsed="false">
      <c r="B182" s="0" t="n">
        <f aca="false">A182*2.8</f>
        <v>0</v>
      </c>
    </row>
    <row r="183" customFormat="false" ht="15" hidden="false" customHeight="false" outlineLevel="0" collapsed="false">
      <c r="B183" s="0" t="n">
        <f aca="false">A183*2.8</f>
        <v>0</v>
      </c>
    </row>
    <row r="184" customFormat="false" ht="15" hidden="false" customHeight="false" outlineLevel="0" collapsed="false">
      <c r="B184" s="0" t="n">
        <f aca="false">A184*2.8</f>
        <v>0</v>
      </c>
    </row>
    <row r="185" customFormat="false" ht="15" hidden="false" customHeight="false" outlineLevel="0" collapsed="false">
      <c r="B185" s="0" t="n">
        <f aca="false">A185*2.8</f>
        <v>0</v>
      </c>
    </row>
    <row r="186" customFormat="false" ht="15" hidden="false" customHeight="false" outlineLevel="0" collapsed="false">
      <c r="B186" s="0" t="n">
        <f aca="false">A186*2.8</f>
        <v>0</v>
      </c>
    </row>
    <row r="187" customFormat="false" ht="15" hidden="false" customHeight="false" outlineLevel="0" collapsed="false">
      <c r="B187" s="0" t="n">
        <f aca="false">A187*2.8</f>
        <v>0</v>
      </c>
    </row>
    <row r="188" customFormat="false" ht="15" hidden="false" customHeight="false" outlineLevel="0" collapsed="false">
      <c r="B188" s="0" t="n">
        <f aca="false">A188*2.8</f>
        <v>0</v>
      </c>
    </row>
    <row r="189" customFormat="false" ht="15" hidden="false" customHeight="false" outlineLevel="0" collapsed="false">
      <c r="B189" s="0" t="n">
        <f aca="false">A189*2.8</f>
        <v>0</v>
      </c>
    </row>
    <row r="190" customFormat="false" ht="15" hidden="false" customHeight="false" outlineLevel="0" collapsed="false">
      <c r="B190" s="0" t="n">
        <f aca="false">A190*2.8</f>
        <v>0</v>
      </c>
    </row>
    <row r="191" customFormat="false" ht="15" hidden="false" customHeight="false" outlineLevel="0" collapsed="false">
      <c r="B191" s="0" t="n">
        <f aca="false">A191*2.8</f>
        <v>0</v>
      </c>
    </row>
    <row r="192" customFormat="false" ht="15" hidden="false" customHeight="false" outlineLevel="0" collapsed="false">
      <c r="B192" s="0" t="n">
        <f aca="false">A192*2.8</f>
        <v>0</v>
      </c>
    </row>
    <row r="193" customFormat="false" ht="15" hidden="false" customHeight="false" outlineLevel="0" collapsed="false">
      <c r="B193" s="0" t="n">
        <f aca="false">A193*2.8</f>
        <v>0</v>
      </c>
    </row>
    <row r="194" customFormat="false" ht="15" hidden="false" customHeight="false" outlineLevel="0" collapsed="false">
      <c r="B194" s="0" t="n">
        <f aca="false">A194*2.8</f>
        <v>0</v>
      </c>
    </row>
    <row r="195" customFormat="false" ht="15" hidden="false" customHeight="false" outlineLevel="0" collapsed="false">
      <c r="B195" s="0" t="n">
        <f aca="false">A195*2.8</f>
        <v>0</v>
      </c>
    </row>
    <row r="196" customFormat="false" ht="15" hidden="false" customHeight="false" outlineLevel="0" collapsed="false">
      <c r="B196" s="0" t="n">
        <f aca="false">A196*2.8</f>
        <v>0</v>
      </c>
    </row>
    <row r="197" customFormat="false" ht="15" hidden="false" customHeight="false" outlineLevel="0" collapsed="false">
      <c r="B197" s="0" t="n">
        <f aca="false">A197*2.8</f>
        <v>0</v>
      </c>
    </row>
    <row r="198" customFormat="false" ht="15" hidden="false" customHeight="false" outlineLevel="0" collapsed="false">
      <c r="B198" s="0" t="n">
        <f aca="false">A198*2.8</f>
        <v>0</v>
      </c>
    </row>
    <row r="199" customFormat="false" ht="15" hidden="false" customHeight="false" outlineLevel="0" collapsed="false">
      <c r="B199" s="0" t="n">
        <f aca="false">A199*2.8</f>
        <v>0</v>
      </c>
    </row>
    <row r="200" customFormat="false" ht="15" hidden="false" customHeight="false" outlineLevel="0" collapsed="false">
      <c r="B200" s="0" t="n">
        <f aca="false">A200*2.8</f>
        <v>0</v>
      </c>
    </row>
    <row r="201" customFormat="false" ht="15" hidden="false" customHeight="false" outlineLevel="0" collapsed="false">
      <c r="B201" s="0" t="n">
        <f aca="false">A201*2.8</f>
        <v>0</v>
      </c>
    </row>
    <row r="202" customFormat="false" ht="15" hidden="false" customHeight="false" outlineLevel="0" collapsed="false">
      <c r="B202" s="0" t="n">
        <f aca="false">A202*2.8</f>
        <v>0</v>
      </c>
    </row>
    <row r="203" customFormat="false" ht="15" hidden="false" customHeight="false" outlineLevel="0" collapsed="false">
      <c r="B203" s="0" t="n">
        <f aca="false">A203*2.8</f>
        <v>0</v>
      </c>
    </row>
    <row r="204" customFormat="false" ht="15" hidden="false" customHeight="false" outlineLevel="0" collapsed="false">
      <c r="B204" s="0" t="n">
        <f aca="false">A204*2.8</f>
        <v>0</v>
      </c>
    </row>
    <row r="205" customFormat="false" ht="15" hidden="false" customHeight="false" outlineLevel="0" collapsed="false">
      <c r="B205" s="0" t="n">
        <f aca="false">A205*2.8</f>
        <v>0</v>
      </c>
    </row>
    <row r="206" customFormat="false" ht="15" hidden="false" customHeight="false" outlineLevel="0" collapsed="false">
      <c r="B206" s="0" t="n">
        <f aca="false">A206*2.8</f>
        <v>0</v>
      </c>
    </row>
    <row r="207" customFormat="false" ht="15" hidden="false" customHeight="false" outlineLevel="0" collapsed="false">
      <c r="B207" s="0" t="n">
        <f aca="false">A207*2.8</f>
        <v>0</v>
      </c>
    </row>
    <row r="208" customFormat="false" ht="15" hidden="false" customHeight="false" outlineLevel="0" collapsed="false">
      <c r="B208" s="0" t="n">
        <f aca="false">A208*2.8</f>
        <v>0</v>
      </c>
    </row>
    <row r="209" customFormat="false" ht="15" hidden="false" customHeight="false" outlineLevel="0" collapsed="false">
      <c r="B209" s="0" t="n">
        <f aca="false">A209*2.8</f>
        <v>0</v>
      </c>
    </row>
    <row r="210" customFormat="false" ht="15" hidden="false" customHeight="false" outlineLevel="0" collapsed="false">
      <c r="B210" s="0" t="n">
        <f aca="false">A210*2.8</f>
        <v>0</v>
      </c>
    </row>
    <row r="211" customFormat="false" ht="15" hidden="false" customHeight="false" outlineLevel="0" collapsed="false">
      <c r="B211" s="0" t="n">
        <f aca="false">A211*2.8</f>
        <v>0</v>
      </c>
    </row>
    <row r="212" customFormat="false" ht="15" hidden="false" customHeight="false" outlineLevel="0" collapsed="false">
      <c r="B212" s="0" t="n">
        <f aca="false">A212*2.8</f>
        <v>0</v>
      </c>
    </row>
    <row r="213" customFormat="false" ht="15" hidden="false" customHeight="false" outlineLevel="0" collapsed="false">
      <c r="B213" s="0" t="n">
        <f aca="false">A213*2.8</f>
        <v>0</v>
      </c>
    </row>
    <row r="214" customFormat="false" ht="15" hidden="false" customHeight="false" outlineLevel="0" collapsed="false">
      <c r="B214" s="0" t="n">
        <f aca="false">A214*2.8</f>
        <v>0</v>
      </c>
    </row>
    <row r="215" customFormat="false" ht="15" hidden="false" customHeight="false" outlineLevel="0" collapsed="false">
      <c r="B215" s="0" t="n">
        <f aca="false">A215*2.8</f>
        <v>0</v>
      </c>
    </row>
    <row r="216" customFormat="false" ht="15" hidden="false" customHeight="false" outlineLevel="0" collapsed="false">
      <c r="B216" s="0" t="n">
        <f aca="false">A216*2.8</f>
        <v>0</v>
      </c>
    </row>
    <row r="217" customFormat="false" ht="15" hidden="false" customHeight="false" outlineLevel="0" collapsed="false">
      <c r="B217" s="0" t="n">
        <f aca="false">A217*2.8</f>
        <v>0</v>
      </c>
    </row>
    <row r="218" customFormat="false" ht="15" hidden="false" customHeight="false" outlineLevel="0" collapsed="false">
      <c r="B218" s="0" t="n">
        <f aca="false">A218*2.8</f>
        <v>0</v>
      </c>
    </row>
    <row r="219" customFormat="false" ht="15" hidden="false" customHeight="false" outlineLevel="0" collapsed="false">
      <c r="B219" s="0" t="n">
        <f aca="false">A219*2.8</f>
        <v>0</v>
      </c>
    </row>
    <row r="220" customFormat="false" ht="15" hidden="false" customHeight="false" outlineLevel="0" collapsed="false">
      <c r="B220" s="0" t="n">
        <f aca="false">A220*2.8</f>
        <v>0</v>
      </c>
    </row>
    <row r="221" customFormat="false" ht="15" hidden="false" customHeight="false" outlineLevel="0" collapsed="false">
      <c r="B221" s="0" t="n">
        <f aca="false">A221*2.8</f>
        <v>0</v>
      </c>
    </row>
    <row r="222" customFormat="false" ht="15" hidden="false" customHeight="false" outlineLevel="0" collapsed="false">
      <c r="B222" s="0" t="n">
        <f aca="false">A222*2.8</f>
        <v>0</v>
      </c>
    </row>
    <row r="223" customFormat="false" ht="15" hidden="false" customHeight="false" outlineLevel="0" collapsed="false">
      <c r="B223" s="0" t="n">
        <f aca="false">A223*2.8</f>
        <v>0</v>
      </c>
    </row>
    <row r="224" customFormat="false" ht="15" hidden="false" customHeight="false" outlineLevel="0" collapsed="false">
      <c r="B224" s="0" t="n">
        <f aca="false">A224*2.8</f>
        <v>0</v>
      </c>
    </row>
    <row r="225" customFormat="false" ht="15" hidden="false" customHeight="false" outlineLevel="0" collapsed="false">
      <c r="B225" s="0" t="n">
        <f aca="false">A225*2.8</f>
        <v>0</v>
      </c>
    </row>
    <row r="226" customFormat="false" ht="15" hidden="false" customHeight="false" outlineLevel="0" collapsed="false">
      <c r="B226" s="0" t="n">
        <f aca="false">A226*2.8</f>
        <v>0</v>
      </c>
    </row>
    <row r="227" customFormat="false" ht="15" hidden="false" customHeight="false" outlineLevel="0" collapsed="false">
      <c r="B227" s="0" t="n">
        <f aca="false">A227*2.8</f>
        <v>0</v>
      </c>
    </row>
    <row r="228" customFormat="false" ht="15" hidden="false" customHeight="false" outlineLevel="0" collapsed="false">
      <c r="B228" s="0" t="n">
        <f aca="false">A228*2.8</f>
        <v>0</v>
      </c>
    </row>
    <row r="229" customFormat="false" ht="15" hidden="false" customHeight="false" outlineLevel="0" collapsed="false">
      <c r="B229" s="0" t="n">
        <f aca="false">A229*2.8</f>
        <v>0</v>
      </c>
    </row>
    <row r="230" customFormat="false" ht="15" hidden="false" customHeight="false" outlineLevel="0" collapsed="false">
      <c r="B230" s="0" t="n">
        <f aca="false">A230*2.8</f>
        <v>0</v>
      </c>
    </row>
    <row r="231" customFormat="false" ht="15" hidden="false" customHeight="false" outlineLevel="0" collapsed="false">
      <c r="B231" s="0" t="n">
        <f aca="false">A231*2.8</f>
        <v>0</v>
      </c>
    </row>
    <row r="232" customFormat="false" ht="15" hidden="false" customHeight="false" outlineLevel="0" collapsed="false">
      <c r="B232" s="0" t="n">
        <f aca="false">A232*2.8</f>
        <v>0</v>
      </c>
    </row>
    <row r="233" customFormat="false" ht="15" hidden="false" customHeight="false" outlineLevel="0" collapsed="false">
      <c r="B233" s="0" t="n">
        <f aca="false">A233*2.8</f>
        <v>0</v>
      </c>
    </row>
    <row r="234" customFormat="false" ht="15" hidden="false" customHeight="false" outlineLevel="0" collapsed="false">
      <c r="B234" s="0" t="n">
        <f aca="false">A234*2.8</f>
        <v>0</v>
      </c>
    </row>
    <row r="235" customFormat="false" ht="15" hidden="false" customHeight="false" outlineLevel="0" collapsed="false">
      <c r="B235" s="0" t="n">
        <f aca="false">A235*2.8</f>
        <v>0</v>
      </c>
    </row>
    <row r="236" customFormat="false" ht="15" hidden="false" customHeight="false" outlineLevel="0" collapsed="false">
      <c r="B236" s="0" t="n">
        <f aca="false">A236*2.8</f>
        <v>0</v>
      </c>
    </row>
    <row r="237" customFormat="false" ht="15" hidden="false" customHeight="false" outlineLevel="0" collapsed="false">
      <c r="B237" s="0" t="n">
        <f aca="false">A237*2.8</f>
        <v>0</v>
      </c>
    </row>
    <row r="238" customFormat="false" ht="15" hidden="false" customHeight="false" outlineLevel="0" collapsed="false">
      <c r="B238" s="0" t="n">
        <f aca="false">A238*2.8</f>
        <v>0</v>
      </c>
    </row>
    <row r="239" customFormat="false" ht="15" hidden="false" customHeight="false" outlineLevel="0" collapsed="false">
      <c r="B239" s="0" t="n">
        <f aca="false">A239*2.8</f>
        <v>0</v>
      </c>
    </row>
    <row r="240" customFormat="false" ht="15" hidden="false" customHeight="false" outlineLevel="0" collapsed="false">
      <c r="B240" s="0" t="n">
        <f aca="false">A240*2.8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3.57"/>
    <col collapsed="false" customWidth="true" hidden="false" outlineLevel="0" max="5" min="5" style="0" width="14.43"/>
    <col collapsed="false" customWidth="true" hidden="false" outlineLevel="0" max="9" min="9" style="0" width="33.71"/>
  </cols>
  <sheetData>
    <row r="1" customFormat="false" ht="15" hidden="false" customHeight="false" outlineLevel="0" collapsed="false">
      <c r="A1" s="0" t="s">
        <v>11</v>
      </c>
      <c r="B1" s="0" t="s">
        <v>59</v>
      </c>
      <c r="C1" s="0" t="s">
        <v>20</v>
      </c>
      <c r="D1" s="0" t="s">
        <v>53</v>
      </c>
      <c r="E1" s="0" t="s">
        <v>60</v>
      </c>
    </row>
    <row r="2" customFormat="false" ht="15" hidden="false" customHeight="false" outlineLevel="0" collapsed="false">
      <c r="A2" s="0" t="n">
        <v>0.07</v>
      </c>
      <c r="B2" s="0" t="n">
        <f aca="false">A2*2.8</f>
        <v>0.196</v>
      </c>
      <c r="C2" s="0" t="n">
        <v>81</v>
      </c>
      <c r="D2" s="0" t="n">
        <v>0.29</v>
      </c>
      <c r="E2" s="26" t="n">
        <f aca="false">D2/B2^2/10</f>
        <v>0.754893794252395</v>
      </c>
    </row>
    <row r="3" customFormat="false" ht="15" hidden="false" customHeight="false" outlineLevel="0" collapsed="false">
      <c r="A3" s="0" t="n">
        <v>0.07</v>
      </c>
      <c r="B3" s="0" t="n">
        <f aca="false">A3*2.8</f>
        <v>0.196</v>
      </c>
      <c r="C3" s="0" t="n">
        <v>82</v>
      </c>
      <c r="D3" s="0" t="n">
        <v>0.32</v>
      </c>
      <c r="E3" s="26" t="n">
        <f aca="false">D3/B3^2/10</f>
        <v>0.83298625572678</v>
      </c>
    </row>
    <row r="4" customFormat="false" ht="15" hidden="false" customHeight="false" outlineLevel="0" collapsed="false">
      <c r="A4" s="0" t="n">
        <v>0.069</v>
      </c>
      <c r="B4" s="0" t="n">
        <f aca="false">A4*2.8</f>
        <v>0.1932</v>
      </c>
      <c r="C4" s="0" t="n">
        <v>82.5</v>
      </c>
      <c r="D4" s="0" t="n">
        <v>0.335</v>
      </c>
      <c r="E4" s="26" t="n">
        <f aca="false">D4/B4^2/10</f>
        <v>0.897491952042317</v>
      </c>
    </row>
    <row r="5" customFormat="false" ht="15" hidden="false" customHeight="false" outlineLevel="0" collapsed="false">
      <c r="A5" s="0" t="n">
        <v>0.072</v>
      </c>
      <c r="B5" s="0" t="n">
        <f aca="false">A5*2.8</f>
        <v>0.2016</v>
      </c>
      <c r="C5" s="0" t="n">
        <v>83</v>
      </c>
      <c r="D5" s="0" t="n">
        <v>0.205</v>
      </c>
      <c r="E5" s="26" t="n">
        <f aca="false">D5/B5^2/10</f>
        <v>0.50439736079617</v>
      </c>
    </row>
    <row r="6" customFormat="false" ht="15" hidden="false" customHeight="false" outlineLevel="0" collapsed="false">
      <c r="A6" s="0" t="n">
        <v>0.49</v>
      </c>
      <c r="B6" s="0" t="n">
        <f aca="false">A6*2.8</f>
        <v>1.372</v>
      </c>
      <c r="C6" s="0" t="n">
        <v>82</v>
      </c>
      <c r="D6" s="0" t="n">
        <v>25</v>
      </c>
      <c r="E6" s="26" t="n">
        <f aca="false">D6/B6^2/10</f>
        <v>1.32810308629908</v>
      </c>
    </row>
    <row r="7" customFormat="false" ht="15" hidden="false" customHeight="false" outlineLevel="0" collapsed="false">
      <c r="A7" s="0" t="n">
        <v>1.17</v>
      </c>
      <c r="B7" s="0" t="n">
        <f aca="false">A7*2.8</f>
        <v>3.276</v>
      </c>
      <c r="C7" s="0" t="n">
        <v>81</v>
      </c>
      <c r="D7" s="0" t="n">
        <v>160</v>
      </c>
      <c r="E7" s="26" t="n">
        <f aca="false">D7/B7^2/10</f>
        <v>1.49084398168647</v>
      </c>
    </row>
    <row r="8" customFormat="false" ht="15" hidden="false" customHeight="false" outlineLevel="0" collapsed="false">
      <c r="A8" s="0" t="n">
        <v>2.2</v>
      </c>
      <c r="B8" s="0" t="n">
        <f aca="false">A8*2.8</f>
        <v>6.16</v>
      </c>
      <c r="C8" s="0" t="n">
        <v>76</v>
      </c>
      <c r="D8" s="0" t="n">
        <v>130</v>
      </c>
      <c r="E8" s="26" t="n">
        <f aca="false">D8/B8^2/10</f>
        <v>0.342595715972339</v>
      </c>
    </row>
    <row r="9" customFormat="false" ht="15" hidden="false" customHeight="false" outlineLevel="0" collapsed="false">
      <c r="A9" s="0" t="n">
        <v>2.95</v>
      </c>
      <c r="B9" s="0" t="n">
        <f aca="false">A9*2.8</f>
        <v>8.26</v>
      </c>
      <c r="C9" s="0" t="n">
        <v>76</v>
      </c>
      <c r="D9" s="0" t="n">
        <v>1126</v>
      </c>
      <c r="E9" s="26" t="n">
        <f aca="false">D9/B9^2/10</f>
        <v>1.65035850594188</v>
      </c>
      <c r="G9" s="0" t="s">
        <v>70</v>
      </c>
    </row>
    <row r="10" customFormat="false" ht="15" hidden="false" customHeight="false" outlineLevel="0" collapsed="false">
      <c r="A10" s="0" t="n">
        <v>3.02</v>
      </c>
      <c r="B10" s="0" t="n">
        <f aca="false">A10*2.8</f>
        <v>8.456</v>
      </c>
      <c r="C10" s="0" t="n">
        <v>76</v>
      </c>
      <c r="D10" s="0" t="n">
        <v>1030</v>
      </c>
      <c r="E10" s="26" t="n">
        <f aca="false">D10/B10^2/10</f>
        <v>1.44048014363853</v>
      </c>
    </row>
    <row r="11" customFormat="false" ht="15" hidden="false" customHeight="false" outlineLevel="0" collapsed="false">
      <c r="A11" s="0" t="n">
        <v>2.95</v>
      </c>
      <c r="B11" s="0" t="n">
        <f aca="false">A11*2.8</f>
        <v>8.26</v>
      </c>
      <c r="C11" s="0" t="n">
        <v>75.5</v>
      </c>
      <c r="D11" s="0" t="n">
        <v>1330</v>
      </c>
      <c r="E11" s="26" t="n">
        <f aca="false">D11/B11^2/10</f>
        <v>1.94935773792424</v>
      </c>
    </row>
    <row r="12" customFormat="false" ht="15" hidden="false" customHeight="false" outlineLevel="0" collapsed="false">
      <c r="A12" s="0" t="n">
        <v>3</v>
      </c>
      <c r="B12" s="0" t="n">
        <f aca="false">A12*2.8</f>
        <v>8.4</v>
      </c>
      <c r="C12" s="0" t="n">
        <v>75</v>
      </c>
      <c r="D12" s="0" t="n">
        <v>1300</v>
      </c>
      <c r="E12" s="26" t="n">
        <f aca="false">D12/B12^2/10</f>
        <v>1.84240362811791</v>
      </c>
    </row>
    <row r="13" customFormat="false" ht="15" hidden="false" customHeight="false" outlineLevel="0" collapsed="false">
      <c r="A13" s="3" t="n">
        <v>2.97</v>
      </c>
      <c r="B13" s="3" t="n">
        <f aca="false">A13*2.8</f>
        <v>8.316</v>
      </c>
      <c r="C13" s="3" t="n">
        <v>75</v>
      </c>
      <c r="D13" s="3" t="n">
        <v>1550</v>
      </c>
      <c r="E13" s="30" t="n">
        <f aca="false">D13/B13^2/10</f>
        <v>2.2413141701261</v>
      </c>
    </row>
    <row r="14" customFormat="false" ht="15" hidden="false" customHeight="false" outlineLevel="0" collapsed="false">
      <c r="A14" s="3" t="n">
        <v>3.2</v>
      </c>
      <c r="B14" s="3" t="n">
        <f aca="false">A14*2.8</f>
        <v>8.96</v>
      </c>
      <c r="C14" s="3" t="n">
        <v>75</v>
      </c>
      <c r="D14" s="3" t="n">
        <v>1750</v>
      </c>
      <c r="E14" s="30" t="n">
        <f aca="false">D14/B14^2/10</f>
        <v>2.17982700892857</v>
      </c>
      <c r="G14" s="25" t="s">
        <v>71</v>
      </c>
    </row>
    <row r="15" customFormat="false" ht="15" hidden="false" customHeight="false" outlineLevel="0" collapsed="false">
      <c r="A15" s="3" t="n">
        <v>3.15</v>
      </c>
      <c r="B15" s="3" t="n">
        <f aca="false">A15*2.8</f>
        <v>8.82</v>
      </c>
      <c r="C15" s="3" t="n">
        <v>75</v>
      </c>
      <c r="D15" s="3" t="n">
        <v>1640</v>
      </c>
      <c r="E15" s="30" t="n">
        <f aca="false">D15/B15^2/10</f>
        <v>2.1081750916542</v>
      </c>
      <c r="G15" s="31" t="n">
        <v>0.634027777777778</v>
      </c>
      <c r="H15" s="0" t="s">
        <v>72</v>
      </c>
    </row>
    <row r="16" customFormat="false" ht="15" hidden="false" customHeight="false" outlineLevel="0" collapsed="false">
      <c r="A16" s="3" t="n">
        <v>3.15</v>
      </c>
      <c r="B16" s="3" t="n">
        <f aca="false">A16*2.8</f>
        <v>8.82</v>
      </c>
      <c r="C16" s="3" t="n">
        <v>75</v>
      </c>
      <c r="D16" s="3" t="n">
        <v>1700</v>
      </c>
      <c r="E16" s="30" t="n">
        <f aca="false">D16/B16^2/10</f>
        <v>2.18530344866594</v>
      </c>
      <c r="G16" s="31" t="n">
        <v>0.648611111111111</v>
      </c>
    </row>
    <row r="17" customFormat="false" ht="15" hidden="false" customHeight="false" outlineLevel="0" collapsed="false">
      <c r="A17" s="3" t="n">
        <v>3.05</v>
      </c>
      <c r="B17" s="3" t="n">
        <f aca="false">A17*2.8</f>
        <v>8.54</v>
      </c>
      <c r="C17" s="3" t="n">
        <v>75</v>
      </c>
      <c r="D17" s="3" t="n">
        <v>14</v>
      </c>
      <c r="E17" s="30" t="n">
        <f aca="false">D17/B17^2/10</f>
        <v>0.0191960686451415</v>
      </c>
      <c r="G17" s="31" t="s">
        <v>73</v>
      </c>
    </row>
    <row r="18" s="32" customFormat="true" ht="15" hidden="false" customHeight="false" outlineLevel="0" collapsed="false">
      <c r="E18" s="33"/>
    </row>
    <row r="19" customFormat="false" ht="15" hidden="false" customHeight="false" outlineLevel="0" collapsed="false">
      <c r="A19" s="29" t="n">
        <v>45105</v>
      </c>
      <c r="E19" s="26"/>
    </row>
    <row r="20" customFormat="false" ht="15" hidden="false" customHeight="false" outlineLevel="0" collapsed="false">
      <c r="A20" s="0" t="s">
        <v>11</v>
      </c>
      <c r="B20" s="0" t="s">
        <v>74</v>
      </c>
      <c r="C20" s="0" t="s">
        <v>20</v>
      </c>
      <c r="D20" s="0" t="s">
        <v>53</v>
      </c>
      <c r="E20" s="0" t="s">
        <v>60</v>
      </c>
    </row>
    <row r="21" customFormat="false" ht="15" hidden="false" customHeight="false" outlineLevel="0" collapsed="false">
      <c r="A21" s="0" t="s">
        <v>75</v>
      </c>
      <c r="B21" s="0" t="n">
        <v>89.6</v>
      </c>
      <c r="C21" s="0" t="n">
        <v>84</v>
      </c>
      <c r="D21" s="0" t="s">
        <v>76</v>
      </c>
      <c r="E21" s="26" t="e">
        <f aca="false">D21/B21^2/10*1000000</f>
        <v>#VALUE!</v>
      </c>
      <c r="G21" s="0" t="s">
        <v>77</v>
      </c>
    </row>
    <row r="22" customFormat="false" ht="15" hidden="false" customHeight="false" outlineLevel="0" collapsed="false">
      <c r="A22" s="0" t="n">
        <v>1.6</v>
      </c>
      <c r="B22" s="0" t="n">
        <f aca="false">A22*90/1.6</f>
        <v>90</v>
      </c>
      <c r="C22" s="0" t="n">
        <v>84</v>
      </c>
      <c r="D22" s="0" t="n">
        <v>0.1</v>
      </c>
      <c r="E22" s="26" t="n">
        <f aca="false">D22/B22^2/10*1000000</f>
        <v>1.23456790123457</v>
      </c>
    </row>
    <row r="23" customFormat="false" ht="15" hidden="false" customHeight="false" outlineLevel="0" collapsed="false">
      <c r="A23" s="0" t="n">
        <v>1.6</v>
      </c>
      <c r="B23" s="0" t="n">
        <f aca="false">A23*90/1.6</f>
        <v>90</v>
      </c>
      <c r="C23" s="0" t="n">
        <v>83.5</v>
      </c>
      <c r="D23" s="0" t="n">
        <v>0.167</v>
      </c>
      <c r="E23" s="26" t="n">
        <f aca="false">D23/B23^2/10*1000000</f>
        <v>2.06172839506173</v>
      </c>
    </row>
    <row r="24" customFormat="false" ht="15" hidden="false" customHeight="false" outlineLevel="0" collapsed="false">
      <c r="A24" s="0" t="n">
        <v>1.6</v>
      </c>
      <c r="B24" s="0" t="n">
        <f aca="false">A24*90/1.6</f>
        <v>90</v>
      </c>
      <c r="C24" s="0" t="n">
        <v>83</v>
      </c>
      <c r="D24" s="0" t="n">
        <v>0.14</v>
      </c>
      <c r="E24" s="26" t="n">
        <f aca="false">D24/B24^2/10*1000000</f>
        <v>1.7283950617284</v>
      </c>
    </row>
    <row r="25" customFormat="false" ht="15" hidden="false" customHeight="false" outlineLevel="0" collapsed="false">
      <c r="A25" s="0" t="n">
        <v>1.56</v>
      </c>
      <c r="B25" s="0" t="n">
        <f aca="false">A25*90/1.6</f>
        <v>87.75</v>
      </c>
      <c r="C25" s="0" t="n">
        <v>83.5</v>
      </c>
      <c r="D25" s="0" t="n">
        <v>0.155</v>
      </c>
      <c r="E25" s="26" t="n">
        <f aca="false">D25/B25^2/10*1000000</f>
        <v>2.01297067393933</v>
      </c>
    </row>
    <row r="26" customFormat="false" ht="15" hidden="false" customHeight="false" outlineLevel="0" collapsed="false">
      <c r="A26" s="0" t="n">
        <v>1.61</v>
      </c>
      <c r="B26" s="0" t="n">
        <f aca="false">A26*90/1.6</f>
        <v>90.5625</v>
      </c>
      <c r="C26" s="0" t="n">
        <v>83.5</v>
      </c>
      <c r="D26" s="0" t="n">
        <v>0.174</v>
      </c>
      <c r="E26" s="34" t="n">
        <f aca="false">(D26-0.057)/B26^2/10*1000000</f>
        <v>1.42655676007013</v>
      </c>
      <c r="G26" s="0" t="s">
        <v>78</v>
      </c>
      <c r="I26" s="35" t="s">
        <v>79</v>
      </c>
    </row>
    <row r="27" customFormat="false" ht="15" hidden="false" customHeight="false" outlineLevel="0" collapsed="false">
      <c r="A27" s="0" t="n">
        <v>1.56</v>
      </c>
      <c r="B27" s="0" t="n">
        <f aca="false">A27*90/1.6</f>
        <v>87.75</v>
      </c>
      <c r="C27" s="0" t="n">
        <v>83.5</v>
      </c>
      <c r="D27" s="0" t="n">
        <v>0.15</v>
      </c>
      <c r="E27" s="34" t="n">
        <f aca="false">(D27-0.057)/B27^2/10*1000000</f>
        <v>1.2077824043636</v>
      </c>
    </row>
    <row r="28" customFormat="false" ht="15" hidden="false" customHeight="false" outlineLevel="0" collapsed="false">
      <c r="A28" s="0" t="n">
        <v>1.56</v>
      </c>
      <c r="B28" s="0" t="n">
        <f aca="false">A28*90/1.6</f>
        <v>87.75</v>
      </c>
      <c r="C28" s="0" t="n">
        <v>83.3</v>
      </c>
      <c r="D28" s="0" t="n">
        <v>0.152</v>
      </c>
      <c r="E28" s="34" t="n">
        <f aca="false">(D28-0.057)/B28^2/10*1000000</f>
        <v>1.23375621951121</v>
      </c>
    </row>
    <row r="29" customFormat="false" ht="15" hidden="false" customHeight="false" outlineLevel="0" collapsed="false">
      <c r="A29" s="0" t="n">
        <v>1.61</v>
      </c>
      <c r="B29" s="0" t="n">
        <f aca="false">A29*90/1.6</f>
        <v>90.5625</v>
      </c>
      <c r="C29" s="0" t="n">
        <v>83.3</v>
      </c>
      <c r="D29" s="0" t="n">
        <v>0.193</v>
      </c>
      <c r="E29" s="34" t="n">
        <f aca="false">(D29-0.057)/B29^2/10*1000000</f>
        <v>1.65821982367126</v>
      </c>
    </row>
    <row r="30" customFormat="false" ht="15" hidden="false" customHeight="false" outlineLevel="0" collapsed="false">
      <c r="A30" s="0" t="n">
        <v>1.55</v>
      </c>
      <c r="B30" s="0" t="n">
        <f aca="false">A30*90/1.6</f>
        <v>87.1875</v>
      </c>
      <c r="D30" s="0" t="n">
        <v>0.183</v>
      </c>
      <c r="E30" s="34" t="n">
        <f aca="false">(D30-0.057)/B30^2/10*1000000</f>
        <v>1.65753266273558</v>
      </c>
    </row>
    <row r="31" customFormat="false" ht="15" hidden="false" customHeight="false" outlineLevel="0" collapsed="false">
      <c r="A31" s="0" t="n">
        <v>1.6</v>
      </c>
      <c r="B31" s="0" t="n">
        <f aca="false">A31*90/1.6</f>
        <v>90</v>
      </c>
      <c r="D31" s="0" t="n">
        <v>0.19</v>
      </c>
      <c r="E31" s="34" t="n">
        <f aca="false">(D31-0.057)/B31^2/10*1000000</f>
        <v>1.64197530864198</v>
      </c>
    </row>
    <row r="32" customFormat="false" ht="15" hidden="false" customHeight="false" outlineLevel="0" collapsed="false">
      <c r="A32" s="0" t="n">
        <v>1.6</v>
      </c>
      <c r="B32" s="0" t="n">
        <f aca="false">A32*90/1.6</f>
        <v>90</v>
      </c>
      <c r="C32" s="0" t="n">
        <v>83.3</v>
      </c>
      <c r="D32" s="0" t="n">
        <v>0.216</v>
      </c>
      <c r="E32" s="34" t="n">
        <f aca="false">(D32-0.057)/B32^2/10*1000000</f>
        <v>1.96296296296296</v>
      </c>
    </row>
    <row r="33" customFormat="false" ht="15" hidden="false" customHeight="false" outlineLevel="0" collapsed="false">
      <c r="A33" s="29" t="n">
        <v>45106</v>
      </c>
      <c r="E33" s="34"/>
    </row>
    <row r="34" customFormat="false" ht="15" hidden="false" customHeight="false" outlineLevel="0" collapsed="false">
      <c r="A34" s="0" t="n">
        <v>1.7</v>
      </c>
      <c r="B34" s="0" t="n">
        <f aca="false">A34*90/1.6</f>
        <v>95.625</v>
      </c>
      <c r="C34" s="0" t="n">
        <v>83.5</v>
      </c>
      <c r="D34" s="0" t="n">
        <v>0.216</v>
      </c>
      <c r="E34" s="34" t="n">
        <f aca="false">(D34-0.057)/B34^2/10*1000000</f>
        <v>1.73881840317826</v>
      </c>
    </row>
    <row r="35" customFormat="false" ht="15" hidden="false" customHeight="false" outlineLevel="0" collapsed="false">
      <c r="A35" s="0" t="n">
        <v>1.69</v>
      </c>
      <c r="B35" s="0" t="n">
        <f aca="false">A35*90/1.6</f>
        <v>95.0625</v>
      </c>
      <c r="C35" s="0" t="n">
        <v>83.8</v>
      </c>
      <c r="D35" s="0" t="n">
        <v>0.235</v>
      </c>
      <c r="E35" s="34" t="n">
        <f aca="false">(D35-0.057)/B35^2/10*1000000</f>
        <v>1.96970659722898</v>
      </c>
    </row>
    <row r="36" customFormat="false" ht="15" hidden="false" customHeight="false" outlineLevel="0" collapsed="false">
      <c r="A36" s="0" t="n">
        <v>1.685</v>
      </c>
      <c r="B36" s="0" t="n">
        <f aca="false">A36*90/1.6</f>
        <v>94.78125</v>
      </c>
      <c r="C36" s="0" t="n">
        <v>84</v>
      </c>
      <c r="D36" s="0" t="n">
        <v>0.233</v>
      </c>
      <c r="E36" s="34" t="n">
        <f aca="false">(D36-0.057)/B36^2/10*1000000</f>
        <v>1.95915052023086</v>
      </c>
    </row>
    <row r="37" customFormat="false" ht="15" hidden="false" customHeight="false" outlineLevel="0" collapsed="false">
      <c r="A37" s="0" t="n">
        <v>0.27</v>
      </c>
      <c r="B37" s="0" t="n">
        <f aca="false">A37*90/1.6</f>
        <v>15.1875</v>
      </c>
      <c r="C37" s="0" t="n">
        <v>83.8</v>
      </c>
      <c r="D37" s="0" t="n">
        <v>0.015</v>
      </c>
      <c r="E37" s="26" t="n">
        <f aca="false">(D37)/B37^2/10*1000000</f>
        <v>6.50307371843723</v>
      </c>
    </row>
    <row r="38" customFormat="false" ht="15" hidden="false" customHeight="false" outlineLevel="0" collapsed="false">
      <c r="A38" s="0" t="n">
        <v>1</v>
      </c>
      <c r="B38" s="0" t="n">
        <f aca="false">A38*90/1.6</f>
        <v>56.25</v>
      </c>
      <c r="C38" s="0" t="n">
        <v>83.8</v>
      </c>
      <c r="D38" s="0" t="n">
        <v>0.074</v>
      </c>
      <c r="E38" s="26" t="n">
        <f aca="false">(D38)/B38^2/10*1000000</f>
        <v>2.33876543209877</v>
      </c>
    </row>
    <row r="39" customFormat="false" ht="15" hidden="false" customHeight="false" outlineLevel="0" collapsed="false">
      <c r="A39" s="0" t="n">
        <v>1.6</v>
      </c>
      <c r="B39" s="0" t="n">
        <f aca="false">A39*90/1.6</f>
        <v>90</v>
      </c>
      <c r="C39" s="0" t="n">
        <v>83.8</v>
      </c>
      <c r="D39" s="0" t="n">
        <v>0.214</v>
      </c>
      <c r="E39" s="34" t="n">
        <f aca="false">(D39-0.057)/B39^2/10*1000000</f>
        <v>1.93827160493827</v>
      </c>
    </row>
    <row r="40" customFormat="false" ht="15" hidden="false" customHeight="false" outlineLevel="0" collapsed="false">
      <c r="A40" s="0" t="n">
        <v>1.65</v>
      </c>
      <c r="B40" s="0" t="n">
        <f aca="false">A40*90/1.6</f>
        <v>92.8125</v>
      </c>
      <c r="C40" s="0" t="n">
        <v>83.8</v>
      </c>
      <c r="D40" s="0" t="n">
        <v>0.24</v>
      </c>
      <c r="E40" s="34" t="n">
        <f aca="false">(D40-0.057)/B40^2/10*1000000</f>
        <v>2.12440907390402</v>
      </c>
    </row>
    <row r="41" customFormat="false" ht="15" hidden="false" customHeight="false" outlineLevel="0" collapsed="false">
      <c r="A41" s="0" t="n">
        <v>1.66</v>
      </c>
      <c r="B41" s="0" t="n">
        <f aca="false">A41*90/1.6</f>
        <v>93.375</v>
      </c>
      <c r="C41" s="0" t="n">
        <v>83.8</v>
      </c>
      <c r="D41" s="0" t="n">
        <v>0.244</v>
      </c>
      <c r="E41" s="30" t="n">
        <f aca="false">(D41-0.008)/B41^2/10*1000000</f>
        <v>2.70676637832006</v>
      </c>
      <c r="I41" s="0" t="s">
        <v>80</v>
      </c>
    </row>
    <row r="42" customFormat="false" ht="15" hidden="false" customHeight="false" outlineLevel="0" collapsed="false">
      <c r="A42" s="0" t="n">
        <v>1.58</v>
      </c>
      <c r="B42" s="0" t="n">
        <f aca="false">A42*90/1.6</f>
        <v>88.875</v>
      </c>
      <c r="C42" s="25" t="n">
        <v>84</v>
      </c>
      <c r="D42" s="0" t="n">
        <v>0.233</v>
      </c>
      <c r="E42" s="30" t="n">
        <f aca="false">(D42-0.011)/B42^2/10*1000000</f>
        <v>2.81056573317429</v>
      </c>
    </row>
    <row r="43" customFormat="false" ht="15" hidden="false" customHeight="false" outlineLevel="0" collapsed="false">
      <c r="A43" s="0" t="n">
        <v>1.55</v>
      </c>
      <c r="B43" s="0" t="n">
        <f aca="false">A43*90/1.6</f>
        <v>87.1875</v>
      </c>
      <c r="C43" s="0" t="n">
        <v>84.1</v>
      </c>
      <c r="D43" s="0" t="n">
        <v>0.232</v>
      </c>
      <c r="E43" s="30" t="n">
        <f aca="false">(D43-0.011)/B43^2/10*1000000</f>
        <v>2.90725967035367</v>
      </c>
    </row>
    <row r="44" customFormat="false" ht="15" hidden="false" customHeight="false" outlineLevel="0" collapsed="false">
      <c r="A44" s="0" t="n">
        <v>1.6</v>
      </c>
      <c r="B44" s="0" t="n">
        <f aca="false">A44*90/1.6</f>
        <v>90</v>
      </c>
      <c r="C44" s="0" t="n">
        <v>84.2</v>
      </c>
      <c r="D44" s="0" t="n">
        <v>0.255</v>
      </c>
      <c r="E44" s="30" t="n">
        <f aca="false">(D44-0.011)/B44^2/10*1000000</f>
        <v>3.01234567901235</v>
      </c>
    </row>
    <row r="45" customFormat="false" ht="15" hidden="false" customHeight="false" outlineLevel="0" collapsed="false">
      <c r="A45" s="0" t="n">
        <v>1.62</v>
      </c>
      <c r="B45" s="0" t="n">
        <f aca="false">A45*90/1.6</f>
        <v>91.125</v>
      </c>
      <c r="C45" s="0" t="n">
        <v>84.2</v>
      </c>
      <c r="D45" s="0" t="n">
        <v>0.26</v>
      </c>
      <c r="E45" s="30" t="n">
        <f aca="false">(D45-0.011)/B45^2/10*1000000</f>
        <v>2.99863954794606</v>
      </c>
    </row>
    <row r="46" customFormat="false" ht="15" hidden="false" customHeight="false" outlineLevel="0" collapsed="false">
      <c r="A46" s="0" t="n">
        <v>1.65</v>
      </c>
      <c r="B46" s="0" t="n">
        <f aca="false">A46*90/1.6</f>
        <v>92.8125</v>
      </c>
      <c r="C46" s="0" t="n">
        <v>84.3</v>
      </c>
      <c r="D46" s="0" t="n">
        <v>0.262</v>
      </c>
      <c r="E46" s="30" t="n">
        <f aca="false">(D46-0.011)/B46^2/10*1000000</f>
        <v>2.91380698114705</v>
      </c>
    </row>
    <row r="47" customFormat="false" ht="15" hidden="false" customHeight="false" outlineLevel="0" collapsed="false">
      <c r="A47" s="0" t="n">
        <v>1.55</v>
      </c>
      <c r="B47" s="0" t="n">
        <f aca="false">A47*90/1.6</f>
        <v>87.1875</v>
      </c>
      <c r="C47" s="0" t="n">
        <v>84.4</v>
      </c>
      <c r="D47" s="0" t="n">
        <v>0.223</v>
      </c>
      <c r="E47" s="30" t="n">
        <f aca="false">(D47-0.011)/B47^2/10*1000000</f>
        <v>2.78886448015827</v>
      </c>
    </row>
    <row r="48" customFormat="false" ht="15" hidden="false" customHeight="false" outlineLevel="0" collapsed="false">
      <c r="A48" s="0" t="n">
        <v>1.57</v>
      </c>
      <c r="B48" s="0" t="n">
        <f aca="false">A48*90/1.6</f>
        <v>88.3125</v>
      </c>
      <c r="C48" s="0" t="n">
        <v>84.2</v>
      </c>
      <c r="D48" s="0" t="n">
        <v>0.245</v>
      </c>
      <c r="E48" s="30" t="n">
        <f aca="false">(D48-0.011)/B48^2/10*1000000</f>
        <v>3.00034709544223</v>
      </c>
    </row>
    <row r="49" customFormat="false" ht="15" hidden="false" customHeight="false" outlineLevel="0" collapsed="false">
      <c r="A49" s="0" t="n">
        <v>1.6</v>
      </c>
      <c r="B49" s="0" t="n">
        <f aca="false">A49*90/1.6</f>
        <v>90</v>
      </c>
      <c r="C49" s="0" t="n">
        <v>84.2</v>
      </c>
      <c r="D49" s="0" t="n">
        <v>0.258</v>
      </c>
      <c r="E49" s="30" t="n">
        <f aca="false">(D49-0.011)/B49^2/10*1000000</f>
        <v>3.04938271604938</v>
      </c>
    </row>
    <row r="50" customFormat="false" ht="15" hidden="false" customHeight="false" outlineLevel="0" collapsed="false">
      <c r="A50" s="0" t="n">
        <v>1.61</v>
      </c>
      <c r="B50" s="0" t="n">
        <f aca="false">A50*90/1.6</f>
        <v>90.5625</v>
      </c>
      <c r="C50" s="0" t="n">
        <v>84.2</v>
      </c>
      <c r="D50" s="0" t="n">
        <v>0.262</v>
      </c>
      <c r="E50" s="30" t="n">
        <f aca="false">(D50-0.011)/B50^2/10*1000000</f>
        <v>3.06039099809916</v>
      </c>
    </row>
    <row r="51" customFormat="false" ht="15" hidden="false" customHeight="false" outlineLevel="0" collapsed="false">
      <c r="A51" s="0" t="n">
        <v>1.64</v>
      </c>
      <c r="B51" s="0" t="n">
        <f aca="false">A51*90/1.6</f>
        <v>92.25</v>
      </c>
      <c r="C51" s="0" t="n">
        <v>84.2</v>
      </c>
      <c r="D51" s="0" t="n">
        <v>0.27</v>
      </c>
      <c r="E51" s="30" t="n">
        <f aca="false">(D51-0.011)/B51^2/10*1000000</f>
        <v>3.04345590881383</v>
      </c>
    </row>
    <row r="52" customFormat="false" ht="15" hidden="false" customHeight="false" outlineLevel="0" collapsed="false">
      <c r="A52" s="0" t="n">
        <v>1.65</v>
      </c>
      <c r="B52" s="0" t="n">
        <f aca="false">A52*90/1.6</f>
        <v>92.8125</v>
      </c>
      <c r="C52" s="0" t="n">
        <v>84.2</v>
      </c>
      <c r="D52" s="0" t="n">
        <v>0.274</v>
      </c>
      <c r="E52" s="30" t="n">
        <f aca="false">(D52-0.011)/B52^2/10*1000000</f>
        <v>3.05311249418994</v>
      </c>
    </row>
    <row r="53" customFormat="false" ht="15" hidden="false" customHeight="false" outlineLevel="0" collapsed="false">
      <c r="A53" s="0" t="n">
        <v>1.67</v>
      </c>
      <c r="B53" s="0" t="n">
        <f aca="false">A53*90/1.6</f>
        <v>93.9375</v>
      </c>
      <c r="C53" s="0" t="n">
        <v>84.2</v>
      </c>
      <c r="D53" s="0" t="n">
        <v>0.28</v>
      </c>
      <c r="E53" s="30" t="n">
        <f aca="false">(D53-0.011)/B53^2/10*1000000</f>
        <v>3.04841636310435</v>
      </c>
    </row>
    <row r="54" customFormat="false" ht="15" hidden="false" customHeight="false" outlineLevel="0" collapsed="false">
      <c r="A54" s="0" t="n">
        <v>1.68</v>
      </c>
      <c r="B54" s="0" t="n">
        <f aca="false">A54*90/1.6</f>
        <v>94.5</v>
      </c>
      <c r="C54" s="0" t="n">
        <v>84.2</v>
      </c>
      <c r="D54" s="0" t="n">
        <v>0.285</v>
      </c>
      <c r="E54" s="30" t="n">
        <f aca="false">(D54-0.011)/B54^2/10*1000000</f>
        <v>3.06822317404328</v>
      </c>
    </row>
    <row r="55" customFormat="false" ht="15" hidden="false" customHeight="false" outlineLevel="0" collapsed="false">
      <c r="A55" s="0" t="n">
        <v>1.67</v>
      </c>
      <c r="B55" s="0" t="n">
        <f aca="false">A55*90/1.6</f>
        <v>93.9375</v>
      </c>
      <c r="C55" s="0" t="n">
        <v>84.2</v>
      </c>
      <c r="D55" s="0" t="n">
        <v>0.273</v>
      </c>
      <c r="E55" s="30" t="n">
        <f aca="false">(D55-0.011)/B55^2/10*1000000</f>
        <v>2.96908954324662</v>
      </c>
    </row>
    <row r="56" customFormat="false" ht="15" hidden="false" customHeight="false" outlineLevel="0" collapsed="false">
      <c r="A56" s="0" t="n">
        <v>1.59</v>
      </c>
      <c r="B56" s="0" t="n">
        <f aca="false">A56*90/1.6</f>
        <v>89.4375</v>
      </c>
      <c r="C56" s="0" t="n">
        <v>84.2</v>
      </c>
      <c r="D56" s="0" t="n">
        <v>0.26</v>
      </c>
      <c r="E56" s="30" t="n">
        <f aca="false">(D56-0.011)/B56^2/10*1000000</f>
        <v>3.11286326871154</v>
      </c>
    </row>
    <row r="57" customFormat="false" ht="15" hidden="false" customHeight="false" outlineLevel="0" collapsed="false">
      <c r="A57" s="0" t="n">
        <v>1.57</v>
      </c>
      <c r="B57" s="0" t="n">
        <f aca="false">A57*90/1.6</f>
        <v>88.3125</v>
      </c>
      <c r="C57" s="0" t="n">
        <v>84.2</v>
      </c>
      <c r="D57" s="0" t="n">
        <v>0.25</v>
      </c>
      <c r="E57" s="30" t="n">
        <f aca="false">(D57-0.011)/B57^2/10*1000000</f>
        <v>3.06445707611407</v>
      </c>
    </row>
    <row r="58" customFormat="false" ht="15" hidden="false" customHeight="false" outlineLevel="0" collapsed="false">
      <c r="A58" s="0" t="n">
        <v>1.55</v>
      </c>
      <c r="B58" s="0" t="n">
        <f aca="false">A58*90/1.6</f>
        <v>87.1875</v>
      </c>
      <c r="C58" s="0" t="n">
        <v>84.2</v>
      </c>
      <c r="D58" s="0" t="n">
        <v>0.23</v>
      </c>
      <c r="E58" s="30" t="n">
        <f aca="false">(D58-0.011)/B58^2/10*1000000</f>
        <v>2.88094962808803</v>
      </c>
    </row>
    <row r="59" customFormat="false" ht="15" hidden="false" customHeight="false" outlineLevel="0" collapsed="false">
      <c r="B59" s="0" t="n">
        <f aca="false">A59*90/1.6</f>
        <v>0</v>
      </c>
      <c r="C59" s="0" t="n">
        <v>84.2</v>
      </c>
      <c r="E59" s="30" t="e">
        <f aca="false">(D59-0.011)/B59^2/10*1000000</f>
        <v>#DIV/0!</v>
      </c>
    </row>
    <row r="60" customFormat="false" ht="15" hidden="false" customHeight="false" outlineLevel="0" collapsed="false">
      <c r="B60" s="0" t="n">
        <f aca="false">A60*90/1.6</f>
        <v>0</v>
      </c>
      <c r="C60" s="0" t="n">
        <v>84.2</v>
      </c>
      <c r="E60" s="30" t="e">
        <f aca="false">(D60-0.011)/B60^2/10*1000000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3"/>
  </cols>
  <sheetData>
    <row r="1" customFormat="false" ht="15" hidden="false" customHeight="false" outlineLevel="0" collapsed="false">
      <c r="A1" s="0" t="s">
        <v>11</v>
      </c>
      <c r="B1" s="0" t="s">
        <v>74</v>
      </c>
      <c r="C1" s="0" t="s">
        <v>20</v>
      </c>
      <c r="D1" s="0" t="s">
        <v>14</v>
      </c>
      <c r="E1" s="0" t="s">
        <v>60</v>
      </c>
    </row>
    <row r="2" customFormat="false" ht="15" hidden="false" customHeight="false" outlineLevel="0" collapsed="false">
      <c r="A2" s="0" t="n">
        <v>1.38</v>
      </c>
      <c r="B2" s="0" t="n">
        <f aca="false">A2*87/1.37</f>
        <v>87.6350364963504</v>
      </c>
      <c r="C2" s="0" t="n">
        <v>84</v>
      </c>
      <c r="D2" s="0" t="n">
        <v>85</v>
      </c>
      <c r="E2" s="26" t="n">
        <f aca="false">(D2)/B2^2*100</f>
        <v>1.10678529911567</v>
      </c>
    </row>
    <row r="3" customFormat="false" ht="15" hidden="false" customHeight="false" outlineLevel="0" collapsed="false">
      <c r="A3" s="0" t="n">
        <v>1.27</v>
      </c>
      <c r="B3" s="0" t="n">
        <f aca="false">A3*87/1.37</f>
        <v>80.6496350364963</v>
      </c>
      <c r="C3" s="0" t="n">
        <v>84</v>
      </c>
      <c r="D3" s="0" t="n">
        <v>73</v>
      </c>
      <c r="E3" s="26" t="n">
        <f aca="false">(D3)/B3^2*100</f>
        <v>1.12232347598531</v>
      </c>
    </row>
    <row r="4" customFormat="false" ht="15" hidden="false" customHeight="false" outlineLevel="0" collapsed="false">
      <c r="A4" s="0" t="n">
        <v>1.24</v>
      </c>
      <c r="B4" s="0" t="n">
        <f aca="false">A4*87/1.37</f>
        <v>78.7445255474453</v>
      </c>
      <c r="C4" s="0" t="n">
        <v>84.1</v>
      </c>
      <c r="D4" s="0" t="n">
        <v>70</v>
      </c>
      <c r="E4" s="26" t="n">
        <f aca="false">(D4)/B4^2*100</f>
        <v>1.12890474578037</v>
      </c>
    </row>
    <row r="5" customFormat="false" ht="15" hidden="false" customHeight="false" outlineLevel="0" collapsed="false">
      <c r="A5" s="0" t="n">
        <v>1.3</v>
      </c>
      <c r="B5" s="0" t="n">
        <f aca="false">A5*87/1.37</f>
        <v>82.5547445255475</v>
      </c>
      <c r="C5" s="0" t="n">
        <v>84.1</v>
      </c>
      <c r="D5" s="0" t="n">
        <v>79</v>
      </c>
      <c r="E5" s="26" t="n">
        <f aca="false">(D5)/B5^2*100</f>
        <v>1.15915901125816</v>
      </c>
    </row>
    <row r="6" customFormat="false" ht="15" hidden="false" customHeight="false" outlineLevel="0" collapsed="false">
      <c r="A6" s="0" t="n">
        <v>1.3</v>
      </c>
      <c r="B6" s="0" t="n">
        <f aca="false">A6*87/1.37</f>
        <v>82.5547445255475</v>
      </c>
      <c r="C6" s="0" t="n">
        <v>84.2</v>
      </c>
      <c r="D6" s="0" t="n">
        <v>84</v>
      </c>
      <c r="E6" s="26" t="n">
        <f aca="false">(D6)/B6^2*100</f>
        <v>1.23252350564159</v>
      </c>
    </row>
    <row r="7" customFormat="false" ht="15" hidden="false" customHeight="false" outlineLevel="0" collapsed="false">
      <c r="A7" s="0" t="n">
        <v>1.32</v>
      </c>
      <c r="B7" s="0" t="n">
        <f aca="false">A7*87/1.37</f>
        <v>83.8248175182482</v>
      </c>
      <c r="C7" s="0" t="n">
        <v>84</v>
      </c>
      <c r="D7" s="0" t="n">
        <v>84</v>
      </c>
      <c r="E7" s="26" t="n">
        <f aca="false">(D7)/B7^2*100</f>
        <v>1.19545725696412</v>
      </c>
    </row>
    <row r="8" customFormat="false" ht="15" hidden="false" customHeight="false" outlineLevel="0" collapsed="false">
      <c r="A8" s="0" t="n">
        <v>1.32</v>
      </c>
      <c r="B8" s="0" t="n">
        <f aca="false">A8*87/1.37</f>
        <v>83.8248175182482</v>
      </c>
      <c r="C8" s="0" t="n">
        <v>84</v>
      </c>
      <c r="D8" s="0" t="n">
        <v>85.5</v>
      </c>
      <c r="E8" s="26" t="n">
        <f aca="false">(D8)/B8^2*100</f>
        <v>1.21680470798134</v>
      </c>
    </row>
    <row r="9" customFormat="false" ht="15" hidden="false" customHeight="false" outlineLevel="0" collapsed="false">
      <c r="A9" s="0" t="n">
        <v>1.35</v>
      </c>
      <c r="B9" s="0" t="n">
        <f aca="false">A9*87/1.37</f>
        <v>85.7299270072993</v>
      </c>
      <c r="E9" s="26" t="n">
        <f aca="false">(D9)/B9^2*100</f>
        <v>0</v>
      </c>
    </row>
    <row r="10" customFormat="false" ht="15" hidden="false" customHeight="false" outlineLevel="0" collapsed="false">
      <c r="A10" s="0" t="n">
        <v>2.47</v>
      </c>
      <c r="B10" s="0" t="n">
        <f aca="false">A10*87/1.37</f>
        <v>156.85401459854</v>
      </c>
      <c r="C10" s="0" t="n">
        <v>83.7</v>
      </c>
      <c r="D10" s="0" t="n">
        <v>285</v>
      </c>
      <c r="E10" s="26" t="n">
        <f aca="false">(D10)/B10^2*100</f>
        <v>1.15838675342255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3" activeCellId="0" sqref="G2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9.48"/>
    <col collapsed="false" customWidth="true" hidden="false" outlineLevel="0" max="4" min="3" style="0" width="12.45"/>
    <col collapsed="false" customWidth="true" hidden="false" outlineLevel="0" max="5" min="5" style="0" width="16.31"/>
    <col collapsed="false" customWidth="true" hidden="false" outlineLevel="0" max="6" min="6" style="0" width="11.68"/>
    <col collapsed="false" customWidth="true" hidden="false" outlineLevel="0" max="7" min="7" style="0" width="22.9"/>
    <col collapsed="false" customWidth="true" hidden="false" outlineLevel="0" max="9" min="9" style="0" width="14.33"/>
    <col collapsed="false" customWidth="true" hidden="false" outlineLevel="0" max="10" min="10" style="0" width="13.23"/>
  </cols>
  <sheetData>
    <row r="1" customFormat="false" ht="13.8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H1" s="0" t="s">
        <v>87</v>
      </c>
      <c r="I1" s="0" t="s">
        <v>88</v>
      </c>
      <c r="J1" s="0" t="s">
        <v>88</v>
      </c>
    </row>
    <row r="2" customFormat="false" ht="13.8" hidden="false" customHeight="false" outlineLevel="0" collapsed="false">
      <c r="A2" s="0" t="n">
        <v>50</v>
      </c>
      <c r="B2" s="0" t="n">
        <v>22</v>
      </c>
      <c r="C2" s="0" t="n">
        <f aca="false">2.164*PI()*B2^2/1064 / 10</f>
        <v>0.309250822100213</v>
      </c>
      <c r="D2" s="0" t="n">
        <f aca="false">1/C2</f>
        <v>3.23362115323965</v>
      </c>
      <c r="H2" s="0" t="n">
        <v>1.063</v>
      </c>
      <c r="I2" s="0" t="n">
        <f aca="false">H2*5.5</f>
        <v>5.8465</v>
      </c>
      <c r="J2" s="0" t="n">
        <f aca="false">H2*4.2</f>
        <v>4.4646</v>
      </c>
    </row>
    <row r="3" customFormat="false" ht="13.8" hidden="false" customHeight="false" outlineLevel="0" collapsed="false">
      <c r="A3" s="0" t="n">
        <v>75</v>
      </c>
      <c r="B3" s="0" t="n">
        <v>30</v>
      </c>
      <c r="C3" s="0" t="n">
        <f aca="false">2.164*PI()*B3^2/1064 / 10</f>
        <v>0.575053181591305</v>
      </c>
      <c r="D3" s="0" t="n">
        <f aca="false">1/C3</f>
        <v>1.73896959796443</v>
      </c>
      <c r="E3" s="0" t="n">
        <v>2.8</v>
      </c>
      <c r="F3" s="0" t="s">
        <v>89</v>
      </c>
      <c r="G3" s="0" t="s">
        <v>90</v>
      </c>
      <c r="H3" s="0" t="n">
        <v>0.989</v>
      </c>
      <c r="I3" s="0" t="n">
        <f aca="false">H3*5.5</f>
        <v>5.4395</v>
      </c>
      <c r="J3" s="0" t="n">
        <f aca="false">H3*4.2</f>
        <v>4.1538</v>
      </c>
    </row>
    <row r="4" customFormat="false" ht="13.8" hidden="false" customHeight="false" outlineLevel="0" collapsed="false">
      <c r="A4" s="0" t="n">
        <v>100</v>
      </c>
      <c r="B4" s="0" t="n">
        <v>38</v>
      </c>
      <c r="C4" s="0" t="n">
        <f aca="false">2.164*PI()*B4^2/1064 / 10</f>
        <v>0.922640882464271</v>
      </c>
      <c r="D4" s="0" t="n">
        <f aca="false">1/C4</f>
        <v>1.08384531729085</v>
      </c>
      <c r="E4" s="0" t="n">
        <v>3.1</v>
      </c>
      <c r="F4" s="0" t="n">
        <v>2.2</v>
      </c>
      <c r="G4" s="0" t="s">
        <v>91</v>
      </c>
      <c r="H4" s="0" t="n">
        <v>0.82</v>
      </c>
      <c r="I4" s="0" t="n">
        <f aca="false">H4*5.5</f>
        <v>4.51</v>
      </c>
      <c r="J4" s="0" t="n">
        <f aca="false">H4*4.2</f>
        <v>3.444</v>
      </c>
    </row>
    <row r="5" customFormat="false" ht="13.8" hidden="false" customHeight="false" outlineLevel="0" collapsed="false">
      <c r="A5" s="0" t="n">
        <v>150</v>
      </c>
      <c r="B5" s="0" t="n">
        <v>64</v>
      </c>
      <c r="C5" s="0" t="n">
        <f aca="false">2.164*PI()*B5^2/1064 / 10</f>
        <v>2.61713092421998</v>
      </c>
      <c r="D5" s="0" t="n">
        <f aca="false">1/C5</f>
        <v>0.382097812052732</v>
      </c>
      <c r="E5" s="0" t="n">
        <v>1.2</v>
      </c>
      <c r="F5" s="0" t="s">
        <v>92</v>
      </c>
      <c r="G5" s="0" t="s">
        <v>91</v>
      </c>
      <c r="H5" s="0" t="n">
        <v>0.38</v>
      </c>
      <c r="I5" s="0" t="n">
        <f aca="false">H5*5.5</f>
        <v>2.09</v>
      </c>
      <c r="J5" s="0" t="n">
        <f aca="false">H5*4.2</f>
        <v>1.596</v>
      </c>
    </row>
    <row r="6" customFormat="false" ht="13.8" hidden="false" customHeight="false" outlineLevel="0" collapsed="false">
      <c r="B6" s="0" t="n">
        <v>62.6</v>
      </c>
      <c r="C6" s="0" t="n">
        <f aca="false">2.164*PI()*B6^2/1064 / 10</f>
        <v>2.50388378432527</v>
      </c>
      <c r="D6" s="0" t="n">
        <f aca="false">1/C6</f>
        <v>0.399379558372544</v>
      </c>
      <c r="H6" s="0" t="n">
        <v>0.38</v>
      </c>
      <c r="I6" s="0" t="n">
        <f aca="false">H6*5.5</f>
        <v>2.09</v>
      </c>
      <c r="J6" s="0" t="n">
        <f aca="false">H6*4.2</f>
        <v>1.596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4296875" defaultRowHeight="15" zeroHeight="false" outlineLevelRow="0" outlineLevelCol="0"/>
  <cols>
    <col collapsed="false" customWidth="true" hidden="false" outlineLevel="0" max="1" min="1" style="7" width="14.28"/>
    <col collapsed="false" customWidth="true" hidden="false" outlineLevel="0" max="3" min="2" style="1" width="14.28"/>
    <col collapsed="false" customWidth="true" hidden="false" outlineLevel="0" max="4" min="4" style="2" width="14.28"/>
    <col collapsed="false" customWidth="true" hidden="false" outlineLevel="0" max="6" min="5" style="3" width="11.43"/>
  </cols>
  <sheetData>
    <row r="1" customFormat="false" ht="15" hidden="false" customHeight="false" outlineLevel="0" collapsed="false">
      <c r="A1" s="7" t="s">
        <v>20</v>
      </c>
      <c r="B1" s="1" t="s">
        <v>10</v>
      </c>
      <c r="C1" s="1" t="s">
        <v>10</v>
      </c>
      <c r="D1" s="2" t="s">
        <v>11</v>
      </c>
      <c r="E1" s="3" t="s">
        <v>14</v>
      </c>
      <c r="F1" s="3" t="s">
        <v>14</v>
      </c>
    </row>
    <row r="2" customFormat="false" ht="15" hidden="false" customHeight="false" outlineLevel="0" collapsed="false">
      <c r="A2" s="8" t="n">
        <v>82.5</v>
      </c>
      <c r="B2" s="9" t="n">
        <v>99.6</v>
      </c>
      <c r="D2" s="10"/>
      <c r="E2" s="11"/>
      <c r="F2" s="11"/>
    </row>
    <row r="8" customFormat="false" ht="15" hidden="false" customHeight="false" outlineLevel="0" collapsed="false">
      <c r="D8" s="9"/>
    </row>
  </sheetData>
  <conditionalFormatting sqref="B1:F1 B2 D2:F2 B3:F1048576">
    <cfRule type="expression" priority="2" aboveAverage="0" equalAverage="0" bottom="0" percent="0" rank="0" text="" dxfId="1">
      <formula>MOD(ROW(),2)</formula>
    </cfRule>
  </conditionalFormatting>
  <conditionalFormatting sqref="A1:A1048576">
    <cfRule type="expression" priority="3" aboveAverage="0" equalAverage="0" bottom="0" percent="0" rank="0" text="" dxfId="2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2" min="2" style="2" width="14.28"/>
  </cols>
  <sheetData>
    <row r="1" customFormat="false" ht="15" hidden="false" customHeight="false" outlineLevel="0" collapsed="false">
      <c r="A1" s="1" t="s">
        <v>10</v>
      </c>
      <c r="B1" s="2" t="s">
        <v>11</v>
      </c>
    </row>
    <row r="2" customFormat="false" ht="15" hidden="false" customHeight="false" outlineLevel="0" collapsed="false">
      <c r="A2" s="1" t="n">
        <v>410</v>
      </c>
      <c r="B2" s="2" t="n">
        <v>3.83</v>
      </c>
    </row>
    <row r="3" customFormat="false" ht="15" hidden="false" customHeight="false" outlineLevel="0" collapsed="false">
      <c r="A3" s="1" t="n">
        <v>412.6</v>
      </c>
      <c r="B3" s="2" t="n">
        <v>3.88</v>
      </c>
    </row>
    <row r="4" customFormat="false" ht="15" hidden="false" customHeight="false" outlineLevel="0" collapsed="false">
      <c r="A4" s="1" t="n">
        <v>416</v>
      </c>
      <c r="B4" s="2" t="n">
        <v>3.9</v>
      </c>
    </row>
    <row r="5" customFormat="false" ht="15" hidden="false" customHeight="false" outlineLevel="0" collapsed="false">
      <c r="A5" s="1" t="n">
        <v>242</v>
      </c>
      <c r="B5" s="2" t="n">
        <v>2.23</v>
      </c>
    </row>
    <row r="6" customFormat="false" ht="15" hidden="false" customHeight="false" outlineLevel="0" collapsed="false">
      <c r="A6" s="1" t="n">
        <v>231</v>
      </c>
      <c r="B6" s="2" t="n">
        <v>2.12</v>
      </c>
    </row>
    <row r="7" customFormat="false" ht="15" hidden="false" customHeight="false" outlineLevel="0" collapsed="false">
      <c r="A7" s="1" t="n">
        <v>56</v>
      </c>
      <c r="B7" s="2" t="n">
        <v>0.594</v>
      </c>
    </row>
    <row r="8" customFormat="false" ht="15" hidden="false" customHeight="false" outlineLevel="0" collapsed="false">
      <c r="A8" s="1" t="n">
        <v>75</v>
      </c>
      <c r="B8" s="2" t="n">
        <v>0.72</v>
      </c>
    </row>
    <row r="9" customFormat="false" ht="15" hidden="false" customHeight="false" outlineLevel="0" collapsed="false">
      <c r="A9" s="1" t="n">
        <v>161.5</v>
      </c>
      <c r="B9" s="2" t="n">
        <v>1.47</v>
      </c>
    </row>
    <row r="10" customFormat="false" ht="15" hidden="false" customHeight="false" outlineLevel="0" collapsed="false">
      <c r="A10" s="1" t="n">
        <v>298</v>
      </c>
      <c r="B10" s="2" t="n">
        <v>2.73</v>
      </c>
    </row>
    <row r="11" customFormat="false" ht="15" hidden="false" customHeight="false" outlineLevel="0" collapsed="false">
      <c r="A11" s="1" t="n">
        <v>389</v>
      </c>
      <c r="B11" s="2" t="n">
        <v>3.667</v>
      </c>
    </row>
    <row r="12" customFormat="false" ht="15" hidden="false" customHeight="false" outlineLevel="0" collapsed="false">
      <c r="A12" s="1" t="n">
        <v>411</v>
      </c>
      <c r="B12" s="2" t="n">
        <v>3.85</v>
      </c>
    </row>
    <row r="13" customFormat="false" ht="15" hidden="false" customHeight="false" outlineLevel="0" collapsed="false">
      <c r="A13" s="1" t="n">
        <v>362.5</v>
      </c>
      <c r="B13" s="2" t="n">
        <v>3.41</v>
      </c>
    </row>
  </sheetData>
  <conditionalFormatting sqref="A1:B1048576">
    <cfRule type="expression" priority="2" aboveAverage="0" equalAverage="0" bottom="0" percent="0" rank="0" text="" dxfId="3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7" width="14.28"/>
    <col collapsed="false" customWidth="true" hidden="false" outlineLevel="0" max="2" min="2" style="3" width="11.43"/>
    <col collapsed="false" customWidth="true" hidden="false" outlineLevel="0" max="3" min="3" style="1" width="14.28"/>
    <col collapsed="false" customWidth="true" hidden="false" outlineLevel="0" max="5" min="5" style="0" width="33.14"/>
  </cols>
  <sheetData>
    <row r="1" customFormat="false" ht="15" hidden="false" customHeight="false" outlineLevel="0" collapsed="false">
      <c r="A1" s="7" t="s">
        <v>20</v>
      </c>
      <c r="B1" s="3" t="s">
        <v>14</v>
      </c>
      <c r="C1" s="1" t="s">
        <v>10</v>
      </c>
    </row>
    <row r="2" customFormat="false" ht="15" hidden="false" customHeight="false" outlineLevel="0" collapsed="false">
      <c r="A2" s="8" t="n">
        <v>85</v>
      </c>
      <c r="B2" s="11" t="n">
        <v>18</v>
      </c>
    </row>
    <row r="3" customFormat="false" ht="15" hidden="false" customHeight="false" outlineLevel="0" collapsed="false">
      <c r="A3" s="7" t="n">
        <v>84</v>
      </c>
      <c r="B3" s="3" t="n">
        <v>34</v>
      </c>
      <c r="C3" s="1" t="n">
        <v>128.8</v>
      </c>
    </row>
    <row r="4" customFormat="false" ht="15" hidden="false" customHeight="false" outlineLevel="0" collapsed="false">
      <c r="A4" s="7" t="n">
        <v>83</v>
      </c>
      <c r="B4" s="3" t="n">
        <v>102</v>
      </c>
      <c r="C4" s="1" t="n">
        <v>120</v>
      </c>
    </row>
    <row r="5" customFormat="false" ht="15" hidden="false" customHeight="false" outlineLevel="0" collapsed="false">
      <c r="A5" s="7" t="n">
        <v>82</v>
      </c>
      <c r="B5" s="3" t="n">
        <v>56</v>
      </c>
      <c r="C5" s="1" t="n">
        <v>122</v>
      </c>
    </row>
    <row r="6" customFormat="false" ht="15" hidden="false" customHeight="false" outlineLevel="0" collapsed="false">
      <c r="A6" s="7" t="n">
        <v>82.5</v>
      </c>
      <c r="B6" s="3" t="n">
        <v>76</v>
      </c>
      <c r="C6" s="1" t="n">
        <v>122</v>
      </c>
    </row>
    <row r="7" customFormat="false" ht="15" hidden="false" customHeight="false" outlineLevel="0" collapsed="false">
      <c r="A7" s="7" t="n">
        <v>82.8</v>
      </c>
      <c r="B7" s="3" t="n">
        <v>88</v>
      </c>
    </row>
    <row r="8" customFormat="false" ht="15" hidden="false" customHeight="false" outlineLevel="0" collapsed="false">
      <c r="A8" s="7" t="n">
        <v>83</v>
      </c>
      <c r="B8" s="3" t="n">
        <v>97.5</v>
      </c>
      <c r="C8" s="1" t="n">
        <v>122</v>
      </c>
      <c r="E8" s="0" t="s">
        <v>21</v>
      </c>
    </row>
    <row r="9" customFormat="false" ht="15" hidden="false" customHeight="false" outlineLevel="0" collapsed="false">
      <c r="A9" s="7" t="n">
        <v>83.2</v>
      </c>
      <c r="B9" s="3" t="n">
        <v>93</v>
      </c>
      <c r="C9" s="1" t="n">
        <v>122</v>
      </c>
      <c r="E9" s="0" t="s">
        <v>22</v>
      </c>
    </row>
    <row r="10" customFormat="false" ht="15" hidden="false" customHeight="false" outlineLevel="0" collapsed="false">
      <c r="A10" s="7" t="n">
        <v>83.2</v>
      </c>
      <c r="B10" s="3" t="n">
        <v>191</v>
      </c>
      <c r="C10" s="1" t="n">
        <v>104</v>
      </c>
      <c r="E10" s="0" t="s">
        <v>23</v>
      </c>
    </row>
  </sheetData>
  <conditionalFormatting sqref="B1:B1048576">
    <cfRule type="expression" priority="2" aboveAverage="0" equalAverage="0" bottom="0" percent="0" rank="0" text="" dxfId="4">
      <formula>MOD(ROW(),2)</formula>
    </cfRule>
  </conditionalFormatting>
  <conditionalFormatting sqref="A1:A1048576">
    <cfRule type="expression" priority="3" aboveAverage="0" equalAverage="0" bottom="0" percent="0" rank="0" text="" dxfId="5">
      <formula>MOD(ROW(),2)</formula>
    </cfRule>
  </conditionalFormatting>
  <conditionalFormatting sqref="C1 C3:C1048576">
    <cfRule type="expression" priority="4" aboveAverage="0" equalAverage="0" bottom="0" percent="0" rank="0" text="" dxfId="6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D37" colorId="64" zoomScale="100" zoomScaleNormal="100" zoomScalePageLayoutView="100" workbookViewId="0">
      <selection pane="topLeft" activeCell="N89" activeCellId="0" sqref="N89"/>
    </sheetView>
  </sheetViews>
  <sheetFormatPr defaultColWidth="10.54296875" defaultRowHeight="15" zeroHeight="false" outlineLevelRow="0" outlineLevelCol="0"/>
  <cols>
    <col collapsed="false" customWidth="true" hidden="false" outlineLevel="0" max="5" min="5" style="0" width="15.43"/>
    <col collapsed="false" customWidth="true" hidden="false" outlineLevel="0" max="6" min="6" style="0" width="15.57"/>
    <col collapsed="false" customWidth="true" hidden="false" outlineLevel="0" max="7" min="7" style="0" width="14"/>
    <col collapsed="false" customWidth="true" hidden="false" outlineLevel="0" max="10" min="8" style="0" width="15.57"/>
    <col collapsed="false" customWidth="true" hidden="false" outlineLevel="0" max="11" min="11" style="0" width="13.43"/>
    <col collapsed="false" customWidth="true" hidden="false" outlineLevel="0" max="12" min="12" style="0" width="12.14"/>
    <col collapsed="false" customWidth="true" hidden="false" outlineLevel="0" max="14" min="14" style="2" width="11.43"/>
    <col collapsed="false" customWidth="true" hidden="false" outlineLevel="0" max="16" min="15" style="1" width="14.28"/>
    <col collapsed="false" customWidth="true" hidden="false" outlineLevel="0" max="20" min="19" style="3" width="11.43"/>
    <col collapsed="false" customWidth="true" hidden="false" outlineLevel="0" max="24" min="24" style="0" width="35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24</v>
      </c>
      <c r="F1" s="0" t="s">
        <v>5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7</v>
      </c>
      <c r="L1" s="0" t="s">
        <v>8</v>
      </c>
      <c r="M1" s="0" t="s">
        <v>9</v>
      </c>
      <c r="N1" s="2" t="s">
        <v>11</v>
      </c>
      <c r="O1" s="1" t="s">
        <v>10</v>
      </c>
      <c r="P1" s="1" t="s">
        <v>10</v>
      </c>
      <c r="Q1" s="0" t="s">
        <v>13</v>
      </c>
      <c r="R1" s="0" t="s">
        <v>20</v>
      </c>
      <c r="S1" s="3" t="s">
        <v>14</v>
      </c>
      <c r="T1" s="3" t="s">
        <v>14</v>
      </c>
      <c r="U1" s="0" t="s">
        <v>29</v>
      </c>
    </row>
    <row r="2" customFormat="false" ht="15" hidden="false" customHeight="false" outlineLevel="0" collapsed="false">
      <c r="A2" s="4" t="n">
        <v>45090</v>
      </c>
      <c r="B2" s="5"/>
      <c r="C2" s="0" t="s">
        <v>30</v>
      </c>
      <c r="D2" s="0" t="n">
        <v>114</v>
      </c>
      <c r="E2" s="0" t="n">
        <v>108</v>
      </c>
      <c r="F2" s="0" t="s">
        <v>31</v>
      </c>
      <c r="G2" s="0" t="n">
        <v>344</v>
      </c>
      <c r="H2" s="0" t="n">
        <v>100.1</v>
      </c>
    </row>
    <row r="3" customFormat="false" ht="15" hidden="false" customHeight="false" outlineLevel="0" collapsed="false">
      <c r="B3" s="5"/>
      <c r="K3" s="0" t="n">
        <v>110</v>
      </c>
      <c r="L3" s="0" t="n">
        <v>79</v>
      </c>
    </row>
    <row r="4" customFormat="false" ht="15" hidden="false" customHeight="false" outlineLevel="0" collapsed="false">
      <c r="B4" s="5"/>
    </row>
    <row r="5" customFormat="false" ht="15" hidden="false" customHeight="false" outlineLevel="0" collapsed="false">
      <c r="A5" s="4" t="n">
        <v>45092</v>
      </c>
      <c r="B5" s="5"/>
      <c r="G5" s="0" t="n">
        <v>340</v>
      </c>
      <c r="I5" s="0" t="n">
        <v>93</v>
      </c>
      <c r="J5" s="0" t="n">
        <v>230</v>
      </c>
      <c r="K5" s="0" t="n">
        <v>195.5</v>
      </c>
      <c r="M5" s="0" t="n">
        <v>154</v>
      </c>
    </row>
    <row r="6" customFormat="false" ht="15" hidden="false" customHeight="false" outlineLevel="0" collapsed="false">
      <c r="K6" s="0" t="n">
        <v>202.7</v>
      </c>
      <c r="L6" s="0" t="n">
        <v>157</v>
      </c>
      <c r="M6" s="0" t="s">
        <v>32</v>
      </c>
      <c r="O6" s="1" t="n">
        <v>117.7</v>
      </c>
      <c r="Q6" s="0" t="n">
        <v>87</v>
      </c>
    </row>
    <row r="7" customFormat="false" ht="5.25" hidden="false" customHeight="true" outlineLevel="0" collapsed="false">
      <c r="O7" s="1" t="n">
        <v>118</v>
      </c>
      <c r="P7" s="1" t="n">
        <v>138</v>
      </c>
      <c r="R7" s="0" t="n">
        <v>83.2</v>
      </c>
      <c r="S7" s="3" t="n">
        <v>600</v>
      </c>
      <c r="T7" s="3" t="n">
        <v>560</v>
      </c>
    </row>
    <row r="8" customFormat="false" ht="15" hidden="true" customHeight="false" outlineLevel="0" collapsed="false"/>
    <row r="9" customFormat="false" ht="15" hidden="true" customHeight="false" outlineLevel="0" collapsed="false">
      <c r="B9" s="5"/>
      <c r="O9" s="1" t="n">
        <v>116</v>
      </c>
      <c r="P9" s="1" t="n">
        <v>116</v>
      </c>
      <c r="R9" s="0" t="n">
        <v>83.4</v>
      </c>
      <c r="S9" s="3" t="n">
        <v>600</v>
      </c>
      <c r="T9" s="3" t="n">
        <v>604</v>
      </c>
      <c r="U9" s="0" t="n">
        <f aca="false">S9/(P9^2)</f>
        <v>0.044589774078478</v>
      </c>
      <c r="W9" s="0" t="s">
        <v>33</v>
      </c>
    </row>
    <row r="10" customFormat="false" ht="15" hidden="true" customHeight="false" outlineLevel="0" collapsed="false">
      <c r="B10" s="5"/>
      <c r="P10" s="1" t="n">
        <v>133.3</v>
      </c>
      <c r="R10" s="0" t="n">
        <v>83.6</v>
      </c>
      <c r="S10" s="3" t="n">
        <v>502</v>
      </c>
      <c r="U10" s="0" t="n">
        <f aca="false">S10/(P10^2)</f>
        <v>0.0282516240462966</v>
      </c>
    </row>
    <row r="11" customFormat="false" ht="15" hidden="true" customHeight="false" outlineLevel="0" collapsed="false">
      <c r="P11" s="12" t="n">
        <v>91.7</v>
      </c>
      <c r="Q11" s="13"/>
      <c r="R11" s="13" t="n">
        <v>84</v>
      </c>
      <c r="S11" s="14" t="n">
        <v>293</v>
      </c>
      <c r="T11" s="14"/>
      <c r="U11" s="13" t="n">
        <f aca="false">S11/(P11^2)</f>
        <v>0.0348440757341337</v>
      </c>
      <c r="V11" s="13"/>
      <c r="W11" s="13"/>
    </row>
    <row r="12" customFormat="false" ht="15" hidden="true" customHeight="false" outlineLevel="0" collapsed="false">
      <c r="B12" s="5"/>
      <c r="P12" s="1" t="n">
        <v>114.7</v>
      </c>
      <c r="R12" s="0" t="n">
        <v>84</v>
      </c>
      <c r="S12" s="3" t="n">
        <v>285</v>
      </c>
      <c r="U12" s="0" t="n">
        <f aca="false">S12/(P12^2)</f>
        <v>0.0216629712931426</v>
      </c>
    </row>
    <row r="13" customFormat="false" ht="15" hidden="true" customHeight="false" outlineLevel="0" collapsed="false">
      <c r="B13" s="5"/>
      <c r="C13" s="15"/>
      <c r="D13" s="16"/>
      <c r="E13" s="16"/>
      <c r="F13" s="16"/>
      <c r="G13" s="16"/>
      <c r="H13" s="17"/>
      <c r="P13" s="1" t="n">
        <v>116.4</v>
      </c>
      <c r="R13" s="0" t="n">
        <v>84</v>
      </c>
      <c r="S13" s="3" t="n">
        <v>283</v>
      </c>
      <c r="U13" s="0" t="n">
        <f aca="false">S13/(P13^2)</f>
        <v>0.0208872120074161</v>
      </c>
    </row>
    <row r="14" customFormat="false" ht="15" hidden="true" customHeight="false" outlineLevel="0" collapsed="false">
      <c r="B14" s="5"/>
      <c r="C14" s="18"/>
      <c r="D14" s="19"/>
      <c r="E14" s="19"/>
      <c r="F14" s="19"/>
      <c r="G14" s="19"/>
      <c r="H14" s="20"/>
      <c r="O14" s="1" t="n">
        <v>120.3</v>
      </c>
      <c r="P14" s="1" t="n">
        <v>140</v>
      </c>
      <c r="R14" s="0" t="n">
        <v>86</v>
      </c>
      <c r="S14" s="3" t="n">
        <v>22.3</v>
      </c>
      <c r="T14" s="3" t="n">
        <v>21.8</v>
      </c>
      <c r="U14" s="0" t="n">
        <f aca="false">T14/(P14^2)</f>
        <v>0.00111224489795918</v>
      </c>
    </row>
    <row r="15" customFormat="false" ht="15" hidden="true" customHeight="false" outlineLevel="0" collapsed="false">
      <c r="B15" s="5"/>
      <c r="C15" s="18"/>
      <c r="D15" s="19" t="s">
        <v>34</v>
      </c>
      <c r="E15" s="19"/>
      <c r="F15" s="19"/>
      <c r="G15" s="19" t="s">
        <v>35</v>
      </c>
      <c r="H15" s="20"/>
      <c r="P15" s="1" t="n">
        <v>143.5</v>
      </c>
      <c r="R15" s="0" t="n">
        <v>90</v>
      </c>
      <c r="S15" s="3" t="n">
        <v>13.5</v>
      </c>
      <c r="T15" s="3" t="n">
        <v>11</v>
      </c>
      <c r="U15" s="0" t="n">
        <f aca="false">S15/(P15^2)</f>
        <v>0.000655586446357246</v>
      </c>
      <c r="W15" s="0" t="s">
        <v>36</v>
      </c>
    </row>
    <row r="16" customFormat="false" ht="15" hidden="true" customHeight="false" outlineLevel="0" collapsed="false">
      <c r="B16" s="5"/>
      <c r="C16" s="18"/>
      <c r="D16" s="19"/>
      <c r="E16" s="19"/>
      <c r="F16" s="19"/>
      <c r="G16" s="19"/>
      <c r="H16" s="20"/>
      <c r="P16" s="1" t="n">
        <v>135.6</v>
      </c>
      <c r="R16" s="0" t="n">
        <v>83</v>
      </c>
      <c r="S16" s="3" t="n">
        <v>530</v>
      </c>
      <c r="U16" s="0" t="n">
        <f aca="false">S16/(P16^2)</f>
        <v>0.0288241487630633</v>
      </c>
    </row>
    <row r="17" customFormat="false" ht="15" hidden="true" customHeight="false" outlineLevel="0" collapsed="false">
      <c r="B17" s="5"/>
      <c r="C17" s="18"/>
      <c r="D17" s="19"/>
      <c r="E17" s="19"/>
      <c r="F17" s="19"/>
      <c r="G17" s="19"/>
      <c r="H17" s="20"/>
      <c r="P17" s="1" t="n">
        <v>140</v>
      </c>
      <c r="R17" s="0" t="n">
        <v>83.1</v>
      </c>
      <c r="S17" s="3" t="n">
        <v>575</v>
      </c>
      <c r="U17" s="0" t="n">
        <f aca="false">S17/(P17^2)</f>
        <v>0.0293367346938775</v>
      </c>
    </row>
    <row r="18" customFormat="false" ht="15" hidden="true" customHeight="false" outlineLevel="0" collapsed="false">
      <c r="C18" s="18"/>
      <c r="D18" s="19" t="s">
        <v>37</v>
      </c>
      <c r="E18" s="19"/>
      <c r="F18" s="19" t="s">
        <v>38</v>
      </c>
      <c r="G18" s="19"/>
      <c r="H18" s="20"/>
      <c r="P18" s="1" t="n">
        <v>135.1</v>
      </c>
      <c r="R18" s="0" t="n">
        <v>83.2</v>
      </c>
      <c r="S18" s="3" t="n">
        <v>598</v>
      </c>
      <c r="U18" s="0" t="n">
        <f aca="false">S18/(P18^2)</f>
        <v>0.0327635148128891</v>
      </c>
    </row>
    <row r="19" customFormat="false" ht="15" hidden="true" customHeight="false" outlineLevel="0" collapsed="false">
      <c r="C19" s="18"/>
      <c r="D19" s="19" t="s">
        <v>39</v>
      </c>
      <c r="E19" s="19"/>
      <c r="F19" s="19" t="s">
        <v>40</v>
      </c>
      <c r="G19" s="19" t="s">
        <v>41</v>
      </c>
      <c r="H19" s="20" t="s">
        <v>42</v>
      </c>
      <c r="P19" s="1" t="n">
        <v>134</v>
      </c>
      <c r="R19" s="0" t="n">
        <v>83.3</v>
      </c>
      <c r="S19" s="3" t="n">
        <v>576</v>
      </c>
      <c r="U19" s="0" t="n">
        <f aca="false">S19/(P19^2)</f>
        <v>0.032078413900646</v>
      </c>
    </row>
    <row r="20" customFormat="false" ht="15" hidden="true" customHeight="false" outlineLevel="0" collapsed="false">
      <c r="C20" s="18"/>
      <c r="D20" s="19"/>
      <c r="E20" s="19"/>
      <c r="F20" s="19"/>
      <c r="G20" s="19"/>
      <c r="H20" s="20"/>
      <c r="P20" s="1" t="n">
        <v>142.2</v>
      </c>
      <c r="R20" s="0" t="n">
        <v>83.4</v>
      </c>
      <c r="S20" s="3" t="n">
        <v>606</v>
      </c>
      <c r="U20" s="0" t="n">
        <f aca="false">S20/(P20^2)</f>
        <v>0.0299690814031465</v>
      </c>
    </row>
    <row r="21" customFormat="false" ht="15" hidden="true" customHeight="false" outlineLevel="0" collapsed="false">
      <c r="C21" s="18"/>
      <c r="D21" s="19"/>
      <c r="E21" s="19"/>
      <c r="F21" s="19"/>
      <c r="G21" s="19"/>
      <c r="H21" s="20"/>
      <c r="P21" s="1" t="n">
        <v>138.4</v>
      </c>
      <c r="R21" s="0" t="n">
        <v>83.5</v>
      </c>
      <c r="S21" s="3" t="n">
        <v>616</v>
      </c>
      <c r="U21" s="0" t="n">
        <f aca="false">S21/(P21^2)</f>
        <v>0.0321594440175081</v>
      </c>
    </row>
    <row r="22" customFormat="false" ht="15" hidden="true" customHeight="false" outlineLevel="0" collapsed="false">
      <c r="C22" s="18"/>
      <c r="D22" s="19"/>
      <c r="E22" s="19"/>
      <c r="F22" s="19"/>
      <c r="G22" s="19"/>
      <c r="H22" s="20"/>
      <c r="P22" s="1" t="n">
        <v>130</v>
      </c>
      <c r="R22" s="0" t="n">
        <v>83.7</v>
      </c>
      <c r="S22" s="3" t="n">
        <v>480</v>
      </c>
      <c r="U22" s="0" t="n">
        <f aca="false">S22/(P22^2)</f>
        <v>0.0284023668639053</v>
      </c>
    </row>
    <row r="23" customFormat="false" ht="15" hidden="true" customHeight="false" outlineLevel="0" collapsed="false">
      <c r="C23" s="18"/>
      <c r="D23" s="19"/>
      <c r="E23" s="19"/>
      <c r="F23" s="19"/>
      <c r="G23" s="19"/>
      <c r="H23" s="20"/>
      <c r="P23" s="1" t="n">
        <v>116.4</v>
      </c>
      <c r="R23" s="0" t="n">
        <v>84</v>
      </c>
      <c r="S23" s="3" t="n">
        <v>338</v>
      </c>
      <c r="U23" s="0" t="n">
        <f aca="false">S23/(P23^2)</f>
        <v>0.0249465641643344</v>
      </c>
    </row>
    <row r="24" customFormat="false" ht="15" hidden="true" customHeight="false" outlineLevel="0" collapsed="false">
      <c r="C24" s="18"/>
      <c r="D24" s="19"/>
      <c r="E24" s="19"/>
      <c r="F24" s="19"/>
      <c r="G24" s="19"/>
      <c r="H24" s="20"/>
      <c r="N24" s="2" t="n">
        <v>1.24</v>
      </c>
      <c r="P24" s="1" t="n">
        <v>114.8</v>
      </c>
      <c r="U24" s="0" t="n">
        <f aca="false">S24/(P24^2)</f>
        <v>0</v>
      </c>
    </row>
    <row r="25" customFormat="false" ht="15" hidden="true" customHeight="false" outlineLevel="0" collapsed="false">
      <c r="C25" s="18"/>
      <c r="D25" s="19"/>
      <c r="E25" s="19"/>
      <c r="F25" s="19"/>
      <c r="G25" s="19"/>
      <c r="H25" s="20"/>
      <c r="N25" s="2" t="n">
        <v>1.21</v>
      </c>
      <c r="P25" s="1" t="n">
        <v>111.2</v>
      </c>
      <c r="R25" s="0" t="n">
        <v>82.8</v>
      </c>
      <c r="S25" s="3" t="n">
        <v>497</v>
      </c>
      <c r="U25" s="0" t="n">
        <f aca="false">S25/(P25^2)</f>
        <v>0.040192666011076</v>
      </c>
      <c r="V25" s="0" t="n">
        <f aca="false">S25/(N25^2)</f>
        <v>339.45768731644</v>
      </c>
    </row>
    <row r="26" customFormat="false" ht="15" hidden="true" customHeight="false" outlineLevel="0" collapsed="false">
      <c r="C26" s="18"/>
      <c r="D26" s="19"/>
      <c r="E26" s="19"/>
      <c r="F26" s="19"/>
      <c r="G26" s="19"/>
      <c r="H26" s="20"/>
      <c r="N26" s="2" t="n">
        <v>1.23</v>
      </c>
      <c r="P26" s="1" t="n">
        <v>135.7</v>
      </c>
      <c r="R26" s="0" t="n">
        <v>83</v>
      </c>
      <c r="S26" s="3" t="n">
        <v>588</v>
      </c>
      <c r="U26" s="0" t="n">
        <f aca="false">S26/(P26^2)</f>
        <v>0.0319313757807031</v>
      </c>
      <c r="V26" s="0" t="n">
        <f aca="false">S26/(N26^2)</f>
        <v>388.657545112037</v>
      </c>
    </row>
    <row r="27" customFormat="false" ht="24.75" hidden="true" customHeight="false" outlineLevel="0" collapsed="false">
      <c r="C27" s="21"/>
      <c r="D27" s="22"/>
      <c r="E27" s="22"/>
      <c r="F27" s="22"/>
      <c r="G27" s="22"/>
      <c r="H27" s="23"/>
      <c r="M27" s="0" t="n">
        <v>166</v>
      </c>
      <c r="N27" s="2" t="n">
        <v>1.32</v>
      </c>
      <c r="R27" s="0" t="n">
        <v>83</v>
      </c>
      <c r="S27" s="3" t="n">
        <v>676</v>
      </c>
      <c r="U27" s="0" t="e">
        <f aca="false">S27/(P27^2)</f>
        <v>#DIV/0!</v>
      </c>
      <c r="V27" s="0" t="n">
        <f aca="false">S27/(N27^2)</f>
        <v>387.970615243342</v>
      </c>
    </row>
    <row r="28" customFormat="false" ht="15" hidden="false" customHeight="false" outlineLevel="0" collapsed="false">
      <c r="N28" s="2" t="n">
        <v>1.33</v>
      </c>
      <c r="R28" s="0" t="n">
        <v>83</v>
      </c>
      <c r="S28" s="3" t="n">
        <v>686</v>
      </c>
      <c r="U28" s="0" t="e">
        <f aca="false">S28/(P28^2)</f>
        <v>#DIV/0!</v>
      </c>
      <c r="V28" s="0" t="n">
        <f aca="false">S28/(N28^2)</f>
        <v>387.81163434903</v>
      </c>
    </row>
    <row r="29" customFormat="false" ht="15" hidden="false" customHeight="false" outlineLevel="0" collapsed="false">
      <c r="N29" s="2" t="n">
        <v>1.32</v>
      </c>
      <c r="R29" s="0" t="n">
        <v>83.2</v>
      </c>
      <c r="S29" s="3" t="n">
        <v>685</v>
      </c>
      <c r="U29" s="0" t="e">
        <f aca="false">S29/(P29^2)</f>
        <v>#DIV/0!</v>
      </c>
      <c r="V29" s="0" t="n">
        <f aca="false">S29/(N29^2)</f>
        <v>393.135904499541</v>
      </c>
    </row>
    <row r="30" customFormat="false" ht="15" hidden="false" customHeight="false" outlineLevel="0" collapsed="false">
      <c r="N30" s="2" t="n">
        <v>1.32</v>
      </c>
      <c r="R30" s="0" t="n">
        <v>83.2</v>
      </c>
      <c r="S30" s="3" t="n">
        <v>678</v>
      </c>
      <c r="U30" s="0" t="e">
        <f aca="false">S30/(P30^2)</f>
        <v>#DIV/0!</v>
      </c>
      <c r="V30" s="0" t="n">
        <f aca="false">S30/(N30^2)</f>
        <v>389.118457300275</v>
      </c>
    </row>
    <row r="31" customFormat="false" ht="15" hidden="false" customHeight="false" outlineLevel="0" collapsed="false">
      <c r="N31" s="2" t="n">
        <v>1.26</v>
      </c>
      <c r="R31" s="0" t="n">
        <v>83.4</v>
      </c>
      <c r="S31" s="3" t="n">
        <v>574</v>
      </c>
      <c r="U31" s="0" t="e">
        <f aca="false">S31/(P31^2)</f>
        <v>#DIV/0!</v>
      </c>
      <c r="V31" s="0" t="n">
        <f aca="false">S31/(N31^2)</f>
        <v>361.552028218695</v>
      </c>
    </row>
    <row r="32" customFormat="false" ht="15" hidden="false" customHeight="false" outlineLevel="0" collapsed="false">
      <c r="N32" s="2" t="n">
        <v>1.23</v>
      </c>
      <c r="R32" s="0" t="n">
        <v>83.4</v>
      </c>
      <c r="S32" s="3" t="n">
        <v>590</v>
      </c>
      <c r="U32" s="0" t="e">
        <f aca="false">S32/(P32^2)</f>
        <v>#DIV/0!</v>
      </c>
      <c r="V32" s="0" t="n">
        <f aca="false">S32/(N32^2)</f>
        <v>389.979509551193</v>
      </c>
      <c r="W32" s="0" t="s">
        <v>43</v>
      </c>
    </row>
    <row r="33" customFormat="false" ht="15" hidden="false" customHeight="false" outlineLevel="0" collapsed="false">
      <c r="B33" s="5"/>
      <c r="N33" s="2" t="n">
        <v>1.24</v>
      </c>
      <c r="R33" s="0" t="n">
        <v>83.4</v>
      </c>
      <c r="S33" s="3" t="n">
        <v>616</v>
      </c>
      <c r="U33" s="0" t="e">
        <f aca="false">S33/(P33^2)</f>
        <v>#DIV/0!</v>
      </c>
      <c r="V33" s="0" t="n">
        <f aca="false">S33/(N33^2)</f>
        <v>400.624349635796</v>
      </c>
    </row>
    <row r="34" customFormat="false" ht="15" hidden="false" customHeight="false" outlineLevel="0" collapsed="false">
      <c r="B34" s="5"/>
      <c r="N34" s="2" t="n">
        <v>1.17</v>
      </c>
      <c r="R34" s="0" t="n">
        <v>83.6</v>
      </c>
      <c r="S34" s="3" t="n">
        <v>518</v>
      </c>
      <c r="U34" s="0" t="e">
        <f aca="false">S34/(P34^2)</f>
        <v>#DIV/0!</v>
      </c>
      <c r="V34" s="0" t="n">
        <f aca="false">S34/(N34^2)</f>
        <v>378.406019431661</v>
      </c>
    </row>
    <row r="35" customFormat="false" ht="15" hidden="false" customHeight="false" outlineLevel="0" collapsed="false">
      <c r="B35" s="5"/>
      <c r="N35" s="2" t="n">
        <v>1.175</v>
      </c>
      <c r="R35" s="0" t="n">
        <v>83.6</v>
      </c>
      <c r="S35" s="3" t="n">
        <v>530</v>
      </c>
      <c r="U35" s="0" t="e">
        <f aca="false">S35/(P35^2)</f>
        <v>#DIV/0!</v>
      </c>
      <c r="V35" s="0" t="n">
        <f aca="false">S35/(N35^2)</f>
        <v>383.88411045722</v>
      </c>
    </row>
    <row r="36" customFormat="false" ht="15" hidden="false" customHeight="false" outlineLevel="0" collapsed="false">
      <c r="B36" s="5"/>
      <c r="N36" s="2" t="n">
        <v>1.14</v>
      </c>
      <c r="R36" s="0" t="n">
        <v>82</v>
      </c>
      <c r="S36" s="3" t="n">
        <v>63</v>
      </c>
      <c r="U36" s="0" t="e">
        <f aca="false">S36/(P36^2)</f>
        <v>#DIV/0!</v>
      </c>
      <c r="V36" s="0" t="n">
        <f aca="false">S36/(N36^2)</f>
        <v>48.4764542936288</v>
      </c>
    </row>
    <row r="37" customFormat="false" ht="15" hidden="false" customHeight="false" outlineLevel="0" collapsed="false">
      <c r="N37" s="2" t="n">
        <v>1.15</v>
      </c>
      <c r="R37" s="0" t="n">
        <v>82</v>
      </c>
      <c r="S37" s="3" t="n">
        <v>64.6</v>
      </c>
      <c r="U37" s="0" t="e">
        <f aca="false">S37/(P37^2)</f>
        <v>#DIV/0!</v>
      </c>
      <c r="V37" s="0" t="n">
        <f aca="false">S37/(N37^2)</f>
        <v>48.8468809073724</v>
      </c>
    </row>
    <row r="38" customFormat="false" ht="15" hidden="false" customHeight="false" outlineLevel="0" collapsed="false">
      <c r="B38" s="5"/>
      <c r="N38" s="2" t="n">
        <v>1.22</v>
      </c>
      <c r="R38" s="0" t="n">
        <v>80</v>
      </c>
      <c r="S38" s="3" t="n">
        <v>13</v>
      </c>
      <c r="U38" s="0" t="e">
        <f aca="false">S38/(P38^2)</f>
        <v>#DIV/0!</v>
      </c>
      <c r="V38" s="0" t="n">
        <f aca="false">S38/(N38^2)</f>
        <v>8.73421123353937</v>
      </c>
      <c r="X38" s="0" t="s">
        <v>44</v>
      </c>
    </row>
    <row r="39" customFormat="false" ht="15" hidden="false" customHeight="false" outlineLevel="0" collapsed="false">
      <c r="N39" s="2" t="n">
        <v>1.22</v>
      </c>
      <c r="R39" s="0" t="n">
        <v>80</v>
      </c>
      <c r="S39" s="3" t="n">
        <v>10</v>
      </c>
      <c r="U39" s="0" t="e">
        <f aca="false">S39/(P39^2)</f>
        <v>#DIV/0!</v>
      </c>
      <c r="V39" s="0" t="n">
        <f aca="false">S39/(N39^2)</f>
        <v>6.71862402579952</v>
      </c>
    </row>
    <row r="40" customFormat="false" ht="15" hidden="false" customHeight="false" outlineLevel="0" collapsed="false">
      <c r="N40" s="2" t="n">
        <v>1.21</v>
      </c>
      <c r="R40" s="0" t="n">
        <v>84</v>
      </c>
      <c r="S40" s="3" t="n">
        <v>345</v>
      </c>
      <c r="U40" s="0" t="e">
        <f aca="false">S40/(P40^2)</f>
        <v>#DIV/0!</v>
      </c>
      <c r="V40" s="0" t="n">
        <f aca="false">S40/(N40^2)</f>
        <v>235.639642100949</v>
      </c>
    </row>
    <row r="41" customFormat="false" ht="15" hidden="false" customHeight="false" outlineLevel="0" collapsed="false">
      <c r="N41" s="2" t="n">
        <v>1.21</v>
      </c>
      <c r="R41" s="0" t="n">
        <v>84</v>
      </c>
      <c r="S41" s="3" t="n">
        <v>339</v>
      </c>
      <c r="U41" s="0" t="e">
        <f aca="false">S41/(P41^2)</f>
        <v>#DIV/0!</v>
      </c>
      <c r="V41" s="0" t="n">
        <f aca="false">S41/(N41^2)</f>
        <v>231.541561368759</v>
      </c>
    </row>
    <row r="42" customFormat="false" ht="15" hidden="false" customHeight="false" outlineLevel="0" collapsed="false">
      <c r="B42" s="5"/>
      <c r="N42" s="2" t="n">
        <v>1.28</v>
      </c>
      <c r="R42" s="0" t="n">
        <v>83.8</v>
      </c>
      <c r="S42" s="3" t="n">
        <v>410</v>
      </c>
      <c r="U42" s="0" t="e">
        <f aca="false">S42/(P42^2)</f>
        <v>#DIV/0!</v>
      </c>
      <c r="V42" s="0" t="n">
        <f aca="false">S42/(N42^2)</f>
        <v>250.244140625</v>
      </c>
    </row>
    <row r="43" customFormat="false" ht="15" hidden="false" customHeight="false" outlineLevel="0" collapsed="false">
      <c r="B43" s="5"/>
      <c r="N43" s="2" t="n">
        <v>1.277</v>
      </c>
      <c r="R43" s="0" t="n">
        <v>83.8</v>
      </c>
      <c r="S43" s="3" t="n">
        <v>408</v>
      </c>
      <c r="U43" s="0" t="e">
        <f aca="false">S43/(P43^2)</f>
        <v>#DIV/0!</v>
      </c>
      <c r="V43" s="0" t="n">
        <f aca="false">S43/(N43^2)</f>
        <v>250.194851505063</v>
      </c>
    </row>
    <row r="44" customFormat="false" ht="15" hidden="false" customHeight="false" outlineLevel="0" collapsed="false">
      <c r="N44" s="2" t="n">
        <v>1.29</v>
      </c>
      <c r="R44" s="0" t="n">
        <v>86</v>
      </c>
      <c r="S44" s="3" t="n">
        <v>20.1</v>
      </c>
      <c r="U44" s="0" t="e">
        <f aca="false">S44/(P44^2)</f>
        <v>#DIV/0!</v>
      </c>
      <c r="V44" s="0" t="n">
        <f aca="false">S44/(N44^2)</f>
        <v>12.0786010456102</v>
      </c>
    </row>
    <row r="45" customFormat="false" ht="15" hidden="false" customHeight="false" outlineLevel="0" collapsed="false">
      <c r="N45" s="2" t="n">
        <v>1.28</v>
      </c>
      <c r="R45" s="0" t="n">
        <v>86</v>
      </c>
      <c r="S45" s="3" t="n">
        <v>19</v>
      </c>
      <c r="U45" s="0" t="e">
        <f aca="false">S45/(P45^2)</f>
        <v>#DIV/0!</v>
      </c>
      <c r="V45" s="0" t="n">
        <f aca="false">S45/(N45^2)</f>
        <v>11.5966796875</v>
      </c>
    </row>
    <row r="46" customFormat="false" ht="15" hidden="false" customHeight="false" outlineLevel="0" collapsed="false">
      <c r="N46" s="2" t="n">
        <v>1.3</v>
      </c>
      <c r="R46" s="0" t="n">
        <v>87</v>
      </c>
      <c r="S46" s="3" t="n">
        <v>21</v>
      </c>
      <c r="U46" s="0" t="e">
        <f aca="false">S46/(P46^2)</f>
        <v>#DIV/0!</v>
      </c>
      <c r="V46" s="0" t="n">
        <f aca="false">S46/(N46^2)</f>
        <v>12.4260355029586</v>
      </c>
    </row>
    <row r="47" customFormat="false" ht="15" hidden="false" customHeight="false" outlineLevel="0" collapsed="false">
      <c r="B47" s="5"/>
      <c r="N47" s="2" t="n">
        <v>1.28</v>
      </c>
      <c r="R47" s="0" t="n">
        <v>90</v>
      </c>
      <c r="S47" s="3" t="n">
        <v>12</v>
      </c>
      <c r="U47" s="0" t="e">
        <f aca="false">S47/(P47^2)</f>
        <v>#DIV/0!</v>
      </c>
      <c r="V47" s="0" t="n">
        <f aca="false">S47/(N47^2)</f>
        <v>7.32421875</v>
      </c>
    </row>
    <row r="48" customFormat="false" ht="15" hidden="false" customHeight="false" outlineLevel="0" collapsed="false">
      <c r="B48" s="5"/>
      <c r="N48" s="2" t="n">
        <v>1.28</v>
      </c>
      <c r="R48" s="0" t="n">
        <v>90</v>
      </c>
      <c r="S48" s="3" t="n">
        <v>10</v>
      </c>
      <c r="U48" s="0" t="e">
        <f aca="false">S48/(P48^2)</f>
        <v>#DIV/0!</v>
      </c>
      <c r="V48" s="0" t="n">
        <f aca="false">S48/(N48^2)</f>
        <v>6.103515625</v>
      </c>
    </row>
    <row r="49" customFormat="false" ht="15" hidden="false" customHeight="false" outlineLevel="0" collapsed="false">
      <c r="B49" s="5"/>
      <c r="N49" s="2" t="n">
        <v>1.24</v>
      </c>
      <c r="R49" s="0" t="n">
        <v>90</v>
      </c>
      <c r="S49" s="3" t="n">
        <v>12.8</v>
      </c>
      <c r="U49" s="0" t="e">
        <f aca="false">S49/(P49^2)</f>
        <v>#DIV/0!</v>
      </c>
      <c r="V49" s="0" t="n">
        <f aca="false">S49/(N49^2)</f>
        <v>8.32466181061395</v>
      </c>
    </row>
    <row r="50" customFormat="false" ht="15" hidden="false" customHeight="false" outlineLevel="0" collapsed="false">
      <c r="N50" s="2" t="n">
        <v>1.23</v>
      </c>
      <c r="R50" s="0" t="n">
        <v>82.5</v>
      </c>
      <c r="S50" s="3" t="n">
        <v>550</v>
      </c>
      <c r="U50" s="0" t="e">
        <f aca="false">S50/(P50^2)</f>
        <v>#DIV/0!</v>
      </c>
      <c r="V50" s="0" t="n">
        <f aca="false">S50/(N50^2)</f>
        <v>363.540220768061</v>
      </c>
      <c r="X50" s="0" t="s">
        <v>45</v>
      </c>
    </row>
    <row r="51" customFormat="false" ht="15" hidden="false" customHeight="false" outlineLevel="0" collapsed="false">
      <c r="N51" s="2" t="n">
        <v>1.21</v>
      </c>
      <c r="R51" s="0" t="n">
        <v>82.5</v>
      </c>
      <c r="S51" s="3" t="n">
        <v>505</v>
      </c>
      <c r="U51" s="0" t="e">
        <f aca="false">S51/(P51^2)</f>
        <v>#DIV/0!</v>
      </c>
      <c r="V51" s="0" t="n">
        <f aca="false">S51/(N51^2)</f>
        <v>344.921794959361</v>
      </c>
    </row>
    <row r="52" customFormat="false" ht="15" hidden="false" customHeight="false" outlineLevel="0" collapsed="false">
      <c r="N52" s="2" t="n">
        <v>1.19</v>
      </c>
      <c r="R52" s="0" t="n">
        <v>82.5</v>
      </c>
      <c r="S52" s="3" t="n">
        <v>459</v>
      </c>
      <c r="U52" s="0" t="e">
        <f aca="false">S52/(P52^2)</f>
        <v>#DIV/0!</v>
      </c>
      <c r="V52" s="0" t="n">
        <f aca="false">S52/(N52^2)</f>
        <v>324.129651860744</v>
      </c>
    </row>
    <row r="53" customFormat="false" ht="15" hidden="false" customHeight="false" outlineLevel="0" collapsed="false">
      <c r="N53" s="2" t="n">
        <v>1.18</v>
      </c>
      <c r="R53" s="0" t="n">
        <v>82.5</v>
      </c>
      <c r="S53" s="3" t="n">
        <v>440</v>
      </c>
      <c r="U53" s="0" t="e">
        <f aca="false">S53/(P53^2)</f>
        <v>#DIV/0!</v>
      </c>
      <c r="V53" s="0" t="n">
        <f aca="false">S53/(N53^2)</f>
        <v>316.001149095088</v>
      </c>
    </row>
    <row r="54" customFormat="false" ht="15" hidden="false" customHeight="false" outlineLevel="0" collapsed="false">
      <c r="N54" s="2" t="n">
        <v>1.17</v>
      </c>
      <c r="R54" s="0" t="n">
        <v>82.5</v>
      </c>
      <c r="S54" s="3" t="n">
        <v>405</v>
      </c>
      <c r="U54" s="0" t="e">
        <f aca="false">S54/(P54^2)</f>
        <v>#DIV/0!</v>
      </c>
      <c r="V54" s="0" t="n">
        <f aca="false">S54/(N54^2)</f>
        <v>295.857988165681</v>
      </c>
    </row>
    <row r="55" customFormat="false" ht="15" hidden="false" customHeight="false" outlineLevel="0" collapsed="false">
      <c r="N55" s="2" t="n">
        <v>1.2</v>
      </c>
      <c r="R55" s="0" t="n">
        <v>82.8</v>
      </c>
      <c r="S55" s="3" t="n">
        <v>496</v>
      </c>
      <c r="U55" s="0" t="e">
        <f aca="false">S55/(P55^2)</f>
        <v>#DIV/0!</v>
      </c>
      <c r="V55" s="0" t="n">
        <f aca="false">S55/(N55^2)</f>
        <v>344.444444444444</v>
      </c>
    </row>
    <row r="56" customFormat="false" ht="15" hidden="false" customHeight="false" outlineLevel="0" collapsed="false">
      <c r="N56" s="2" t="n">
        <v>1.215</v>
      </c>
      <c r="R56" s="0" t="n">
        <v>82.8</v>
      </c>
      <c r="S56" s="3" t="n">
        <v>502</v>
      </c>
      <c r="U56" s="0" t="e">
        <f aca="false">S56/(P56^2)</f>
        <v>#DIV/0!</v>
      </c>
      <c r="V56" s="0" t="n">
        <f aca="false">S56/(N56^2)</f>
        <v>340.05656319328</v>
      </c>
    </row>
    <row r="57" customFormat="false" ht="15" hidden="false" customHeight="false" outlineLevel="0" collapsed="false">
      <c r="N57" s="2" t="n">
        <v>1.21</v>
      </c>
      <c r="R57" s="0" t="n">
        <v>82.8</v>
      </c>
      <c r="S57" s="3" t="n">
        <v>488</v>
      </c>
      <c r="U57" s="0" t="e">
        <f aca="false">S57/(P57^2)</f>
        <v>#DIV/0!</v>
      </c>
      <c r="V57" s="0" t="n">
        <f aca="false">S57/(N57^2)</f>
        <v>333.310566218155</v>
      </c>
    </row>
    <row r="58" customFormat="false" ht="15" hidden="false" customHeight="false" outlineLevel="0" collapsed="false">
      <c r="N58" s="2" t="n">
        <v>1.21</v>
      </c>
      <c r="R58" s="0" t="n">
        <v>82.8</v>
      </c>
      <c r="S58" s="3" t="n">
        <v>485</v>
      </c>
      <c r="U58" s="0" t="e">
        <f aca="false">S58/(P58^2)</f>
        <v>#DIV/0!</v>
      </c>
      <c r="V58" s="0" t="n">
        <f aca="false">S58/(N58^2)</f>
        <v>331.261525852059</v>
      </c>
    </row>
    <row r="59" customFormat="false" ht="15" hidden="false" customHeight="false" outlineLevel="0" collapsed="false">
      <c r="N59" s="2" t="n">
        <v>1.218</v>
      </c>
      <c r="R59" s="0" t="n">
        <v>82.8</v>
      </c>
      <c r="S59" s="3" t="n">
        <v>483</v>
      </c>
      <c r="U59" s="0" t="e">
        <f aca="false">S59/(P59^2)</f>
        <v>#DIV/0!</v>
      </c>
      <c r="V59" s="0" t="n">
        <f aca="false">S59/(N59^2)</f>
        <v>325.576128192062</v>
      </c>
    </row>
    <row r="60" customFormat="false" ht="15" hidden="false" customHeight="false" outlineLevel="0" collapsed="false">
      <c r="N60" s="2" t="n">
        <v>1.18</v>
      </c>
      <c r="R60" s="0" t="n">
        <v>83.3</v>
      </c>
      <c r="S60" s="3" t="n">
        <v>602</v>
      </c>
      <c r="U60" s="0" t="e">
        <f aca="false">S60/(P60^2)</f>
        <v>#DIV/0!</v>
      </c>
      <c r="V60" s="0" t="n">
        <f aca="false">S60/(N60^2)</f>
        <v>432.347026716461</v>
      </c>
    </row>
    <row r="61" customFormat="false" ht="15" hidden="false" customHeight="false" outlineLevel="0" collapsed="false">
      <c r="N61" s="2" t="n">
        <v>1.196</v>
      </c>
      <c r="R61" s="0" t="n">
        <v>83.3</v>
      </c>
      <c r="S61" s="3" t="n">
        <v>614</v>
      </c>
      <c r="U61" s="0" t="e">
        <f aca="false">S61/(P61^2)</f>
        <v>#DIV/0!</v>
      </c>
      <c r="V61" s="0" t="n">
        <f aca="false">S61/(N61^2)</f>
        <v>429.245757877429</v>
      </c>
    </row>
    <row r="62" customFormat="false" ht="15" hidden="false" customHeight="false" outlineLevel="0" collapsed="false">
      <c r="N62" s="2" t="n">
        <v>1.217</v>
      </c>
      <c r="R62" s="0" t="n">
        <v>83.3</v>
      </c>
      <c r="S62" s="3" t="n">
        <v>630</v>
      </c>
      <c r="U62" s="0" t="e">
        <f aca="false">S62/(P62^2)</f>
        <v>#DIV/0!</v>
      </c>
      <c r="V62" s="0" t="n">
        <f aca="false">S62/(N62^2)</f>
        <v>425.362689210439</v>
      </c>
    </row>
    <row r="63" customFormat="false" ht="15" hidden="false" customHeight="false" outlineLevel="0" collapsed="false">
      <c r="B63" s="5"/>
      <c r="N63" s="2" t="n">
        <v>1.228</v>
      </c>
      <c r="R63" s="0" t="n">
        <v>83.3</v>
      </c>
      <c r="S63" s="3" t="n">
        <v>643</v>
      </c>
      <c r="U63" s="0" t="e">
        <f aca="false">S63/(P63^2)</f>
        <v>#DIV/0!</v>
      </c>
      <c r="V63" s="0" t="n">
        <f aca="false">S63/(N63^2)</f>
        <v>426.397097051428</v>
      </c>
    </row>
    <row r="64" customFormat="false" ht="15" hidden="false" customHeight="false" outlineLevel="0" collapsed="false">
      <c r="N64" s="2" t="n">
        <v>1.21</v>
      </c>
      <c r="R64" s="0" t="n">
        <v>85</v>
      </c>
      <c r="S64" s="3" t="n">
        <v>12.5</v>
      </c>
      <c r="U64" s="0" t="e">
        <f aca="false">S64/(P64^2)</f>
        <v>#DIV/0!</v>
      </c>
      <c r="V64" s="0" t="n">
        <f aca="false">S64/(N64^2)</f>
        <v>8.53766819206338</v>
      </c>
    </row>
    <row r="65" customFormat="false" ht="15" hidden="false" customHeight="false" outlineLevel="0" collapsed="false">
      <c r="N65" s="2" t="n">
        <v>1.21</v>
      </c>
      <c r="R65" s="0" t="n">
        <v>85</v>
      </c>
      <c r="S65" s="3" t="n">
        <v>13.5</v>
      </c>
      <c r="U65" s="0" t="e">
        <f aca="false">S65/(P65^2)</f>
        <v>#DIV/0!</v>
      </c>
      <c r="V65" s="0" t="n">
        <f aca="false">S65/(N65^2)</f>
        <v>9.22068164742846</v>
      </c>
    </row>
    <row r="66" customFormat="false" ht="15" hidden="false" customHeight="false" outlineLevel="0" collapsed="false">
      <c r="N66" s="2" t="n">
        <v>1.21</v>
      </c>
      <c r="R66" s="0" t="n">
        <v>85</v>
      </c>
      <c r="S66" s="3" t="n">
        <v>11</v>
      </c>
      <c r="U66" s="0" t="e">
        <f aca="false">S66/(P66^2)</f>
        <v>#DIV/0!</v>
      </c>
      <c r="V66" s="0" t="n">
        <f aca="false">S66/(N66^2)</f>
        <v>7.51314800901578</v>
      </c>
    </row>
    <row r="67" customFormat="false" ht="15" hidden="false" customHeight="false" outlineLevel="0" collapsed="false">
      <c r="N67" s="2" t="n">
        <v>1.216</v>
      </c>
      <c r="O67" s="0"/>
      <c r="P67" s="0"/>
      <c r="R67" s="0" t="n">
        <v>84.2</v>
      </c>
      <c r="S67" s="3" t="n">
        <v>149</v>
      </c>
      <c r="T67" s="0"/>
      <c r="U67" s="0" t="e">
        <f aca="false">S67/(P67^2)</f>
        <v>#DIV/0!</v>
      </c>
      <c r="V67" s="0" t="n">
        <f aca="false">S67/(N67^2)</f>
        <v>100.767183171745</v>
      </c>
    </row>
    <row r="68" customFormat="false" ht="15" hidden="false" customHeight="false" outlineLevel="0" collapsed="false">
      <c r="A68" s="4"/>
      <c r="B68" s="5"/>
      <c r="N68" s="2" t="n">
        <v>1.225</v>
      </c>
      <c r="R68" s="0" t="n">
        <v>84.2</v>
      </c>
      <c r="S68" s="3" t="n">
        <v>151.3</v>
      </c>
      <c r="U68" s="0" t="e">
        <f aca="false">S68/(P68^2)</f>
        <v>#DIV/0!</v>
      </c>
      <c r="V68" s="0" t="n">
        <f aca="false">S68/(N68^2)</f>
        <v>100.82465639317</v>
      </c>
    </row>
    <row r="69" customFormat="false" ht="15" hidden="false" customHeight="false" outlineLevel="0" collapsed="false">
      <c r="N69" s="2" t="n">
        <v>1.275</v>
      </c>
      <c r="R69" s="0" t="n">
        <v>82.3</v>
      </c>
      <c r="S69" s="3" t="n">
        <v>315</v>
      </c>
      <c r="U69" s="0" t="e">
        <f aca="false">S69/(P69^2)</f>
        <v>#DIV/0!</v>
      </c>
      <c r="V69" s="0" t="n">
        <f aca="false">S69/(N69^2)</f>
        <v>193.771626297578</v>
      </c>
    </row>
    <row r="70" customFormat="false" ht="15" hidden="false" customHeight="false" outlineLevel="0" collapsed="false">
      <c r="N70" s="2" t="n">
        <v>1.275</v>
      </c>
      <c r="R70" s="0" t="n">
        <v>82.3</v>
      </c>
      <c r="S70" s="3" t="n">
        <v>313</v>
      </c>
      <c r="U70" s="0" t="e">
        <f aca="false">S70/(P70^2)</f>
        <v>#DIV/0!</v>
      </c>
      <c r="V70" s="0" t="n">
        <f aca="false">S70/(N70^2)</f>
        <v>192.541330257593</v>
      </c>
    </row>
    <row r="71" customFormat="false" ht="15" hidden="false" customHeight="false" outlineLevel="0" collapsed="false">
      <c r="N71" s="2" t="n">
        <v>1.28</v>
      </c>
      <c r="R71" s="0" t="n">
        <v>82.3</v>
      </c>
      <c r="S71" s="3" t="n">
        <v>310</v>
      </c>
      <c r="U71" s="0" t="e">
        <f aca="false">S71/(P71^2)</f>
        <v>#DIV/0!</v>
      </c>
      <c r="V71" s="0" t="n">
        <f aca="false">S71/(N71^2)</f>
        <v>189.208984375</v>
      </c>
    </row>
    <row r="72" customFormat="false" ht="15" hidden="false" customHeight="false" outlineLevel="0" collapsed="false">
      <c r="N72" s="2" t="n">
        <v>1.27</v>
      </c>
      <c r="R72" s="0" t="n">
        <v>78</v>
      </c>
      <c r="S72" s="3" t="n">
        <v>12</v>
      </c>
      <c r="U72" s="0" t="e">
        <f aca="false">S72/(P72^2)</f>
        <v>#DIV/0!</v>
      </c>
      <c r="V72" s="0" t="n">
        <f aca="false">S72/(N72^2)</f>
        <v>7.44001488002976</v>
      </c>
    </row>
    <row r="73" customFormat="false" ht="15" hidden="false" customHeight="false" outlineLevel="0" collapsed="false">
      <c r="N73" s="2" t="n">
        <v>1.29</v>
      </c>
      <c r="R73" s="0" t="n">
        <v>78</v>
      </c>
      <c r="S73" s="3" t="n">
        <v>11</v>
      </c>
      <c r="U73" s="0" t="e">
        <f aca="false">S73/(P73^2)</f>
        <v>#DIV/0!</v>
      </c>
      <c r="V73" s="0" t="n">
        <f aca="false">S73/(N73^2)</f>
        <v>6.61017967670212</v>
      </c>
    </row>
    <row r="74" customFormat="false" ht="15" hidden="false" customHeight="false" outlineLevel="0" collapsed="false">
      <c r="N74" s="2" t="n">
        <v>1.28</v>
      </c>
      <c r="R74" s="0" t="n">
        <v>83.4</v>
      </c>
      <c r="S74" s="3" t="n">
        <v>660</v>
      </c>
      <c r="U74" s="0" t="e">
        <f aca="false">S74/(P74^2)</f>
        <v>#DIV/0!</v>
      </c>
      <c r="V74" s="0" t="n">
        <f aca="false">S74/(N74^2)</f>
        <v>402.83203125</v>
      </c>
    </row>
    <row r="75" customFormat="false" ht="15" hidden="false" customHeight="false" outlineLevel="0" collapsed="false">
      <c r="N75" s="2" t="n">
        <v>1.283</v>
      </c>
      <c r="R75" s="0" t="n">
        <v>83.4</v>
      </c>
      <c r="S75" s="3" t="n">
        <v>655</v>
      </c>
      <c r="U75" s="0" t="e">
        <f aca="false">S75/(P75^2)</f>
        <v>#DIV/0!</v>
      </c>
      <c r="V75" s="0" t="n">
        <f aca="false">S75/(N75^2)</f>
        <v>397.912871053752</v>
      </c>
    </row>
    <row r="76" customFormat="false" ht="15" hidden="false" customHeight="false" outlineLevel="0" collapsed="false">
      <c r="N76" s="2" t="n">
        <v>1.28</v>
      </c>
      <c r="R76" s="0" t="n">
        <v>83.4</v>
      </c>
      <c r="S76" s="3" t="n">
        <v>655</v>
      </c>
      <c r="U76" s="0" t="e">
        <f aca="false">S76/(P76^2)</f>
        <v>#DIV/0!</v>
      </c>
      <c r="V76" s="0" t="n">
        <f aca="false">S76/(N76^2)</f>
        <v>399.7802734375</v>
      </c>
    </row>
    <row r="77" customFormat="false" ht="15" hidden="false" customHeight="false" outlineLevel="0" collapsed="false">
      <c r="N77" s="2" t="n">
        <v>1.3</v>
      </c>
      <c r="R77" s="0" t="n">
        <v>83.4</v>
      </c>
      <c r="S77" s="3" t="n">
        <v>675</v>
      </c>
      <c r="U77" s="0" t="e">
        <f aca="false">S77/(P77^2)</f>
        <v>#DIV/0!</v>
      </c>
      <c r="V77" s="0" t="n">
        <f aca="false">S77/(N77^2)</f>
        <v>399.408284023669</v>
      </c>
      <c r="X77" s="0" t="s">
        <v>46</v>
      </c>
    </row>
    <row r="78" customFormat="false" ht="15" hidden="false" customHeight="false" outlineLevel="0" collapsed="false">
      <c r="N78" s="2" t="n">
        <v>1.29</v>
      </c>
      <c r="R78" s="0" t="n">
        <v>83.4</v>
      </c>
      <c r="S78" s="3" t="n">
        <v>655</v>
      </c>
      <c r="U78" s="0" t="e">
        <f aca="false">S78/(P78^2)</f>
        <v>#DIV/0!</v>
      </c>
      <c r="V78" s="0" t="n">
        <f aca="false">S78/(N78^2)</f>
        <v>393.606153476354</v>
      </c>
    </row>
    <row r="79" customFormat="false" ht="15" hidden="false" customHeight="false" outlineLevel="0" collapsed="false">
      <c r="N79" s="2" t="n">
        <v>1.27</v>
      </c>
      <c r="R79" s="0" t="n">
        <v>83.4</v>
      </c>
      <c r="S79" s="3" t="n">
        <v>634</v>
      </c>
      <c r="U79" s="0" t="e">
        <f aca="false">S79/(P79^2)</f>
        <v>#DIV/0!</v>
      </c>
      <c r="V79" s="0" t="n">
        <f aca="false">S79/(N79^2)</f>
        <v>393.080786161572</v>
      </c>
    </row>
    <row r="80" customFormat="false" ht="15" hidden="false" customHeight="false" outlineLevel="0" collapsed="false">
      <c r="N80" s="2" t="n">
        <v>1.24</v>
      </c>
      <c r="R80" s="0" t="n">
        <v>83.4</v>
      </c>
      <c r="S80" s="3" t="n">
        <v>609</v>
      </c>
      <c r="U80" s="0" t="e">
        <f aca="false">S80/(P80^2)</f>
        <v>#DIV/0!</v>
      </c>
      <c r="V80" s="0" t="n">
        <f aca="false">S80/(N80^2)</f>
        <v>396.071800208117</v>
      </c>
    </row>
    <row r="81" customFormat="false" ht="15" hidden="false" customHeight="false" outlineLevel="0" collapsed="false">
      <c r="V81" s="0" t="e">
        <f aca="false">S81/(N81^2)</f>
        <v>#DIV/0!</v>
      </c>
    </row>
    <row r="82" customFormat="false" ht="15" hidden="false" customHeight="false" outlineLevel="0" collapsed="false">
      <c r="V82" s="0" t="e">
        <f aca="false">S82/(N82^2)</f>
        <v>#DIV/0!</v>
      </c>
    </row>
    <row r="83" customFormat="false" ht="15" hidden="false" customHeight="false" outlineLevel="0" collapsed="false">
      <c r="V83" s="0" t="e">
        <f aca="false">S83/(N83^2)</f>
        <v>#DIV/0!</v>
      </c>
    </row>
    <row r="84" customFormat="false" ht="15" hidden="false" customHeight="false" outlineLevel="0" collapsed="false">
      <c r="V84" s="0" t="e">
        <f aca="false">S84/(N84^2)</f>
        <v>#DIV/0!</v>
      </c>
    </row>
    <row r="85" customFormat="false" ht="15" hidden="false" customHeight="false" outlineLevel="0" collapsed="false">
      <c r="V85" s="0" t="e">
        <f aca="false">S85/(N85^2)</f>
        <v>#DIV/0!</v>
      </c>
    </row>
    <row r="86" customFormat="false" ht="15" hidden="false" customHeight="false" outlineLevel="0" collapsed="false">
      <c r="V86" s="0" t="e">
        <f aca="false">S86/(N86^2)</f>
        <v>#DIV/0!</v>
      </c>
    </row>
    <row r="87" customFormat="false" ht="15" hidden="false" customHeight="false" outlineLevel="0" collapsed="false">
      <c r="J87" s="0" t="n">
        <v>225</v>
      </c>
      <c r="V87" s="0" t="e">
        <f aca="false">S87/(N87^2)</f>
        <v>#DIV/0!</v>
      </c>
    </row>
    <row r="88" customFormat="false" ht="15" hidden="false" customHeight="false" outlineLevel="0" collapsed="false">
      <c r="A88" s="4" t="n">
        <v>45093</v>
      </c>
      <c r="C88" s="0" t="s">
        <v>30</v>
      </c>
      <c r="N88" s="2" t="n">
        <v>7.71</v>
      </c>
      <c r="R88" s="0" t="n">
        <v>83.4</v>
      </c>
      <c r="S88" s="3" t="n">
        <v>17450</v>
      </c>
      <c r="V88" s="0" t="n">
        <f aca="false">S88/(N88^2)</f>
        <v>293.553102831063</v>
      </c>
    </row>
    <row r="89" customFormat="false" ht="15" hidden="false" customHeight="false" outlineLevel="0" collapsed="false">
      <c r="V89" s="0" t="e">
        <f aca="false">S89/(N89^2)</f>
        <v>#DIV/0!</v>
      </c>
    </row>
    <row r="90" customFormat="false" ht="15" hidden="false" customHeight="false" outlineLevel="0" collapsed="false">
      <c r="V90" s="0" t="e">
        <f aca="false">S90/(N90^2)</f>
        <v>#DIV/0!</v>
      </c>
    </row>
    <row r="91" customFormat="false" ht="15" hidden="false" customHeight="false" outlineLevel="0" collapsed="false">
      <c r="V91" s="0" t="e">
        <f aca="false">S91/(N91^2)</f>
        <v>#DIV/0!</v>
      </c>
    </row>
  </sheetData>
  <conditionalFormatting sqref="A1:AMJ12 A13:B27 I13:AMJ27 A28:AMJ1048576">
    <cfRule type="expression" priority="2" aboveAverage="0" equalAverage="0" bottom="0" percent="0" rank="0" text="" dxfId="7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" t="s">
        <v>11</v>
      </c>
      <c r="B1" s="9" t="s">
        <v>10</v>
      </c>
    </row>
    <row r="2" customFormat="false" ht="15" hidden="false" customHeight="false" outlineLevel="0" collapsed="false">
      <c r="A2" s="2" t="n">
        <v>1.23</v>
      </c>
      <c r="B2" s="1" t="n">
        <v>135.7</v>
      </c>
    </row>
    <row r="3" customFormat="false" ht="15" hidden="false" customHeight="false" outlineLevel="0" collapsed="false">
      <c r="A3" s="2" t="n">
        <v>1.26</v>
      </c>
      <c r="B3" s="1" t="n">
        <v>138.5</v>
      </c>
    </row>
    <row r="5" customFormat="false" ht="15" hidden="false" customHeight="false" outlineLevel="0" collapsed="false">
      <c r="A5" s="2" t="n">
        <v>1.27</v>
      </c>
      <c r="B5" s="1" t="n">
        <v>140.7</v>
      </c>
    </row>
    <row r="6" customFormat="false" ht="15" hidden="false" customHeight="false" outlineLevel="0" collapsed="false">
      <c r="A6" s="2" t="n">
        <v>1.04</v>
      </c>
      <c r="B6" s="1" t="n">
        <v>113.8</v>
      </c>
    </row>
    <row r="7" customFormat="false" ht="15" hidden="false" customHeight="false" outlineLevel="0" collapsed="false">
      <c r="A7" s="2" t="n">
        <v>1.28</v>
      </c>
      <c r="B7" s="1" t="n">
        <v>141.5</v>
      </c>
      <c r="F7" s="0" t="s">
        <v>47</v>
      </c>
    </row>
    <row r="8" customFormat="false" ht="15" hidden="false" customHeight="false" outlineLevel="0" collapsed="false">
      <c r="A8" s="2" t="n">
        <v>0.55</v>
      </c>
      <c r="B8" s="1" t="n">
        <v>55.2</v>
      </c>
    </row>
    <row r="9" customFormat="false" ht="15" hidden="false" customHeight="false" outlineLevel="0" collapsed="false">
      <c r="A9" s="2" t="n">
        <v>0.76</v>
      </c>
      <c r="B9" s="1" t="n">
        <v>81.2</v>
      </c>
    </row>
    <row r="10" customFormat="false" ht="15" hidden="false" customHeight="false" outlineLevel="0" collapsed="false">
      <c r="A10" s="2" t="n">
        <v>0.91</v>
      </c>
      <c r="B10" s="1" t="n">
        <v>99.3</v>
      </c>
    </row>
    <row r="11" customFormat="false" ht="15" hidden="false" customHeight="false" outlineLevel="0" collapsed="false">
      <c r="A11" s="2" t="n">
        <v>1.18</v>
      </c>
      <c r="B11" s="9" t="n">
        <v>129.6</v>
      </c>
    </row>
    <row r="12" customFormat="false" ht="15" hidden="false" customHeight="false" outlineLevel="0" collapsed="false">
      <c r="A12" s="2" t="n">
        <v>1.17</v>
      </c>
      <c r="B12" s="1" t="n">
        <v>130.1</v>
      </c>
    </row>
    <row r="13" customFormat="false" ht="15" hidden="false" customHeight="false" outlineLevel="0" collapsed="false">
      <c r="A13" s="2" t="n">
        <v>0.23</v>
      </c>
      <c r="B13" s="1" t="n">
        <v>18</v>
      </c>
    </row>
    <row r="14" customFormat="false" ht="15" hidden="false" customHeight="false" outlineLevel="0" collapsed="false">
      <c r="A14" s="2" t="n">
        <v>1.32</v>
      </c>
      <c r="B14" s="1" t="n">
        <v>146.3</v>
      </c>
    </row>
    <row r="41" customFormat="false" ht="15" hidden="false" customHeight="false" outlineLevel="0" collapsed="false">
      <c r="A41" s="24"/>
    </row>
    <row r="65" customFormat="false" ht="15" hidden="false" customHeight="false" outlineLevel="0" collapsed="false">
      <c r="B65" s="6"/>
    </row>
  </sheetData>
  <conditionalFormatting sqref="A1:A1048576 B27:B1048576 B2:B25">
    <cfRule type="expression" priority="2" aboveAverage="0" equalAverage="0" bottom="0" percent="0" rank="0" text="" dxfId="8">
      <formula>MOD(ROW(),2)</formula>
    </cfRule>
  </conditionalFormatting>
  <conditionalFormatting sqref="B1">
    <cfRule type="expression" priority="3" aboveAverage="0" equalAverage="0" bottom="0" percent="0" rank="0" text="" dxfId="9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5429687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" t="s">
        <v>11</v>
      </c>
      <c r="B1" s="9" t="s">
        <v>48</v>
      </c>
    </row>
    <row r="2" customFormat="false" ht="15" hidden="false" customHeight="false" outlineLevel="0" collapsed="false">
      <c r="A2" s="2" t="n">
        <v>1.35</v>
      </c>
      <c r="B2" s="1" t="n">
        <v>3.83</v>
      </c>
      <c r="C2" s="0" t="n">
        <f aca="false">B2/A2</f>
        <v>2.83703703703704</v>
      </c>
      <c r="E2" s="25" t="s">
        <v>49</v>
      </c>
    </row>
    <row r="3" customFormat="false" ht="15" hidden="false" customHeight="false" outlineLevel="0" collapsed="false">
      <c r="A3" s="2" t="n">
        <v>0.62</v>
      </c>
      <c r="B3" s="1" t="n">
        <v>1.72</v>
      </c>
      <c r="C3" s="0" t="n">
        <f aca="false">B3/A3</f>
        <v>2.7741935483871</v>
      </c>
    </row>
    <row r="4" customFormat="false" ht="15" hidden="false" customHeight="false" outlineLevel="0" collapsed="false">
      <c r="A4" s="2" t="n">
        <v>0.33</v>
      </c>
      <c r="B4" s="1" t="n">
        <v>0.82</v>
      </c>
      <c r="C4" s="0" t="n">
        <f aca="false">B4/A4</f>
        <v>2.48484848484848</v>
      </c>
    </row>
    <row r="5" customFormat="false" ht="15" hidden="false" customHeight="false" outlineLevel="0" collapsed="false">
      <c r="A5" s="2" t="n">
        <v>0.82</v>
      </c>
      <c r="B5" s="1" t="n">
        <v>2.26</v>
      </c>
      <c r="C5" s="0" t="n">
        <f aca="false">B5/A5</f>
        <v>2.75609756097561</v>
      </c>
    </row>
    <row r="6" customFormat="false" ht="15" hidden="false" customHeight="false" outlineLevel="0" collapsed="false">
      <c r="A6" s="2" t="n">
        <v>1.49</v>
      </c>
      <c r="B6" s="1" t="n">
        <v>4.27</v>
      </c>
      <c r="C6" s="0" t="n">
        <f aca="false">B6/A6</f>
        <v>2.86577181208054</v>
      </c>
    </row>
    <row r="7" customFormat="false" ht="15" hidden="false" customHeight="false" outlineLevel="0" collapsed="false">
      <c r="A7" s="2" t="n">
        <v>1.9</v>
      </c>
      <c r="B7" s="1" t="n">
        <v>5.45</v>
      </c>
      <c r="C7" s="0" t="n">
        <f aca="false">B7/A7</f>
        <v>2.86842105263158</v>
      </c>
    </row>
    <row r="8" customFormat="false" ht="15" hidden="false" customHeight="false" outlineLevel="0" collapsed="false">
      <c r="A8" s="2" t="n">
        <v>1.4</v>
      </c>
      <c r="B8" s="1" t="n">
        <v>3.94</v>
      </c>
      <c r="C8" s="0" t="n">
        <f aca="false">B8/A8</f>
        <v>2.81428571428571</v>
      </c>
    </row>
    <row r="11" customFormat="false" ht="15" hidden="false" customHeight="false" outlineLevel="0" collapsed="false">
      <c r="B11" s="9"/>
    </row>
    <row r="41" customFormat="false" ht="15" hidden="false" customHeight="false" outlineLevel="0" collapsed="false">
      <c r="A41" s="24"/>
    </row>
    <row r="65" customFormat="false" ht="15" hidden="false" customHeight="false" outlineLevel="0" collapsed="false">
      <c r="B65" s="6"/>
    </row>
  </sheetData>
  <conditionalFormatting sqref="A1:A1048576 B27:B1048576 B2:B25">
    <cfRule type="expression" priority="2" aboveAverage="0" equalAverage="0" bottom="0" percent="0" rank="0" text="" dxfId="10">
      <formula>MOD(ROW(),2)</formula>
    </cfRule>
  </conditionalFormatting>
  <conditionalFormatting sqref="B1">
    <cfRule type="expression" priority="3" aboveAverage="0" equalAverage="0" bottom="0" percent="0" rank="0" text="" dxfId="11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4" min="3" style="0" width="16"/>
  </cols>
  <sheetData>
    <row r="1" customFormat="false" ht="15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11</v>
      </c>
      <c r="E1" s="0" t="s">
        <v>53</v>
      </c>
    </row>
    <row r="2" customFormat="false" ht="15" hidden="false" customHeight="false" outlineLevel="0" collapsed="false">
      <c r="A2" s="0" t="n">
        <v>4</v>
      </c>
      <c r="B2" s="0" t="n">
        <v>5</v>
      </c>
      <c r="C2" s="0" t="n">
        <v>156</v>
      </c>
    </row>
    <row r="3" customFormat="false" ht="15" hidden="false" customHeight="false" outlineLevel="0" collapsed="false">
      <c r="A3" s="0" t="n">
        <v>5</v>
      </c>
      <c r="B3" s="0" t="n">
        <v>6.4</v>
      </c>
      <c r="C3" s="0" t="n">
        <v>200</v>
      </c>
      <c r="D3" s="0" t="n">
        <v>6.28</v>
      </c>
      <c r="E3" s="0" t="n">
        <v>108</v>
      </c>
    </row>
    <row r="4" customFormat="false" ht="15" hidden="false" customHeight="false" outlineLevel="0" collapsed="false">
      <c r="A4" s="0" t="n">
        <v>6</v>
      </c>
      <c r="B4" s="0" t="n">
        <v>7.47</v>
      </c>
      <c r="D4" s="0" t="n">
        <v>7.7</v>
      </c>
      <c r="E4" s="0" t="n">
        <v>90</v>
      </c>
      <c r="G4" s="0" t="s">
        <v>54</v>
      </c>
      <c r="I4" s="0" t="s">
        <v>55</v>
      </c>
      <c r="J4" s="0" t="s">
        <v>56</v>
      </c>
    </row>
    <row r="5" customFormat="false" ht="15" hidden="false" customHeight="false" outlineLevel="0" collapsed="false">
      <c r="A5" s="0" t="n">
        <v>10</v>
      </c>
      <c r="D5" s="0" t="s">
        <v>57</v>
      </c>
      <c r="I5" s="0" t="n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0.54296875" defaultRowHeight="15" zeroHeight="false" outlineLevelRow="0" outlineLevelCol="0"/>
  <cols>
    <col collapsed="false" customWidth="true" hidden="false" outlineLevel="0" max="5" min="5" style="0" width="12.57"/>
  </cols>
  <sheetData>
    <row r="1" customFormat="false" ht="15" hidden="false" customHeight="false" outlineLevel="0" collapsed="false">
      <c r="A1" s="0" t="s">
        <v>20</v>
      </c>
      <c r="B1" s="0" t="s">
        <v>58</v>
      </c>
      <c r="C1" s="0" t="s">
        <v>59</v>
      </c>
      <c r="D1" s="0" t="s">
        <v>53</v>
      </c>
      <c r="E1" s="0" t="s">
        <v>60</v>
      </c>
    </row>
    <row r="2" customFormat="false" ht="15" hidden="false" customHeight="false" outlineLevel="0" collapsed="false">
      <c r="A2" s="0" t="n">
        <v>79</v>
      </c>
      <c r="B2" s="0" t="n">
        <v>1.41</v>
      </c>
      <c r="C2" s="0" t="n">
        <f aca="false">B2*2.8</f>
        <v>3.948</v>
      </c>
      <c r="D2" s="0" t="n">
        <v>176</v>
      </c>
      <c r="E2" s="26" t="n">
        <f aca="false">D2/C2^2/10</f>
        <v>1.12916752637376</v>
      </c>
    </row>
    <row r="3" customFormat="false" ht="15" hidden="false" customHeight="false" outlineLevel="0" collapsed="false">
      <c r="A3" s="0" t="n">
        <v>79.2</v>
      </c>
      <c r="B3" s="0" t="n">
        <v>1.41</v>
      </c>
      <c r="C3" s="0" t="n">
        <f aca="false">B3*2.8</f>
        <v>3.948</v>
      </c>
      <c r="D3" s="0" t="n">
        <v>166</v>
      </c>
      <c r="E3" s="26" t="n">
        <f aca="false">D3/C3^2/10</f>
        <v>1.06501028055707</v>
      </c>
    </row>
    <row r="4" customFormat="false" ht="15" hidden="false" customHeight="false" outlineLevel="0" collapsed="false">
      <c r="A4" s="0" t="n">
        <v>78.8</v>
      </c>
      <c r="B4" s="0" t="n">
        <v>1.405</v>
      </c>
      <c r="C4" s="0" t="n">
        <f aca="false">B4*2.8</f>
        <v>3.934</v>
      </c>
      <c r="D4" s="0" t="n">
        <v>183</v>
      </c>
      <c r="E4" s="26" t="n">
        <f aca="false">D4/C4^2/10</f>
        <v>1.18244889171585</v>
      </c>
    </row>
    <row r="5" customFormat="false" ht="15" hidden="false" customHeight="false" outlineLevel="0" collapsed="false">
      <c r="A5" s="0" t="n">
        <v>78.8</v>
      </c>
      <c r="B5" s="0" t="n">
        <v>1.41</v>
      </c>
      <c r="C5" s="0" t="n">
        <f aca="false">B5*2.8</f>
        <v>3.948</v>
      </c>
      <c r="D5" s="0" t="n">
        <v>185.5</v>
      </c>
      <c r="E5" s="26" t="n">
        <f aca="false">D5/C5^2/10</f>
        <v>1.19011690989962</v>
      </c>
    </row>
    <row r="6" customFormat="false" ht="15" hidden="false" customHeight="false" outlineLevel="0" collapsed="false">
      <c r="A6" s="0" t="n">
        <v>78.6</v>
      </c>
      <c r="B6" s="0" t="n">
        <v>1.47</v>
      </c>
      <c r="C6" s="0" t="n">
        <f aca="false">B6*2.8</f>
        <v>4.116</v>
      </c>
      <c r="D6" s="0" t="n">
        <v>206</v>
      </c>
      <c r="E6" s="26" t="n">
        <f aca="false">D6/C6^2/10</f>
        <v>1.2159521590116</v>
      </c>
    </row>
    <row r="7" customFormat="false" ht="15" hidden="false" customHeight="false" outlineLevel="0" collapsed="false">
      <c r="A7" s="0" t="n">
        <v>78.6</v>
      </c>
      <c r="B7" s="0" t="n">
        <v>1.45</v>
      </c>
      <c r="C7" s="0" t="n">
        <f aca="false">B7*2.8</f>
        <v>4.06</v>
      </c>
      <c r="D7" s="0" t="n">
        <v>195</v>
      </c>
      <c r="E7" s="26" t="n">
        <f aca="false">D7/C7^2/10</f>
        <v>1.1829940061637</v>
      </c>
    </row>
    <row r="8" customFormat="false" ht="15" hidden="false" customHeight="false" outlineLevel="0" collapsed="false">
      <c r="A8" s="0" t="n">
        <v>78.4</v>
      </c>
      <c r="B8" s="0" t="n">
        <v>1.5</v>
      </c>
      <c r="C8" s="0" t="n">
        <f aca="false">B8*2.8</f>
        <v>4.2</v>
      </c>
      <c r="D8" s="0" t="n">
        <v>216</v>
      </c>
      <c r="E8" s="26" t="n">
        <f aca="false">D8/C8^2/10</f>
        <v>1.22448979591837</v>
      </c>
    </row>
    <row r="9" customFormat="false" ht="15" hidden="false" customHeight="false" outlineLevel="0" collapsed="false">
      <c r="A9" s="0" t="n">
        <v>78.4</v>
      </c>
      <c r="B9" s="0" t="n">
        <v>1.48</v>
      </c>
      <c r="C9" s="0" t="n">
        <f aca="false">B9*2.8</f>
        <v>4.144</v>
      </c>
      <c r="D9" s="0" t="n">
        <v>204</v>
      </c>
      <c r="E9" s="26" t="n">
        <f aca="false">D9/C9^2/10</f>
        <v>1.18792951804535</v>
      </c>
    </row>
    <row r="10" customFormat="false" ht="15" hidden="false" customHeight="false" outlineLevel="0" collapsed="false">
      <c r="A10" s="0" t="n">
        <v>78.4</v>
      </c>
      <c r="B10" s="0" t="n">
        <v>1.47</v>
      </c>
      <c r="C10" s="0" t="n">
        <f aca="false">B10*2.8</f>
        <v>4.116</v>
      </c>
      <c r="D10" s="0" t="n">
        <v>195</v>
      </c>
      <c r="E10" s="26" t="n">
        <f aca="false">D10/C10^2/10</f>
        <v>1.15102267479253</v>
      </c>
    </row>
    <row r="11" customFormat="false" ht="15" hidden="false" customHeight="false" outlineLevel="0" collapsed="false">
      <c r="A11" s="0" t="n">
        <v>78.6</v>
      </c>
      <c r="B11" s="0" t="n">
        <v>1.41</v>
      </c>
      <c r="C11" s="0" t="n">
        <f aca="false">B11*2.8</f>
        <v>3.948</v>
      </c>
      <c r="D11" s="0" t="n">
        <v>150</v>
      </c>
      <c r="E11" s="26" t="n">
        <f aca="false">D11/C11^2/10</f>
        <v>0.962358687250364</v>
      </c>
    </row>
    <row r="12" customFormat="false" ht="15" hidden="false" customHeight="false" outlineLevel="0" collapsed="false">
      <c r="A12" s="0" t="n">
        <v>78.6</v>
      </c>
      <c r="B12" s="0" t="n">
        <v>1.42</v>
      </c>
      <c r="C12" s="0" t="n">
        <f aca="false">B12*2.8</f>
        <v>3.976</v>
      </c>
      <c r="D12" s="0" t="n">
        <v>156</v>
      </c>
      <c r="E12" s="26" t="n">
        <f aca="false">D12/C12^2/10</f>
        <v>0.98680614876381</v>
      </c>
    </row>
    <row r="13" customFormat="false" ht="15" hidden="false" customHeight="false" outlineLevel="0" collapsed="false">
      <c r="A13" s="0" t="n">
        <v>78.6</v>
      </c>
      <c r="B13" s="0" t="n">
        <v>1.5</v>
      </c>
      <c r="C13" s="0" t="n">
        <f aca="false">B13*2.8</f>
        <v>4.2</v>
      </c>
      <c r="D13" s="0" t="n">
        <v>200</v>
      </c>
      <c r="E13" s="26" t="n">
        <f aca="false">D13/C13^2/10</f>
        <v>1.13378684807256</v>
      </c>
    </row>
    <row r="14" customFormat="false" ht="15" hidden="false" customHeight="false" outlineLevel="0" collapsed="false">
      <c r="A14" s="0" t="n">
        <v>78.6</v>
      </c>
      <c r="B14" s="0" t="n">
        <v>1.51</v>
      </c>
      <c r="C14" s="0" t="n">
        <f aca="false">B14*2.8</f>
        <v>4.228</v>
      </c>
      <c r="D14" s="0" t="n">
        <v>167</v>
      </c>
      <c r="E14" s="26" t="n">
        <f aca="false">D14/C14^2/10</f>
        <v>0.934214306748093</v>
      </c>
    </row>
    <row r="15" customFormat="false" ht="15" hidden="false" customHeight="false" outlineLevel="0" collapsed="false">
      <c r="C15" s="0" t="n">
        <f aca="false">B15*2.8</f>
        <v>0</v>
      </c>
      <c r="E15" s="26" t="e">
        <f aca="false">D15/C15^2/10</f>
        <v>#DIV/0!</v>
      </c>
    </row>
    <row r="16" customFormat="false" ht="15" hidden="false" customHeight="false" outlineLevel="0" collapsed="false">
      <c r="B16" s="0" t="n">
        <v>1.53</v>
      </c>
      <c r="C16" s="0" t="n">
        <f aca="false">B16*2.8</f>
        <v>4.284</v>
      </c>
      <c r="D16" s="0" t="n">
        <v>197</v>
      </c>
      <c r="E16" s="26" t="n">
        <f aca="false">D16/C16^2/10</f>
        <v>1.07341411510138</v>
      </c>
    </row>
    <row r="17" customFormat="false" ht="15" hidden="false" customHeight="false" outlineLevel="0" collapsed="false">
      <c r="B17" s="0" t="n">
        <v>1.51</v>
      </c>
      <c r="C17" s="0" t="n">
        <f aca="false">B17*2.8</f>
        <v>4.228</v>
      </c>
      <c r="D17" s="0" t="n">
        <v>199</v>
      </c>
      <c r="E17" s="26" t="n">
        <f aca="false">D17/C17^2/10</f>
        <v>1.11322543139443</v>
      </c>
    </row>
    <row r="18" customFormat="false" ht="15" hidden="false" customHeight="false" outlineLevel="0" collapsed="false">
      <c r="B18" s="0" t="n">
        <v>1.48</v>
      </c>
      <c r="C18" s="0" t="n">
        <f aca="false">B18*2.8</f>
        <v>4.144</v>
      </c>
      <c r="D18" s="0" t="n">
        <v>198</v>
      </c>
      <c r="E18" s="26" t="n">
        <f aca="false">D18/C18^2/10</f>
        <v>1.15299041457343</v>
      </c>
    </row>
    <row r="19" customFormat="false" ht="15" hidden="false" customHeight="false" outlineLevel="0" collapsed="false">
      <c r="B19" s="0" t="n">
        <v>1.445</v>
      </c>
      <c r="C19" s="0" t="n">
        <f aca="false">B19*2.8</f>
        <v>4.046</v>
      </c>
      <c r="D19" s="0" t="n">
        <v>178</v>
      </c>
      <c r="E19" s="26" t="n">
        <f aca="false">D19/C19^2/10</f>
        <v>1.08734721244492</v>
      </c>
    </row>
    <row r="20" customFormat="false" ht="15" hidden="false" customHeight="false" outlineLevel="0" collapsed="false">
      <c r="B20" s="0" t="n">
        <v>0.65</v>
      </c>
      <c r="C20" s="0" t="n">
        <f aca="false">B20*2.8</f>
        <v>1.82</v>
      </c>
      <c r="D20" s="0" t="n">
        <v>4</v>
      </c>
      <c r="E20" s="26" t="n">
        <f aca="false">D20/C20^2/10</f>
        <v>0.120758362516604</v>
      </c>
    </row>
    <row r="21" customFormat="false" ht="15" hidden="false" customHeight="false" outlineLevel="0" collapsed="false">
      <c r="A21" s="0" t="n">
        <v>78.4</v>
      </c>
      <c r="B21" s="0" t="n">
        <v>1.55</v>
      </c>
      <c r="C21" s="0" t="n">
        <f aca="false">B21*2.8</f>
        <v>4.34</v>
      </c>
      <c r="D21" s="0" t="n">
        <v>206</v>
      </c>
      <c r="E21" s="26" t="n">
        <f aca="false">D21/C21^2/10</f>
        <v>1.09367368175158</v>
      </c>
    </row>
    <row r="22" customFormat="false" ht="15" hidden="false" customHeight="false" outlineLevel="0" collapsed="false">
      <c r="B22" s="0" t="n">
        <v>1.45</v>
      </c>
      <c r="C22" s="0" t="n">
        <f aca="false">B22*2.8</f>
        <v>4.06</v>
      </c>
      <c r="D22" s="0" t="n">
        <v>195</v>
      </c>
      <c r="E22" s="26" t="n">
        <f aca="false">D22/C22^2/10</f>
        <v>1.1829940061637</v>
      </c>
    </row>
    <row r="23" customFormat="false" ht="15" hidden="false" customHeight="false" outlineLevel="0" collapsed="false">
      <c r="C23" s="0" t="n">
        <f aca="false">B23*2.8</f>
        <v>0</v>
      </c>
      <c r="E23" s="26" t="e">
        <f aca="false">D23/C23^2/10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LibreOffice/7.3.7.2$Linux_X86_64 LibreOffice_project/30$Build-2</Application>
  <AppVersion>15.0000</AppVersion>
  <Company>Ecole Normale Supérieure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2023-06-09T09:32:25Z</dcterms:created>
  <dc:creator>Alexandre</dc:creator>
  <dc:description/>
  <dc:language>en-US</dc:language>
  <cp:lastModifiedBy/>
  <dcterms:modified xsi:type="dcterms:W3CDTF">2023-07-18T18:38:18Z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