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firstSheet="3" activeTab="10"/>
  </bookViews>
  <sheets>
    <sheet name="Feuil1" sheetId="1" r:id="rId1"/>
    <sheet name="Feuil2" sheetId="2" r:id="rId2"/>
    <sheet name="calib glan" sheetId="3" r:id="rId3"/>
    <sheet name="T avant reglage" sheetId="4" r:id="rId4"/>
    <sheet name="mes 1506" sheetId="5" r:id="rId5"/>
    <sheet name="calib photod" sheetId="6" r:id="rId6"/>
    <sheet name="calib photod 2206" sheetId="7" r:id="rId7"/>
    <sheet name="mes 2206" sheetId="8" r:id="rId8"/>
    <sheet name="Feuil5" sheetId="9" r:id="rId9"/>
    <sheet name="Feuil6" sheetId="10" r:id="rId10"/>
    <sheet name="Feuil7" sheetId="11" r:id="rId11"/>
  </sheets>
  <calcPr calcId="145621"/>
</workbook>
</file>

<file path=xl/calcChain.xml><?xml version="1.0" encoding="utf-8"?>
<calcChain xmlns="http://schemas.openxmlformats.org/spreadsheetml/2006/main">
  <c r="E50" i="11" l="1"/>
  <c r="E51" i="11"/>
  <c r="E52" i="11"/>
  <c r="B33" i="11"/>
  <c r="E33" i="11" s="1"/>
  <c r="B34" i="11"/>
  <c r="E34" i="11" s="1"/>
  <c r="B35" i="11"/>
  <c r="E35" i="11" s="1"/>
  <c r="B36" i="11"/>
  <c r="E36" i="11" s="1"/>
  <c r="B37" i="11"/>
  <c r="E37" i="11" s="1"/>
  <c r="B38" i="11"/>
  <c r="E38" i="11" s="1"/>
  <c r="B39" i="11"/>
  <c r="E39" i="11" s="1"/>
  <c r="B40" i="11"/>
  <c r="E40" i="11" s="1"/>
  <c r="B41" i="11"/>
  <c r="E41" i="11" s="1"/>
  <c r="B42" i="11"/>
  <c r="E42" i="11" s="1"/>
  <c r="B43" i="11"/>
  <c r="E43" i="11" s="1"/>
  <c r="B44" i="11"/>
  <c r="E44" i="11" s="1"/>
  <c r="B45" i="11"/>
  <c r="E45" i="11" s="1"/>
  <c r="B46" i="11"/>
  <c r="E46" i="11" s="1"/>
  <c r="B47" i="11"/>
  <c r="E47" i="11" s="1"/>
  <c r="B48" i="11"/>
  <c r="E48" i="11" s="1"/>
  <c r="B49" i="11"/>
  <c r="E49" i="11" s="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18" i="11"/>
  <c r="B19" i="11"/>
  <c r="E19" i="11" s="1"/>
  <c r="B20" i="11"/>
  <c r="E20" i="11" s="1"/>
  <c r="B21" i="11"/>
  <c r="E21" i="11" s="1"/>
  <c r="B22" i="11"/>
  <c r="B23" i="11"/>
  <c r="E23" i="11" s="1"/>
  <c r="B24" i="11"/>
  <c r="E24" i="11" s="1"/>
  <c r="B25" i="11"/>
  <c r="E25" i="11" s="1"/>
  <c r="B26" i="11"/>
  <c r="B27" i="11"/>
  <c r="E27" i="11" s="1"/>
  <c r="B28" i="11"/>
  <c r="B29" i="11"/>
  <c r="B30" i="11"/>
  <c r="B31" i="11"/>
  <c r="B3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E18" i="11"/>
  <c r="E22" i="11"/>
  <c r="E26" i="11"/>
  <c r="E28" i="11"/>
  <c r="E29" i="11"/>
  <c r="E30" i="11"/>
  <c r="E31" i="11"/>
  <c r="E32" i="11"/>
  <c r="B3" i="11"/>
  <c r="E3" i="11" s="1"/>
  <c r="B4" i="11"/>
  <c r="E4" i="11" s="1"/>
  <c r="B5" i="11"/>
  <c r="E5" i="11" s="1"/>
  <c r="B6" i="11"/>
  <c r="B7" i="11"/>
  <c r="E7" i="11" s="1"/>
  <c r="B8" i="11"/>
  <c r="E8" i="11" s="1"/>
  <c r="B9" i="11"/>
  <c r="E9" i="11" s="1"/>
  <c r="B10" i="11"/>
  <c r="E10" i="11" s="1"/>
  <c r="B11" i="11"/>
  <c r="E11" i="11" s="1"/>
  <c r="B12" i="11"/>
  <c r="E12" i="11" s="1"/>
  <c r="B13" i="11"/>
  <c r="E13" i="11" s="1"/>
  <c r="B14" i="11"/>
  <c r="E14" i="11" s="1"/>
  <c r="B15" i="11"/>
  <c r="E15" i="11" s="1"/>
  <c r="B16" i="11"/>
  <c r="E16" i="11" s="1"/>
  <c r="B17" i="11"/>
  <c r="E17" i="11" s="1"/>
  <c r="K2" i="11"/>
  <c r="N2" i="11" s="1"/>
  <c r="B2" i="11"/>
  <c r="E2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E38" i="10" s="1"/>
  <c r="C39" i="10"/>
  <c r="E39" i="10" s="1"/>
  <c r="C40" i="10"/>
  <c r="C41" i="10"/>
  <c r="C42" i="10"/>
  <c r="C43" i="10"/>
  <c r="C44" i="10"/>
  <c r="E34" i="10"/>
  <c r="E21" i="10"/>
  <c r="E3" i="10"/>
  <c r="E33" i="10"/>
  <c r="E35" i="10"/>
  <c r="E36" i="10"/>
  <c r="E37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C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9" i="10"/>
  <c r="E30" i="10"/>
  <c r="E31" i="10"/>
  <c r="E32" i="10"/>
  <c r="C2" i="10"/>
  <c r="E2" i="10" s="1"/>
  <c r="E3" i="9"/>
  <c r="E15" i="9"/>
  <c r="E23" i="9"/>
  <c r="C3" i="9"/>
  <c r="C4" i="9"/>
  <c r="E4" i="9" s="1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" i="9"/>
  <c r="C2" i="9"/>
  <c r="C8" i="7"/>
  <c r="C7" i="7"/>
  <c r="C3" i="7"/>
  <c r="C4" i="7"/>
  <c r="C5" i="7"/>
  <c r="C6" i="7"/>
  <c r="C2" i="7"/>
  <c r="V81" i="5"/>
  <c r="V82" i="5"/>
  <c r="V83" i="5"/>
  <c r="V84" i="5"/>
  <c r="V85" i="5"/>
  <c r="V86" i="5"/>
  <c r="V87" i="5"/>
  <c r="V88" i="5"/>
  <c r="V89" i="5"/>
  <c r="V90" i="5"/>
  <c r="V91" i="5"/>
  <c r="U80" i="5" l="1"/>
  <c r="V80" i="5"/>
  <c r="U79" i="5"/>
  <c r="V79" i="5"/>
  <c r="U78" i="5"/>
  <c r="V78" i="5"/>
  <c r="U77" i="5"/>
  <c r="V77" i="5"/>
  <c r="U76" i="5"/>
  <c r="V76" i="5"/>
  <c r="V75" i="5"/>
  <c r="U75" i="5"/>
  <c r="U74" i="5"/>
  <c r="V74" i="5"/>
  <c r="V73" i="5"/>
  <c r="U73" i="5"/>
  <c r="U72" i="5"/>
  <c r="V72" i="5"/>
  <c r="U71" i="5"/>
  <c r="V71" i="5"/>
  <c r="V70" i="5"/>
  <c r="U70" i="5"/>
  <c r="U69" i="5"/>
  <c r="V69" i="5"/>
  <c r="U68" i="5"/>
  <c r="V68" i="5"/>
  <c r="U67" i="5"/>
  <c r="V67" i="5"/>
  <c r="V66" i="5"/>
  <c r="U66" i="5"/>
  <c r="V65" i="5"/>
  <c r="U65" i="5"/>
  <c r="U64" i="5"/>
  <c r="V64" i="5"/>
  <c r="U63" i="5"/>
  <c r="V63" i="5"/>
  <c r="U62" i="5"/>
  <c r="V62" i="5"/>
  <c r="V61" i="5"/>
  <c r="U61" i="5"/>
  <c r="U60" i="5"/>
  <c r="V60" i="5"/>
  <c r="U59" i="5"/>
  <c r="V59" i="5"/>
  <c r="U58" i="5"/>
  <c r="V58" i="5"/>
  <c r="U57" i="5"/>
  <c r="V57" i="5"/>
  <c r="U56" i="5"/>
  <c r="V56" i="5"/>
  <c r="U55" i="5"/>
  <c r="V55" i="5"/>
  <c r="U54" i="5"/>
  <c r="V54" i="5"/>
  <c r="U53" i="5"/>
  <c r="V53" i="5"/>
  <c r="U52" i="5"/>
  <c r="V52" i="5"/>
  <c r="V51" i="5"/>
  <c r="U51" i="5"/>
  <c r="U50" i="5"/>
  <c r="V50" i="5"/>
  <c r="U48" i="5"/>
  <c r="V48" i="5"/>
  <c r="U49" i="5"/>
  <c r="V49" i="5"/>
  <c r="U47" i="5"/>
  <c r="V47" i="5"/>
  <c r="U46" i="5"/>
  <c r="V46" i="5"/>
  <c r="V45" i="5"/>
  <c r="U45" i="5"/>
  <c r="U44" i="5"/>
  <c r="V44" i="5"/>
  <c r="U43" i="5"/>
  <c r="V43" i="5"/>
  <c r="U42" i="5"/>
  <c r="V42" i="5"/>
  <c r="V41" i="5"/>
  <c r="U41" i="5"/>
  <c r="U40" i="5"/>
  <c r="V40" i="5"/>
  <c r="U39" i="5"/>
  <c r="U38" i="5"/>
  <c r="U37" i="5"/>
  <c r="U36" i="5"/>
  <c r="V39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25" i="5"/>
  <c r="U35" i="5"/>
  <c r="U34" i="5"/>
  <c r="U24" i="5"/>
  <c r="U25" i="5"/>
  <c r="U26" i="5"/>
  <c r="U27" i="5"/>
  <c r="U28" i="5"/>
  <c r="U29" i="5"/>
  <c r="U30" i="5"/>
  <c r="U31" i="5"/>
  <c r="U32" i="5"/>
  <c r="U33" i="5"/>
  <c r="U17" i="5"/>
  <c r="U18" i="5"/>
  <c r="U19" i="5"/>
  <c r="U20" i="5"/>
  <c r="U21" i="5"/>
  <c r="U22" i="5"/>
  <c r="U23" i="5"/>
  <c r="U14" i="5"/>
  <c r="U10" i="5"/>
  <c r="U11" i="5"/>
  <c r="U12" i="5"/>
  <c r="U13" i="5"/>
  <c r="U15" i="5"/>
  <c r="U16" i="5"/>
  <c r="U9" i="5"/>
  <c r="K62" i="1"/>
  <c r="K50" i="1"/>
  <c r="K51" i="1"/>
  <c r="K52" i="1"/>
  <c r="K53" i="1"/>
  <c r="K54" i="1"/>
  <c r="K55" i="1"/>
  <c r="K56" i="1"/>
  <c r="K57" i="1"/>
  <c r="K58" i="1"/>
  <c r="K59" i="1"/>
  <c r="K60" i="1"/>
  <c r="K61" i="1"/>
  <c r="K49" i="1"/>
</calcChain>
</file>

<file path=xl/sharedStrings.xml><?xml version="1.0" encoding="utf-8"?>
<sst xmlns="http://schemas.openxmlformats.org/spreadsheetml/2006/main" count="116" uniqueCount="70">
  <si>
    <t>date</t>
  </si>
  <si>
    <t>P laser</t>
  </si>
  <si>
    <t>heure</t>
  </si>
  <si>
    <t>P après PBS1 (W)</t>
  </si>
  <si>
    <t>P entree (W)</t>
  </si>
  <si>
    <t xml:space="preserve">P sortie (W) </t>
  </si>
  <si>
    <t>P lentille (mW)</t>
  </si>
  <si>
    <t>P vert (uW)</t>
  </si>
  <si>
    <t>L4</t>
  </si>
  <si>
    <t>L2 laser (°)</t>
  </si>
  <si>
    <t>L2 inject (°)</t>
  </si>
  <si>
    <t>L2 puiss</t>
  </si>
  <si>
    <t>L2 cristal</t>
  </si>
  <si>
    <t>(avant PBS)</t>
  </si>
  <si>
    <t>200 (c'est le min!)</t>
  </si>
  <si>
    <t>0,1-1,5 en 20s</t>
  </si>
  <si>
    <t>Vpp (mV)</t>
  </si>
  <si>
    <t>U diode (V)</t>
  </si>
  <si>
    <t>211 (min!)</t>
  </si>
  <si>
    <t>0,075-0,27</t>
  </si>
  <si>
    <t>T (°C)</t>
  </si>
  <si>
    <t>pola tjrs ok</t>
  </si>
  <si>
    <t>le lendemain (je 15)</t>
  </si>
  <si>
    <t>plus qu'à 83,0 qui était passé à ~91</t>
  </si>
  <si>
    <t>2 W</t>
  </si>
  <si>
    <t>L2 pola laser (°)</t>
  </si>
  <si>
    <t>L2 puissance laser (°)</t>
  </si>
  <si>
    <t>2W-68mW</t>
  </si>
  <si>
    <t>P après PBS2 (W)</t>
  </si>
  <si>
    <t>alpha</t>
  </si>
  <si>
    <t>en fait 0</t>
  </si>
  <si>
    <t>/!\ puissance-mètre prob mal placé</t>
  </si>
  <si>
    <t>163°</t>
  </si>
  <si>
    <t>L2 cube rot (1064)</t>
  </si>
  <si>
    <t>cube rot (°)</t>
  </si>
  <si>
    <t>183 (ou 163?)</t>
  </si>
  <si>
    <t>zoomé sur oscillo</t>
  </si>
  <si>
    <t>reste du vert visible à l'œil nu (un peu en bas du capteur, mais détecte que de l'IR</t>
  </si>
  <si>
    <t>peut-être un peu pressé pour prendre des mesures ?</t>
  </si>
  <si>
    <t>6,3 cm</t>
  </si>
  <si>
    <t xml:space="preserve">dist lentille-centre four (visses) </t>
  </si>
  <si>
    <t>L2 avant cristal</t>
  </si>
  <si>
    <t>86 °</t>
  </si>
  <si>
    <t>pour</t>
  </si>
  <si>
    <t>41°</t>
  </si>
  <si>
    <t xml:space="preserve">Il reste 18-20 uW à </t>
  </si>
  <si>
    <t>1,3 V (! Un peu augmenté)</t>
  </si>
  <si>
    <t>après mvt L2</t>
  </si>
  <si>
    <t>P vert (mW)</t>
  </si>
  <si>
    <t>P vert ini (mW)</t>
  </si>
  <si>
    <t>U diode ini (V)</t>
  </si>
  <si>
    <t>P nom (W)</t>
  </si>
  <si>
    <t>pas att bout</t>
  </si>
  <si>
    <t>sat</t>
  </si>
  <si>
    <t>160-170</t>
  </si>
  <si>
    <t>en reculant à 8,5 cm</t>
  </si>
  <si>
    <t>G = 40 dB</t>
  </si>
  <si>
    <t>P lentille (W)</t>
  </si>
  <si>
    <t>U diode</t>
  </si>
  <si>
    <t>P rouge (W)</t>
  </si>
  <si>
    <t>alpha (% 1/W)</t>
  </si>
  <si>
    <t>à 7,9cm (39 sur vernier)</t>
  </si>
  <si>
    <t>(après attente ; +- 10 mW de vert)</t>
  </si>
  <si>
    <t>en reculant jusqu'à 8cm, nouvel opt</t>
  </si>
  <si>
    <t>l'optimum semble reculer avec le temps et la conversion diminuer (cristal chauffe?)</t>
  </si>
  <si>
    <t>! Puissance-mètre Si</t>
  </si>
  <si>
    <t>Remis W-mètre thermique</t>
  </si>
  <si>
    <t>Topt (°C)</t>
  </si>
  <si>
    <t>~82</t>
  </si>
  <si>
    <t>monté jusqu'à 1W avant de redescendre à 0,24 et enfin remonter à 0,38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</si>
</sst>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darkHorizontal">
        <bgColor theme="1"/>
      </patternFill>
    </fill>
    <fill>
      <patternFill patternType="darkHorizontal">
        <bgColor rgb="FFFFFF9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4" borderId="0" xfId="0" applyFont="1" applyFill="1"/>
    <xf numFmtId="0" fontId="0" fillId="5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8" borderId="0" xfId="0" applyFill="1"/>
    <xf numFmtId="2" fontId="0" fillId="0" borderId="0" xfId="0" applyNumberFormat="1"/>
    <xf numFmtId="16" fontId="0" fillId="8" borderId="0" xfId="0" applyNumberFormat="1" applyFill="1"/>
  </cellXfs>
  <cellStyles count="1">
    <cellStyle name="Normal" xfId="0" builtinId="0"/>
  </cellStyles>
  <dxfs count="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Feuil1!$K$22:$K$39</c:f>
              <c:numCache>
                <c:formatCode>General</c:formatCode>
                <c:ptCount val="18"/>
                <c:pt idx="0">
                  <c:v>270</c:v>
                </c:pt>
                <c:pt idx="1">
                  <c:v>271.8</c:v>
                </c:pt>
                <c:pt idx="2">
                  <c:v>274.5</c:v>
                </c:pt>
                <c:pt idx="3">
                  <c:v>277.39999999999998</c:v>
                </c:pt>
                <c:pt idx="4">
                  <c:v>280</c:v>
                </c:pt>
                <c:pt idx="5">
                  <c:v>283.3</c:v>
                </c:pt>
                <c:pt idx="6">
                  <c:v>285.10000000000002</c:v>
                </c:pt>
                <c:pt idx="7">
                  <c:v>286.60000000000002</c:v>
                </c:pt>
                <c:pt idx="8">
                  <c:v>288.8</c:v>
                </c:pt>
                <c:pt idx="9">
                  <c:v>290.60000000000002</c:v>
                </c:pt>
                <c:pt idx="10">
                  <c:v>292.60000000000002</c:v>
                </c:pt>
                <c:pt idx="11">
                  <c:v>297.3</c:v>
                </c:pt>
                <c:pt idx="12">
                  <c:v>304.7</c:v>
                </c:pt>
                <c:pt idx="13">
                  <c:v>307.8</c:v>
                </c:pt>
                <c:pt idx="14">
                  <c:v>312.7</c:v>
                </c:pt>
                <c:pt idx="16">
                  <c:v>324</c:v>
                </c:pt>
                <c:pt idx="17">
                  <c:v>416</c:v>
                </c:pt>
              </c:numCache>
            </c:numRef>
          </c:xVal>
          <c:yVal>
            <c:numRef>
              <c:f>Feuil1!$L$22:$L$39</c:f>
              <c:numCache>
                <c:formatCode>General</c:formatCode>
                <c:ptCount val="18"/>
                <c:pt idx="0">
                  <c:v>1.1599999999999999</c:v>
                </c:pt>
                <c:pt idx="1">
                  <c:v>1.17</c:v>
                </c:pt>
                <c:pt idx="2">
                  <c:v>1.18</c:v>
                </c:pt>
                <c:pt idx="4">
                  <c:v>1.2</c:v>
                </c:pt>
                <c:pt idx="5">
                  <c:v>1.214</c:v>
                </c:pt>
                <c:pt idx="6">
                  <c:v>1.222</c:v>
                </c:pt>
                <c:pt idx="7">
                  <c:v>1.2370000000000001</c:v>
                </c:pt>
                <c:pt idx="8">
                  <c:v>1.2390000000000001</c:v>
                </c:pt>
                <c:pt idx="10">
                  <c:v>1.25</c:v>
                </c:pt>
                <c:pt idx="11">
                  <c:v>1.2689999999999999</c:v>
                </c:pt>
                <c:pt idx="12">
                  <c:v>1.2969999999999999</c:v>
                </c:pt>
                <c:pt idx="13">
                  <c:v>1.3149999999999999</c:v>
                </c:pt>
                <c:pt idx="14">
                  <c:v>1.35</c:v>
                </c:pt>
                <c:pt idx="16">
                  <c:v>1.389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Feuil1!$K$42:$K$50</c:f>
              <c:numCache>
                <c:formatCode>General</c:formatCode>
                <c:ptCount val="9"/>
                <c:pt idx="0">
                  <c:v>200</c:v>
                </c:pt>
                <c:pt idx="1">
                  <c:v>156.5</c:v>
                </c:pt>
                <c:pt idx="2">
                  <c:v>149</c:v>
                </c:pt>
                <c:pt idx="3">
                  <c:v>144</c:v>
                </c:pt>
                <c:pt idx="5">
                  <c:v>193</c:v>
                </c:pt>
                <c:pt idx="6">
                  <c:v>199</c:v>
                </c:pt>
                <c:pt idx="7">
                  <c:v>168.92499999999998</c:v>
                </c:pt>
                <c:pt idx="8">
                  <c:v>172.65299999999999</c:v>
                </c:pt>
              </c:numCache>
            </c:numRef>
          </c:xVal>
          <c:yVal>
            <c:numRef>
              <c:f>Feuil1!$L$42:$L$50</c:f>
              <c:numCache>
                <c:formatCode>General</c:formatCode>
                <c:ptCount val="9"/>
                <c:pt idx="1">
                  <c:v>0.70799999999999996</c:v>
                </c:pt>
                <c:pt idx="2">
                  <c:v>0.67700000000000005</c:v>
                </c:pt>
                <c:pt idx="3">
                  <c:v>0.66</c:v>
                </c:pt>
                <c:pt idx="6">
                  <c:v>0.83699999999999997</c:v>
                </c:pt>
                <c:pt idx="7">
                  <c:v>0.72499999999999998</c:v>
                </c:pt>
                <c:pt idx="8">
                  <c:v>0.74099999999999999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9584"/>
        <c:axId val="115461120"/>
      </c:scatterChart>
      <c:valAx>
        <c:axId val="1154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61120"/>
        <c:crosses val="autoZero"/>
        <c:crossBetween val="midCat"/>
      </c:valAx>
      <c:valAx>
        <c:axId val="1154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'calib glan'!$A$2:$A$21</c:f>
              <c:numCache>
                <c:formatCode>General</c:formatCode>
                <c:ptCount val="20"/>
                <c:pt idx="0">
                  <c:v>410</c:v>
                </c:pt>
                <c:pt idx="1">
                  <c:v>412.6</c:v>
                </c:pt>
                <c:pt idx="2">
                  <c:v>416</c:v>
                </c:pt>
                <c:pt idx="3">
                  <c:v>242</c:v>
                </c:pt>
                <c:pt idx="4">
                  <c:v>231</c:v>
                </c:pt>
                <c:pt idx="5">
                  <c:v>56</c:v>
                </c:pt>
                <c:pt idx="6">
                  <c:v>75</c:v>
                </c:pt>
                <c:pt idx="7">
                  <c:v>161.5</c:v>
                </c:pt>
                <c:pt idx="8">
                  <c:v>298</c:v>
                </c:pt>
                <c:pt idx="9">
                  <c:v>389</c:v>
                </c:pt>
                <c:pt idx="10">
                  <c:v>411</c:v>
                </c:pt>
                <c:pt idx="11">
                  <c:v>362.5</c:v>
                </c:pt>
              </c:numCache>
            </c:numRef>
          </c:xVal>
          <c:yVal>
            <c:numRef>
              <c:f>'calib glan'!$B$2:$B$21</c:f>
              <c:numCache>
                <c:formatCode>General</c:formatCode>
                <c:ptCount val="20"/>
                <c:pt idx="0">
                  <c:v>3.83</c:v>
                </c:pt>
                <c:pt idx="1">
                  <c:v>3.88</c:v>
                </c:pt>
                <c:pt idx="2">
                  <c:v>3.9</c:v>
                </c:pt>
                <c:pt idx="3">
                  <c:v>2.23</c:v>
                </c:pt>
                <c:pt idx="4">
                  <c:v>2.12</c:v>
                </c:pt>
                <c:pt idx="5">
                  <c:v>0.59399999999999997</c:v>
                </c:pt>
                <c:pt idx="6">
                  <c:v>0.72</c:v>
                </c:pt>
                <c:pt idx="7">
                  <c:v>1.47</c:v>
                </c:pt>
                <c:pt idx="8">
                  <c:v>2.73</c:v>
                </c:pt>
                <c:pt idx="9">
                  <c:v>3.6669999999999998</c:v>
                </c:pt>
                <c:pt idx="10">
                  <c:v>3.85</c:v>
                </c:pt>
                <c:pt idx="11">
                  <c:v>3.41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7984"/>
        <c:axId val="126038784"/>
      </c:scatterChart>
      <c:valAx>
        <c:axId val="135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38784"/>
        <c:crosses val="autoZero"/>
        <c:crossBetween val="midCat"/>
      </c:valAx>
      <c:valAx>
        <c:axId val="1260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7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'mes 1506'!$R$25:$R$79</c:f>
              <c:numCache>
                <c:formatCode>General</c:formatCode>
                <c:ptCount val="53"/>
                <c:pt idx="0">
                  <c:v>83</c:v>
                </c:pt>
                <c:pt idx="1">
                  <c:v>83</c:v>
                </c:pt>
                <c:pt idx="2">
                  <c:v>83.2</c:v>
                </c:pt>
                <c:pt idx="3">
                  <c:v>83.2</c:v>
                </c:pt>
                <c:pt idx="4">
                  <c:v>83.4</c:v>
                </c:pt>
                <c:pt idx="5">
                  <c:v>83.4</c:v>
                </c:pt>
                <c:pt idx="6">
                  <c:v>83.4</c:v>
                </c:pt>
                <c:pt idx="7">
                  <c:v>83.6</c:v>
                </c:pt>
                <c:pt idx="8">
                  <c:v>83.6</c:v>
                </c:pt>
                <c:pt idx="9">
                  <c:v>82</c:v>
                </c:pt>
                <c:pt idx="10">
                  <c:v>82</c:v>
                </c:pt>
                <c:pt idx="11">
                  <c:v>80</c:v>
                </c:pt>
                <c:pt idx="12">
                  <c:v>80</c:v>
                </c:pt>
                <c:pt idx="13">
                  <c:v>84</c:v>
                </c:pt>
                <c:pt idx="14">
                  <c:v>84</c:v>
                </c:pt>
                <c:pt idx="15">
                  <c:v>83.8</c:v>
                </c:pt>
                <c:pt idx="16">
                  <c:v>83.8</c:v>
                </c:pt>
                <c:pt idx="17">
                  <c:v>86</c:v>
                </c:pt>
                <c:pt idx="18">
                  <c:v>86</c:v>
                </c:pt>
                <c:pt idx="19">
                  <c:v>87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82.5</c:v>
                </c:pt>
                <c:pt idx="28">
                  <c:v>82.8</c:v>
                </c:pt>
                <c:pt idx="29">
                  <c:v>82.8</c:v>
                </c:pt>
                <c:pt idx="30">
                  <c:v>82.8</c:v>
                </c:pt>
                <c:pt idx="31">
                  <c:v>82.8</c:v>
                </c:pt>
                <c:pt idx="32">
                  <c:v>82.8</c:v>
                </c:pt>
                <c:pt idx="33">
                  <c:v>83.3</c:v>
                </c:pt>
                <c:pt idx="34">
                  <c:v>83.3</c:v>
                </c:pt>
                <c:pt idx="35">
                  <c:v>83.3</c:v>
                </c:pt>
                <c:pt idx="36">
                  <c:v>83.3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84.2</c:v>
                </c:pt>
                <c:pt idx="41">
                  <c:v>84.2</c:v>
                </c:pt>
                <c:pt idx="42">
                  <c:v>82.3</c:v>
                </c:pt>
                <c:pt idx="43">
                  <c:v>82.3</c:v>
                </c:pt>
                <c:pt idx="44">
                  <c:v>82.3</c:v>
                </c:pt>
                <c:pt idx="45">
                  <c:v>78</c:v>
                </c:pt>
                <c:pt idx="46">
                  <c:v>78</c:v>
                </c:pt>
                <c:pt idx="47">
                  <c:v>83.4</c:v>
                </c:pt>
                <c:pt idx="48">
                  <c:v>83.4</c:v>
                </c:pt>
                <c:pt idx="49">
                  <c:v>83.4</c:v>
                </c:pt>
                <c:pt idx="50">
                  <c:v>83.4</c:v>
                </c:pt>
                <c:pt idx="51">
                  <c:v>83.4</c:v>
                </c:pt>
                <c:pt idx="52">
                  <c:v>83.4</c:v>
                </c:pt>
              </c:numCache>
            </c:numRef>
          </c:xVal>
          <c:yVal>
            <c:numRef>
              <c:f>'mes 1506'!$V$25:$V$79</c:f>
              <c:numCache>
                <c:formatCode>General</c:formatCode>
                <c:ptCount val="53"/>
                <c:pt idx="0">
                  <c:v>387.97061524334248</c:v>
                </c:pt>
                <c:pt idx="1">
                  <c:v>387.81163434903044</c:v>
                </c:pt>
                <c:pt idx="2">
                  <c:v>393.1359044995408</c:v>
                </c:pt>
                <c:pt idx="3">
                  <c:v>389.11845730027545</c:v>
                </c:pt>
                <c:pt idx="4">
                  <c:v>361.55202821869483</c:v>
                </c:pt>
                <c:pt idx="5">
                  <c:v>389.97950955119308</c:v>
                </c:pt>
                <c:pt idx="6">
                  <c:v>400.62434963579602</c:v>
                </c:pt>
                <c:pt idx="7">
                  <c:v>378.40601943166052</c:v>
                </c:pt>
                <c:pt idx="8">
                  <c:v>383.8841104572204</c:v>
                </c:pt>
                <c:pt idx="9">
                  <c:v>48.476454293628812</c:v>
                </c:pt>
                <c:pt idx="10">
                  <c:v>48.846880907372402</c:v>
                </c:pt>
                <c:pt idx="11">
                  <c:v>8.7342112335393711</c:v>
                </c:pt>
                <c:pt idx="12">
                  <c:v>6.7186240257995165</c:v>
                </c:pt>
                <c:pt idx="13">
                  <c:v>235.6396421009494</c:v>
                </c:pt>
                <c:pt idx="14">
                  <c:v>231.54156136875898</c:v>
                </c:pt>
                <c:pt idx="15">
                  <c:v>250.244140625</c:v>
                </c:pt>
                <c:pt idx="16">
                  <c:v>250.1948515050631</c:v>
                </c:pt>
                <c:pt idx="17">
                  <c:v>12.07860104561024</c:v>
                </c:pt>
                <c:pt idx="18">
                  <c:v>11.5966796875</c:v>
                </c:pt>
                <c:pt idx="19">
                  <c:v>12.426035502958579</c:v>
                </c:pt>
                <c:pt idx="20">
                  <c:v>7.32421875</c:v>
                </c:pt>
                <c:pt idx="21">
                  <c:v>6.103515625</c:v>
                </c:pt>
                <c:pt idx="22">
                  <c:v>8.3246618106139447</c:v>
                </c:pt>
                <c:pt idx="23">
                  <c:v>363.54022076806137</c:v>
                </c:pt>
                <c:pt idx="24">
                  <c:v>344.92179495936068</c:v>
                </c:pt>
                <c:pt idx="25">
                  <c:v>324.12965186074433</c:v>
                </c:pt>
                <c:pt idx="26">
                  <c:v>316.00114909508767</c:v>
                </c:pt>
                <c:pt idx="27">
                  <c:v>295.85798816568052</c:v>
                </c:pt>
                <c:pt idx="28">
                  <c:v>344.44444444444446</c:v>
                </c:pt>
                <c:pt idx="29">
                  <c:v>340.05656319328011</c:v>
                </c:pt>
                <c:pt idx="30">
                  <c:v>333.31056621815452</c:v>
                </c:pt>
                <c:pt idx="31">
                  <c:v>331.26152585205932</c:v>
                </c:pt>
                <c:pt idx="32">
                  <c:v>325.57612819206162</c:v>
                </c:pt>
                <c:pt idx="33">
                  <c:v>432.34702671646085</c:v>
                </c:pt>
                <c:pt idx="34">
                  <c:v>429.24575787742867</c:v>
                </c:pt>
                <c:pt idx="35">
                  <c:v>425.36268921043904</c:v>
                </c:pt>
                <c:pt idx="36">
                  <c:v>426.39709705142758</c:v>
                </c:pt>
                <c:pt idx="37">
                  <c:v>8.5376681920633839</c:v>
                </c:pt>
                <c:pt idx="38">
                  <c:v>9.2206816474284548</c:v>
                </c:pt>
                <c:pt idx="39">
                  <c:v>7.5131480090157776</c:v>
                </c:pt>
                <c:pt idx="40">
                  <c:v>100.76718317174516</c:v>
                </c:pt>
                <c:pt idx="41">
                  <c:v>100.82465639316951</c:v>
                </c:pt>
                <c:pt idx="42">
                  <c:v>193.77162629757788</c:v>
                </c:pt>
                <c:pt idx="43">
                  <c:v>192.54133025759324</c:v>
                </c:pt>
                <c:pt idx="44">
                  <c:v>189.208984375</c:v>
                </c:pt>
                <c:pt idx="45">
                  <c:v>7.4400148800297599</c:v>
                </c:pt>
                <c:pt idx="46">
                  <c:v>6.6101796767021206</c:v>
                </c:pt>
                <c:pt idx="47">
                  <c:v>402.83203125</c:v>
                </c:pt>
                <c:pt idx="48">
                  <c:v>397.91287105375233</c:v>
                </c:pt>
                <c:pt idx="49">
                  <c:v>399.7802734375</c:v>
                </c:pt>
                <c:pt idx="50">
                  <c:v>399.40828402366861</c:v>
                </c:pt>
                <c:pt idx="51">
                  <c:v>393.60615347635354</c:v>
                </c:pt>
                <c:pt idx="52">
                  <c:v>393.08078616157235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5664"/>
        <c:axId val="157907200"/>
      </c:scatterChart>
      <c:valAx>
        <c:axId val="1579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07200"/>
        <c:crosses val="autoZero"/>
        <c:crossBetween val="midCat"/>
      </c:valAx>
      <c:valAx>
        <c:axId val="157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0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'calib photod'!$A$5:$A$15</c:f>
              <c:numCache>
                <c:formatCode>General</c:formatCode>
                <c:ptCount val="11"/>
                <c:pt idx="0">
                  <c:v>1.27</c:v>
                </c:pt>
                <c:pt idx="1">
                  <c:v>1.04</c:v>
                </c:pt>
                <c:pt idx="2">
                  <c:v>1.28</c:v>
                </c:pt>
                <c:pt idx="3">
                  <c:v>0.55000000000000004</c:v>
                </c:pt>
                <c:pt idx="4">
                  <c:v>0.76</c:v>
                </c:pt>
                <c:pt idx="5">
                  <c:v>0.91</c:v>
                </c:pt>
                <c:pt idx="6">
                  <c:v>1.18</c:v>
                </c:pt>
                <c:pt idx="7">
                  <c:v>1.17</c:v>
                </c:pt>
                <c:pt idx="8">
                  <c:v>0.23</c:v>
                </c:pt>
                <c:pt idx="9">
                  <c:v>1.32</c:v>
                </c:pt>
              </c:numCache>
            </c:numRef>
          </c:xVal>
          <c:yVal>
            <c:numRef>
              <c:f>'calib photod'!$B$5:$B$15</c:f>
              <c:numCache>
                <c:formatCode>General</c:formatCode>
                <c:ptCount val="11"/>
                <c:pt idx="0">
                  <c:v>140.69999999999999</c:v>
                </c:pt>
                <c:pt idx="1">
                  <c:v>113.8</c:v>
                </c:pt>
                <c:pt idx="2">
                  <c:v>141.5</c:v>
                </c:pt>
                <c:pt idx="3">
                  <c:v>55.2</c:v>
                </c:pt>
                <c:pt idx="4">
                  <c:v>81.2</c:v>
                </c:pt>
                <c:pt idx="5">
                  <c:v>99.3</c:v>
                </c:pt>
                <c:pt idx="6">
                  <c:v>129.6</c:v>
                </c:pt>
                <c:pt idx="7">
                  <c:v>130.1</c:v>
                </c:pt>
                <c:pt idx="8">
                  <c:v>18</c:v>
                </c:pt>
                <c:pt idx="9">
                  <c:v>146.30000000000001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2576"/>
        <c:axId val="167354368"/>
      </c:scatterChart>
      <c:valAx>
        <c:axId val="1673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354368"/>
        <c:crosses val="autoZero"/>
        <c:crossBetween val="midCat"/>
      </c:valAx>
      <c:valAx>
        <c:axId val="1673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5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Feuil5!$A$2:$A$34</c:f>
              <c:numCache>
                <c:formatCode>General</c:formatCode>
                <c:ptCount val="33"/>
                <c:pt idx="0">
                  <c:v>79</c:v>
                </c:pt>
                <c:pt idx="1">
                  <c:v>79.2</c:v>
                </c:pt>
                <c:pt idx="2">
                  <c:v>78.8</c:v>
                </c:pt>
                <c:pt idx="3">
                  <c:v>78.8</c:v>
                </c:pt>
                <c:pt idx="4">
                  <c:v>78.599999999999994</c:v>
                </c:pt>
                <c:pt idx="5">
                  <c:v>78.599999999999994</c:v>
                </c:pt>
                <c:pt idx="6">
                  <c:v>78.400000000000006</c:v>
                </c:pt>
                <c:pt idx="7">
                  <c:v>78.400000000000006</c:v>
                </c:pt>
                <c:pt idx="8">
                  <c:v>78.400000000000006</c:v>
                </c:pt>
                <c:pt idx="9">
                  <c:v>78.599999999999994</c:v>
                </c:pt>
                <c:pt idx="10">
                  <c:v>78.599999999999994</c:v>
                </c:pt>
                <c:pt idx="11">
                  <c:v>78.599999999999994</c:v>
                </c:pt>
                <c:pt idx="12">
                  <c:v>78.599999999999994</c:v>
                </c:pt>
                <c:pt idx="19">
                  <c:v>78.400000000000006</c:v>
                </c:pt>
              </c:numCache>
            </c:numRef>
          </c:xVal>
          <c:yVal>
            <c:numRef>
              <c:f>Feuil5!$E$2:$E$34</c:f>
              <c:numCache>
                <c:formatCode>0.00</c:formatCode>
                <c:ptCount val="33"/>
                <c:pt idx="0">
                  <c:v>1.1291675263737608</c:v>
                </c:pt>
                <c:pt idx="1">
                  <c:v>1.06501028055707</c:v>
                </c:pt>
                <c:pt idx="2">
                  <c:v>1.1824488917158538</c:v>
                </c:pt>
                <c:pt idx="3">
                  <c:v>1.1901169098996174</c:v>
                </c:pt>
                <c:pt idx="4">
                  <c:v>1.2159521590115987</c:v>
                </c:pt>
                <c:pt idx="5">
                  <c:v>1.1829940061637025</c:v>
                </c:pt>
                <c:pt idx="6">
                  <c:v>1.2244897959183678</c:v>
                </c:pt>
                <c:pt idx="7">
                  <c:v>1.187929518045348</c:v>
                </c:pt>
                <c:pt idx="8">
                  <c:v>1.1510226747925327</c:v>
                </c:pt>
                <c:pt idx="9">
                  <c:v>0.96235868725036444</c:v>
                </c:pt>
                <c:pt idx="10">
                  <c:v>0.98680614876381045</c:v>
                </c:pt>
                <c:pt idx="11">
                  <c:v>1.1337868480725628</c:v>
                </c:pt>
                <c:pt idx="12">
                  <c:v>0.93421430674809292</c:v>
                </c:pt>
                <c:pt idx="13">
                  <c:v>0</c:v>
                </c:pt>
                <c:pt idx="14">
                  <c:v>1.0734141151013783</c:v>
                </c:pt>
                <c:pt idx="15">
                  <c:v>1.1132254313944341</c:v>
                </c:pt>
                <c:pt idx="16">
                  <c:v>1.1529904145734262</c:v>
                </c:pt>
                <c:pt idx="17">
                  <c:v>1.0873472124449208</c:v>
                </c:pt>
                <c:pt idx="18">
                  <c:v>0.1207583625166043</c:v>
                </c:pt>
                <c:pt idx="19">
                  <c:v>1.0936736817515769</c:v>
                </c:pt>
                <c:pt idx="20">
                  <c:v>1.1829940061637025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2352"/>
        <c:axId val="177441024"/>
      </c:scatterChart>
      <c:valAx>
        <c:axId val="479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41024"/>
        <c:crosses val="autoZero"/>
        <c:crossBetween val="midCat"/>
      </c:valAx>
      <c:valAx>
        <c:axId val="17744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97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Feuil6!$A$2:$A$15</c:f>
              <c:numCache>
                <c:formatCode>General</c:formatCode>
                <c:ptCount val="14"/>
                <c:pt idx="0">
                  <c:v>76.5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75.5</c:v>
                </c:pt>
                <c:pt idx="5">
                  <c:v>75</c:v>
                </c:pt>
                <c:pt idx="6">
                  <c:v>74.5</c:v>
                </c:pt>
                <c:pt idx="7">
                  <c:v>75.2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75.099999999999994</c:v>
                </c:pt>
              </c:numCache>
            </c:numRef>
          </c:xVal>
          <c:yVal>
            <c:numRef>
              <c:f>Feuil6!$E$2:$E$15</c:f>
              <c:numCache>
                <c:formatCode>0.00</c:formatCode>
                <c:ptCount val="14"/>
                <c:pt idx="0">
                  <c:v>0.11374942366958678</c:v>
                </c:pt>
                <c:pt idx="1">
                  <c:v>0.24266543716178512</c:v>
                </c:pt>
                <c:pt idx="2">
                  <c:v>0.42165626581211002</c:v>
                </c:pt>
                <c:pt idx="3">
                  <c:v>0.49779488757514834</c:v>
                </c:pt>
                <c:pt idx="4">
                  <c:v>0.60307811067689499</c:v>
                </c:pt>
                <c:pt idx="5">
                  <c:v>1.0493674510620576</c:v>
                </c:pt>
                <c:pt idx="6">
                  <c:v>0.52327926748513887</c:v>
                </c:pt>
                <c:pt idx="7">
                  <c:v>0.88885728507430861</c:v>
                </c:pt>
                <c:pt idx="8">
                  <c:v>0.74268877366173447</c:v>
                </c:pt>
                <c:pt idx="9">
                  <c:v>0.65778377466689164</c:v>
                </c:pt>
                <c:pt idx="10">
                  <c:v>0.67958346426641414</c:v>
                </c:pt>
                <c:pt idx="11">
                  <c:v>0.76468440078399447</c:v>
                </c:pt>
                <c:pt idx="12">
                  <c:v>1.2417992618814662</c:v>
                </c:pt>
                <c:pt idx="13">
                  <c:v>1.2085192529747979</c:v>
                </c:pt>
              </c:numCache>
            </c:numRef>
          </c:yVal>
          <c:smooth val="0"/>
        </c:ser>
        <c:ser>
          <c:idx val="1"/>
          <c:order val="1"/>
          <c:tx>
            <c:v>nouveau W-metre</c:v>
          </c:tx>
          <c:spPr>
            <a:ln w="28575">
              <a:noFill/>
            </a:ln>
          </c:spPr>
          <c:marker>
            <c:symbol val="x"/>
            <c:size val="9"/>
          </c:marker>
          <c:xVal>
            <c:numRef>
              <c:f>Feuil6!$A$14:$A$26</c:f>
              <c:numCache>
                <c:formatCode>General</c:formatCode>
                <c:ptCount val="13"/>
                <c:pt idx="0">
                  <c:v>75</c:v>
                </c:pt>
                <c:pt idx="1">
                  <c:v>75.099999999999994</c:v>
                </c:pt>
                <c:pt idx="2">
                  <c:v>74.900000000000006</c:v>
                </c:pt>
                <c:pt idx="3">
                  <c:v>74.900000000000006</c:v>
                </c:pt>
                <c:pt idx="4">
                  <c:v>74.900000000000006</c:v>
                </c:pt>
                <c:pt idx="5">
                  <c:v>74.900000000000006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</c:numCache>
            </c:numRef>
          </c:xVal>
          <c:yVal>
            <c:numRef>
              <c:f>Feuil6!$E$14:$E$26</c:f>
              <c:numCache>
                <c:formatCode>0.00</c:formatCode>
                <c:ptCount val="13"/>
                <c:pt idx="0">
                  <c:v>1.2417992618814662</c:v>
                </c:pt>
                <c:pt idx="1">
                  <c:v>1.2085192529747979</c:v>
                </c:pt>
                <c:pt idx="2">
                  <c:v>1.1829940061637025</c:v>
                </c:pt>
                <c:pt idx="3">
                  <c:v>0.50598751897453209</c:v>
                </c:pt>
                <c:pt idx="4">
                  <c:v>1.2396694214876036</c:v>
                </c:pt>
                <c:pt idx="5">
                  <c:v>1.2263142967734111</c:v>
                </c:pt>
                <c:pt idx="6">
                  <c:v>1.1846268694805682</c:v>
                </c:pt>
                <c:pt idx="7">
                  <c:v>1.8348753535193183</c:v>
                </c:pt>
                <c:pt idx="8">
                  <c:v>1.8418678120271426</c:v>
                </c:pt>
                <c:pt idx="9">
                  <c:v>1.9309908115205097</c:v>
                </c:pt>
                <c:pt idx="10">
                  <c:v>1.9663316824012529</c:v>
                </c:pt>
                <c:pt idx="11">
                  <c:v>1.7369263194544402</c:v>
                </c:pt>
                <c:pt idx="12">
                  <c:v>2.0192091730120452</c:v>
                </c:pt>
              </c:numCache>
            </c:numRef>
          </c:yVal>
          <c:smooth val="0"/>
        </c:ser>
        <c:ser>
          <c:idx val="2"/>
          <c:order val="2"/>
          <c:tx>
            <c:v>basse P</c:v>
          </c:tx>
          <c:spPr>
            <a:ln w="28575">
              <a:noFill/>
            </a:ln>
          </c:spPr>
          <c:xVal>
            <c:numRef>
              <c:f>Feuil6!$A$29:$A$34</c:f>
              <c:numCache>
                <c:formatCode>General</c:formatCode>
                <c:ptCount val="6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82</c:v>
                </c:pt>
              </c:numCache>
            </c:numRef>
          </c:xVal>
          <c:yVal>
            <c:numRef>
              <c:f>Feuil6!$E$29:$E$34</c:f>
              <c:numCache>
                <c:formatCode>0.00</c:formatCode>
                <c:ptCount val="6"/>
                <c:pt idx="0">
                  <c:v>0.67487312385271581</c:v>
                </c:pt>
                <c:pt idx="1">
                  <c:v>2.64413616686344</c:v>
                </c:pt>
                <c:pt idx="2">
                  <c:v>2.0619490399710183</c:v>
                </c:pt>
                <c:pt idx="3">
                  <c:v>1.9618443080357146</c:v>
                </c:pt>
                <c:pt idx="4">
                  <c:v>2.4304691388750621</c:v>
                </c:pt>
                <c:pt idx="5">
                  <c:v>2.50499997996</c:v>
                </c:pt>
              </c:numCache>
            </c:numRef>
          </c:yVal>
          <c:smooth val="0"/>
        </c:ser>
        <c:ser>
          <c:idx val="3"/>
          <c:order val="3"/>
          <c:tx>
            <c:v>2606</c:v>
          </c:tx>
          <c:spPr>
            <a:ln w="28575">
              <a:noFill/>
            </a:ln>
          </c:spPr>
          <c:xVal>
            <c:numRef>
              <c:f>Feuil6!$A$36:$A$50</c:f>
              <c:numCache>
                <c:formatCode>General</c:formatCode>
                <c:ptCount val="15"/>
                <c:pt idx="0">
                  <c:v>77</c:v>
                </c:pt>
                <c:pt idx="1">
                  <c:v>77</c:v>
                </c:pt>
                <c:pt idx="2">
                  <c:v>77</c:v>
                </c:pt>
              </c:numCache>
            </c:numRef>
          </c:xVal>
          <c:yVal>
            <c:numRef>
              <c:f>Feuil6!$E$36:$E$50</c:f>
              <c:numCache>
                <c:formatCode>0.00</c:formatCode>
                <c:ptCount val="15"/>
                <c:pt idx="0">
                  <c:v>2.4832836118121486</c:v>
                </c:pt>
                <c:pt idx="1">
                  <c:v>2.3398359466827858</c:v>
                </c:pt>
                <c:pt idx="2">
                  <c:v>2.3113013619671423</c:v>
                </c:pt>
                <c:pt idx="3">
                  <c:v>1.1777829459787159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7088"/>
        <c:axId val="42904576"/>
      </c:scatterChart>
      <c:valAx>
        <c:axId val="1773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crossBetween val="midCat"/>
      </c:valAx>
      <c:valAx>
        <c:axId val="42904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733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Feuil7!$C$7:$C$33</c:f>
              <c:numCache>
                <c:formatCode>General</c:formatCode>
                <c:ptCount val="27"/>
                <c:pt idx="0">
                  <c:v>75</c:v>
                </c:pt>
                <c:pt idx="1">
                  <c:v>75</c:v>
                </c:pt>
                <c:pt idx="2">
                  <c:v>75.099999999999994</c:v>
                </c:pt>
                <c:pt idx="3">
                  <c:v>75.2</c:v>
                </c:pt>
                <c:pt idx="4">
                  <c:v>75.3</c:v>
                </c:pt>
                <c:pt idx="5">
                  <c:v>75.400000000000006</c:v>
                </c:pt>
                <c:pt idx="6">
                  <c:v>75.599999999999994</c:v>
                </c:pt>
                <c:pt idx="7">
                  <c:v>75.599999999999994</c:v>
                </c:pt>
                <c:pt idx="8">
                  <c:v>75.599999999999994</c:v>
                </c:pt>
                <c:pt idx="9">
                  <c:v>75.8</c:v>
                </c:pt>
                <c:pt idx="10">
                  <c:v>76</c:v>
                </c:pt>
                <c:pt idx="11">
                  <c:v>76</c:v>
                </c:pt>
                <c:pt idx="12">
                  <c:v>76.5</c:v>
                </c:pt>
                <c:pt idx="13">
                  <c:v>77</c:v>
                </c:pt>
                <c:pt idx="14">
                  <c:v>77.5</c:v>
                </c:pt>
                <c:pt idx="15">
                  <c:v>77.5</c:v>
                </c:pt>
                <c:pt idx="16">
                  <c:v>78</c:v>
                </c:pt>
                <c:pt idx="17">
                  <c:v>78.5</c:v>
                </c:pt>
                <c:pt idx="18">
                  <c:v>79</c:v>
                </c:pt>
                <c:pt idx="19">
                  <c:v>79.5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86</c:v>
                </c:pt>
                <c:pt idx="26">
                  <c:v>90</c:v>
                </c:pt>
              </c:numCache>
            </c:numRef>
          </c:xVal>
          <c:yVal>
            <c:numRef>
              <c:f>Feuil7!$E$7:$E$33</c:f>
              <c:numCache>
                <c:formatCode>0.00</c:formatCode>
                <c:ptCount val="27"/>
                <c:pt idx="0">
                  <c:v>1.1846716649573028</c:v>
                </c:pt>
                <c:pt idx="1">
                  <c:v>1.1723313351139972</c:v>
                </c:pt>
                <c:pt idx="2">
                  <c:v>1.2046485260770978</c:v>
                </c:pt>
                <c:pt idx="3">
                  <c:v>1.1904761904761909</c:v>
                </c:pt>
                <c:pt idx="4">
                  <c:v>1.1461794795361535</c:v>
                </c:pt>
                <c:pt idx="5">
                  <c:v>1.1539152953294365</c:v>
                </c:pt>
                <c:pt idx="6">
                  <c:v>1.1578891826768054</c:v>
                </c:pt>
                <c:pt idx="7">
                  <c:v>1.1418749293330235</c:v>
                </c:pt>
                <c:pt idx="8">
                  <c:v>1.154446210551423</c:v>
                </c:pt>
                <c:pt idx="9">
                  <c:v>1.0625165098719225</c:v>
                </c:pt>
                <c:pt idx="10">
                  <c:v>1.0014722182945266</c:v>
                </c:pt>
                <c:pt idx="11">
                  <c:v>0.98556773864884151</c:v>
                </c:pt>
                <c:pt idx="12">
                  <c:v>0.86760548521010272</c:v>
                </c:pt>
                <c:pt idx="13">
                  <c:v>0.60136549685880225</c:v>
                </c:pt>
                <c:pt idx="14">
                  <c:v>0.3093673543114881</c:v>
                </c:pt>
                <c:pt idx="15">
                  <c:v>0.29773498381729174</c:v>
                </c:pt>
                <c:pt idx="16">
                  <c:v>0.15731435937505384</c:v>
                </c:pt>
                <c:pt idx="17">
                  <c:v>7.8750074473130788E-2</c:v>
                </c:pt>
                <c:pt idx="18">
                  <c:v>5.0015104561577615E-2</c:v>
                </c:pt>
                <c:pt idx="19">
                  <c:v>4.5351473922902515E-2</c:v>
                </c:pt>
                <c:pt idx="20">
                  <c:v>3.7344337311520266E-2</c:v>
                </c:pt>
                <c:pt idx="21">
                  <c:v>2.6028164556303079E-2</c:v>
                </c:pt>
                <c:pt idx="22">
                  <c:v>2.0244127988235727E-2</c:v>
                </c:pt>
                <c:pt idx="23">
                  <c:v>1.5799527324104726E-2</c:v>
                </c:pt>
                <c:pt idx="24">
                  <c:v>1.4363206658277025E-2</c:v>
                </c:pt>
                <c:pt idx="25">
                  <c:v>1.2755102040816332E-2</c:v>
                </c:pt>
                <c:pt idx="26">
                  <c:v>8.446994210317544E-3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Feuil7!$C$34:$C$56</c:f>
              <c:numCache>
                <c:formatCode>General</c:formatCode>
                <c:ptCount val="23"/>
                <c:pt idx="0">
                  <c:v>75</c:v>
                </c:pt>
                <c:pt idx="1">
                  <c:v>75.5</c:v>
                </c:pt>
                <c:pt idx="2">
                  <c:v>75.5</c:v>
                </c:pt>
                <c:pt idx="3">
                  <c:v>76</c:v>
                </c:pt>
                <c:pt idx="4">
                  <c:v>76.5</c:v>
                </c:pt>
                <c:pt idx="5">
                  <c:v>76.3</c:v>
                </c:pt>
                <c:pt idx="6">
                  <c:v>77</c:v>
                </c:pt>
                <c:pt idx="7">
                  <c:v>77</c:v>
                </c:pt>
                <c:pt idx="8">
                  <c:v>78.5</c:v>
                </c:pt>
                <c:pt idx="9">
                  <c:v>80</c:v>
                </c:pt>
                <c:pt idx="10">
                  <c:v>72.5</c:v>
                </c:pt>
                <c:pt idx="11">
                  <c:v>73.5</c:v>
                </c:pt>
                <c:pt idx="12">
                  <c:v>74</c:v>
                </c:pt>
                <c:pt idx="13">
                  <c:v>74.5</c:v>
                </c:pt>
                <c:pt idx="14">
                  <c:v>74.8</c:v>
                </c:pt>
                <c:pt idx="15">
                  <c:v>69</c:v>
                </c:pt>
              </c:numCache>
            </c:numRef>
          </c:xVal>
          <c:yVal>
            <c:numRef>
              <c:f>Feuil7!$E$34:$E$59</c:f>
              <c:numCache>
                <c:formatCode>0.00</c:formatCode>
                <c:ptCount val="26"/>
                <c:pt idx="0">
                  <c:v>0.87109640444747671</c:v>
                </c:pt>
                <c:pt idx="1">
                  <c:v>1.076863796700646</c:v>
                </c:pt>
                <c:pt idx="2">
                  <c:v>1.0629134381316243</c:v>
                </c:pt>
                <c:pt idx="3">
                  <c:v>1.1131485160164694</c:v>
                </c:pt>
                <c:pt idx="4">
                  <c:v>0.9922670590787307</c:v>
                </c:pt>
                <c:pt idx="5">
                  <c:v>1.0772391699981396</c:v>
                </c:pt>
                <c:pt idx="6">
                  <c:v>0.78653216110823065</c:v>
                </c:pt>
                <c:pt idx="7">
                  <c:v>0.77472680034112773</c:v>
                </c:pt>
                <c:pt idx="8">
                  <c:v>0.17004892258410362</c:v>
                </c:pt>
                <c:pt idx="9">
                  <c:v>4.308704343483015E-2</c:v>
                </c:pt>
                <c:pt idx="10">
                  <c:v>9.2337998112200934E-2</c:v>
                </c:pt>
                <c:pt idx="11">
                  <c:v>0.19677593121839523</c:v>
                </c:pt>
                <c:pt idx="12">
                  <c:v>0.34241501658772477</c:v>
                </c:pt>
                <c:pt idx="13">
                  <c:v>0.39682539682539697</c:v>
                </c:pt>
                <c:pt idx="14">
                  <c:v>0.38973922902494346</c:v>
                </c:pt>
                <c:pt idx="15">
                  <c:v>1.3985244112995404E-2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4960"/>
        <c:axId val="188903424"/>
      </c:scatterChart>
      <c:valAx>
        <c:axId val="188904960"/>
        <c:scaling>
          <c:orientation val="minMax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188903424"/>
        <c:crosses val="autoZero"/>
        <c:crossBetween val="midCat"/>
      </c:valAx>
      <c:valAx>
        <c:axId val="18890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9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17</xdr:row>
      <xdr:rowOff>157162</xdr:rowOff>
    </xdr:from>
    <xdr:to>
      <xdr:col>9</xdr:col>
      <xdr:colOff>85725</xdr:colOff>
      <xdr:row>32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71437</xdr:rowOff>
    </xdr:from>
    <xdr:to>
      <xdr:col>10</xdr:col>
      <xdr:colOff>285750</xdr:colOff>
      <xdr:row>26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53</xdr:row>
      <xdr:rowOff>22971</xdr:rowOff>
    </xdr:from>
    <xdr:to>
      <xdr:col>7</xdr:col>
      <xdr:colOff>870136</xdr:colOff>
      <xdr:row>67</xdr:row>
      <xdr:rowOff>99171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12</xdr:row>
      <xdr:rowOff>71437</xdr:rowOff>
    </xdr:from>
    <xdr:to>
      <xdr:col>10</xdr:col>
      <xdr:colOff>476250</xdr:colOff>
      <xdr:row>26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</xdr:row>
      <xdr:rowOff>52387</xdr:rowOff>
    </xdr:from>
    <xdr:to>
      <xdr:col>13</xdr:col>
      <xdr:colOff>390525</xdr:colOff>
      <xdr:row>19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</xdr:row>
      <xdr:rowOff>52387</xdr:rowOff>
    </xdr:from>
    <xdr:to>
      <xdr:col>11</xdr:col>
      <xdr:colOff>647700</xdr:colOff>
      <xdr:row>17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33337</xdr:rowOff>
    </xdr:from>
    <xdr:to>
      <xdr:col>11</xdr:col>
      <xdr:colOff>400050</xdr:colOff>
      <xdr:row>25</xdr:row>
      <xdr:rowOff>109537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pane ySplit="1" topLeftCell="A32" activePane="bottomLeft" state="frozen"/>
      <selection pane="bottomLeft" activeCell="H79" sqref="H79"/>
    </sheetView>
  </sheetViews>
  <sheetFormatPr baseColWidth="10" defaultRowHeight="15" x14ac:dyDescent="0.25"/>
  <cols>
    <col min="6" max="6" width="15.5703125" customWidth="1"/>
    <col min="7" max="7" width="12.140625" customWidth="1"/>
    <col min="8" max="8" width="13.42578125" customWidth="1"/>
    <col min="9" max="9" width="12.140625" customWidth="1"/>
    <col min="11" max="11" width="14.28515625" style="3" customWidth="1"/>
    <col min="12" max="12" width="14.28515625" style="4" customWidth="1"/>
    <col min="13" max="13" width="14.28515625" customWidth="1"/>
    <col min="15" max="15" width="11.42578125" style="6"/>
  </cols>
  <sheetData>
    <row r="1" spans="1:15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3</v>
      </c>
      <c r="G1" t="s">
        <v>10</v>
      </c>
      <c r="H1" t="s">
        <v>4</v>
      </c>
      <c r="I1" t="s">
        <v>5</v>
      </c>
      <c r="J1" t="s">
        <v>11</v>
      </c>
      <c r="K1" s="3" t="s">
        <v>6</v>
      </c>
      <c r="L1" s="4" t="s">
        <v>17</v>
      </c>
      <c r="M1" t="s">
        <v>16</v>
      </c>
      <c r="N1" t="s">
        <v>12</v>
      </c>
      <c r="O1" s="6" t="s">
        <v>7</v>
      </c>
    </row>
    <row r="2" spans="1:15" x14ac:dyDescent="0.25">
      <c r="A2" s="1">
        <v>45086</v>
      </c>
      <c r="B2" s="2">
        <v>0.48402777777777778</v>
      </c>
      <c r="D2">
        <v>92</v>
      </c>
      <c r="E2">
        <v>118</v>
      </c>
      <c r="F2">
        <v>1.64</v>
      </c>
    </row>
    <row r="3" spans="1:15" x14ac:dyDescent="0.25">
      <c r="B3" s="2">
        <v>0.48541666666666666</v>
      </c>
      <c r="D3">
        <v>92</v>
      </c>
      <c r="E3">
        <v>118</v>
      </c>
      <c r="F3">
        <v>1.58</v>
      </c>
    </row>
    <row r="4" spans="1:15" x14ac:dyDescent="0.25">
      <c r="B4" s="2">
        <v>0.48819444444444443</v>
      </c>
      <c r="C4">
        <v>1.7</v>
      </c>
      <c r="D4">
        <v>100</v>
      </c>
      <c r="E4">
        <v>114</v>
      </c>
      <c r="F4">
        <v>1.67</v>
      </c>
    </row>
    <row r="5" spans="1:15" x14ac:dyDescent="0.25">
      <c r="B5" s="2">
        <v>7.2222222222222229E-2</v>
      </c>
      <c r="F5">
        <v>1.67</v>
      </c>
    </row>
    <row r="6" spans="1:15" x14ac:dyDescent="0.25">
      <c r="C6" t="s">
        <v>13</v>
      </c>
      <c r="G6">
        <v>337</v>
      </c>
      <c r="J6">
        <v>90</v>
      </c>
      <c r="K6" s="3">
        <v>730</v>
      </c>
    </row>
    <row r="7" spans="1:15" x14ac:dyDescent="0.25">
      <c r="C7">
        <v>1.7</v>
      </c>
      <c r="F7">
        <v>1.58</v>
      </c>
      <c r="H7">
        <v>1.3</v>
      </c>
      <c r="I7">
        <v>0.9</v>
      </c>
    </row>
    <row r="8" spans="1:15" x14ac:dyDescent="0.25">
      <c r="H8">
        <v>1.25</v>
      </c>
      <c r="I8">
        <v>1</v>
      </c>
      <c r="K8" s="3">
        <v>650</v>
      </c>
    </row>
    <row r="9" spans="1:15" x14ac:dyDescent="0.25">
      <c r="B9" s="2">
        <v>0.49791666666666662</v>
      </c>
      <c r="J9">
        <v>58</v>
      </c>
      <c r="K9" s="3" t="s">
        <v>14</v>
      </c>
    </row>
    <row r="10" spans="1:15" x14ac:dyDescent="0.25">
      <c r="B10" s="2">
        <v>0.49861111111111112</v>
      </c>
      <c r="K10" s="3">
        <v>203</v>
      </c>
    </row>
    <row r="11" spans="1:15" x14ac:dyDescent="0.25">
      <c r="G11">
        <v>350</v>
      </c>
      <c r="J11">
        <v>50</v>
      </c>
      <c r="K11" s="3" t="s">
        <v>15</v>
      </c>
    </row>
    <row r="12" spans="1:15" x14ac:dyDescent="0.25">
      <c r="B12" s="2">
        <v>0.50208333333333333</v>
      </c>
      <c r="G12">
        <v>353</v>
      </c>
      <c r="J12">
        <v>33</v>
      </c>
      <c r="K12" s="3">
        <v>203.4</v>
      </c>
    </row>
    <row r="13" spans="1:15" x14ac:dyDescent="0.25">
      <c r="B13" s="2">
        <v>0.50416666666666665</v>
      </c>
      <c r="C13">
        <v>1.75</v>
      </c>
      <c r="F13">
        <v>1.6</v>
      </c>
      <c r="K13" s="3">
        <v>205</v>
      </c>
    </row>
    <row r="14" spans="1:15" x14ac:dyDescent="0.25">
      <c r="B14" s="2">
        <v>0.50763888888888886</v>
      </c>
      <c r="C14">
        <v>1.75</v>
      </c>
      <c r="F14">
        <v>1.6</v>
      </c>
      <c r="K14" s="3">
        <v>192</v>
      </c>
    </row>
    <row r="15" spans="1:15" x14ac:dyDescent="0.25">
      <c r="B15" s="2">
        <v>0.5083333333333333</v>
      </c>
      <c r="D15">
        <v>102</v>
      </c>
      <c r="E15">
        <v>114</v>
      </c>
      <c r="G15">
        <v>353</v>
      </c>
      <c r="H15">
        <v>1.3</v>
      </c>
      <c r="I15">
        <v>1</v>
      </c>
      <c r="J15">
        <v>33</v>
      </c>
      <c r="K15" s="3">
        <v>206</v>
      </c>
    </row>
    <row r="16" spans="1:15" x14ac:dyDescent="0.25">
      <c r="B16" s="2">
        <v>0.51111111111111118</v>
      </c>
      <c r="K16" s="3">
        <v>219</v>
      </c>
    </row>
    <row r="17" spans="2:13" customFormat="1" x14ac:dyDescent="0.25">
      <c r="B17" s="2">
        <v>0.51250000000000007</v>
      </c>
      <c r="K17" s="3">
        <v>249</v>
      </c>
      <c r="L17" s="4"/>
    </row>
    <row r="18" spans="2:13" customFormat="1" x14ac:dyDescent="0.25">
      <c r="K18" s="3">
        <v>254</v>
      </c>
      <c r="L18" s="4"/>
      <c r="M18">
        <v>121</v>
      </c>
    </row>
    <row r="19" spans="2:13" customFormat="1" x14ac:dyDescent="0.25">
      <c r="K19" s="3">
        <v>258</v>
      </c>
      <c r="L19" s="4"/>
      <c r="M19">
        <v>121.5</v>
      </c>
    </row>
    <row r="20" spans="2:13" customFormat="1" x14ac:dyDescent="0.25">
      <c r="K20" s="3">
        <v>262</v>
      </c>
      <c r="L20" s="4"/>
      <c r="M20">
        <v>141.69999999999999</v>
      </c>
    </row>
    <row r="21" spans="2:13" customFormat="1" x14ac:dyDescent="0.25">
      <c r="K21" s="3">
        <v>264</v>
      </c>
      <c r="L21" s="4"/>
      <c r="M21">
        <v>141.69999999999999</v>
      </c>
    </row>
    <row r="22" spans="2:13" customFormat="1" x14ac:dyDescent="0.25">
      <c r="K22" s="3">
        <v>270</v>
      </c>
      <c r="L22" s="4">
        <v>1.1599999999999999</v>
      </c>
    </row>
    <row r="23" spans="2:13" customFormat="1" x14ac:dyDescent="0.25">
      <c r="K23" s="3">
        <v>271.8</v>
      </c>
      <c r="L23" s="4">
        <v>1.17</v>
      </c>
    </row>
    <row r="24" spans="2:13" customFormat="1" x14ac:dyDescent="0.25">
      <c r="K24" s="3">
        <v>274.5</v>
      </c>
      <c r="L24" s="4">
        <v>1.18</v>
      </c>
    </row>
    <row r="25" spans="2:13" customFormat="1" x14ac:dyDescent="0.25">
      <c r="K25" s="3">
        <v>277.39999999999998</v>
      </c>
      <c r="L25" s="4"/>
    </row>
    <row r="26" spans="2:13" customFormat="1" x14ac:dyDescent="0.25">
      <c r="K26" s="3">
        <v>280</v>
      </c>
      <c r="L26" s="4">
        <v>1.2</v>
      </c>
    </row>
    <row r="27" spans="2:13" customFormat="1" x14ac:dyDescent="0.25">
      <c r="K27" s="3">
        <v>283.3</v>
      </c>
      <c r="L27" s="4">
        <v>1.214</v>
      </c>
    </row>
    <row r="28" spans="2:13" customFormat="1" x14ac:dyDescent="0.25">
      <c r="K28" s="3">
        <v>285.10000000000002</v>
      </c>
      <c r="L28" s="4">
        <v>1.222</v>
      </c>
    </row>
    <row r="29" spans="2:13" customFormat="1" x14ac:dyDescent="0.25">
      <c r="K29" s="3">
        <v>286.60000000000002</v>
      </c>
      <c r="L29" s="4">
        <v>1.2370000000000001</v>
      </c>
    </row>
    <row r="30" spans="2:13" customFormat="1" x14ac:dyDescent="0.25">
      <c r="K30" s="3">
        <v>288.8</v>
      </c>
      <c r="L30" s="4">
        <v>1.2390000000000001</v>
      </c>
    </row>
    <row r="31" spans="2:13" customFormat="1" x14ac:dyDescent="0.25">
      <c r="K31" s="3">
        <v>290.60000000000002</v>
      </c>
      <c r="L31" s="4"/>
    </row>
    <row r="32" spans="2:13" customFormat="1" x14ac:dyDescent="0.25">
      <c r="K32" s="3">
        <v>292.60000000000002</v>
      </c>
      <c r="L32" s="4">
        <v>1.25</v>
      </c>
    </row>
    <row r="33" spans="2:12" customFormat="1" x14ac:dyDescent="0.25">
      <c r="B33" s="2">
        <v>0.51944444444444449</v>
      </c>
      <c r="K33" s="3">
        <v>297.3</v>
      </c>
      <c r="L33" s="4">
        <v>1.2689999999999999</v>
      </c>
    </row>
    <row r="34" spans="2:12" customFormat="1" x14ac:dyDescent="0.25">
      <c r="B34" s="2">
        <v>0.51944444444444449</v>
      </c>
      <c r="K34" s="3">
        <v>304.7</v>
      </c>
      <c r="L34" s="4">
        <v>1.2969999999999999</v>
      </c>
    </row>
    <row r="35" spans="2:12" customFormat="1" x14ac:dyDescent="0.25">
      <c r="B35" s="2">
        <v>0.52013888888888882</v>
      </c>
      <c r="K35" s="3">
        <v>307.8</v>
      </c>
      <c r="L35" s="4">
        <v>1.3149999999999999</v>
      </c>
    </row>
    <row r="36" spans="2:12" customFormat="1" x14ac:dyDescent="0.25">
      <c r="B36" s="2">
        <v>0.52152777777777781</v>
      </c>
      <c r="K36" s="3">
        <v>312.7</v>
      </c>
      <c r="L36" s="4">
        <v>1.35</v>
      </c>
    </row>
    <row r="38" spans="2:12" customFormat="1" x14ac:dyDescent="0.25">
      <c r="B38" s="2">
        <v>0.5229166666666667</v>
      </c>
      <c r="H38">
        <v>1.3</v>
      </c>
      <c r="I38">
        <v>1</v>
      </c>
      <c r="K38" s="3">
        <v>324</v>
      </c>
      <c r="L38" s="4">
        <v>1.389</v>
      </c>
    </row>
    <row r="39" spans="2:12" customFormat="1" x14ac:dyDescent="0.25">
      <c r="K39" s="3">
        <v>416</v>
      </c>
      <c r="L39" s="4"/>
    </row>
    <row r="40" spans="2:12" customFormat="1" x14ac:dyDescent="0.25">
      <c r="J40">
        <v>61</v>
      </c>
      <c r="K40" s="3" t="s">
        <v>18</v>
      </c>
      <c r="L40" s="4"/>
    </row>
    <row r="41" spans="2:12" customFormat="1" x14ac:dyDescent="0.25">
      <c r="G41">
        <v>9</v>
      </c>
      <c r="J41">
        <v>71</v>
      </c>
      <c r="K41" s="3" t="s">
        <v>19</v>
      </c>
      <c r="L41" s="4"/>
    </row>
    <row r="42" spans="2:12" customFormat="1" x14ac:dyDescent="0.25">
      <c r="B42" s="2">
        <v>0.52708333333333335</v>
      </c>
      <c r="J42">
        <v>84</v>
      </c>
      <c r="K42" s="3">
        <v>200</v>
      </c>
      <c r="L42" s="4"/>
    </row>
    <row r="43" spans="2:12" customFormat="1" x14ac:dyDescent="0.25">
      <c r="B43" s="2">
        <v>0.56041666666666667</v>
      </c>
      <c r="K43" s="3">
        <v>156.5</v>
      </c>
      <c r="L43" s="4">
        <v>0.70799999999999996</v>
      </c>
    </row>
    <row r="44" spans="2:12" customFormat="1" x14ac:dyDescent="0.25">
      <c r="K44" s="3">
        <v>149</v>
      </c>
      <c r="L44" s="4">
        <v>0.67700000000000005</v>
      </c>
    </row>
    <row r="45" spans="2:12" customFormat="1" x14ac:dyDescent="0.25">
      <c r="K45" s="3">
        <v>144</v>
      </c>
      <c r="L45" s="4">
        <v>0.66</v>
      </c>
    </row>
    <row r="46" spans="2:12" customFormat="1" x14ac:dyDescent="0.25">
      <c r="H46">
        <v>1.2</v>
      </c>
      <c r="I46">
        <v>0.98</v>
      </c>
      <c r="K46" s="3"/>
      <c r="L46" s="4"/>
    </row>
    <row r="47" spans="2:12" customFormat="1" x14ac:dyDescent="0.25">
      <c r="B47" s="2">
        <v>0.56805555555555554</v>
      </c>
      <c r="G47">
        <v>11</v>
      </c>
      <c r="J47">
        <v>151</v>
      </c>
      <c r="K47" s="3">
        <v>193</v>
      </c>
      <c r="L47" s="4"/>
    </row>
    <row r="48" spans="2:12" customFormat="1" x14ac:dyDescent="0.25">
      <c r="K48" s="3">
        <v>199</v>
      </c>
      <c r="L48" s="4">
        <v>0.83699999999999997</v>
      </c>
    </row>
    <row r="49" spans="2:15" x14ac:dyDescent="0.25">
      <c r="K49" s="3">
        <f>L49*233</f>
        <v>168.92499999999998</v>
      </c>
      <c r="L49" s="4">
        <v>0.72499999999999998</v>
      </c>
      <c r="O49" s="6">
        <v>565</v>
      </c>
    </row>
    <row r="50" spans="2:15" x14ac:dyDescent="0.25">
      <c r="K50" s="3">
        <f t="shared" ref="K50:K62" si="0">L50*233</f>
        <v>172.65299999999999</v>
      </c>
      <c r="L50" s="4">
        <v>0.74099999999999999</v>
      </c>
      <c r="O50" s="6">
        <v>588</v>
      </c>
    </row>
    <row r="51" spans="2:15" x14ac:dyDescent="0.25">
      <c r="K51" s="3">
        <f t="shared" si="0"/>
        <v>174.517</v>
      </c>
      <c r="L51" s="4">
        <v>0.749</v>
      </c>
      <c r="O51" s="6">
        <v>604</v>
      </c>
    </row>
    <row r="52" spans="2:15" x14ac:dyDescent="0.25">
      <c r="K52" s="3">
        <f t="shared" si="0"/>
        <v>67.569999999999993</v>
      </c>
      <c r="L52" s="4">
        <v>0.28999999999999998</v>
      </c>
      <c r="O52" s="6">
        <v>104</v>
      </c>
    </row>
    <row r="53" spans="2:15" x14ac:dyDescent="0.25">
      <c r="K53" s="3">
        <f t="shared" si="0"/>
        <v>313.61799999999999</v>
      </c>
      <c r="L53" s="4">
        <v>1.3460000000000001</v>
      </c>
      <c r="O53" s="6">
        <v>1889</v>
      </c>
    </row>
    <row r="54" spans="2:15" x14ac:dyDescent="0.25">
      <c r="K54" s="3">
        <f t="shared" si="0"/>
        <v>232.53399999999999</v>
      </c>
      <c r="L54" s="4">
        <v>0.998</v>
      </c>
      <c r="O54" s="6">
        <v>1055</v>
      </c>
    </row>
    <row r="55" spans="2:15" x14ac:dyDescent="0.25">
      <c r="K55" s="3">
        <f t="shared" si="0"/>
        <v>238.82499999999999</v>
      </c>
      <c r="L55" s="4">
        <v>1.0249999999999999</v>
      </c>
      <c r="O55" s="6">
        <v>1120</v>
      </c>
    </row>
    <row r="56" spans="2:15" x14ac:dyDescent="0.25">
      <c r="K56" s="3">
        <f t="shared" si="0"/>
        <v>190.59399999999999</v>
      </c>
      <c r="L56" s="4">
        <v>0.81799999999999995</v>
      </c>
      <c r="O56" s="6">
        <v>710</v>
      </c>
    </row>
    <row r="57" spans="2:15" x14ac:dyDescent="0.25">
      <c r="K57" s="3">
        <f t="shared" si="0"/>
        <v>37.978999999999999</v>
      </c>
      <c r="L57" s="4">
        <v>0.16300000000000001</v>
      </c>
      <c r="O57" s="6">
        <v>44</v>
      </c>
    </row>
    <row r="58" spans="2:15" x14ac:dyDescent="0.25">
      <c r="K58" s="3">
        <f t="shared" si="0"/>
        <v>87.840999999999994</v>
      </c>
      <c r="L58" s="4">
        <v>0.377</v>
      </c>
      <c r="O58" s="6">
        <v>161</v>
      </c>
    </row>
    <row r="59" spans="2:15" x14ac:dyDescent="0.25">
      <c r="K59" s="3">
        <f t="shared" si="0"/>
        <v>95.995999999999995</v>
      </c>
      <c r="L59" s="4">
        <v>0.41199999999999998</v>
      </c>
      <c r="O59" s="6">
        <v>186</v>
      </c>
    </row>
    <row r="60" spans="2:15" x14ac:dyDescent="0.25">
      <c r="K60" s="3">
        <f t="shared" si="0"/>
        <v>147.256</v>
      </c>
      <c r="L60" s="4">
        <v>0.63200000000000001</v>
      </c>
      <c r="O60" s="6">
        <v>422</v>
      </c>
    </row>
    <row r="61" spans="2:15" x14ac:dyDescent="0.25">
      <c r="B61" s="2">
        <v>0.66666666666666663</v>
      </c>
      <c r="K61" s="3">
        <f t="shared" si="0"/>
        <v>389.10999999999996</v>
      </c>
      <c r="L61" s="4">
        <v>1.67</v>
      </c>
      <c r="O61" s="6">
        <v>2.8</v>
      </c>
    </row>
    <row r="62" spans="2:15" x14ac:dyDescent="0.25">
      <c r="K62" s="3">
        <f t="shared" si="0"/>
        <v>368.14000000000004</v>
      </c>
      <c r="L62" s="4">
        <v>1.58</v>
      </c>
    </row>
    <row r="64" spans="2:15" x14ac:dyDescent="0.25">
      <c r="N64">
        <v>162</v>
      </c>
    </row>
    <row r="65" spans="1:2" s="14" customFormat="1" x14ac:dyDescent="0.25"/>
    <row r="66" spans="1:2" x14ac:dyDescent="0.25">
      <c r="A66" s="1"/>
      <c r="B66" s="2"/>
    </row>
  </sheetData>
  <conditionalFormatting sqref="A1:XFD1048576">
    <cfRule type="expression" dxfId="11" priority="1">
      <formula>MOD(ROW(),2)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4" workbookViewId="0">
      <selection activeCell="E20" sqref="E20"/>
    </sheetView>
  </sheetViews>
  <sheetFormatPr baseColWidth="10" defaultRowHeight="15" x14ac:dyDescent="0.25"/>
  <sheetData>
    <row r="1" spans="1:5" x14ac:dyDescent="0.25">
      <c r="A1" t="s">
        <v>20</v>
      </c>
      <c r="B1" t="s">
        <v>58</v>
      </c>
      <c r="C1" t="s">
        <v>59</v>
      </c>
      <c r="D1" t="s">
        <v>48</v>
      </c>
      <c r="E1" t="s">
        <v>60</v>
      </c>
    </row>
    <row r="2" spans="1:5" x14ac:dyDescent="0.25">
      <c r="A2">
        <v>76.5</v>
      </c>
      <c r="B2">
        <v>2.9</v>
      </c>
      <c r="C2">
        <f>B2*2.8</f>
        <v>8.1199999999999992</v>
      </c>
      <c r="D2">
        <v>75</v>
      </c>
      <c r="E2" s="27">
        <f>D2/C2^2/10</f>
        <v>0.11374942366958678</v>
      </c>
    </row>
    <row r="3" spans="1:5" x14ac:dyDescent="0.25">
      <c r="A3">
        <v>76</v>
      </c>
      <c r="B3">
        <v>2.9</v>
      </c>
      <c r="C3">
        <f t="shared" ref="C3:C44" si="0">B3*2.8</f>
        <v>8.1199999999999992</v>
      </c>
      <c r="D3">
        <v>160</v>
      </c>
      <c r="E3" s="27">
        <f t="shared" ref="E3:E66" si="1">D3/C3^2/10</f>
        <v>0.24266543716178512</v>
      </c>
    </row>
    <row r="4" spans="1:5" x14ac:dyDescent="0.25">
      <c r="A4">
        <v>76</v>
      </c>
      <c r="B4">
        <v>2.75</v>
      </c>
      <c r="C4">
        <f t="shared" si="0"/>
        <v>7.6999999999999993</v>
      </c>
      <c r="D4">
        <v>250</v>
      </c>
      <c r="E4" s="27">
        <f t="shared" si="1"/>
        <v>0.42165626581211002</v>
      </c>
    </row>
    <row r="5" spans="1:5" x14ac:dyDescent="0.25">
      <c r="A5">
        <v>76</v>
      </c>
      <c r="B5">
        <v>2.74</v>
      </c>
      <c r="C5">
        <f t="shared" si="0"/>
        <v>7.6719999999999997</v>
      </c>
      <c r="D5">
        <v>293</v>
      </c>
      <c r="E5" s="27">
        <f t="shared" si="1"/>
        <v>0.49779488757514834</v>
      </c>
    </row>
    <row r="6" spans="1:5" x14ac:dyDescent="0.25">
      <c r="A6">
        <v>75.5</v>
      </c>
      <c r="B6">
        <v>2.82</v>
      </c>
      <c r="C6">
        <f t="shared" si="0"/>
        <v>7.895999999999999</v>
      </c>
      <c r="D6">
        <v>376</v>
      </c>
      <c r="E6" s="27">
        <f t="shared" si="1"/>
        <v>0.60307811067689499</v>
      </c>
    </row>
    <row r="7" spans="1:5" x14ac:dyDescent="0.25">
      <c r="A7">
        <v>75</v>
      </c>
      <c r="B7">
        <v>2.8</v>
      </c>
      <c r="C7">
        <f t="shared" si="0"/>
        <v>7.839999999999999</v>
      </c>
      <c r="D7">
        <v>645</v>
      </c>
      <c r="E7" s="27">
        <f t="shared" si="1"/>
        <v>1.0493674510620576</v>
      </c>
    </row>
    <row r="8" spans="1:5" x14ac:dyDescent="0.25">
      <c r="A8">
        <v>74.5</v>
      </c>
      <c r="B8">
        <v>2.74</v>
      </c>
      <c r="C8">
        <f t="shared" si="0"/>
        <v>7.6719999999999997</v>
      </c>
      <c r="D8">
        <v>308</v>
      </c>
      <c r="E8" s="27">
        <f t="shared" si="1"/>
        <v>0.52327926748513887</v>
      </c>
    </row>
    <row r="9" spans="1:5" x14ac:dyDescent="0.25">
      <c r="A9">
        <v>75.2</v>
      </c>
      <c r="B9">
        <v>2.87</v>
      </c>
      <c r="C9">
        <f t="shared" si="0"/>
        <v>8.0359999999999996</v>
      </c>
      <c r="D9">
        <v>574</v>
      </c>
      <c r="E9" s="27">
        <f t="shared" si="1"/>
        <v>0.88885728507430861</v>
      </c>
    </row>
    <row r="10" spans="1:5" x14ac:dyDescent="0.25">
      <c r="A10">
        <v>74.8</v>
      </c>
      <c r="B10">
        <v>2.78</v>
      </c>
      <c r="C10">
        <f t="shared" si="0"/>
        <v>7.7839999999999989</v>
      </c>
      <c r="D10">
        <v>450</v>
      </c>
      <c r="E10" s="27">
        <f t="shared" si="1"/>
        <v>0.74268877366173447</v>
      </c>
    </row>
    <row r="11" spans="1:5" x14ac:dyDescent="0.25">
      <c r="A11">
        <v>74.8</v>
      </c>
      <c r="B11">
        <v>2.75</v>
      </c>
      <c r="C11">
        <f t="shared" si="0"/>
        <v>7.6999999999999993</v>
      </c>
      <c r="D11">
        <v>390</v>
      </c>
      <c r="E11" s="27">
        <f t="shared" si="1"/>
        <v>0.65778377466689164</v>
      </c>
    </row>
    <row r="12" spans="1:5" x14ac:dyDescent="0.25">
      <c r="A12">
        <v>75</v>
      </c>
      <c r="B12">
        <v>2.74</v>
      </c>
      <c r="C12">
        <f t="shared" si="0"/>
        <v>7.6719999999999997</v>
      </c>
      <c r="D12">
        <v>400</v>
      </c>
      <c r="E12" s="27">
        <f t="shared" si="1"/>
        <v>0.67958346426641414</v>
      </c>
    </row>
    <row r="13" spans="1:5" x14ac:dyDescent="0.25">
      <c r="A13">
        <v>75</v>
      </c>
      <c r="B13">
        <v>2.77</v>
      </c>
      <c r="C13">
        <f t="shared" si="0"/>
        <v>7.7559999999999993</v>
      </c>
      <c r="D13">
        <v>460</v>
      </c>
      <c r="E13" s="27">
        <f t="shared" si="1"/>
        <v>0.76468440078399447</v>
      </c>
    </row>
    <row r="14" spans="1:5" x14ac:dyDescent="0.25">
      <c r="A14">
        <v>75</v>
      </c>
      <c r="B14">
        <v>2.71</v>
      </c>
      <c r="C14">
        <f t="shared" si="0"/>
        <v>7.5879999999999992</v>
      </c>
      <c r="D14">
        <v>715</v>
      </c>
      <c r="E14" s="27">
        <f t="shared" si="1"/>
        <v>1.2417992618814662</v>
      </c>
    </row>
    <row r="15" spans="1:5" x14ac:dyDescent="0.25">
      <c r="A15">
        <v>75.099999999999994</v>
      </c>
      <c r="B15">
        <v>2.86</v>
      </c>
      <c r="C15">
        <f t="shared" si="0"/>
        <v>8.0079999999999991</v>
      </c>
      <c r="D15">
        <v>775</v>
      </c>
      <c r="E15" s="27">
        <f t="shared" si="1"/>
        <v>1.2085192529747979</v>
      </c>
    </row>
    <row r="16" spans="1:5" x14ac:dyDescent="0.25">
      <c r="A16">
        <v>74.900000000000006</v>
      </c>
      <c r="B16">
        <v>2.9</v>
      </c>
      <c r="C16">
        <f t="shared" si="0"/>
        <v>8.1199999999999992</v>
      </c>
      <c r="D16">
        <v>780</v>
      </c>
      <c r="E16" s="27">
        <f t="shared" si="1"/>
        <v>1.1829940061637025</v>
      </c>
    </row>
    <row r="17" spans="1:10" x14ac:dyDescent="0.25">
      <c r="A17">
        <v>74.900000000000006</v>
      </c>
      <c r="B17">
        <v>2.75</v>
      </c>
      <c r="C17">
        <f t="shared" si="0"/>
        <v>7.6999999999999993</v>
      </c>
      <c r="D17">
        <v>300</v>
      </c>
      <c r="E17" s="27">
        <f t="shared" si="1"/>
        <v>0.50598751897453209</v>
      </c>
    </row>
    <row r="18" spans="1:10" x14ac:dyDescent="0.25">
      <c r="A18">
        <v>74.900000000000006</v>
      </c>
      <c r="B18">
        <v>2.75</v>
      </c>
      <c r="C18">
        <f t="shared" si="0"/>
        <v>7.6999999999999993</v>
      </c>
      <c r="D18">
        <v>735</v>
      </c>
      <c r="E18" s="27">
        <f t="shared" si="1"/>
        <v>1.2396694214876036</v>
      </c>
    </row>
    <row r="19" spans="1:10" x14ac:dyDescent="0.25">
      <c r="A19">
        <v>74.900000000000006</v>
      </c>
      <c r="B19">
        <v>2.83</v>
      </c>
      <c r="C19">
        <f t="shared" si="0"/>
        <v>7.9239999999999995</v>
      </c>
      <c r="D19">
        <v>770</v>
      </c>
      <c r="E19" s="27">
        <f t="shared" si="1"/>
        <v>1.2263142967734111</v>
      </c>
    </row>
    <row r="20" spans="1:10" x14ac:dyDescent="0.25">
      <c r="A20">
        <v>75</v>
      </c>
      <c r="B20">
        <v>2.87</v>
      </c>
      <c r="C20">
        <f t="shared" si="0"/>
        <v>8.0359999999999996</v>
      </c>
      <c r="D20">
        <v>765</v>
      </c>
      <c r="E20" s="27">
        <f t="shared" si="1"/>
        <v>1.1846268694805682</v>
      </c>
    </row>
    <row r="21" spans="1:10" x14ac:dyDescent="0.25">
      <c r="A21">
        <v>75</v>
      </c>
      <c r="B21">
        <v>2.74</v>
      </c>
      <c r="C21">
        <f t="shared" si="0"/>
        <v>7.6719999999999997</v>
      </c>
      <c r="D21">
        <v>1080</v>
      </c>
      <c r="E21" s="27">
        <f>D21/C21^2/10</f>
        <v>1.8348753535193183</v>
      </c>
      <c r="G21" t="s">
        <v>61</v>
      </c>
    </row>
    <row r="22" spans="1:10" x14ac:dyDescent="0.25">
      <c r="A22">
        <v>75</v>
      </c>
      <c r="B22">
        <v>2.76</v>
      </c>
      <c r="C22">
        <f t="shared" si="0"/>
        <v>7.7279999999999989</v>
      </c>
      <c r="D22">
        <v>1100</v>
      </c>
      <c r="E22" s="27">
        <f t="shared" si="1"/>
        <v>1.8418678120271426</v>
      </c>
    </row>
    <row r="23" spans="1:10" x14ac:dyDescent="0.25">
      <c r="A23">
        <v>75</v>
      </c>
      <c r="B23">
        <v>2.78</v>
      </c>
      <c r="C23">
        <f t="shared" si="0"/>
        <v>7.7839999999999989</v>
      </c>
      <c r="D23">
        <v>1170</v>
      </c>
      <c r="E23" s="27">
        <f t="shared" si="1"/>
        <v>1.9309908115205097</v>
      </c>
    </row>
    <row r="24" spans="1:10" x14ac:dyDescent="0.25">
      <c r="A24">
        <v>75</v>
      </c>
      <c r="B24">
        <v>2.79</v>
      </c>
      <c r="C24">
        <f t="shared" si="0"/>
        <v>7.8119999999999994</v>
      </c>
      <c r="D24">
        <v>1200</v>
      </c>
      <c r="E24" s="27">
        <f t="shared" si="1"/>
        <v>1.9663316824012529</v>
      </c>
    </row>
    <row r="25" spans="1:10" x14ac:dyDescent="0.25">
      <c r="A25">
        <v>75</v>
      </c>
      <c r="B25">
        <v>2.79</v>
      </c>
      <c r="C25">
        <f t="shared" si="0"/>
        <v>7.8119999999999994</v>
      </c>
      <c r="D25">
        <v>1060</v>
      </c>
      <c r="E25" s="27">
        <f t="shared" si="1"/>
        <v>1.7369263194544402</v>
      </c>
      <c r="G25" t="s">
        <v>62</v>
      </c>
    </row>
    <row r="26" spans="1:10" x14ac:dyDescent="0.25">
      <c r="A26">
        <v>75</v>
      </c>
      <c r="B26">
        <v>2.81</v>
      </c>
      <c r="C26">
        <f t="shared" si="0"/>
        <v>7.8679999999999994</v>
      </c>
      <c r="D26">
        <v>1250</v>
      </c>
      <c r="E26" s="27">
        <f t="shared" si="1"/>
        <v>2.0192091730120452</v>
      </c>
      <c r="G26" t="s">
        <v>63</v>
      </c>
      <c r="J26" t="s">
        <v>64</v>
      </c>
    </row>
    <row r="27" spans="1:10" x14ac:dyDescent="0.25">
      <c r="C27">
        <f t="shared" si="0"/>
        <v>0</v>
      </c>
      <c r="E27" s="27"/>
    </row>
    <row r="28" spans="1:10" x14ac:dyDescent="0.25">
      <c r="C28">
        <f t="shared" si="0"/>
        <v>0</v>
      </c>
      <c r="E28" s="27"/>
    </row>
    <row r="29" spans="1:10" x14ac:dyDescent="0.25">
      <c r="A29">
        <v>81</v>
      </c>
      <c r="B29">
        <v>0.63</v>
      </c>
      <c r="C29">
        <f t="shared" si="0"/>
        <v>1.7639999999999998</v>
      </c>
      <c r="D29">
        <v>21</v>
      </c>
      <c r="E29" s="27">
        <f t="shared" si="1"/>
        <v>0.67487312385271581</v>
      </c>
      <c r="G29" t="s">
        <v>65</v>
      </c>
    </row>
    <row r="30" spans="1:10" x14ac:dyDescent="0.25">
      <c r="A30">
        <v>82</v>
      </c>
      <c r="B30">
        <v>0.66</v>
      </c>
      <c r="C30">
        <f t="shared" si="0"/>
        <v>1.8479999999999999</v>
      </c>
      <c r="D30">
        <v>90.3</v>
      </c>
      <c r="E30" s="27">
        <f t="shared" si="1"/>
        <v>2.64413616686344</v>
      </c>
    </row>
    <row r="31" spans="1:10" x14ac:dyDescent="0.25">
      <c r="A31">
        <v>83</v>
      </c>
      <c r="B31">
        <v>0.65</v>
      </c>
      <c r="C31">
        <f t="shared" si="0"/>
        <v>1.8199999999999998</v>
      </c>
      <c r="D31">
        <v>68.3</v>
      </c>
      <c r="E31" s="27">
        <f t="shared" si="1"/>
        <v>2.0619490399710183</v>
      </c>
    </row>
    <row r="32" spans="1:10" x14ac:dyDescent="0.25">
      <c r="A32">
        <v>83</v>
      </c>
      <c r="B32">
        <v>0.64</v>
      </c>
      <c r="C32">
        <f t="shared" si="0"/>
        <v>1.7919999999999998</v>
      </c>
      <c r="D32">
        <v>63</v>
      </c>
      <c r="E32" s="27">
        <f t="shared" si="1"/>
        <v>1.9618443080357146</v>
      </c>
      <c r="G32" t="s">
        <v>66</v>
      </c>
    </row>
    <row r="33" spans="1:5" x14ac:dyDescent="0.25">
      <c r="A33">
        <v>82</v>
      </c>
      <c r="B33">
        <v>0.65600000000000003</v>
      </c>
      <c r="C33">
        <f t="shared" si="0"/>
        <v>1.8368</v>
      </c>
      <c r="D33">
        <v>82</v>
      </c>
      <c r="E33" s="27">
        <f t="shared" si="1"/>
        <v>2.4304691388750621</v>
      </c>
    </row>
    <row r="34" spans="1:5" x14ac:dyDescent="0.25">
      <c r="A34">
        <v>82</v>
      </c>
      <c r="B34">
        <v>0.65400000000000003</v>
      </c>
      <c r="C34">
        <f t="shared" si="0"/>
        <v>1.8311999999999999</v>
      </c>
      <c r="D34">
        <v>84</v>
      </c>
      <c r="E34" s="27">
        <f t="shared" si="1"/>
        <v>2.50499997996</v>
      </c>
    </row>
    <row r="35" spans="1:5" x14ac:dyDescent="0.25">
      <c r="A35" s="28">
        <v>45103</v>
      </c>
      <c r="C35">
        <f t="shared" si="0"/>
        <v>0</v>
      </c>
      <c r="E35" s="27" t="e">
        <f t="shared" si="1"/>
        <v>#DIV/0!</v>
      </c>
    </row>
    <row r="36" spans="1:5" x14ac:dyDescent="0.25">
      <c r="A36">
        <v>77</v>
      </c>
      <c r="B36">
        <v>2.92</v>
      </c>
      <c r="C36">
        <f t="shared" si="0"/>
        <v>8.1760000000000002</v>
      </c>
      <c r="D36">
        <v>1660</v>
      </c>
      <c r="E36" s="27">
        <f t="shared" si="1"/>
        <v>2.4832836118121486</v>
      </c>
    </row>
    <row r="37" spans="1:5" x14ac:dyDescent="0.25">
      <c r="A37">
        <v>77</v>
      </c>
      <c r="B37">
        <v>2.99</v>
      </c>
      <c r="C37">
        <f t="shared" si="0"/>
        <v>8.3719999999999999</v>
      </c>
      <c r="D37">
        <v>1640</v>
      </c>
      <c r="E37" s="27">
        <f t="shared" si="1"/>
        <v>2.3398359466827858</v>
      </c>
    </row>
    <row r="38" spans="1:5" x14ac:dyDescent="0.25">
      <c r="A38">
        <v>77</v>
      </c>
      <c r="B38">
        <v>2.99</v>
      </c>
      <c r="C38">
        <f t="shared" si="0"/>
        <v>8.3719999999999999</v>
      </c>
      <c r="D38">
        <v>1620</v>
      </c>
      <c r="E38" s="27">
        <f t="shared" si="1"/>
        <v>2.3113013619671423</v>
      </c>
    </row>
    <row r="39" spans="1:5" x14ac:dyDescent="0.25">
      <c r="B39">
        <v>2.98</v>
      </c>
      <c r="C39">
        <f t="shared" si="0"/>
        <v>8.3439999999999994</v>
      </c>
      <c r="D39">
        <v>820</v>
      </c>
      <c r="E39" s="27">
        <f t="shared" si="1"/>
        <v>1.1777829459787159</v>
      </c>
    </row>
    <row r="40" spans="1:5" x14ac:dyDescent="0.25">
      <c r="C40">
        <f t="shared" si="0"/>
        <v>0</v>
      </c>
      <c r="E40" s="27" t="e">
        <f t="shared" si="1"/>
        <v>#DIV/0!</v>
      </c>
    </row>
    <row r="41" spans="1:5" x14ac:dyDescent="0.25">
      <c r="C41">
        <f t="shared" si="0"/>
        <v>0</v>
      </c>
      <c r="E41" s="27" t="e">
        <f t="shared" si="1"/>
        <v>#DIV/0!</v>
      </c>
    </row>
    <row r="42" spans="1:5" x14ac:dyDescent="0.25">
      <c r="C42">
        <f t="shared" si="0"/>
        <v>0</v>
      </c>
      <c r="E42" s="27" t="e">
        <f t="shared" si="1"/>
        <v>#DIV/0!</v>
      </c>
    </row>
    <row r="43" spans="1:5" x14ac:dyDescent="0.25">
      <c r="C43">
        <f t="shared" si="0"/>
        <v>0</v>
      </c>
      <c r="E43" s="27" t="e">
        <f t="shared" si="1"/>
        <v>#DIV/0!</v>
      </c>
    </row>
    <row r="44" spans="1:5" x14ac:dyDescent="0.25">
      <c r="C44">
        <f t="shared" si="0"/>
        <v>0</v>
      </c>
      <c r="E44" s="27" t="e">
        <f t="shared" si="1"/>
        <v>#DIV/0!</v>
      </c>
    </row>
    <row r="45" spans="1:5" x14ac:dyDescent="0.25">
      <c r="E45" s="27" t="e">
        <f t="shared" si="1"/>
        <v>#DIV/0!</v>
      </c>
    </row>
    <row r="46" spans="1:5" x14ac:dyDescent="0.25">
      <c r="E46" s="27" t="e">
        <f t="shared" si="1"/>
        <v>#DIV/0!</v>
      </c>
    </row>
    <row r="47" spans="1:5" x14ac:dyDescent="0.25">
      <c r="E47" s="27" t="e">
        <f t="shared" si="1"/>
        <v>#DIV/0!</v>
      </c>
    </row>
    <row r="48" spans="1:5" x14ac:dyDescent="0.25">
      <c r="E48" s="27" t="e">
        <f t="shared" si="1"/>
        <v>#DIV/0!</v>
      </c>
    </row>
    <row r="49" spans="5:5" x14ac:dyDescent="0.25">
      <c r="E49" s="27" t="e">
        <f t="shared" si="1"/>
        <v>#DIV/0!</v>
      </c>
    </row>
    <row r="50" spans="5:5" x14ac:dyDescent="0.25">
      <c r="E50" s="27" t="e">
        <f t="shared" si="1"/>
        <v>#DIV/0!</v>
      </c>
    </row>
    <row r="51" spans="5:5" x14ac:dyDescent="0.25">
      <c r="E51" s="27" t="e">
        <f t="shared" si="1"/>
        <v>#DIV/0!</v>
      </c>
    </row>
    <row r="52" spans="5:5" x14ac:dyDescent="0.25">
      <c r="E52" s="27" t="e">
        <f t="shared" si="1"/>
        <v>#DIV/0!</v>
      </c>
    </row>
    <row r="53" spans="5:5" x14ac:dyDescent="0.25">
      <c r="E53" s="27" t="e">
        <f t="shared" si="1"/>
        <v>#DIV/0!</v>
      </c>
    </row>
    <row r="54" spans="5:5" x14ac:dyDescent="0.25">
      <c r="E54" s="27" t="e">
        <f t="shared" si="1"/>
        <v>#DIV/0!</v>
      </c>
    </row>
    <row r="55" spans="5:5" x14ac:dyDescent="0.25">
      <c r="E55" s="27" t="e">
        <f t="shared" si="1"/>
        <v>#DIV/0!</v>
      </c>
    </row>
    <row r="56" spans="5:5" x14ac:dyDescent="0.25">
      <c r="E56" s="27" t="e">
        <f t="shared" si="1"/>
        <v>#DIV/0!</v>
      </c>
    </row>
    <row r="57" spans="5:5" x14ac:dyDescent="0.25">
      <c r="E57" s="27" t="e">
        <f t="shared" si="1"/>
        <v>#DIV/0!</v>
      </c>
    </row>
    <row r="58" spans="5:5" x14ac:dyDescent="0.25">
      <c r="E58" s="27" t="e">
        <f t="shared" si="1"/>
        <v>#DIV/0!</v>
      </c>
    </row>
    <row r="59" spans="5:5" x14ac:dyDescent="0.25">
      <c r="E59" s="27" t="e">
        <f t="shared" si="1"/>
        <v>#DIV/0!</v>
      </c>
    </row>
    <row r="60" spans="5:5" x14ac:dyDescent="0.25">
      <c r="E60" s="27" t="e">
        <f t="shared" si="1"/>
        <v>#DIV/0!</v>
      </c>
    </row>
    <row r="61" spans="5:5" x14ac:dyDescent="0.25">
      <c r="E61" s="27" t="e">
        <f t="shared" si="1"/>
        <v>#DIV/0!</v>
      </c>
    </row>
    <row r="62" spans="5:5" x14ac:dyDescent="0.25">
      <c r="E62" s="27" t="e">
        <f t="shared" si="1"/>
        <v>#DIV/0!</v>
      </c>
    </row>
    <row r="63" spans="5:5" x14ac:dyDescent="0.25">
      <c r="E63" s="27" t="e">
        <f t="shared" si="1"/>
        <v>#DIV/0!</v>
      </c>
    </row>
    <row r="64" spans="5:5" x14ac:dyDescent="0.25">
      <c r="E64" s="27" t="e">
        <f t="shared" si="1"/>
        <v>#DIV/0!</v>
      </c>
    </row>
    <row r="65" spans="5:5" x14ac:dyDescent="0.25">
      <c r="E65" s="27" t="e">
        <f t="shared" si="1"/>
        <v>#DIV/0!</v>
      </c>
    </row>
    <row r="66" spans="5:5" x14ac:dyDescent="0.25">
      <c r="E66" s="27" t="e">
        <f t="shared" si="1"/>
        <v>#DIV/0!</v>
      </c>
    </row>
    <row r="67" spans="5:5" x14ac:dyDescent="0.25">
      <c r="E67" s="27" t="e">
        <f t="shared" ref="E67:E130" si="2">D67/C67^2/10</f>
        <v>#DIV/0!</v>
      </c>
    </row>
    <row r="68" spans="5:5" x14ac:dyDescent="0.25">
      <c r="E68" s="27" t="e">
        <f t="shared" si="2"/>
        <v>#DIV/0!</v>
      </c>
    </row>
    <row r="69" spans="5:5" x14ac:dyDescent="0.25">
      <c r="E69" s="27" t="e">
        <f t="shared" si="2"/>
        <v>#DIV/0!</v>
      </c>
    </row>
    <row r="70" spans="5:5" x14ac:dyDescent="0.25">
      <c r="E70" s="27" t="e">
        <f t="shared" si="2"/>
        <v>#DIV/0!</v>
      </c>
    </row>
    <row r="71" spans="5:5" x14ac:dyDescent="0.25">
      <c r="E71" s="27" t="e">
        <f t="shared" si="2"/>
        <v>#DIV/0!</v>
      </c>
    </row>
    <row r="72" spans="5:5" x14ac:dyDescent="0.25">
      <c r="E72" s="27" t="e">
        <f t="shared" si="2"/>
        <v>#DIV/0!</v>
      </c>
    </row>
    <row r="73" spans="5:5" x14ac:dyDescent="0.25">
      <c r="E73" s="27" t="e">
        <f t="shared" si="2"/>
        <v>#DIV/0!</v>
      </c>
    </row>
    <row r="74" spans="5:5" x14ac:dyDescent="0.25">
      <c r="E74" s="27" t="e">
        <f t="shared" si="2"/>
        <v>#DIV/0!</v>
      </c>
    </row>
    <row r="75" spans="5:5" x14ac:dyDescent="0.25">
      <c r="E75" s="27" t="e">
        <f t="shared" si="2"/>
        <v>#DIV/0!</v>
      </c>
    </row>
    <row r="76" spans="5:5" x14ac:dyDescent="0.25">
      <c r="E76" s="27" t="e">
        <f t="shared" si="2"/>
        <v>#DIV/0!</v>
      </c>
    </row>
    <row r="77" spans="5:5" x14ac:dyDescent="0.25">
      <c r="E77" s="27" t="e">
        <f t="shared" si="2"/>
        <v>#DIV/0!</v>
      </c>
    </row>
    <row r="78" spans="5:5" x14ac:dyDescent="0.25">
      <c r="E78" s="27" t="e">
        <f t="shared" si="2"/>
        <v>#DIV/0!</v>
      </c>
    </row>
    <row r="79" spans="5:5" x14ac:dyDescent="0.25">
      <c r="E79" s="27" t="e">
        <f t="shared" si="2"/>
        <v>#DIV/0!</v>
      </c>
    </row>
    <row r="80" spans="5:5" x14ac:dyDescent="0.25">
      <c r="E80" s="27" t="e">
        <f t="shared" si="2"/>
        <v>#DIV/0!</v>
      </c>
    </row>
    <row r="81" spans="5:5" x14ac:dyDescent="0.25">
      <c r="E81" s="27" t="e">
        <f t="shared" si="2"/>
        <v>#DIV/0!</v>
      </c>
    </row>
    <row r="82" spans="5:5" x14ac:dyDescent="0.25">
      <c r="E82" s="27" t="e">
        <f t="shared" si="2"/>
        <v>#DIV/0!</v>
      </c>
    </row>
    <row r="83" spans="5:5" x14ac:dyDescent="0.25">
      <c r="E83" s="27" t="e">
        <f t="shared" si="2"/>
        <v>#DIV/0!</v>
      </c>
    </row>
    <row r="84" spans="5:5" x14ac:dyDescent="0.25">
      <c r="E84" s="27" t="e">
        <f t="shared" si="2"/>
        <v>#DIV/0!</v>
      </c>
    </row>
    <row r="85" spans="5:5" x14ac:dyDescent="0.25">
      <c r="E85" s="27" t="e">
        <f t="shared" si="2"/>
        <v>#DIV/0!</v>
      </c>
    </row>
    <row r="86" spans="5:5" x14ac:dyDescent="0.25">
      <c r="E86" s="27" t="e">
        <f t="shared" si="2"/>
        <v>#DIV/0!</v>
      </c>
    </row>
    <row r="87" spans="5:5" x14ac:dyDescent="0.25">
      <c r="E87" s="27" t="e">
        <f t="shared" si="2"/>
        <v>#DIV/0!</v>
      </c>
    </row>
    <row r="88" spans="5:5" x14ac:dyDescent="0.25">
      <c r="E88" s="27" t="e">
        <f t="shared" si="2"/>
        <v>#DIV/0!</v>
      </c>
    </row>
    <row r="89" spans="5:5" x14ac:dyDescent="0.25">
      <c r="E89" s="27" t="e">
        <f t="shared" si="2"/>
        <v>#DIV/0!</v>
      </c>
    </row>
    <row r="90" spans="5:5" x14ac:dyDescent="0.25">
      <c r="E90" s="27" t="e">
        <f t="shared" si="2"/>
        <v>#DIV/0!</v>
      </c>
    </row>
    <row r="91" spans="5:5" x14ac:dyDescent="0.25">
      <c r="E91" s="27" t="e">
        <f t="shared" si="2"/>
        <v>#DIV/0!</v>
      </c>
    </row>
    <row r="92" spans="5:5" x14ac:dyDescent="0.25">
      <c r="E92" s="27" t="e">
        <f t="shared" si="2"/>
        <v>#DIV/0!</v>
      </c>
    </row>
    <row r="93" spans="5:5" x14ac:dyDescent="0.25">
      <c r="E93" s="27" t="e">
        <f t="shared" si="2"/>
        <v>#DIV/0!</v>
      </c>
    </row>
    <row r="94" spans="5:5" x14ac:dyDescent="0.25">
      <c r="E94" s="27" t="e">
        <f t="shared" si="2"/>
        <v>#DIV/0!</v>
      </c>
    </row>
    <row r="95" spans="5:5" x14ac:dyDescent="0.25">
      <c r="E95" s="27" t="e">
        <f t="shared" si="2"/>
        <v>#DIV/0!</v>
      </c>
    </row>
    <row r="96" spans="5:5" x14ac:dyDescent="0.25">
      <c r="E96" s="27" t="e">
        <f t="shared" si="2"/>
        <v>#DIV/0!</v>
      </c>
    </row>
    <row r="97" spans="5:5" x14ac:dyDescent="0.25">
      <c r="E97" s="27" t="e">
        <f t="shared" si="2"/>
        <v>#DIV/0!</v>
      </c>
    </row>
    <row r="98" spans="5:5" x14ac:dyDescent="0.25">
      <c r="E98" s="27" t="e">
        <f t="shared" si="2"/>
        <v>#DIV/0!</v>
      </c>
    </row>
    <row r="99" spans="5:5" x14ac:dyDescent="0.25">
      <c r="E99" s="27" t="e">
        <f t="shared" si="2"/>
        <v>#DIV/0!</v>
      </c>
    </row>
    <row r="100" spans="5:5" x14ac:dyDescent="0.25">
      <c r="E100" s="27" t="e">
        <f t="shared" si="2"/>
        <v>#DIV/0!</v>
      </c>
    </row>
    <row r="101" spans="5:5" x14ac:dyDescent="0.25">
      <c r="E101" s="27" t="e">
        <f t="shared" si="2"/>
        <v>#DIV/0!</v>
      </c>
    </row>
    <row r="102" spans="5:5" x14ac:dyDescent="0.25">
      <c r="E102" s="27" t="e">
        <f t="shared" si="2"/>
        <v>#DIV/0!</v>
      </c>
    </row>
    <row r="103" spans="5:5" x14ac:dyDescent="0.25">
      <c r="E103" s="27" t="e">
        <f t="shared" si="2"/>
        <v>#DIV/0!</v>
      </c>
    </row>
    <row r="104" spans="5:5" x14ac:dyDescent="0.25">
      <c r="E104" s="27" t="e">
        <f t="shared" si="2"/>
        <v>#DIV/0!</v>
      </c>
    </row>
    <row r="105" spans="5:5" x14ac:dyDescent="0.25">
      <c r="E105" s="27" t="e">
        <f t="shared" si="2"/>
        <v>#DIV/0!</v>
      </c>
    </row>
    <row r="106" spans="5:5" x14ac:dyDescent="0.25">
      <c r="E106" s="27" t="e">
        <f t="shared" si="2"/>
        <v>#DIV/0!</v>
      </c>
    </row>
    <row r="107" spans="5:5" x14ac:dyDescent="0.25">
      <c r="E107" s="27" t="e">
        <f t="shared" si="2"/>
        <v>#DIV/0!</v>
      </c>
    </row>
    <row r="108" spans="5:5" x14ac:dyDescent="0.25">
      <c r="E108" s="27" t="e">
        <f t="shared" si="2"/>
        <v>#DIV/0!</v>
      </c>
    </row>
    <row r="109" spans="5:5" x14ac:dyDescent="0.25">
      <c r="E109" s="27" t="e">
        <f t="shared" si="2"/>
        <v>#DIV/0!</v>
      </c>
    </row>
    <row r="110" spans="5:5" x14ac:dyDescent="0.25">
      <c r="E110" s="27" t="e">
        <f t="shared" si="2"/>
        <v>#DIV/0!</v>
      </c>
    </row>
    <row r="111" spans="5:5" x14ac:dyDescent="0.25">
      <c r="E111" s="27" t="e">
        <f t="shared" si="2"/>
        <v>#DIV/0!</v>
      </c>
    </row>
    <row r="112" spans="5:5" x14ac:dyDescent="0.25">
      <c r="E112" s="27" t="e">
        <f t="shared" si="2"/>
        <v>#DIV/0!</v>
      </c>
    </row>
    <row r="113" spans="5:5" x14ac:dyDescent="0.25">
      <c r="E113" s="27" t="e">
        <f t="shared" si="2"/>
        <v>#DIV/0!</v>
      </c>
    </row>
    <row r="114" spans="5:5" x14ac:dyDescent="0.25">
      <c r="E114" s="27" t="e">
        <f t="shared" si="2"/>
        <v>#DIV/0!</v>
      </c>
    </row>
    <row r="115" spans="5:5" x14ac:dyDescent="0.25">
      <c r="E115" s="27" t="e">
        <f t="shared" si="2"/>
        <v>#DIV/0!</v>
      </c>
    </row>
    <row r="116" spans="5:5" x14ac:dyDescent="0.25">
      <c r="E116" s="27" t="e">
        <f t="shared" si="2"/>
        <v>#DIV/0!</v>
      </c>
    </row>
    <row r="117" spans="5:5" x14ac:dyDescent="0.25">
      <c r="E117" s="27" t="e">
        <f t="shared" si="2"/>
        <v>#DIV/0!</v>
      </c>
    </row>
    <row r="118" spans="5:5" x14ac:dyDescent="0.25">
      <c r="E118" s="27" t="e">
        <f t="shared" si="2"/>
        <v>#DIV/0!</v>
      </c>
    </row>
    <row r="119" spans="5:5" x14ac:dyDescent="0.25">
      <c r="E119" s="27" t="e">
        <f t="shared" si="2"/>
        <v>#DIV/0!</v>
      </c>
    </row>
    <row r="120" spans="5:5" x14ac:dyDescent="0.25">
      <c r="E120" s="27" t="e">
        <f t="shared" si="2"/>
        <v>#DIV/0!</v>
      </c>
    </row>
    <row r="121" spans="5:5" x14ac:dyDescent="0.25">
      <c r="E121" s="27" t="e">
        <f t="shared" si="2"/>
        <v>#DIV/0!</v>
      </c>
    </row>
    <row r="122" spans="5:5" x14ac:dyDescent="0.25">
      <c r="E122" s="27" t="e">
        <f t="shared" si="2"/>
        <v>#DIV/0!</v>
      </c>
    </row>
    <row r="123" spans="5:5" x14ac:dyDescent="0.25">
      <c r="E123" s="27" t="e">
        <f t="shared" si="2"/>
        <v>#DIV/0!</v>
      </c>
    </row>
    <row r="124" spans="5:5" x14ac:dyDescent="0.25">
      <c r="E124" s="27" t="e">
        <f t="shared" si="2"/>
        <v>#DIV/0!</v>
      </c>
    </row>
    <row r="125" spans="5:5" x14ac:dyDescent="0.25">
      <c r="E125" s="27" t="e">
        <f t="shared" si="2"/>
        <v>#DIV/0!</v>
      </c>
    </row>
    <row r="126" spans="5:5" x14ac:dyDescent="0.25">
      <c r="E126" s="27" t="e">
        <f t="shared" si="2"/>
        <v>#DIV/0!</v>
      </c>
    </row>
    <row r="127" spans="5:5" x14ac:dyDescent="0.25">
      <c r="E127" s="27" t="e">
        <f t="shared" si="2"/>
        <v>#DIV/0!</v>
      </c>
    </row>
    <row r="128" spans="5:5" x14ac:dyDescent="0.25">
      <c r="E128" s="27" t="e">
        <f t="shared" si="2"/>
        <v>#DIV/0!</v>
      </c>
    </row>
    <row r="129" spans="5:5" x14ac:dyDescent="0.25">
      <c r="E129" s="27" t="e">
        <f t="shared" si="2"/>
        <v>#DIV/0!</v>
      </c>
    </row>
    <row r="130" spans="5:5" x14ac:dyDescent="0.25">
      <c r="E130" s="27" t="e">
        <f t="shared" si="2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abSelected="1" topLeftCell="A6" zoomScale="70" zoomScaleNormal="70" workbookViewId="0">
      <selection activeCell="C50" sqref="C50"/>
    </sheetView>
  </sheetViews>
  <sheetFormatPr baseColWidth="10" defaultRowHeight="15" x14ac:dyDescent="0.25"/>
  <sheetData>
    <row r="1" spans="1:14" x14ac:dyDescent="0.25">
      <c r="A1" t="s">
        <v>58</v>
      </c>
      <c r="B1" t="s">
        <v>59</v>
      </c>
      <c r="C1" t="s">
        <v>20</v>
      </c>
      <c r="D1" t="s">
        <v>48</v>
      </c>
      <c r="E1" t="s">
        <v>60</v>
      </c>
      <c r="J1" t="s">
        <v>58</v>
      </c>
      <c r="K1" t="s">
        <v>59</v>
      </c>
      <c r="L1" t="s">
        <v>67</v>
      </c>
      <c r="M1" t="s">
        <v>48</v>
      </c>
      <c r="N1" t="s">
        <v>60</v>
      </c>
    </row>
    <row r="2" spans="1:14" x14ac:dyDescent="0.25">
      <c r="A2">
        <v>2</v>
      </c>
      <c r="B2">
        <f>A2*2.8</f>
        <v>5.6</v>
      </c>
      <c r="D2">
        <v>260</v>
      </c>
      <c r="E2" s="27">
        <f>D2/B2^2/10</f>
        <v>0.82908163265306134</v>
      </c>
      <c r="K2">
        <f>J2*2.8</f>
        <v>0</v>
      </c>
      <c r="N2" s="27" t="e">
        <f>M2/K2^2/10</f>
        <v>#DIV/0!</v>
      </c>
    </row>
    <row r="3" spans="1:14" x14ac:dyDescent="0.25">
      <c r="A3">
        <v>0.37</v>
      </c>
      <c r="B3">
        <f t="shared" ref="B3:B66" si="0">A3*2.8</f>
        <v>1.036</v>
      </c>
      <c r="C3" t="s">
        <v>68</v>
      </c>
      <c r="D3">
        <v>1.25</v>
      </c>
      <c r="E3" s="27">
        <f t="shared" ref="E3:E52" si="1">D3/B3^2/10</f>
        <v>0.11646367823974002</v>
      </c>
      <c r="K3">
        <f t="shared" ref="K3:K25" si="2">J3*2.8</f>
        <v>0</v>
      </c>
      <c r="N3" s="27" t="e">
        <f t="shared" ref="N3:N25" si="3">M3/K3^2/10</f>
        <v>#DIV/0!</v>
      </c>
    </row>
    <row r="4" spans="1:14" x14ac:dyDescent="0.25">
      <c r="A4">
        <v>2.1</v>
      </c>
      <c r="B4">
        <f t="shared" si="0"/>
        <v>5.88</v>
      </c>
      <c r="C4">
        <v>75</v>
      </c>
      <c r="D4">
        <v>600</v>
      </c>
      <c r="E4" s="27">
        <f>D4/B4^2/10</f>
        <v>1.7353880327641265</v>
      </c>
      <c r="K4">
        <f t="shared" si="2"/>
        <v>0</v>
      </c>
      <c r="N4" s="27" t="e">
        <f t="shared" si="3"/>
        <v>#DIV/0!</v>
      </c>
    </row>
    <row r="5" spans="1:14" x14ac:dyDescent="0.25">
      <c r="A5">
        <v>1.08</v>
      </c>
      <c r="B5">
        <f t="shared" si="0"/>
        <v>3.024</v>
      </c>
      <c r="C5">
        <v>80</v>
      </c>
      <c r="D5">
        <v>67</v>
      </c>
      <c r="E5" s="27">
        <f t="shared" si="1"/>
        <v>0.73267475714565655</v>
      </c>
      <c r="K5">
        <f t="shared" si="2"/>
        <v>0</v>
      </c>
      <c r="N5" s="27" t="e">
        <f t="shared" si="3"/>
        <v>#DIV/0!</v>
      </c>
    </row>
    <row r="6" spans="1:14" x14ac:dyDescent="0.25">
      <c r="A6">
        <v>3</v>
      </c>
      <c r="B6">
        <f t="shared" si="0"/>
        <v>8.3999999999999986</v>
      </c>
      <c r="C6">
        <v>75</v>
      </c>
      <c r="E6" s="27"/>
      <c r="G6" t="s">
        <v>69</v>
      </c>
      <c r="K6">
        <f t="shared" si="2"/>
        <v>0</v>
      </c>
      <c r="N6" s="27" t="e">
        <f t="shared" si="3"/>
        <v>#DIV/0!</v>
      </c>
    </row>
    <row r="7" spans="1:14" x14ac:dyDescent="0.25">
      <c r="A7">
        <v>3.05</v>
      </c>
      <c r="B7">
        <f t="shared" si="0"/>
        <v>8.5399999999999991</v>
      </c>
      <c r="C7">
        <v>75</v>
      </c>
      <c r="D7">
        <v>864</v>
      </c>
      <c r="E7" s="27">
        <f t="shared" si="1"/>
        <v>1.1846716649573028</v>
      </c>
      <c r="K7">
        <f t="shared" si="2"/>
        <v>0</v>
      </c>
      <c r="N7" s="27" t="e">
        <f t="shared" si="3"/>
        <v>#DIV/0!</v>
      </c>
    </row>
    <row r="8" spans="1:14" x14ac:dyDescent="0.25">
      <c r="A8">
        <v>3.05</v>
      </c>
      <c r="B8">
        <f t="shared" si="0"/>
        <v>8.5399999999999991</v>
      </c>
      <c r="C8">
        <v>75</v>
      </c>
      <c r="D8">
        <v>855</v>
      </c>
      <c r="E8" s="27">
        <f t="shared" si="1"/>
        <v>1.1723313351139972</v>
      </c>
      <c r="K8">
        <f t="shared" si="2"/>
        <v>0</v>
      </c>
      <c r="N8" s="27" t="e">
        <f t="shared" si="3"/>
        <v>#DIV/0!</v>
      </c>
    </row>
    <row r="9" spans="1:14" x14ac:dyDescent="0.25">
      <c r="A9">
        <v>3</v>
      </c>
      <c r="B9">
        <f t="shared" si="0"/>
        <v>8.3999999999999986</v>
      </c>
      <c r="C9">
        <v>75.099999999999994</v>
      </c>
      <c r="D9">
        <v>850</v>
      </c>
      <c r="E9" s="27">
        <f t="shared" si="1"/>
        <v>1.2046485260770978</v>
      </c>
      <c r="K9">
        <f t="shared" si="2"/>
        <v>0</v>
      </c>
      <c r="N9" s="27" t="e">
        <f t="shared" si="3"/>
        <v>#DIV/0!</v>
      </c>
    </row>
    <row r="10" spans="1:14" x14ac:dyDescent="0.25">
      <c r="A10">
        <v>3</v>
      </c>
      <c r="B10">
        <f t="shared" si="0"/>
        <v>8.3999999999999986</v>
      </c>
      <c r="C10">
        <v>75.2</v>
      </c>
      <c r="D10">
        <v>840</v>
      </c>
      <c r="E10" s="27">
        <f t="shared" si="1"/>
        <v>1.1904761904761909</v>
      </c>
      <c r="K10">
        <f t="shared" si="2"/>
        <v>0</v>
      </c>
      <c r="N10" s="27" t="e">
        <f t="shared" si="3"/>
        <v>#DIV/0!</v>
      </c>
    </row>
    <row r="11" spans="1:14" x14ac:dyDescent="0.25">
      <c r="A11">
        <v>3.03</v>
      </c>
      <c r="B11">
        <f t="shared" si="0"/>
        <v>8.4839999999999982</v>
      </c>
      <c r="C11">
        <v>75.3</v>
      </c>
      <c r="D11">
        <v>825</v>
      </c>
      <c r="E11" s="27">
        <f t="shared" si="1"/>
        <v>1.1461794795361535</v>
      </c>
      <c r="K11">
        <f t="shared" si="2"/>
        <v>0</v>
      </c>
      <c r="N11" s="27" t="e">
        <f t="shared" si="3"/>
        <v>#DIV/0!</v>
      </c>
    </row>
    <row r="12" spans="1:14" x14ac:dyDescent="0.25">
      <c r="A12">
        <v>2.97</v>
      </c>
      <c r="B12">
        <f t="shared" si="0"/>
        <v>8.3160000000000007</v>
      </c>
      <c r="C12">
        <v>75.400000000000006</v>
      </c>
      <c r="D12">
        <v>798</v>
      </c>
      <c r="E12" s="27">
        <f t="shared" si="1"/>
        <v>1.1539152953294365</v>
      </c>
      <c r="K12">
        <f t="shared" si="2"/>
        <v>0</v>
      </c>
      <c r="N12" s="27" t="e">
        <f t="shared" si="3"/>
        <v>#DIV/0!</v>
      </c>
    </row>
    <row r="13" spans="1:14" x14ac:dyDescent="0.25">
      <c r="A13">
        <v>2.95</v>
      </c>
      <c r="B13">
        <f t="shared" si="0"/>
        <v>8.26</v>
      </c>
      <c r="C13">
        <v>75.599999999999994</v>
      </c>
      <c r="D13">
        <v>790</v>
      </c>
      <c r="E13" s="27">
        <f t="shared" si="1"/>
        <v>1.1578891826768054</v>
      </c>
      <c r="K13">
        <f t="shared" si="2"/>
        <v>0</v>
      </c>
      <c r="N13" s="27" t="e">
        <f t="shared" si="3"/>
        <v>#DIV/0!</v>
      </c>
    </row>
    <row r="14" spans="1:14" x14ac:dyDescent="0.25">
      <c r="A14">
        <v>2.98</v>
      </c>
      <c r="B14">
        <f t="shared" si="0"/>
        <v>8.3439999999999994</v>
      </c>
      <c r="C14">
        <v>75.599999999999994</v>
      </c>
      <c r="D14">
        <v>795</v>
      </c>
      <c r="E14" s="27">
        <f t="shared" si="1"/>
        <v>1.1418749293330235</v>
      </c>
      <c r="K14">
        <f t="shared" si="2"/>
        <v>0</v>
      </c>
      <c r="N14" s="27" t="e">
        <f t="shared" si="3"/>
        <v>#DIV/0!</v>
      </c>
    </row>
    <row r="15" spans="1:14" x14ac:dyDescent="0.25">
      <c r="A15">
        <v>2.96</v>
      </c>
      <c r="B15">
        <f t="shared" si="0"/>
        <v>8.2880000000000003</v>
      </c>
      <c r="C15">
        <v>75.599999999999994</v>
      </c>
      <c r="D15">
        <v>793</v>
      </c>
      <c r="E15" s="27">
        <f t="shared" si="1"/>
        <v>1.154446210551423</v>
      </c>
      <c r="K15">
        <f t="shared" si="2"/>
        <v>0</v>
      </c>
      <c r="N15" s="27" t="e">
        <f t="shared" si="3"/>
        <v>#DIV/0!</v>
      </c>
    </row>
    <row r="16" spans="1:14" x14ac:dyDescent="0.25">
      <c r="A16">
        <v>3.06</v>
      </c>
      <c r="B16">
        <f t="shared" si="0"/>
        <v>8.5679999999999996</v>
      </c>
      <c r="C16">
        <v>75.8</v>
      </c>
      <c r="D16">
        <v>780</v>
      </c>
      <c r="E16" s="27">
        <f t="shared" si="1"/>
        <v>1.0625165098719225</v>
      </c>
      <c r="K16">
        <f t="shared" si="2"/>
        <v>0</v>
      </c>
      <c r="N16" s="27" t="e">
        <f t="shared" si="3"/>
        <v>#DIV/0!</v>
      </c>
    </row>
    <row r="17" spans="1:14" x14ac:dyDescent="0.25">
      <c r="A17">
        <v>3.07</v>
      </c>
      <c r="B17">
        <f t="shared" si="0"/>
        <v>8.5959999999999983</v>
      </c>
      <c r="C17">
        <v>76</v>
      </c>
      <c r="D17">
        <v>740</v>
      </c>
      <c r="E17" s="27">
        <f t="shared" si="1"/>
        <v>1.0014722182945266</v>
      </c>
      <c r="K17">
        <f t="shared" si="2"/>
        <v>0</v>
      </c>
      <c r="N17" s="27" t="e">
        <f t="shared" si="3"/>
        <v>#DIV/0!</v>
      </c>
    </row>
    <row r="18" spans="1:14" x14ac:dyDescent="0.25">
      <c r="A18">
        <v>3.08</v>
      </c>
      <c r="B18">
        <f t="shared" si="0"/>
        <v>8.6239999999999988</v>
      </c>
      <c r="C18">
        <v>76</v>
      </c>
      <c r="D18">
        <v>733</v>
      </c>
      <c r="E18" s="27">
        <f t="shared" si="1"/>
        <v>0.98556773864884151</v>
      </c>
      <c r="K18">
        <f t="shared" si="2"/>
        <v>0</v>
      </c>
      <c r="N18" s="27" t="e">
        <f t="shared" si="3"/>
        <v>#DIV/0!</v>
      </c>
    </row>
    <row r="19" spans="1:14" x14ac:dyDescent="0.25">
      <c r="A19">
        <v>2.97</v>
      </c>
      <c r="B19">
        <f t="shared" si="0"/>
        <v>8.3160000000000007</v>
      </c>
      <c r="C19">
        <v>76.5</v>
      </c>
      <c r="D19">
        <v>600</v>
      </c>
      <c r="E19" s="27">
        <f t="shared" si="1"/>
        <v>0.86760548521010272</v>
      </c>
      <c r="K19">
        <f t="shared" si="2"/>
        <v>0</v>
      </c>
      <c r="N19" s="27" t="e">
        <f t="shared" si="3"/>
        <v>#DIV/0!</v>
      </c>
    </row>
    <row r="20" spans="1:14" x14ac:dyDescent="0.25">
      <c r="A20">
        <v>3.02</v>
      </c>
      <c r="B20">
        <f t="shared" si="0"/>
        <v>8.4559999999999995</v>
      </c>
      <c r="C20">
        <v>77</v>
      </c>
      <c r="D20">
        <v>430</v>
      </c>
      <c r="E20" s="27">
        <f t="shared" si="1"/>
        <v>0.60136549685880225</v>
      </c>
      <c r="K20">
        <f t="shared" si="2"/>
        <v>0</v>
      </c>
      <c r="N20" s="27" t="e">
        <f t="shared" si="3"/>
        <v>#DIV/0!</v>
      </c>
    </row>
    <row r="21" spans="1:14" x14ac:dyDescent="0.25">
      <c r="A21">
        <v>3.0659999999999998</v>
      </c>
      <c r="B21">
        <f t="shared" si="0"/>
        <v>8.5847999999999995</v>
      </c>
      <c r="C21">
        <v>77.5</v>
      </c>
      <c r="D21">
        <v>228</v>
      </c>
      <c r="E21" s="27">
        <f t="shared" si="1"/>
        <v>0.3093673543114881</v>
      </c>
      <c r="K21">
        <f t="shared" si="2"/>
        <v>0</v>
      </c>
      <c r="N21" s="27" t="e">
        <f t="shared" si="3"/>
        <v>#DIV/0!</v>
      </c>
    </row>
    <row r="22" spans="1:14" x14ac:dyDescent="0.25">
      <c r="A22">
        <v>3.07</v>
      </c>
      <c r="B22">
        <f t="shared" si="0"/>
        <v>8.5959999999999983</v>
      </c>
      <c r="C22">
        <v>77.5</v>
      </c>
      <c r="D22">
        <v>220</v>
      </c>
      <c r="E22" s="27">
        <f t="shared" si="1"/>
        <v>0.29773498381729174</v>
      </c>
      <c r="K22">
        <f t="shared" si="2"/>
        <v>0</v>
      </c>
      <c r="N22" s="27" t="e">
        <f t="shared" si="3"/>
        <v>#DIV/0!</v>
      </c>
    </row>
    <row r="23" spans="1:14" x14ac:dyDescent="0.25">
      <c r="A23">
        <v>3.08</v>
      </c>
      <c r="B23">
        <f t="shared" si="0"/>
        <v>8.6239999999999988</v>
      </c>
      <c r="C23">
        <v>78</v>
      </c>
      <c r="D23">
        <v>117</v>
      </c>
      <c r="E23" s="27">
        <f t="shared" si="1"/>
        <v>0.15731435937505384</v>
      </c>
      <c r="K23">
        <f t="shared" si="2"/>
        <v>0</v>
      </c>
      <c r="N23" s="27" t="e">
        <f t="shared" si="3"/>
        <v>#DIV/0!</v>
      </c>
    </row>
    <row r="24" spans="1:14" x14ac:dyDescent="0.25">
      <c r="A24">
        <v>3.0649999999999999</v>
      </c>
      <c r="B24">
        <f t="shared" si="0"/>
        <v>8.581999999999999</v>
      </c>
      <c r="C24">
        <v>78.5</v>
      </c>
      <c r="D24">
        <v>58</v>
      </c>
      <c r="E24" s="27">
        <f t="shared" si="1"/>
        <v>7.8750074473130788E-2</v>
      </c>
      <c r="K24">
        <f t="shared" si="2"/>
        <v>0</v>
      </c>
      <c r="N24" s="27" t="e">
        <f t="shared" si="3"/>
        <v>#DIV/0!</v>
      </c>
    </row>
    <row r="25" spans="1:14" x14ac:dyDescent="0.25">
      <c r="A25">
        <v>3.03</v>
      </c>
      <c r="B25">
        <f t="shared" si="0"/>
        <v>8.4839999999999982</v>
      </c>
      <c r="C25">
        <v>79</v>
      </c>
      <c r="D25">
        <v>36</v>
      </c>
      <c r="E25" s="27">
        <f t="shared" si="1"/>
        <v>5.0015104561577615E-2</v>
      </c>
      <c r="K25">
        <f t="shared" si="2"/>
        <v>0</v>
      </c>
      <c r="N25" s="27" t="e">
        <f t="shared" si="3"/>
        <v>#DIV/0!</v>
      </c>
    </row>
    <row r="26" spans="1:14" x14ac:dyDescent="0.25">
      <c r="A26">
        <v>3</v>
      </c>
      <c r="B26">
        <f t="shared" si="0"/>
        <v>8.3999999999999986</v>
      </c>
      <c r="C26">
        <v>79.5</v>
      </c>
      <c r="D26">
        <v>32</v>
      </c>
      <c r="E26" s="27">
        <f t="shared" si="1"/>
        <v>4.5351473922902515E-2</v>
      </c>
    </row>
    <row r="27" spans="1:14" x14ac:dyDescent="0.25">
      <c r="A27">
        <v>2.98</v>
      </c>
      <c r="B27">
        <f t="shared" si="0"/>
        <v>8.3439999999999994</v>
      </c>
      <c r="C27">
        <v>80</v>
      </c>
      <c r="D27">
        <v>26</v>
      </c>
      <c r="E27" s="27">
        <f t="shared" si="1"/>
        <v>3.7344337311520266E-2</v>
      </c>
    </row>
    <row r="28" spans="1:14" x14ac:dyDescent="0.25">
      <c r="A28">
        <v>2.97</v>
      </c>
      <c r="B28">
        <f t="shared" si="0"/>
        <v>8.3160000000000007</v>
      </c>
      <c r="C28">
        <v>81</v>
      </c>
      <c r="D28">
        <v>18</v>
      </c>
      <c r="E28" s="27">
        <f t="shared" si="1"/>
        <v>2.6028164556303079E-2</v>
      </c>
    </row>
    <row r="29" spans="1:14" x14ac:dyDescent="0.25">
      <c r="A29">
        <v>2.97</v>
      </c>
      <c r="B29">
        <f t="shared" si="0"/>
        <v>8.3160000000000007</v>
      </c>
      <c r="C29">
        <v>82</v>
      </c>
      <c r="D29">
        <v>14</v>
      </c>
      <c r="E29" s="27">
        <f t="shared" si="1"/>
        <v>2.0244127988235727E-2</v>
      </c>
    </row>
    <row r="30" spans="1:14" x14ac:dyDescent="0.25">
      <c r="A30">
        <v>2.98</v>
      </c>
      <c r="B30">
        <f t="shared" si="0"/>
        <v>8.3439999999999994</v>
      </c>
      <c r="C30">
        <v>83</v>
      </c>
      <c r="D30">
        <v>11</v>
      </c>
      <c r="E30" s="27">
        <f t="shared" si="1"/>
        <v>1.5799527324104726E-2</v>
      </c>
    </row>
    <row r="31" spans="1:14" x14ac:dyDescent="0.25">
      <c r="A31">
        <v>2.98</v>
      </c>
      <c r="B31">
        <f t="shared" si="0"/>
        <v>8.3439999999999994</v>
      </c>
      <c r="C31">
        <v>84</v>
      </c>
      <c r="D31">
        <v>10</v>
      </c>
      <c r="E31" s="27">
        <f t="shared" si="1"/>
        <v>1.4363206658277025E-2</v>
      </c>
    </row>
    <row r="32" spans="1:14" x14ac:dyDescent="0.25">
      <c r="A32">
        <v>3</v>
      </c>
      <c r="B32">
        <f t="shared" si="0"/>
        <v>8.3999999999999986</v>
      </c>
      <c r="C32">
        <v>86</v>
      </c>
      <c r="D32">
        <v>9</v>
      </c>
      <c r="E32" s="27">
        <f t="shared" si="1"/>
        <v>1.2755102040816332E-2</v>
      </c>
    </row>
    <row r="33" spans="1:5" x14ac:dyDescent="0.25">
      <c r="A33">
        <v>3.01</v>
      </c>
      <c r="B33">
        <f t="shared" si="0"/>
        <v>8.427999999999999</v>
      </c>
      <c r="C33">
        <v>90</v>
      </c>
      <c r="D33">
        <v>6</v>
      </c>
      <c r="E33" s="27">
        <f t="shared" si="1"/>
        <v>8.446994210317544E-3</v>
      </c>
    </row>
    <row r="34" spans="1:5" x14ac:dyDescent="0.25">
      <c r="A34">
        <v>3.03</v>
      </c>
      <c r="B34">
        <f t="shared" si="0"/>
        <v>8.4839999999999982</v>
      </c>
      <c r="C34">
        <v>75</v>
      </c>
      <c r="D34">
        <v>627</v>
      </c>
      <c r="E34" s="27">
        <f t="shared" si="1"/>
        <v>0.87109640444747671</v>
      </c>
    </row>
    <row r="35" spans="1:5" x14ac:dyDescent="0.25">
      <c r="A35">
        <v>3.02</v>
      </c>
      <c r="B35">
        <f t="shared" si="0"/>
        <v>8.4559999999999995</v>
      </c>
      <c r="C35">
        <v>75.5</v>
      </c>
      <c r="D35">
        <v>770</v>
      </c>
      <c r="E35" s="27">
        <f t="shared" si="1"/>
        <v>1.076863796700646</v>
      </c>
    </row>
    <row r="36" spans="1:5" x14ac:dyDescent="0.25">
      <c r="A36">
        <v>3.01</v>
      </c>
      <c r="B36">
        <f t="shared" si="0"/>
        <v>8.427999999999999</v>
      </c>
      <c r="C36">
        <v>75.5</v>
      </c>
      <c r="D36">
        <v>755</v>
      </c>
      <c r="E36" s="27">
        <f t="shared" si="1"/>
        <v>1.0629134381316243</v>
      </c>
    </row>
    <row r="37" spans="1:5" x14ac:dyDescent="0.25">
      <c r="A37">
        <v>2.98</v>
      </c>
      <c r="B37">
        <f t="shared" si="0"/>
        <v>8.3439999999999994</v>
      </c>
      <c r="C37">
        <v>76</v>
      </c>
      <c r="D37">
        <v>775</v>
      </c>
      <c r="E37" s="27">
        <f t="shared" si="1"/>
        <v>1.1131485160164694</v>
      </c>
    </row>
    <row r="38" spans="1:5" x14ac:dyDescent="0.25">
      <c r="A38">
        <v>2.95</v>
      </c>
      <c r="B38">
        <f t="shared" si="0"/>
        <v>8.26</v>
      </c>
      <c r="C38">
        <v>76.5</v>
      </c>
      <c r="D38">
        <v>677</v>
      </c>
      <c r="E38" s="27">
        <f t="shared" si="1"/>
        <v>0.9922670590787307</v>
      </c>
    </row>
    <row r="39" spans="1:5" x14ac:dyDescent="0.25">
      <c r="A39">
        <v>2.94</v>
      </c>
      <c r="B39">
        <f t="shared" si="0"/>
        <v>8.2319999999999993</v>
      </c>
      <c r="C39">
        <v>76.3</v>
      </c>
      <c r="D39">
        <v>730</v>
      </c>
      <c r="E39" s="27">
        <f t="shared" si="1"/>
        <v>1.0772391699981396</v>
      </c>
    </row>
    <row r="40" spans="1:5" x14ac:dyDescent="0.25">
      <c r="A40">
        <v>2.94</v>
      </c>
      <c r="B40">
        <f t="shared" si="0"/>
        <v>8.2319999999999993</v>
      </c>
      <c r="C40">
        <v>77</v>
      </c>
      <c r="D40">
        <v>533</v>
      </c>
      <c r="E40" s="27">
        <f t="shared" si="1"/>
        <v>0.78653216110823065</v>
      </c>
    </row>
    <row r="41" spans="1:5" x14ac:dyDescent="0.25">
      <c r="A41">
        <v>2.94</v>
      </c>
      <c r="B41">
        <f t="shared" si="0"/>
        <v>8.2319999999999993</v>
      </c>
      <c r="C41">
        <v>77</v>
      </c>
      <c r="D41">
        <v>525</v>
      </c>
      <c r="E41" s="27">
        <f t="shared" si="1"/>
        <v>0.77472680034112773</v>
      </c>
    </row>
    <row r="42" spans="1:5" x14ac:dyDescent="0.25">
      <c r="A42">
        <v>2.9369999999999998</v>
      </c>
      <c r="B42">
        <f t="shared" si="0"/>
        <v>8.2235999999999994</v>
      </c>
      <c r="C42">
        <v>78.5</v>
      </c>
      <c r="D42">
        <v>115</v>
      </c>
      <c r="E42" s="27">
        <f t="shared" si="1"/>
        <v>0.17004892258410362</v>
      </c>
    </row>
    <row r="43" spans="1:5" x14ac:dyDescent="0.25">
      <c r="A43">
        <v>2.93</v>
      </c>
      <c r="B43">
        <f t="shared" si="0"/>
        <v>8.2040000000000006</v>
      </c>
      <c r="C43">
        <v>80</v>
      </c>
      <c r="D43">
        <v>29</v>
      </c>
      <c r="E43" s="27">
        <f t="shared" si="1"/>
        <v>4.308704343483015E-2</v>
      </c>
    </row>
    <row r="44" spans="1:5" x14ac:dyDescent="0.25">
      <c r="A44">
        <v>2.95</v>
      </c>
      <c r="B44">
        <f t="shared" si="0"/>
        <v>8.26</v>
      </c>
      <c r="C44">
        <v>72.5</v>
      </c>
      <c r="D44">
        <v>63</v>
      </c>
      <c r="E44" s="27">
        <f t="shared" si="1"/>
        <v>9.2337998112200934E-2</v>
      </c>
    </row>
    <row r="45" spans="1:5" x14ac:dyDescent="0.25">
      <c r="A45">
        <v>2.98</v>
      </c>
      <c r="B45">
        <f t="shared" si="0"/>
        <v>8.3439999999999994</v>
      </c>
      <c r="C45">
        <v>73.5</v>
      </c>
      <c r="D45">
        <v>137</v>
      </c>
      <c r="E45" s="27">
        <f t="shared" si="1"/>
        <v>0.19677593121839523</v>
      </c>
    </row>
    <row r="46" spans="1:5" x14ac:dyDescent="0.25">
      <c r="A46">
        <v>2.99</v>
      </c>
      <c r="B46">
        <f t="shared" si="0"/>
        <v>8.3719999999999999</v>
      </c>
      <c r="C46">
        <v>74</v>
      </c>
      <c r="D46">
        <v>240</v>
      </c>
      <c r="E46" s="27">
        <f t="shared" si="1"/>
        <v>0.34241501658772477</v>
      </c>
    </row>
    <row r="47" spans="1:5" x14ac:dyDescent="0.25">
      <c r="A47">
        <v>3</v>
      </c>
      <c r="B47">
        <f t="shared" si="0"/>
        <v>8.3999999999999986</v>
      </c>
      <c r="C47">
        <v>74.5</v>
      </c>
      <c r="D47">
        <v>280</v>
      </c>
      <c r="E47" s="27">
        <f t="shared" si="1"/>
        <v>0.39682539682539697</v>
      </c>
    </row>
    <row r="48" spans="1:5" x14ac:dyDescent="0.25">
      <c r="A48">
        <v>3</v>
      </c>
      <c r="B48">
        <f t="shared" si="0"/>
        <v>8.3999999999999986</v>
      </c>
      <c r="C48">
        <v>74.8</v>
      </c>
      <c r="D48">
        <v>275</v>
      </c>
      <c r="E48" s="27">
        <f t="shared" si="1"/>
        <v>0.38973922902494346</v>
      </c>
    </row>
    <row r="49" spans="1:5" x14ac:dyDescent="0.25">
      <c r="A49">
        <v>3.02</v>
      </c>
      <c r="B49">
        <f t="shared" si="0"/>
        <v>8.4559999999999995</v>
      </c>
      <c r="C49">
        <v>69</v>
      </c>
      <c r="D49">
        <v>10</v>
      </c>
      <c r="E49" s="27">
        <f t="shared" si="1"/>
        <v>1.3985244112995404E-2</v>
      </c>
    </row>
    <row r="50" spans="1:5" x14ac:dyDescent="0.25">
      <c r="B50">
        <f t="shared" si="0"/>
        <v>0</v>
      </c>
      <c r="E50" s="27" t="e">
        <f t="shared" si="1"/>
        <v>#DIV/0!</v>
      </c>
    </row>
    <row r="51" spans="1:5" x14ac:dyDescent="0.25">
      <c r="B51">
        <f t="shared" si="0"/>
        <v>0</v>
      </c>
      <c r="E51" s="27" t="e">
        <f t="shared" si="1"/>
        <v>#DIV/0!</v>
      </c>
    </row>
    <row r="52" spans="1:5" x14ac:dyDescent="0.25">
      <c r="B52">
        <f t="shared" si="0"/>
        <v>0</v>
      </c>
      <c r="E52" s="27" t="e">
        <f t="shared" si="1"/>
        <v>#DIV/0!</v>
      </c>
    </row>
    <row r="53" spans="1:5" x14ac:dyDescent="0.25">
      <c r="B53">
        <f t="shared" si="0"/>
        <v>0</v>
      </c>
    </row>
    <row r="54" spans="1:5" x14ac:dyDescent="0.25">
      <c r="B54">
        <f t="shared" si="0"/>
        <v>0</v>
      </c>
    </row>
    <row r="55" spans="1:5" x14ac:dyDescent="0.25">
      <c r="B55">
        <f t="shared" si="0"/>
        <v>0</v>
      </c>
    </row>
    <row r="56" spans="1:5" x14ac:dyDescent="0.25">
      <c r="B56">
        <f t="shared" si="0"/>
        <v>0</v>
      </c>
    </row>
    <row r="57" spans="1:5" x14ac:dyDescent="0.25">
      <c r="B57">
        <f t="shared" si="0"/>
        <v>0</v>
      </c>
    </row>
    <row r="58" spans="1:5" x14ac:dyDescent="0.25">
      <c r="B58">
        <f t="shared" si="0"/>
        <v>0</v>
      </c>
    </row>
    <row r="59" spans="1:5" x14ac:dyDescent="0.25">
      <c r="B59">
        <f t="shared" si="0"/>
        <v>0</v>
      </c>
    </row>
    <row r="60" spans="1:5" x14ac:dyDescent="0.25">
      <c r="B60">
        <f t="shared" si="0"/>
        <v>0</v>
      </c>
    </row>
    <row r="61" spans="1:5" x14ac:dyDescent="0.25">
      <c r="B61">
        <f t="shared" si="0"/>
        <v>0</v>
      </c>
    </row>
    <row r="62" spans="1:5" x14ac:dyDescent="0.25">
      <c r="B62">
        <f t="shared" si="0"/>
        <v>0</v>
      </c>
    </row>
    <row r="63" spans="1:5" x14ac:dyDescent="0.25">
      <c r="B63">
        <f t="shared" si="0"/>
        <v>0</v>
      </c>
    </row>
    <row r="64" spans="1:5" x14ac:dyDescent="0.25">
      <c r="B64">
        <f t="shared" si="0"/>
        <v>0</v>
      </c>
    </row>
    <row r="65" spans="2:2" x14ac:dyDescent="0.25">
      <c r="B65">
        <f t="shared" si="0"/>
        <v>0</v>
      </c>
    </row>
    <row r="66" spans="2:2" x14ac:dyDescent="0.25">
      <c r="B66">
        <f t="shared" si="0"/>
        <v>0</v>
      </c>
    </row>
    <row r="67" spans="2:2" x14ac:dyDescent="0.25">
      <c r="B67">
        <f t="shared" ref="B67:B130" si="4">A67*2.8</f>
        <v>0</v>
      </c>
    </row>
    <row r="68" spans="2:2" x14ac:dyDescent="0.25">
      <c r="B68">
        <f t="shared" si="4"/>
        <v>0</v>
      </c>
    </row>
    <row r="69" spans="2:2" x14ac:dyDescent="0.25">
      <c r="B69">
        <f t="shared" si="4"/>
        <v>0</v>
      </c>
    </row>
    <row r="70" spans="2:2" x14ac:dyDescent="0.25">
      <c r="B70">
        <f t="shared" si="4"/>
        <v>0</v>
      </c>
    </row>
    <row r="71" spans="2:2" x14ac:dyDescent="0.25">
      <c r="B71">
        <f t="shared" si="4"/>
        <v>0</v>
      </c>
    </row>
    <row r="72" spans="2:2" x14ac:dyDescent="0.25">
      <c r="B72">
        <f t="shared" si="4"/>
        <v>0</v>
      </c>
    </row>
    <row r="73" spans="2:2" x14ac:dyDescent="0.25">
      <c r="B73">
        <f t="shared" si="4"/>
        <v>0</v>
      </c>
    </row>
    <row r="74" spans="2:2" x14ac:dyDescent="0.25">
      <c r="B74">
        <f t="shared" si="4"/>
        <v>0</v>
      </c>
    </row>
    <row r="75" spans="2:2" x14ac:dyDescent="0.25">
      <c r="B75">
        <f t="shared" si="4"/>
        <v>0</v>
      </c>
    </row>
    <row r="76" spans="2:2" x14ac:dyDescent="0.25">
      <c r="B76">
        <f t="shared" si="4"/>
        <v>0</v>
      </c>
    </row>
    <row r="77" spans="2:2" x14ac:dyDescent="0.25">
      <c r="B77">
        <f t="shared" si="4"/>
        <v>0</v>
      </c>
    </row>
    <row r="78" spans="2:2" x14ac:dyDescent="0.25">
      <c r="B78">
        <f t="shared" si="4"/>
        <v>0</v>
      </c>
    </row>
    <row r="79" spans="2:2" x14ac:dyDescent="0.25">
      <c r="B79">
        <f t="shared" si="4"/>
        <v>0</v>
      </c>
    </row>
    <row r="80" spans="2:2" x14ac:dyDescent="0.25">
      <c r="B80">
        <f t="shared" si="4"/>
        <v>0</v>
      </c>
    </row>
    <row r="81" spans="2:2" x14ac:dyDescent="0.25">
      <c r="B81">
        <f t="shared" si="4"/>
        <v>0</v>
      </c>
    </row>
    <row r="82" spans="2:2" x14ac:dyDescent="0.25">
      <c r="B82">
        <f t="shared" si="4"/>
        <v>0</v>
      </c>
    </row>
    <row r="83" spans="2:2" x14ac:dyDescent="0.25">
      <c r="B83">
        <f t="shared" si="4"/>
        <v>0</v>
      </c>
    </row>
    <row r="84" spans="2:2" x14ac:dyDescent="0.25">
      <c r="B84">
        <f t="shared" si="4"/>
        <v>0</v>
      </c>
    </row>
    <row r="85" spans="2:2" x14ac:dyDescent="0.25">
      <c r="B85">
        <f t="shared" si="4"/>
        <v>0</v>
      </c>
    </row>
    <row r="86" spans="2:2" x14ac:dyDescent="0.25">
      <c r="B86">
        <f t="shared" si="4"/>
        <v>0</v>
      </c>
    </row>
    <row r="87" spans="2:2" x14ac:dyDescent="0.25">
      <c r="B87">
        <f t="shared" si="4"/>
        <v>0</v>
      </c>
    </row>
    <row r="88" spans="2:2" x14ac:dyDescent="0.25">
      <c r="B88">
        <f t="shared" si="4"/>
        <v>0</v>
      </c>
    </row>
    <row r="89" spans="2:2" x14ac:dyDescent="0.25">
      <c r="B89">
        <f t="shared" si="4"/>
        <v>0</v>
      </c>
    </row>
    <row r="90" spans="2:2" x14ac:dyDescent="0.25">
      <c r="B90">
        <f t="shared" si="4"/>
        <v>0</v>
      </c>
    </row>
    <row r="91" spans="2:2" x14ac:dyDescent="0.25">
      <c r="B91">
        <f t="shared" si="4"/>
        <v>0</v>
      </c>
    </row>
    <row r="92" spans="2:2" x14ac:dyDescent="0.25">
      <c r="B92">
        <f t="shared" si="4"/>
        <v>0</v>
      </c>
    </row>
    <row r="93" spans="2:2" x14ac:dyDescent="0.25">
      <c r="B93">
        <f t="shared" si="4"/>
        <v>0</v>
      </c>
    </row>
    <row r="94" spans="2:2" x14ac:dyDescent="0.25">
      <c r="B94">
        <f t="shared" si="4"/>
        <v>0</v>
      </c>
    </row>
    <row r="95" spans="2:2" x14ac:dyDescent="0.25">
      <c r="B95">
        <f t="shared" si="4"/>
        <v>0</v>
      </c>
    </row>
    <row r="96" spans="2:2" x14ac:dyDescent="0.25">
      <c r="B96">
        <f t="shared" si="4"/>
        <v>0</v>
      </c>
    </row>
    <row r="97" spans="2:2" x14ac:dyDescent="0.25">
      <c r="B97">
        <f t="shared" si="4"/>
        <v>0</v>
      </c>
    </row>
    <row r="98" spans="2:2" x14ac:dyDescent="0.25">
      <c r="B98">
        <f t="shared" si="4"/>
        <v>0</v>
      </c>
    </row>
    <row r="99" spans="2:2" x14ac:dyDescent="0.25">
      <c r="B99">
        <f t="shared" si="4"/>
        <v>0</v>
      </c>
    </row>
    <row r="100" spans="2:2" x14ac:dyDescent="0.25">
      <c r="B100">
        <f t="shared" si="4"/>
        <v>0</v>
      </c>
    </row>
    <row r="101" spans="2:2" x14ac:dyDescent="0.25">
      <c r="B101">
        <f t="shared" si="4"/>
        <v>0</v>
      </c>
    </row>
    <row r="102" spans="2:2" x14ac:dyDescent="0.25">
      <c r="B102">
        <f t="shared" si="4"/>
        <v>0</v>
      </c>
    </row>
    <row r="103" spans="2:2" x14ac:dyDescent="0.25">
      <c r="B103">
        <f t="shared" si="4"/>
        <v>0</v>
      </c>
    </row>
    <row r="104" spans="2:2" x14ac:dyDescent="0.25">
      <c r="B104">
        <f t="shared" si="4"/>
        <v>0</v>
      </c>
    </row>
    <row r="105" spans="2:2" x14ac:dyDescent="0.25">
      <c r="B105">
        <f t="shared" si="4"/>
        <v>0</v>
      </c>
    </row>
    <row r="106" spans="2:2" x14ac:dyDescent="0.25">
      <c r="B106">
        <f t="shared" si="4"/>
        <v>0</v>
      </c>
    </row>
    <row r="107" spans="2:2" x14ac:dyDescent="0.25">
      <c r="B107">
        <f t="shared" si="4"/>
        <v>0</v>
      </c>
    </row>
    <row r="108" spans="2:2" x14ac:dyDescent="0.25">
      <c r="B108">
        <f t="shared" si="4"/>
        <v>0</v>
      </c>
    </row>
    <row r="109" spans="2:2" x14ac:dyDescent="0.25">
      <c r="B109">
        <f t="shared" si="4"/>
        <v>0</v>
      </c>
    </row>
    <row r="110" spans="2:2" x14ac:dyDescent="0.25">
      <c r="B110">
        <f t="shared" si="4"/>
        <v>0</v>
      </c>
    </row>
    <row r="111" spans="2:2" x14ac:dyDescent="0.25">
      <c r="B111">
        <f t="shared" si="4"/>
        <v>0</v>
      </c>
    </row>
    <row r="112" spans="2:2" x14ac:dyDescent="0.25">
      <c r="B112">
        <f t="shared" si="4"/>
        <v>0</v>
      </c>
    </row>
    <row r="113" spans="2:2" x14ac:dyDescent="0.25">
      <c r="B113">
        <f t="shared" si="4"/>
        <v>0</v>
      </c>
    </row>
    <row r="114" spans="2:2" x14ac:dyDescent="0.25">
      <c r="B114">
        <f t="shared" si="4"/>
        <v>0</v>
      </c>
    </row>
    <row r="115" spans="2:2" x14ac:dyDescent="0.25">
      <c r="B115">
        <f t="shared" si="4"/>
        <v>0</v>
      </c>
    </row>
    <row r="116" spans="2:2" x14ac:dyDescent="0.25">
      <c r="B116">
        <f t="shared" si="4"/>
        <v>0</v>
      </c>
    </row>
    <row r="117" spans="2:2" x14ac:dyDescent="0.25">
      <c r="B117">
        <f t="shared" si="4"/>
        <v>0</v>
      </c>
    </row>
    <row r="118" spans="2:2" x14ac:dyDescent="0.25">
      <c r="B118">
        <f t="shared" si="4"/>
        <v>0</v>
      </c>
    </row>
    <row r="119" spans="2:2" x14ac:dyDescent="0.25">
      <c r="B119">
        <f t="shared" si="4"/>
        <v>0</v>
      </c>
    </row>
    <row r="120" spans="2:2" x14ac:dyDescent="0.25">
      <c r="B120">
        <f t="shared" si="4"/>
        <v>0</v>
      </c>
    </row>
    <row r="121" spans="2:2" x14ac:dyDescent="0.25">
      <c r="B121">
        <f t="shared" si="4"/>
        <v>0</v>
      </c>
    </row>
    <row r="122" spans="2:2" x14ac:dyDescent="0.25">
      <c r="B122">
        <f t="shared" si="4"/>
        <v>0</v>
      </c>
    </row>
    <row r="123" spans="2:2" x14ac:dyDescent="0.25">
      <c r="B123">
        <f t="shared" si="4"/>
        <v>0</v>
      </c>
    </row>
    <row r="124" spans="2:2" x14ac:dyDescent="0.25">
      <c r="B124">
        <f t="shared" si="4"/>
        <v>0</v>
      </c>
    </row>
    <row r="125" spans="2:2" x14ac:dyDescent="0.25">
      <c r="B125">
        <f t="shared" si="4"/>
        <v>0</v>
      </c>
    </row>
    <row r="126" spans="2:2" x14ac:dyDescent="0.25">
      <c r="B126">
        <f t="shared" si="4"/>
        <v>0</v>
      </c>
    </row>
    <row r="127" spans="2:2" x14ac:dyDescent="0.25">
      <c r="B127">
        <f t="shared" si="4"/>
        <v>0</v>
      </c>
    </row>
    <row r="128" spans="2:2" x14ac:dyDescent="0.25">
      <c r="B128">
        <f t="shared" si="4"/>
        <v>0</v>
      </c>
    </row>
    <row r="129" spans="2:2" x14ac:dyDescent="0.25">
      <c r="B129">
        <f t="shared" si="4"/>
        <v>0</v>
      </c>
    </row>
    <row r="130" spans="2:2" x14ac:dyDescent="0.25">
      <c r="B130">
        <f t="shared" si="4"/>
        <v>0</v>
      </c>
    </row>
    <row r="131" spans="2:2" x14ac:dyDescent="0.25">
      <c r="B131">
        <f t="shared" ref="B131:B194" si="5">A131*2.8</f>
        <v>0</v>
      </c>
    </row>
    <row r="132" spans="2:2" x14ac:dyDescent="0.25">
      <c r="B132">
        <f t="shared" si="5"/>
        <v>0</v>
      </c>
    </row>
    <row r="133" spans="2:2" x14ac:dyDescent="0.25">
      <c r="B133">
        <f t="shared" si="5"/>
        <v>0</v>
      </c>
    </row>
    <row r="134" spans="2:2" x14ac:dyDescent="0.25">
      <c r="B134">
        <f t="shared" si="5"/>
        <v>0</v>
      </c>
    </row>
    <row r="135" spans="2:2" x14ac:dyDescent="0.25">
      <c r="B135">
        <f t="shared" si="5"/>
        <v>0</v>
      </c>
    </row>
    <row r="136" spans="2:2" x14ac:dyDescent="0.25">
      <c r="B136">
        <f t="shared" si="5"/>
        <v>0</v>
      </c>
    </row>
    <row r="137" spans="2:2" x14ac:dyDescent="0.25">
      <c r="B137">
        <f t="shared" si="5"/>
        <v>0</v>
      </c>
    </row>
    <row r="138" spans="2:2" x14ac:dyDescent="0.25">
      <c r="B138">
        <f t="shared" si="5"/>
        <v>0</v>
      </c>
    </row>
    <row r="139" spans="2:2" x14ac:dyDescent="0.25">
      <c r="B139">
        <f t="shared" si="5"/>
        <v>0</v>
      </c>
    </row>
    <row r="140" spans="2:2" x14ac:dyDescent="0.25">
      <c r="B140">
        <f t="shared" si="5"/>
        <v>0</v>
      </c>
    </row>
    <row r="141" spans="2:2" x14ac:dyDescent="0.25">
      <c r="B141">
        <f t="shared" si="5"/>
        <v>0</v>
      </c>
    </row>
    <row r="142" spans="2:2" x14ac:dyDescent="0.25">
      <c r="B142">
        <f t="shared" si="5"/>
        <v>0</v>
      </c>
    </row>
    <row r="143" spans="2:2" x14ac:dyDescent="0.25">
      <c r="B143">
        <f t="shared" si="5"/>
        <v>0</v>
      </c>
    </row>
    <row r="144" spans="2:2" x14ac:dyDescent="0.25">
      <c r="B144">
        <f t="shared" si="5"/>
        <v>0</v>
      </c>
    </row>
    <row r="145" spans="2:2" x14ac:dyDescent="0.25">
      <c r="B145">
        <f t="shared" si="5"/>
        <v>0</v>
      </c>
    </row>
    <row r="146" spans="2:2" x14ac:dyDescent="0.25">
      <c r="B146">
        <f t="shared" si="5"/>
        <v>0</v>
      </c>
    </row>
    <row r="147" spans="2:2" x14ac:dyDescent="0.25">
      <c r="B147">
        <f t="shared" si="5"/>
        <v>0</v>
      </c>
    </row>
    <row r="148" spans="2:2" x14ac:dyDescent="0.25">
      <c r="B148">
        <f t="shared" si="5"/>
        <v>0</v>
      </c>
    </row>
    <row r="149" spans="2:2" x14ac:dyDescent="0.25">
      <c r="B149">
        <f t="shared" si="5"/>
        <v>0</v>
      </c>
    </row>
    <row r="150" spans="2:2" x14ac:dyDescent="0.25">
      <c r="B150">
        <f t="shared" si="5"/>
        <v>0</v>
      </c>
    </row>
    <row r="151" spans="2:2" x14ac:dyDescent="0.25">
      <c r="B151">
        <f t="shared" si="5"/>
        <v>0</v>
      </c>
    </row>
    <row r="152" spans="2:2" x14ac:dyDescent="0.25">
      <c r="B152">
        <f t="shared" si="5"/>
        <v>0</v>
      </c>
    </row>
    <row r="153" spans="2:2" x14ac:dyDescent="0.25">
      <c r="B153">
        <f t="shared" si="5"/>
        <v>0</v>
      </c>
    </row>
    <row r="154" spans="2:2" x14ac:dyDescent="0.25">
      <c r="B154">
        <f t="shared" si="5"/>
        <v>0</v>
      </c>
    </row>
    <row r="155" spans="2:2" x14ac:dyDescent="0.25">
      <c r="B155">
        <f t="shared" si="5"/>
        <v>0</v>
      </c>
    </row>
    <row r="156" spans="2:2" x14ac:dyDescent="0.25">
      <c r="B156">
        <f t="shared" si="5"/>
        <v>0</v>
      </c>
    </row>
    <row r="157" spans="2:2" x14ac:dyDescent="0.25">
      <c r="B157">
        <f t="shared" si="5"/>
        <v>0</v>
      </c>
    </row>
    <row r="158" spans="2:2" x14ac:dyDescent="0.25">
      <c r="B158">
        <f t="shared" si="5"/>
        <v>0</v>
      </c>
    </row>
    <row r="159" spans="2:2" x14ac:dyDescent="0.25">
      <c r="B159">
        <f t="shared" si="5"/>
        <v>0</v>
      </c>
    </row>
    <row r="160" spans="2:2" x14ac:dyDescent="0.25">
      <c r="B160">
        <f t="shared" si="5"/>
        <v>0</v>
      </c>
    </row>
    <row r="161" spans="2:2" x14ac:dyDescent="0.25">
      <c r="B161">
        <f t="shared" si="5"/>
        <v>0</v>
      </c>
    </row>
    <row r="162" spans="2:2" x14ac:dyDescent="0.25">
      <c r="B162">
        <f t="shared" si="5"/>
        <v>0</v>
      </c>
    </row>
    <row r="163" spans="2:2" x14ac:dyDescent="0.25">
      <c r="B163">
        <f t="shared" si="5"/>
        <v>0</v>
      </c>
    </row>
    <row r="164" spans="2:2" x14ac:dyDescent="0.25">
      <c r="B164">
        <f t="shared" si="5"/>
        <v>0</v>
      </c>
    </row>
    <row r="165" spans="2:2" x14ac:dyDescent="0.25">
      <c r="B165">
        <f t="shared" si="5"/>
        <v>0</v>
      </c>
    </row>
    <row r="166" spans="2:2" x14ac:dyDescent="0.25">
      <c r="B166">
        <f t="shared" si="5"/>
        <v>0</v>
      </c>
    </row>
    <row r="167" spans="2:2" x14ac:dyDescent="0.25">
      <c r="B167">
        <f t="shared" si="5"/>
        <v>0</v>
      </c>
    </row>
    <row r="168" spans="2:2" x14ac:dyDescent="0.25">
      <c r="B168">
        <f t="shared" si="5"/>
        <v>0</v>
      </c>
    </row>
    <row r="169" spans="2:2" x14ac:dyDescent="0.25">
      <c r="B169">
        <f t="shared" si="5"/>
        <v>0</v>
      </c>
    </row>
    <row r="170" spans="2:2" x14ac:dyDescent="0.25">
      <c r="B170">
        <f t="shared" si="5"/>
        <v>0</v>
      </c>
    </row>
    <row r="171" spans="2:2" x14ac:dyDescent="0.25">
      <c r="B171">
        <f t="shared" si="5"/>
        <v>0</v>
      </c>
    </row>
    <row r="172" spans="2:2" x14ac:dyDescent="0.25">
      <c r="B172">
        <f t="shared" si="5"/>
        <v>0</v>
      </c>
    </row>
    <row r="173" spans="2:2" x14ac:dyDescent="0.25">
      <c r="B173">
        <f t="shared" si="5"/>
        <v>0</v>
      </c>
    </row>
    <row r="174" spans="2:2" x14ac:dyDescent="0.25">
      <c r="B174">
        <f t="shared" si="5"/>
        <v>0</v>
      </c>
    </row>
    <row r="175" spans="2:2" x14ac:dyDescent="0.25">
      <c r="B175">
        <f t="shared" si="5"/>
        <v>0</v>
      </c>
    </row>
    <row r="176" spans="2:2" x14ac:dyDescent="0.25">
      <c r="B176">
        <f t="shared" si="5"/>
        <v>0</v>
      </c>
    </row>
    <row r="177" spans="2:2" x14ac:dyDescent="0.25">
      <c r="B177">
        <f t="shared" si="5"/>
        <v>0</v>
      </c>
    </row>
    <row r="178" spans="2:2" x14ac:dyDescent="0.25">
      <c r="B178">
        <f t="shared" si="5"/>
        <v>0</v>
      </c>
    </row>
    <row r="179" spans="2:2" x14ac:dyDescent="0.25">
      <c r="B179">
        <f t="shared" si="5"/>
        <v>0</v>
      </c>
    </row>
    <row r="180" spans="2:2" x14ac:dyDescent="0.25">
      <c r="B180">
        <f t="shared" si="5"/>
        <v>0</v>
      </c>
    </row>
    <row r="181" spans="2:2" x14ac:dyDescent="0.25">
      <c r="B181">
        <f t="shared" si="5"/>
        <v>0</v>
      </c>
    </row>
    <row r="182" spans="2:2" x14ac:dyDescent="0.25">
      <c r="B182">
        <f t="shared" si="5"/>
        <v>0</v>
      </c>
    </row>
    <row r="183" spans="2:2" x14ac:dyDescent="0.25">
      <c r="B183">
        <f t="shared" si="5"/>
        <v>0</v>
      </c>
    </row>
    <row r="184" spans="2:2" x14ac:dyDescent="0.25">
      <c r="B184">
        <f t="shared" si="5"/>
        <v>0</v>
      </c>
    </row>
    <row r="185" spans="2:2" x14ac:dyDescent="0.25">
      <c r="B185">
        <f t="shared" si="5"/>
        <v>0</v>
      </c>
    </row>
    <row r="186" spans="2:2" x14ac:dyDescent="0.25">
      <c r="B186">
        <f t="shared" si="5"/>
        <v>0</v>
      </c>
    </row>
    <row r="187" spans="2:2" x14ac:dyDescent="0.25">
      <c r="B187">
        <f t="shared" si="5"/>
        <v>0</v>
      </c>
    </row>
    <row r="188" spans="2:2" x14ac:dyDescent="0.25">
      <c r="B188">
        <f t="shared" si="5"/>
        <v>0</v>
      </c>
    </row>
    <row r="189" spans="2:2" x14ac:dyDescent="0.25">
      <c r="B189">
        <f t="shared" si="5"/>
        <v>0</v>
      </c>
    </row>
    <row r="190" spans="2:2" x14ac:dyDescent="0.25">
      <c r="B190">
        <f t="shared" si="5"/>
        <v>0</v>
      </c>
    </row>
    <row r="191" spans="2:2" x14ac:dyDescent="0.25">
      <c r="B191">
        <f t="shared" si="5"/>
        <v>0</v>
      </c>
    </row>
    <row r="192" spans="2:2" x14ac:dyDescent="0.25">
      <c r="B192">
        <f t="shared" si="5"/>
        <v>0</v>
      </c>
    </row>
    <row r="193" spans="2:2" x14ac:dyDescent="0.25">
      <c r="B193">
        <f t="shared" si="5"/>
        <v>0</v>
      </c>
    </row>
    <row r="194" spans="2:2" x14ac:dyDescent="0.25">
      <c r="B194">
        <f t="shared" si="5"/>
        <v>0</v>
      </c>
    </row>
    <row r="195" spans="2:2" x14ac:dyDescent="0.25">
      <c r="B195">
        <f t="shared" ref="B195:B240" si="6">A195*2.8</f>
        <v>0</v>
      </c>
    </row>
    <row r="196" spans="2:2" x14ac:dyDescent="0.25">
      <c r="B196">
        <f t="shared" si="6"/>
        <v>0</v>
      </c>
    </row>
    <row r="197" spans="2:2" x14ac:dyDescent="0.25">
      <c r="B197">
        <f t="shared" si="6"/>
        <v>0</v>
      </c>
    </row>
    <row r="198" spans="2:2" x14ac:dyDescent="0.25">
      <c r="B198">
        <f t="shared" si="6"/>
        <v>0</v>
      </c>
    </row>
    <row r="199" spans="2:2" x14ac:dyDescent="0.25">
      <c r="B199">
        <f t="shared" si="6"/>
        <v>0</v>
      </c>
    </row>
    <row r="200" spans="2:2" x14ac:dyDescent="0.25">
      <c r="B200">
        <f t="shared" si="6"/>
        <v>0</v>
      </c>
    </row>
    <row r="201" spans="2:2" x14ac:dyDescent="0.25">
      <c r="B201">
        <f t="shared" si="6"/>
        <v>0</v>
      </c>
    </row>
    <row r="202" spans="2:2" x14ac:dyDescent="0.25">
      <c r="B202">
        <f t="shared" si="6"/>
        <v>0</v>
      </c>
    </row>
    <row r="203" spans="2:2" x14ac:dyDescent="0.25">
      <c r="B203">
        <f t="shared" si="6"/>
        <v>0</v>
      </c>
    </row>
    <row r="204" spans="2:2" x14ac:dyDescent="0.25">
      <c r="B204">
        <f t="shared" si="6"/>
        <v>0</v>
      </c>
    </row>
    <row r="205" spans="2:2" x14ac:dyDescent="0.25">
      <c r="B205">
        <f t="shared" si="6"/>
        <v>0</v>
      </c>
    </row>
    <row r="206" spans="2:2" x14ac:dyDescent="0.25">
      <c r="B206">
        <f t="shared" si="6"/>
        <v>0</v>
      </c>
    </row>
    <row r="207" spans="2:2" x14ac:dyDescent="0.25">
      <c r="B207">
        <f t="shared" si="6"/>
        <v>0</v>
      </c>
    </row>
    <row r="208" spans="2:2" x14ac:dyDescent="0.25">
      <c r="B208">
        <f t="shared" si="6"/>
        <v>0</v>
      </c>
    </row>
    <row r="209" spans="2:2" x14ac:dyDescent="0.25">
      <c r="B209">
        <f t="shared" si="6"/>
        <v>0</v>
      </c>
    </row>
    <row r="210" spans="2:2" x14ac:dyDescent="0.25">
      <c r="B210">
        <f t="shared" si="6"/>
        <v>0</v>
      </c>
    </row>
    <row r="211" spans="2:2" x14ac:dyDescent="0.25">
      <c r="B211">
        <f t="shared" si="6"/>
        <v>0</v>
      </c>
    </row>
    <row r="212" spans="2:2" x14ac:dyDescent="0.25">
      <c r="B212">
        <f t="shared" si="6"/>
        <v>0</v>
      </c>
    </row>
    <row r="213" spans="2:2" x14ac:dyDescent="0.25">
      <c r="B213">
        <f t="shared" si="6"/>
        <v>0</v>
      </c>
    </row>
    <row r="214" spans="2:2" x14ac:dyDescent="0.25">
      <c r="B214">
        <f t="shared" si="6"/>
        <v>0</v>
      </c>
    </row>
    <row r="215" spans="2:2" x14ac:dyDescent="0.25">
      <c r="B215">
        <f t="shared" si="6"/>
        <v>0</v>
      </c>
    </row>
    <row r="216" spans="2:2" x14ac:dyDescent="0.25">
      <c r="B216">
        <f t="shared" si="6"/>
        <v>0</v>
      </c>
    </row>
    <row r="217" spans="2:2" x14ac:dyDescent="0.25">
      <c r="B217">
        <f t="shared" si="6"/>
        <v>0</v>
      </c>
    </row>
    <row r="218" spans="2:2" x14ac:dyDescent="0.25">
      <c r="B218">
        <f t="shared" si="6"/>
        <v>0</v>
      </c>
    </row>
    <row r="219" spans="2:2" x14ac:dyDescent="0.25">
      <c r="B219">
        <f t="shared" si="6"/>
        <v>0</v>
      </c>
    </row>
    <row r="220" spans="2:2" x14ac:dyDescent="0.25">
      <c r="B220">
        <f t="shared" si="6"/>
        <v>0</v>
      </c>
    </row>
    <row r="221" spans="2:2" x14ac:dyDescent="0.25">
      <c r="B221">
        <f t="shared" si="6"/>
        <v>0</v>
      </c>
    </row>
    <row r="222" spans="2:2" x14ac:dyDescent="0.25">
      <c r="B222">
        <f t="shared" si="6"/>
        <v>0</v>
      </c>
    </row>
    <row r="223" spans="2:2" x14ac:dyDescent="0.25">
      <c r="B223">
        <f t="shared" si="6"/>
        <v>0</v>
      </c>
    </row>
    <row r="224" spans="2:2" x14ac:dyDescent="0.25">
      <c r="B224">
        <f t="shared" si="6"/>
        <v>0</v>
      </c>
    </row>
    <row r="225" spans="2:2" x14ac:dyDescent="0.25">
      <c r="B225">
        <f t="shared" si="6"/>
        <v>0</v>
      </c>
    </row>
    <row r="226" spans="2:2" x14ac:dyDescent="0.25">
      <c r="B226">
        <f t="shared" si="6"/>
        <v>0</v>
      </c>
    </row>
    <row r="227" spans="2:2" x14ac:dyDescent="0.25">
      <c r="B227">
        <f t="shared" si="6"/>
        <v>0</v>
      </c>
    </row>
    <row r="228" spans="2:2" x14ac:dyDescent="0.25">
      <c r="B228">
        <f t="shared" si="6"/>
        <v>0</v>
      </c>
    </row>
    <row r="229" spans="2:2" x14ac:dyDescent="0.25">
      <c r="B229">
        <f t="shared" si="6"/>
        <v>0</v>
      </c>
    </row>
    <row r="230" spans="2:2" x14ac:dyDescent="0.25">
      <c r="B230">
        <f t="shared" si="6"/>
        <v>0</v>
      </c>
    </row>
    <row r="231" spans="2:2" x14ac:dyDescent="0.25">
      <c r="B231">
        <f t="shared" si="6"/>
        <v>0</v>
      </c>
    </row>
    <row r="232" spans="2:2" x14ac:dyDescent="0.25">
      <c r="B232">
        <f t="shared" si="6"/>
        <v>0</v>
      </c>
    </row>
    <row r="233" spans="2:2" x14ac:dyDescent="0.25">
      <c r="B233">
        <f t="shared" si="6"/>
        <v>0</v>
      </c>
    </row>
    <row r="234" spans="2:2" x14ac:dyDescent="0.25">
      <c r="B234">
        <f t="shared" si="6"/>
        <v>0</v>
      </c>
    </row>
    <row r="235" spans="2:2" x14ac:dyDescent="0.25">
      <c r="B235">
        <f t="shared" si="6"/>
        <v>0</v>
      </c>
    </row>
    <row r="236" spans="2:2" x14ac:dyDescent="0.25">
      <c r="B236">
        <f t="shared" si="6"/>
        <v>0</v>
      </c>
    </row>
    <row r="237" spans="2:2" x14ac:dyDescent="0.25">
      <c r="B237">
        <f t="shared" si="6"/>
        <v>0</v>
      </c>
    </row>
    <row r="238" spans="2:2" x14ac:dyDescent="0.25">
      <c r="B238">
        <f t="shared" si="6"/>
        <v>0</v>
      </c>
    </row>
    <row r="239" spans="2:2" x14ac:dyDescent="0.25">
      <c r="B239">
        <f t="shared" si="6"/>
        <v>0</v>
      </c>
    </row>
    <row r="240" spans="2:2" x14ac:dyDescent="0.25">
      <c r="B240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" sqref="C1:C1048576"/>
    </sheetView>
  </sheetViews>
  <sheetFormatPr baseColWidth="10" defaultRowHeight="15" x14ac:dyDescent="0.25"/>
  <cols>
    <col min="1" max="1" width="14.28515625" style="7" customWidth="1"/>
    <col min="2" max="3" width="14.28515625" style="3" customWidth="1"/>
    <col min="4" max="4" width="14.28515625" style="4" customWidth="1"/>
    <col min="5" max="6" width="11.42578125" style="6"/>
  </cols>
  <sheetData>
    <row r="1" spans="1:6" x14ac:dyDescent="0.25">
      <c r="A1" s="7" t="s">
        <v>20</v>
      </c>
      <c r="B1" s="3" t="s">
        <v>6</v>
      </c>
      <c r="C1" s="3" t="s">
        <v>6</v>
      </c>
      <c r="D1" s="4" t="s">
        <v>17</v>
      </c>
      <c r="E1" s="6" t="s">
        <v>7</v>
      </c>
      <c r="F1" s="6" t="s">
        <v>7</v>
      </c>
    </row>
    <row r="2" spans="1:6" x14ac:dyDescent="0.25">
      <c r="A2" s="10">
        <v>82.5</v>
      </c>
      <c r="B2" s="11">
        <v>99.6</v>
      </c>
      <c r="D2" s="12"/>
      <c r="E2" s="13"/>
      <c r="F2" s="13"/>
    </row>
    <row r="8" spans="1:6" x14ac:dyDescent="0.25">
      <c r="D8" s="11"/>
    </row>
  </sheetData>
  <conditionalFormatting sqref="B1:F1 B2 D2:F2 B3:F1048576">
    <cfRule type="expression" dxfId="10" priority="3">
      <formula>MOD(ROW(),2)</formula>
    </cfRule>
  </conditionalFormatting>
  <conditionalFormatting sqref="A1:A1048576">
    <cfRule type="expression" dxfId="9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2" sqref="D22"/>
    </sheetView>
  </sheetViews>
  <sheetFormatPr baseColWidth="10" defaultRowHeight="15" x14ac:dyDescent="0.25"/>
  <cols>
    <col min="1" max="1" width="14.28515625" style="3" customWidth="1"/>
    <col min="2" max="2" width="14.28515625" style="4" customWidth="1"/>
  </cols>
  <sheetData>
    <row r="1" spans="1:2" x14ac:dyDescent="0.25">
      <c r="A1" s="3" t="s">
        <v>6</v>
      </c>
      <c r="B1" s="4" t="s">
        <v>17</v>
      </c>
    </row>
    <row r="2" spans="1:2" x14ac:dyDescent="0.25">
      <c r="A2" s="3">
        <v>410</v>
      </c>
      <c r="B2" s="4">
        <v>3.83</v>
      </c>
    </row>
    <row r="3" spans="1:2" x14ac:dyDescent="0.25">
      <c r="A3" s="3">
        <v>412.6</v>
      </c>
      <c r="B3" s="4">
        <v>3.88</v>
      </c>
    </row>
    <row r="4" spans="1:2" x14ac:dyDescent="0.25">
      <c r="A4" s="3">
        <v>416</v>
      </c>
      <c r="B4" s="4">
        <v>3.9</v>
      </c>
    </row>
    <row r="5" spans="1:2" x14ac:dyDescent="0.25">
      <c r="A5" s="3">
        <v>242</v>
      </c>
      <c r="B5" s="4">
        <v>2.23</v>
      </c>
    </row>
    <row r="6" spans="1:2" x14ac:dyDescent="0.25">
      <c r="A6" s="3">
        <v>231</v>
      </c>
      <c r="B6" s="4">
        <v>2.12</v>
      </c>
    </row>
    <row r="7" spans="1:2" x14ac:dyDescent="0.25">
      <c r="A7" s="3">
        <v>56</v>
      </c>
      <c r="B7" s="4">
        <v>0.59399999999999997</v>
      </c>
    </row>
    <row r="8" spans="1:2" x14ac:dyDescent="0.25">
      <c r="A8" s="3">
        <v>75</v>
      </c>
      <c r="B8" s="4">
        <v>0.72</v>
      </c>
    </row>
    <row r="9" spans="1:2" x14ac:dyDescent="0.25">
      <c r="A9" s="3">
        <v>161.5</v>
      </c>
      <c r="B9" s="4">
        <v>1.47</v>
      </c>
    </row>
    <row r="10" spans="1:2" x14ac:dyDescent="0.25">
      <c r="A10" s="3">
        <v>298</v>
      </c>
      <c r="B10" s="4">
        <v>2.73</v>
      </c>
    </row>
    <row r="11" spans="1:2" x14ac:dyDescent="0.25">
      <c r="A11" s="3">
        <v>389</v>
      </c>
      <c r="B11" s="4">
        <v>3.6669999999999998</v>
      </c>
    </row>
    <row r="12" spans="1:2" x14ac:dyDescent="0.25">
      <c r="A12" s="3">
        <v>411</v>
      </c>
      <c r="B12" s="4">
        <v>3.85</v>
      </c>
    </row>
    <row r="13" spans="1:2" x14ac:dyDescent="0.25">
      <c r="A13" s="3">
        <v>362.5</v>
      </c>
      <c r="B13" s="4">
        <v>3.41</v>
      </c>
    </row>
  </sheetData>
  <conditionalFormatting sqref="A1:B1048576">
    <cfRule type="expression" dxfId="8" priority="1">
      <formula>MOD(ROW(),2)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3" sqref="A13"/>
    </sheetView>
  </sheetViews>
  <sheetFormatPr baseColWidth="10" defaultRowHeight="15" x14ac:dyDescent="0.25"/>
  <cols>
    <col min="1" max="1" width="14.28515625" style="7" customWidth="1"/>
    <col min="2" max="2" width="11.42578125" style="6"/>
    <col min="3" max="3" width="14.28515625" style="3" customWidth="1"/>
    <col min="5" max="5" width="33.140625" customWidth="1"/>
  </cols>
  <sheetData>
    <row r="1" spans="1:5" x14ac:dyDescent="0.25">
      <c r="A1" s="7" t="s">
        <v>20</v>
      </c>
      <c r="B1" s="6" t="s">
        <v>7</v>
      </c>
      <c r="C1" s="3" t="s">
        <v>6</v>
      </c>
    </row>
    <row r="2" spans="1:5" x14ac:dyDescent="0.25">
      <c r="A2" s="10">
        <v>85</v>
      </c>
      <c r="B2" s="13">
        <v>18</v>
      </c>
    </row>
    <row r="3" spans="1:5" x14ac:dyDescent="0.25">
      <c r="A3" s="7">
        <v>84</v>
      </c>
      <c r="B3" s="6">
        <v>34</v>
      </c>
      <c r="C3" s="3">
        <v>128.80000000000001</v>
      </c>
    </row>
    <row r="4" spans="1:5" x14ac:dyDescent="0.25">
      <c r="A4" s="7">
        <v>83</v>
      </c>
      <c r="B4" s="6">
        <v>102</v>
      </c>
      <c r="C4" s="3">
        <v>120</v>
      </c>
    </row>
    <row r="5" spans="1:5" x14ac:dyDescent="0.25">
      <c r="A5" s="7">
        <v>82</v>
      </c>
      <c r="B5" s="6">
        <v>56</v>
      </c>
      <c r="C5" s="3">
        <v>122</v>
      </c>
    </row>
    <row r="6" spans="1:5" x14ac:dyDescent="0.25">
      <c r="A6" s="7">
        <v>82.5</v>
      </c>
      <c r="B6" s="6">
        <v>76</v>
      </c>
      <c r="C6" s="3">
        <v>122</v>
      </c>
    </row>
    <row r="7" spans="1:5" x14ac:dyDescent="0.25">
      <c r="A7" s="7">
        <v>82.8</v>
      </c>
      <c r="B7" s="6">
        <v>88</v>
      </c>
    </row>
    <row r="8" spans="1:5" x14ac:dyDescent="0.25">
      <c r="A8" s="7">
        <v>83</v>
      </c>
      <c r="B8" s="6">
        <v>97.5</v>
      </c>
      <c r="C8" s="3">
        <v>122</v>
      </c>
      <c r="E8" t="s">
        <v>21</v>
      </c>
    </row>
    <row r="9" spans="1:5" x14ac:dyDescent="0.25">
      <c r="A9" s="7">
        <v>83.2</v>
      </c>
      <c r="B9" s="6">
        <v>93</v>
      </c>
      <c r="C9" s="3">
        <v>122</v>
      </c>
      <c r="E9" t="s">
        <v>23</v>
      </c>
    </row>
    <row r="10" spans="1:5" x14ac:dyDescent="0.25">
      <c r="A10" s="7">
        <v>83.2</v>
      </c>
      <c r="B10" s="6">
        <v>191</v>
      </c>
      <c r="C10" s="3">
        <v>104</v>
      </c>
      <c r="E10" t="s">
        <v>22</v>
      </c>
    </row>
  </sheetData>
  <conditionalFormatting sqref="B1:B1048576">
    <cfRule type="expression" dxfId="7" priority="3">
      <formula>MOD(ROW(),2)</formula>
    </cfRule>
  </conditionalFormatting>
  <conditionalFormatting sqref="A1:A1048576">
    <cfRule type="expression" dxfId="6" priority="2">
      <formula>MOD(ROW(),2)</formula>
    </cfRule>
  </conditionalFormatting>
  <conditionalFormatting sqref="C1 C3:C1048576">
    <cfRule type="expression" dxfId="5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opLeftCell="D55" zoomScale="70" zoomScaleNormal="70" workbookViewId="0">
      <selection activeCell="N89" sqref="N89"/>
    </sheetView>
  </sheetViews>
  <sheetFormatPr baseColWidth="10" defaultRowHeight="15" x14ac:dyDescent="0.25"/>
  <cols>
    <col min="5" max="5" width="15.42578125" customWidth="1"/>
    <col min="6" max="6" width="15.5703125" customWidth="1"/>
    <col min="7" max="7" width="14" customWidth="1"/>
    <col min="8" max="10" width="15.5703125" customWidth="1"/>
    <col min="11" max="11" width="13.42578125" customWidth="1"/>
    <col min="12" max="12" width="12.140625" customWidth="1"/>
    <col min="14" max="14" width="11.42578125" style="4"/>
    <col min="15" max="16" width="14.28515625" style="3" customWidth="1"/>
    <col min="19" max="20" width="11.42578125" style="6"/>
    <col min="24" max="24" width="35.28515625" customWidth="1"/>
  </cols>
  <sheetData>
    <row r="1" spans="1:23" x14ac:dyDescent="0.25">
      <c r="A1" t="s">
        <v>0</v>
      </c>
      <c r="B1" t="s">
        <v>2</v>
      </c>
      <c r="C1" t="s">
        <v>1</v>
      </c>
      <c r="D1" t="s">
        <v>8</v>
      </c>
      <c r="E1" t="s">
        <v>25</v>
      </c>
      <c r="F1" t="s">
        <v>3</v>
      </c>
      <c r="G1" t="s">
        <v>26</v>
      </c>
      <c r="H1" t="s">
        <v>28</v>
      </c>
      <c r="I1" t="s">
        <v>33</v>
      </c>
      <c r="J1" t="s">
        <v>34</v>
      </c>
      <c r="K1" t="s">
        <v>4</v>
      </c>
      <c r="L1" t="s">
        <v>5</v>
      </c>
      <c r="M1" t="s">
        <v>11</v>
      </c>
      <c r="N1" s="4" t="s">
        <v>17</v>
      </c>
      <c r="O1" s="3" t="s">
        <v>6</v>
      </c>
      <c r="P1" s="3" t="s">
        <v>6</v>
      </c>
      <c r="Q1" t="s">
        <v>12</v>
      </c>
      <c r="R1" t="s">
        <v>20</v>
      </c>
      <c r="S1" s="6" t="s">
        <v>7</v>
      </c>
      <c r="T1" s="6" t="s">
        <v>7</v>
      </c>
      <c r="U1" t="s">
        <v>29</v>
      </c>
    </row>
    <row r="2" spans="1:23" x14ac:dyDescent="0.25">
      <c r="A2" s="1">
        <v>45090</v>
      </c>
      <c r="B2" s="2"/>
      <c r="C2" t="s">
        <v>24</v>
      </c>
      <c r="D2">
        <v>114</v>
      </c>
      <c r="E2">
        <v>108</v>
      </c>
      <c r="F2" t="s">
        <v>27</v>
      </c>
      <c r="G2">
        <v>344</v>
      </c>
      <c r="H2">
        <v>100.1</v>
      </c>
    </row>
    <row r="3" spans="1:23" x14ac:dyDescent="0.25">
      <c r="B3" s="2"/>
      <c r="K3">
        <v>110</v>
      </c>
      <c r="L3">
        <v>79</v>
      </c>
    </row>
    <row r="4" spans="1:23" x14ac:dyDescent="0.25">
      <c r="B4" s="2"/>
    </row>
    <row r="5" spans="1:23" x14ac:dyDescent="0.25">
      <c r="A5" s="1">
        <v>45092</v>
      </c>
      <c r="B5" s="2"/>
      <c r="G5">
        <v>340</v>
      </c>
      <c r="I5">
        <v>93</v>
      </c>
      <c r="J5">
        <v>230</v>
      </c>
      <c r="K5">
        <v>195.5</v>
      </c>
      <c r="M5">
        <v>154</v>
      </c>
    </row>
    <row r="6" spans="1:23" x14ac:dyDescent="0.25">
      <c r="K6">
        <v>202.7</v>
      </c>
      <c r="L6">
        <v>157</v>
      </c>
      <c r="M6" t="s">
        <v>35</v>
      </c>
      <c r="O6" s="3">
        <v>117.7</v>
      </c>
      <c r="Q6">
        <v>87</v>
      </c>
    </row>
    <row r="7" spans="1:23" ht="5.25" customHeight="1" x14ac:dyDescent="0.25">
      <c r="O7" s="3">
        <v>118</v>
      </c>
      <c r="P7" s="3">
        <v>138</v>
      </c>
      <c r="R7">
        <v>83.2</v>
      </c>
      <c r="S7" s="6">
        <v>600</v>
      </c>
      <c r="T7" s="6">
        <v>560</v>
      </c>
    </row>
    <row r="8" spans="1:23" hidden="1" x14ac:dyDescent="0.25"/>
    <row r="9" spans="1:23" hidden="1" x14ac:dyDescent="0.25">
      <c r="B9" s="2"/>
      <c r="O9" s="3">
        <v>116</v>
      </c>
      <c r="P9" s="3">
        <v>116</v>
      </c>
      <c r="R9">
        <v>83.4</v>
      </c>
      <c r="S9" s="6">
        <v>600</v>
      </c>
      <c r="T9" s="6">
        <v>604</v>
      </c>
      <c r="U9">
        <f>S9/(P9^2)</f>
        <v>4.4589774078478001E-2</v>
      </c>
      <c r="W9" t="s">
        <v>31</v>
      </c>
    </row>
    <row r="10" spans="1:23" hidden="1" x14ac:dyDescent="0.25">
      <c r="B10" s="2"/>
      <c r="P10" s="3">
        <v>133.30000000000001</v>
      </c>
      <c r="R10">
        <v>83.6</v>
      </c>
      <c r="S10" s="6">
        <v>502</v>
      </c>
      <c r="U10">
        <f t="shared" ref="U10:U80" si="0">S10/(P10^2)</f>
        <v>2.825162404629664E-2</v>
      </c>
    </row>
    <row r="11" spans="1:23" hidden="1" x14ac:dyDescent="0.25">
      <c r="P11" s="8">
        <v>91.7</v>
      </c>
      <c r="Q11" s="15"/>
      <c r="R11" s="15">
        <v>84</v>
      </c>
      <c r="S11" s="9">
        <v>293</v>
      </c>
      <c r="T11" s="9"/>
      <c r="U11" s="15">
        <f t="shared" si="0"/>
        <v>3.4844075734133749E-2</v>
      </c>
      <c r="V11" s="15"/>
      <c r="W11" s="15"/>
    </row>
    <row r="12" spans="1:23" hidden="1" x14ac:dyDescent="0.25">
      <c r="B12" s="2"/>
      <c r="P12" s="3">
        <v>114.7</v>
      </c>
      <c r="R12">
        <v>84</v>
      </c>
      <c r="S12" s="6">
        <v>285</v>
      </c>
      <c r="U12">
        <f t="shared" si="0"/>
        <v>2.1662971293142569E-2</v>
      </c>
    </row>
    <row r="13" spans="1:23" hidden="1" x14ac:dyDescent="0.25">
      <c r="B13" s="2"/>
      <c r="C13" s="17"/>
      <c r="D13" s="18"/>
      <c r="E13" s="18"/>
      <c r="F13" s="18"/>
      <c r="G13" s="18"/>
      <c r="H13" s="19"/>
      <c r="P13" s="3">
        <v>116.4</v>
      </c>
      <c r="R13">
        <v>84</v>
      </c>
      <c r="S13" s="6">
        <v>283</v>
      </c>
      <c r="U13">
        <f t="shared" si="0"/>
        <v>2.0887212007416067E-2</v>
      </c>
    </row>
    <row r="14" spans="1:23" hidden="1" x14ac:dyDescent="0.25">
      <c r="B14" s="2"/>
      <c r="C14" s="20"/>
      <c r="D14" s="21"/>
      <c r="E14" s="21"/>
      <c r="F14" s="21"/>
      <c r="G14" s="21"/>
      <c r="H14" s="22"/>
      <c r="O14" s="3">
        <v>120.3</v>
      </c>
      <c r="P14" s="3">
        <v>140</v>
      </c>
      <c r="R14">
        <v>86</v>
      </c>
      <c r="S14" s="6">
        <v>22.3</v>
      </c>
      <c r="T14" s="6">
        <v>21.8</v>
      </c>
      <c r="U14">
        <f>T14/(P14^2)</f>
        <v>1.1122448979591837E-3</v>
      </c>
    </row>
    <row r="15" spans="1:23" hidden="1" x14ac:dyDescent="0.25">
      <c r="B15" s="2"/>
      <c r="C15" s="20"/>
      <c r="D15" s="21" t="s">
        <v>40</v>
      </c>
      <c r="E15" s="21"/>
      <c r="F15" s="21"/>
      <c r="G15" s="21" t="s">
        <v>39</v>
      </c>
      <c r="H15" s="22"/>
      <c r="P15" s="3">
        <v>143.5</v>
      </c>
      <c r="R15">
        <v>90</v>
      </c>
      <c r="S15" s="6">
        <v>13.5</v>
      </c>
      <c r="T15" s="6">
        <v>11</v>
      </c>
      <c r="U15">
        <f t="shared" si="0"/>
        <v>6.5558644635724608E-4</v>
      </c>
      <c r="W15" t="s">
        <v>30</v>
      </c>
    </row>
    <row r="16" spans="1:23" hidden="1" x14ac:dyDescent="0.25">
      <c r="B16" s="2"/>
      <c r="C16" s="20"/>
      <c r="D16" s="21"/>
      <c r="E16" s="21"/>
      <c r="F16" s="21"/>
      <c r="G16" s="21"/>
      <c r="H16" s="22"/>
      <c r="P16" s="3">
        <v>135.6</v>
      </c>
      <c r="R16">
        <v>83</v>
      </c>
      <c r="S16" s="6">
        <v>530</v>
      </c>
      <c r="U16">
        <f t="shared" si="0"/>
        <v>2.8824148763063325E-2</v>
      </c>
    </row>
    <row r="17" spans="2:23" hidden="1" x14ac:dyDescent="0.25">
      <c r="B17" s="2"/>
      <c r="C17" s="20"/>
      <c r="D17" s="21"/>
      <c r="E17" s="21"/>
      <c r="F17" s="21"/>
      <c r="G17" s="21"/>
      <c r="H17" s="22"/>
      <c r="P17" s="3">
        <v>140</v>
      </c>
      <c r="R17">
        <v>83.1</v>
      </c>
      <c r="S17" s="6">
        <v>575</v>
      </c>
      <c r="U17">
        <f t="shared" si="0"/>
        <v>2.9336734693877552E-2</v>
      </c>
    </row>
    <row r="18" spans="2:23" hidden="1" x14ac:dyDescent="0.25">
      <c r="C18" s="20"/>
      <c r="D18" s="21" t="s">
        <v>41</v>
      </c>
      <c r="E18" s="21"/>
      <c r="F18" s="21" t="s">
        <v>42</v>
      </c>
      <c r="G18" s="21"/>
      <c r="H18" s="22"/>
      <c r="P18" s="3">
        <v>135.1</v>
      </c>
      <c r="R18">
        <v>83.2</v>
      </c>
      <c r="S18" s="6">
        <v>598</v>
      </c>
      <c r="U18">
        <f t="shared" si="0"/>
        <v>3.2763514812889104E-2</v>
      </c>
    </row>
    <row r="19" spans="2:23" hidden="1" x14ac:dyDescent="0.25">
      <c r="C19" s="20"/>
      <c r="D19" s="21" t="s">
        <v>45</v>
      </c>
      <c r="E19" s="21"/>
      <c r="F19" s="21" t="s">
        <v>44</v>
      </c>
      <c r="G19" s="21" t="s">
        <v>43</v>
      </c>
      <c r="H19" s="22" t="s">
        <v>46</v>
      </c>
      <c r="P19" s="3">
        <v>134</v>
      </c>
      <c r="R19">
        <v>83.3</v>
      </c>
      <c r="S19" s="6">
        <v>576</v>
      </c>
      <c r="U19">
        <f t="shared" si="0"/>
        <v>3.2078413900646023E-2</v>
      </c>
    </row>
    <row r="20" spans="2:23" hidden="1" x14ac:dyDescent="0.25">
      <c r="C20" s="20"/>
      <c r="D20" s="21"/>
      <c r="E20" s="21"/>
      <c r="F20" s="21"/>
      <c r="G20" s="21"/>
      <c r="H20" s="22"/>
      <c r="P20" s="3">
        <v>142.19999999999999</v>
      </c>
      <c r="R20">
        <v>83.4</v>
      </c>
      <c r="S20" s="6">
        <v>606</v>
      </c>
      <c r="U20">
        <f t="shared" si="0"/>
        <v>2.9969081403146462E-2</v>
      </c>
    </row>
    <row r="21" spans="2:23" hidden="1" x14ac:dyDescent="0.25">
      <c r="C21" s="20"/>
      <c r="D21" s="21"/>
      <c r="E21" s="21"/>
      <c r="F21" s="21"/>
      <c r="G21" s="21"/>
      <c r="H21" s="22"/>
      <c r="P21" s="3">
        <v>138.4</v>
      </c>
      <c r="R21">
        <v>83.5</v>
      </c>
      <c r="S21" s="6">
        <v>616</v>
      </c>
      <c r="U21">
        <f t="shared" si="0"/>
        <v>3.2159444017508101E-2</v>
      </c>
    </row>
    <row r="22" spans="2:23" hidden="1" x14ac:dyDescent="0.25">
      <c r="C22" s="20"/>
      <c r="D22" s="21"/>
      <c r="E22" s="21"/>
      <c r="F22" s="21"/>
      <c r="G22" s="21"/>
      <c r="H22" s="22"/>
      <c r="P22" s="3">
        <v>130</v>
      </c>
      <c r="R22">
        <v>83.7</v>
      </c>
      <c r="S22" s="6">
        <v>480</v>
      </c>
      <c r="U22">
        <f t="shared" si="0"/>
        <v>2.8402366863905324E-2</v>
      </c>
    </row>
    <row r="23" spans="2:23" hidden="1" x14ac:dyDescent="0.25">
      <c r="C23" s="20"/>
      <c r="D23" s="21"/>
      <c r="E23" s="21"/>
      <c r="F23" s="21"/>
      <c r="G23" s="21"/>
      <c r="H23" s="22"/>
      <c r="P23" s="3">
        <v>116.4</v>
      </c>
      <c r="R23">
        <v>84</v>
      </c>
      <c r="S23" s="6">
        <v>338</v>
      </c>
      <c r="U23">
        <f t="shared" si="0"/>
        <v>2.4946564164334384E-2</v>
      </c>
    </row>
    <row r="24" spans="2:23" hidden="1" x14ac:dyDescent="0.25">
      <c r="C24" s="20"/>
      <c r="D24" s="21"/>
      <c r="E24" s="21"/>
      <c r="F24" s="21"/>
      <c r="G24" s="21"/>
      <c r="H24" s="22"/>
      <c r="N24" s="4">
        <v>1.24</v>
      </c>
      <c r="P24" s="3">
        <v>114.8</v>
      </c>
      <c r="U24">
        <f t="shared" si="0"/>
        <v>0</v>
      </c>
    </row>
    <row r="25" spans="2:23" hidden="1" x14ac:dyDescent="0.25">
      <c r="C25" s="20"/>
      <c r="D25" s="21"/>
      <c r="E25" s="21"/>
      <c r="F25" s="21"/>
      <c r="G25" s="21"/>
      <c r="H25" s="22"/>
      <c r="N25" s="4">
        <v>1.21</v>
      </c>
      <c r="P25" s="3">
        <v>111.2</v>
      </c>
      <c r="R25">
        <v>82.8</v>
      </c>
      <c r="S25" s="6">
        <v>497</v>
      </c>
      <c r="U25">
        <f t="shared" si="0"/>
        <v>4.0192666011076031E-2</v>
      </c>
      <c r="V25">
        <f>S25/(N25^2)</f>
        <v>339.45768731644017</v>
      </c>
    </row>
    <row r="26" spans="2:23" hidden="1" x14ac:dyDescent="0.25">
      <c r="C26" s="20"/>
      <c r="D26" s="21"/>
      <c r="E26" s="21"/>
      <c r="F26" s="21"/>
      <c r="G26" s="21"/>
      <c r="H26" s="22"/>
      <c r="N26" s="4">
        <v>1.23</v>
      </c>
      <c r="P26" s="3">
        <v>135.69999999999999</v>
      </c>
      <c r="R26">
        <v>83</v>
      </c>
      <c r="S26" s="6">
        <v>588</v>
      </c>
      <c r="U26">
        <f t="shared" si="0"/>
        <v>3.1931375780703132E-2</v>
      </c>
      <c r="V26">
        <f t="shared" ref="V26:V38" si="1">S26/(N26^2)</f>
        <v>388.65754511203653</v>
      </c>
    </row>
    <row r="27" spans="2:23" ht="24.75" hidden="1" thickBot="1" x14ac:dyDescent="0.3">
      <c r="C27" s="23"/>
      <c r="D27" s="24"/>
      <c r="E27" s="24"/>
      <c r="F27" s="24"/>
      <c r="G27" s="24"/>
      <c r="H27" s="25"/>
      <c r="M27">
        <v>166</v>
      </c>
      <c r="N27" s="4">
        <v>1.32</v>
      </c>
      <c r="R27">
        <v>83</v>
      </c>
      <c r="S27" s="6">
        <v>676</v>
      </c>
      <c r="U27" t="e">
        <f t="shared" si="0"/>
        <v>#DIV/0!</v>
      </c>
      <c r="V27">
        <f t="shared" si="1"/>
        <v>387.97061524334248</v>
      </c>
    </row>
    <row r="28" spans="2:23" x14ac:dyDescent="0.25">
      <c r="N28" s="4">
        <v>1.33</v>
      </c>
      <c r="R28">
        <v>83</v>
      </c>
      <c r="S28" s="6">
        <v>686</v>
      </c>
      <c r="U28" t="e">
        <f t="shared" si="0"/>
        <v>#DIV/0!</v>
      </c>
      <c r="V28">
        <f t="shared" si="1"/>
        <v>387.81163434903044</v>
      </c>
    </row>
    <row r="29" spans="2:23" x14ac:dyDescent="0.25">
      <c r="N29" s="4">
        <v>1.32</v>
      </c>
      <c r="R29">
        <v>83.2</v>
      </c>
      <c r="S29" s="6">
        <v>685</v>
      </c>
      <c r="U29" t="e">
        <f t="shared" si="0"/>
        <v>#DIV/0!</v>
      </c>
      <c r="V29">
        <f t="shared" si="1"/>
        <v>393.1359044995408</v>
      </c>
    </row>
    <row r="30" spans="2:23" x14ac:dyDescent="0.25">
      <c r="N30" s="4">
        <v>1.32</v>
      </c>
      <c r="R30">
        <v>83.2</v>
      </c>
      <c r="S30" s="6">
        <v>678</v>
      </c>
      <c r="U30" t="e">
        <f t="shared" si="0"/>
        <v>#DIV/0!</v>
      </c>
      <c r="V30">
        <f t="shared" si="1"/>
        <v>389.11845730027545</v>
      </c>
    </row>
    <row r="31" spans="2:23" x14ac:dyDescent="0.25">
      <c r="N31" s="4">
        <v>1.26</v>
      </c>
      <c r="R31">
        <v>83.4</v>
      </c>
      <c r="S31" s="6">
        <v>574</v>
      </c>
      <c r="U31" t="e">
        <f t="shared" si="0"/>
        <v>#DIV/0!</v>
      </c>
      <c r="V31">
        <f t="shared" si="1"/>
        <v>361.55202821869483</v>
      </c>
    </row>
    <row r="32" spans="2:23" x14ac:dyDescent="0.25">
      <c r="N32" s="4">
        <v>1.23</v>
      </c>
      <c r="R32">
        <v>83.4</v>
      </c>
      <c r="S32" s="6">
        <v>590</v>
      </c>
      <c r="U32" t="e">
        <f t="shared" si="0"/>
        <v>#DIV/0!</v>
      </c>
      <c r="V32">
        <f t="shared" si="1"/>
        <v>389.97950955119308</v>
      </c>
      <c r="W32" t="s">
        <v>36</v>
      </c>
    </row>
    <row r="33" spans="2:24" x14ac:dyDescent="0.25">
      <c r="B33" s="2"/>
      <c r="N33" s="4">
        <v>1.24</v>
      </c>
      <c r="R33">
        <v>83.4</v>
      </c>
      <c r="S33" s="6">
        <v>616</v>
      </c>
      <c r="U33" t="e">
        <f t="shared" si="0"/>
        <v>#DIV/0!</v>
      </c>
      <c r="V33">
        <f t="shared" si="1"/>
        <v>400.62434963579602</v>
      </c>
    </row>
    <row r="34" spans="2:24" x14ac:dyDescent="0.25">
      <c r="B34" s="2"/>
      <c r="N34" s="4">
        <v>1.17</v>
      </c>
      <c r="R34">
        <v>83.6</v>
      </c>
      <c r="S34" s="6">
        <v>518</v>
      </c>
      <c r="U34" t="e">
        <f t="shared" si="0"/>
        <v>#DIV/0!</v>
      </c>
      <c r="V34">
        <f t="shared" si="1"/>
        <v>378.40601943166052</v>
      </c>
    </row>
    <row r="35" spans="2:24" x14ac:dyDescent="0.25">
      <c r="B35" s="2"/>
      <c r="N35" s="4">
        <v>1.175</v>
      </c>
      <c r="R35">
        <v>83.6</v>
      </c>
      <c r="S35" s="6">
        <v>530</v>
      </c>
      <c r="U35" t="e">
        <f t="shared" si="0"/>
        <v>#DIV/0!</v>
      </c>
      <c r="V35">
        <f t="shared" si="1"/>
        <v>383.8841104572204</v>
      </c>
    </row>
    <row r="36" spans="2:24" x14ac:dyDescent="0.25">
      <c r="B36" s="2"/>
      <c r="N36" s="4">
        <v>1.1399999999999999</v>
      </c>
      <c r="R36">
        <v>82</v>
      </c>
      <c r="S36" s="6">
        <v>63</v>
      </c>
      <c r="U36" t="e">
        <f t="shared" si="0"/>
        <v>#DIV/0!</v>
      </c>
      <c r="V36">
        <f t="shared" si="1"/>
        <v>48.476454293628812</v>
      </c>
    </row>
    <row r="37" spans="2:24" x14ac:dyDescent="0.25">
      <c r="N37" s="4">
        <v>1.1499999999999999</v>
      </c>
      <c r="R37">
        <v>82</v>
      </c>
      <c r="S37" s="6">
        <v>64.599999999999994</v>
      </c>
      <c r="U37" t="e">
        <f t="shared" si="0"/>
        <v>#DIV/0!</v>
      </c>
      <c r="V37">
        <f t="shared" si="1"/>
        <v>48.846880907372402</v>
      </c>
    </row>
    <row r="38" spans="2:24" x14ac:dyDescent="0.25">
      <c r="B38" s="2"/>
      <c r="N38" s="4">
        <v>1.22</v>
      </c>
      <c r="R38">
        <v>80</v>
      </c>
      <c r="S38" s="6">
        <v>13</v>
      </c>
      <c r="U38" t="e">
        <f t="shared" si="0"/>
        <v>#DIV/0!</v>
      </c>
      <c r="V38">
        <f t="shared" si="1"/>
        <v>8.7342112335393711</v>
      </c>
      <c r="X38" t="s">
        <v>37</v>
      </c>
    </row>
    <row r="39" spans="2:24" x14ac:dyDescent="0.25">
      <c r="N39" s="4">
        <v>1.22</v>
      </c>
      <c r="R39">
        <v>80</v>
      </c>
      <c r="S39" s="6">
        <v>10</v>
      </c>
      <c r="U39" t="e">
        <f t="shared" si="0"/>
        <v>#DIV/0!</v>
      </c>
      <c r="V39">
        <f t="shared" ref="V39:V91" si="2">S39/(N39^2)</f>
        <v>6.7186240257995165</v>
      </c>
    </row>
    <row r="40" spans="2:24" x14ac:dyDescent="0.25">
      <c r="N40" s="4">
        <v>1.21</v>
      </c>
      <c r="R40">
        <v>84</v>
      </c>
      <c r="S40" s="6">
        <v>345</v>
      </c>
      <c r="U40" t="e">
        <f t="shared" si="0"/>
        <v>#DIV/0!</v>
      </c>
      <c r="V40">
        <f t="shared" si="2"/>
        <v>235.6396421009494</v>
      </c>
    </row>
    <row r="41" spans="2:24" x14ac:dyDescent="0.25">
      <c r="N41" s="4">
        <v>1.21</v>
      </c>
      <c r="R41">
        <v>84</v>
      </c>
      <c r="S41" s="6">
        <v>339</v>
      </c>
      <c r="U41" t="e">
        <f t="shared" si="0"/>
        <v>#DIV/0!</v>
      </c>
      <c r="V41">
        <f t="shared" si="2"/>
        <v>231.54156136875898</v>
      </c>
    </row>
    <row r="42" spans="2:24" x14ac:dyDescent="0.25">
      <c r="B42" s="2"/>
      <c r="N42" s="4">
        <v>1.28</v>
      </c>
      <c r="R42">
        <v>83.8</v>
      </c>
      <c r="S42" s="6">
        <v>410</v>
      </c>
      <c r="U42" t="e">
        <f t="shared" si="0"/>
        <v>#DIV/0!</v>
      </c>
      <c r="V42">
        <f t="shared" si="2"/>
        <v>250.244140625</v>
      </c>
    </row>
    <row r="43" spans="2:24" x14ac:dyDescent="0.25">
      <c r="B43" s="2"/>
      <c r="N43" s="4">
        <v>1.2769999999999999</v>
      </c>
      <c r="R43">
        <v>83.8</v>
      </c>
      <c r="S43" s="6">
        <v>408</v>
      </c>
      <c r="U43" t="e">
        <f t="shared" si="0"/>
        <v>#DIV/0!</v>
      </c>
      <c r="V43">
        <f t="shared" si="2"/>
        <v>250.1948515050631</v>
      </c>
    </row>
    <row r="44" spans="2:24" x14ac:dyDescent="0.25">
      <c r="N44" s="4">
        <v>1.29</v>
      </c>
      <c r="R44">
        <v>86</v>
      </c>
      <c r="S44" s="6">
        <v>20.100000000000001</v>
      </c>
      <c r="U44" t="e">
        <f t="shared" si="0"/>
        <v>#DIV/0!</v>
      </c>
      <c r="V44">
        <f t="shared" si="2"/>
        <v>12.07860104561024</v>
      </c>
    </row>
    <row r="45" spans="2:24" x14ac:dyDescent="0.25">
      <c r="N45" s="4">
        <v>1.28</v>
      </c>
      <c r="R45">
        <v>86</v>
      </c>
      <c r="S45" s="6">
        <v>19</v>
      </c>
      <c r="U45" t="e">
        <f t="shared" si="0"/>
        <v>#DIV/0!</v>
      </c>
      <c r="V45">
        <f t="shared" si="2"/>
        <v>11.5966796875</v>
      </c>
    </row>
    <row r="46" spans="2:24" x14ac:dyDescent="0.25">
      <c r="N46" s="4">
        <v>1.3</v>
      </c>
      <c r="R46">
        <v>87</v>
      </c>
      <c r="S46" s="6">
        <v>21</v>
      </c>
      <c r="U46" t="e">
        <f t="shared" si="0"/>
        <v>#DIV/0!</v>
      </c>
      <c r="V46">
        <f t="shared" si="2"/>
        <v>12.426035502958579</v>
      </c>
    </row>
    <row r="47" spans="2:24" x14ac:dyDescent="0.25">
      <c r="B47" s="2"/>
      <c r="N47" s="4">
        <v>1.28</v>
      </c>
      <c r="R47">
        <v>90</v>
      </c>
      <c r="S47" s="6">
        <v>12</v>
      </c>
      <c r="U47" t="e">
        <f t="shared" si="0"/>
        <v>#DIV/0!</v>
      </c>
      <c r="V47">
        <f t="shared" si="2"/>
        <v>7.32421875</v>
      </c>
    </row>
    <row r="48" spans="2:24" x14ac:dyDescent="0.25">
      <c r="B48" s="2"/>
      <c r="N48" s="4">
        <v>1.28</v>
      </c>
      <c r="R48">
        <v>90</v>
      </c>
      <c r="S48" s="6">
        <v>10</v>
      </c>
      <c r="U48" t="e">
        <f t="shared" si="0"/>
        <v>#DIV/0!</v>
      </c>
      <c r="V48">
        <f t="shared" si="2"/>
        <v>6.103515625</v>
      </c>
    </row>
    <row r="49" spans="2:24" x14ac:dyDescent="0.25">
      <c r="B49" s="2"/>
      <c r="N49" s="4">
        <v>1.24</v>
      </c>
      <c r="R49">
        <v>90</v>
      </c>
      <c r="S49" s="6">
        <v>12.8</v>
      </c>
      <c r="U49" t="e">
        <f t="shared" si="0"/>
        <v>#DIV/0!</v>
      </c>
      <c r="V49">
        <f t="shared" si="2"/>
        <v>8.3246618106139447</v>
      </c>
    </row>
    <row r="50" spans="2:24" x14ac:dyDescent="0.25">
      <c r="N50" s="4">
        <v>1.23</v>
      </c>
      <c r="R50">
        <v>82.5</v>
      </c>
      <c r="S50" s="6">
        <v>550</v>
      </c>
      <c r="U50" t="e">
        <f t="shared" si="0"/>
        <v>#DIV/0!</v>
      </c>
      <c r="V50">
        <f t="shared" si="2"/>
        <v>363.54022076806137</v>
      </c>
      <c r="X50" t="s">
        <v>38</v>
      </c>
    </row>
    <row r="51" spans="2:24" x14ac:dyDescent="0.25">
      <c r="N51" s="4">
        <v>1.21</v>
      </c>
      <c r="R51">
        <v>82.5</v>
      </c>
      <c r="S51" s="6">
        <v>505</v>
      </c>
      <c r="U51" t="e">
        <f t="shared" si="0"/>
        <v>#DIV/0!</v>
      </c>
      <c r="V51">
        <f t="shared" si="2"/>
        <v>344.92179495936068</v>
      </c>
    </row>
    <row r="52" spans="2:24" x14ac:dyDescent="0.25">
      <c r="N52" s="4">
        <v>1.19</v>
      </c>
      <c r="R52">
        <v>82.5</v>
      </c>
      <c r="S52" s="6">
        <v>459</v>
      </c>
      <c r="U52" t="e">
        <f t="shared" si="0"/>
        <v>#DIV/0!</v>
      </c>
      <c r="V52">
        <f t="shared" si="2"/>
        <v>324.12965186074433</v>
      </c>
    </row>
    <row r="53" spans="2:24" x14ac:dyDescent="0.25">
      <c r="N53" s="4">
        <v>1.18</v>
      </c>
      <c r="R53">
        <v>82.5</v>
      </c>
      <c r="S53" s="6">
        <v>440</v>
      </c>
      <c r="U53" t="e">
        <f t="shared" si="0"/>
        <v>#DIV/0!</v>
      </c>
      <c r="V53">
        <f t="shared" si="2"/>
        <v>316.00114909508767</v>
      </c>
    </row>
    <row r="54" spans="2:24" x14ac:dyDescent="0.25">
      <c r="N54" s="4">
        <v>1.17</v>
      </c>
      <c r="R54">
        <v>82.5</v>
      </c>
      <c r="S54" s="6">
        <v>405</v>
      </c>
      <c r="U54" t="e">
        <f t="shared" si="0"/>
        <v>#DIV/0!</v>
      </c>
      <c r="V54">
        <f t="shared" si="2"/>
        <v>295.85798816568052</v>
      </c>
    </row>
    <row r="55" spans="2:24" x14ac:dyDescent="0.25">
      <c r="N55" s="4">
        <v>1.2</v>
      </c>
      <c r="R55">
        <v>82.8</v>
      </c>
      <c r="S55" s="6">
        <v>496</v>
      </c>
      <c r="U55" t="e">
        <f t="shared" si="0"/>
        <v>#DIV/0!</v>
      </c>
      <c r="V55">
        <f t="shared" si="2"/>
        <v>344.44444444444446</v>
      </c>
    </row>
    <row r="56" spans="2:24" x14ac:dyDescent="0.25">
      <c r="N56" s="4">
        <v>1.2150000000000001</v>
      </c>
      <c r="R56">
        <v>82.8</v>
      </c>
      <c r="S56" s="6">
        <v>502</v>
      </c>
      <c r="U56" t="e">
        <f t="shared" si="0"/>
        <v>#DIV/0!</v>
      </c>
      <c r="V56">
        <f t="shared" si="2"/>
        <v>340.05656319328011</v>
      </c>
    </row>
    <row r="57" spans="2:24" x14ac:dyDescent="0.25">
      <c r="N57" s="4">
        <v>1.21</v>
      </c>
      <c r="R57">
        <v>82.8</v>
      </c>
      <c r="S57" s="6">
        <v>488</v>
      </c>
      <c r="U57" t="e">
        <f t="shared" si="0"/>
        <v>#DIV/0!</v>
      </c>
      <c r="V57">
        <f t="shared" si="2"/>
        <v>333.31056621815452</v>
      </c>
    </row>
    <row r="58" spans="2:24" x14ac:dyDescent="0.25">
      <c r="N58" s="4">
        <v>1.21</v>
      </c>
      <c r="R58">
        <v>82.8</v>
      </c>
      <c r="S58" s="6">
        <v>485</v>
      </c>
      <c r="U58" t="e">
        <f t="shared" si="0"/>
        <v>#DIV/0!</v>
      </c>
      <c r="V58">
        <f t="shared" si="2"/>
        <v>331.26152585205932</v>
      </c>
    </row>
    <row r="59" spans="2:24" x14ac:dyDescent="0.25">
      <c r="N59" s="4">
        <v>1.218</v>
      </c>
      <c r="R59">
        <v>82.8</v>
      </c>
      <c r="S59" s="6">
        <v>483</v>
      </c>
      <c r="U59" t="e">
        <f t="shared" si="0"/>
        <v>#DIV/0!</v>
      </c>
      <c r="V59">
        <f t="shared" si="2"/>
        <v>325.57612819206162</v>
      </c>
    </row>
    <row r="60" spans="2:24" x14ac:dyDescent="0.25">
      <c r="N60" s="4">
        <v>1.18</v>
      </c>
      <c r="R60">
        <v>83.3</v>
      </c>
      <c r="S60" s="6">
        <v>602</v>
      </c>
      <c r="U60" t="e">
        <f t="shared" si="0"/>
        <v>#DIV/0!</v>
      </c>
      <c r="V60">
        <f t="shared" si="2"/>
        <v>432.34702671646085</v>
      </c>
    </row>
    <row r="61" spans="2:24" x14ac:dyDescent="0.25">
      <c r="N61" s="4">
        <v>1.196</v>
      </c>
      <c r="R61">
        <v>83.3</v>
      </c>
      <c r="S61" s="6">
        <v>614</v>
      </c>
      <c r="U61" t="e">
        <f t="shared" si="0"/>
        <v>#DIV/0!</v>
      </c>
      <c r="V61">
        <f t="shared" si="2"/>
        <v>429.24575787742867</v>
      </c>
    </row>
    <row r="62" spans="2:24" x14ac:dyDescent="0.25">
      <c r="N62" s="4">
        <v>1.2170000000000001</v>
      </c>
      <c r="R62">
        <v>83.3</v>
      </c>
      <c r="S62" s="6">
        <v>630</v>
      </c>
      <c r="U62" t="e">
        <f t="shared" si="0"/>
        <v>#DIV/0!</v>
      </c>
      <c r="V62">
        <f t="shared" si="2"/>
        <v>425.36268921043904</v>
      </c>
    </row>
    <row r="63" spans="2:24" x14ac:dyDescent="0.25">
      <c r="B63" s="2"/>
      <c r="N63" s="4">
        <v>1.228</v>
      </c>
      <c r="R63">
        <v>83.3</v>
      </c>
      <c r="S63" s="6">
        <v>643</v>
      </c>
      <c r="U63" t="e">
        <f t="shared" si="0"/>
        <v>#DIV/0!</v>
      </c>
      <c r="V63">
        <f t="shared" si="2"/>
        <v>426.39709705142758</v>
      </c>
    </row>
    <row r="64" spans="2:24" x14ac:dyDescent="0.25">
      <c r="N64" s="4">
        <v>1.21</v>
      </c>
      <c r="R64">
        <v>85</v>
      </c>
      <c r="S64" s="6">
        <v>12.5</v>
      </c>
      <c r="U64" t="e">
        <f t="shared" si="0"/>
        <v>#DIV/0!</v>
      </c>
      <c r="V64">
        <f t="shared" si="2"/>
        <v>8.5376681920633839</v>
      </c>
    </row>
    <row r="65" spans="1:24" x14ac:dyDescent="0.25">
      <c r="N65" s="4">
        <v>1.21</v>
      </c>
      <c r="R65">
        <v>85</v>
      </c>
      <c r="S65" s="6">
        <v>13.5</v>
      </c>
      <c r="U65" t="e">
        <f t="shared" si="0"/>
        <v>#DIV/0!</v>
      </c>
      <c r="V65">
        <f t="shared" si="2"/>
        <v>9.2206816474284548</v>
      </c>
    </row>
    <row r="66" spans="1:24" x14ac:dyDescent="0.25">
      <c r="N66" s="4">
        <v>1.21</v>
      </c>
      <c r="R66">
        <v>85</v>
      </c>
      <c r="S66" s="6">
        <v>11</v>
      </c>
      <c r="U66" t="e">
        <f t="shared" si="0"/>
        <v>#DIV/0!</v>
      </c>
      <c r="V66">
        <f t="shared" si="2"/>
        <v>7.5131480090157776</v>
      </c>
    </row>
    <row r="67" spans="1:24" s="5" customFormat="1" x14ac:dyDescent="0.25">
      <c r="N67" s="4">
        <v>1.216</v>
      </c>
      <c r="R67" s="5">
        <v>84.2</v>
      </c>
      <c r="S67" s="6">
        <v>149</v>
      </c>
      <c r="U67" s="5" t="e">
        <f t="shared" si="0"/>
        <v>#DIV/0!</v>
      </c>
      <c r="V67" s="5">
        <f t="shared" si="2"/>
        <v>100.76718317174516</v>
      </c>
    </row>
    <row r="68" spans="1:24" x14ac:dyDescent="0.25">
      <c r="A68" s="1"/>
      <c r="B68" s="2"/>
      <c r="N68" s="4">
        <v>1.2250000000000001</v>
      </c>
      <c r="R68" s="5">
        <v>84.2</v>
      </c>
      <c r="S68" s="6">
        <v>151.30000000000001</v>
      </c>
      <c r="U68" s="5" t="e">
        <f t="shared" si="0"/>
        <v>#DIV/0!</v>
      </c>
      <c r="V68" s="5">
        <f t="shared" si="2"/>
        <v>100.82465639316951</v>
      </c>
    </row>
    <row r="69" spans="1:24" x14ac:dyDescent="0.25">
      <c r="N69" s="4">
        <v>1.2749999999999999</v>
      </c>
      <c r="R69" s="5">
        <v>82.3</v>
      </c>
      <c r="S69" s="6">
        <v>315</v>
      </c>
      <c r="U69" s="5" t="e">
        <f t="shared" si="0"/>
        <v>#DIV/0!</v>
      </c>
      <c r="V69" s="5">
        <f t="shared" si="2"/>
        <v>193.77162629757788</v>
      </c>
    </row>
    <row r="70" spans="1:24" x14ac:dyDescent="0.25">
      <c r="N70" s="4">
        <v>1.2749999999999999</v>
      </c>
      <c r="R70" s="5">
        <v>82.3</v>
      </c>
      <c r="S70" s="6">
        <v>313</v>
      </c>
      <c r="U70" s="5" t="e">
        <f t="shared" si="0"/>
        <v>#DIV/0!</v>
      </c>
      <c r="V70" s="5">
        <f t="shared" si="2"/>
        <v>192.54133025759324</v>
      </c>
    </row>
    <row r="71" spans="1:24" x14ac:dyDescent="0.25">
      <c r="N71" s="4">
        <v>1.28</v>
      </c>
      <c r="R71" s="5">
        <v>82.3</v>
      </c>
      <c r="S71" s="6">
        <v>310</v>
      </c>
      <c r="U71" s="5" t="e">
        <f t="shared" si="0"/>
        <v>#DIV/0!</v>
      </c>
      <c r="V71" s="5">
        <f t="shared" si="2"/>
        <v>189.208984375</v>
      </c>
    </row>
    <row r="72" spans="1:24" x14ac:dyDescent="0.25">
      <c r="N72" s="4">
        <v>1.27</v>
      </c>
      <c r="R72" s="5">
        <v>78</v>
      </c>
      <c r="S72" s="6">
        <v>12</v>
      </c>
      <c r="U72" s="5" t="e">
        <f t="shared" si="0"/>
        <v>#DIV/0!</v>
      </c>
      <c r="V72" s="5">
        <f t="shared" si="2"/>
        <v>7.4400148800297599</v>
      </c>
    </row>
    <row r="73" spans="1:24" x14ac:dyDescent="0.25">
      <c r="N73" s="4">
        <v>1.29</v>
      </c>
      <c r="R73" s="5">
        <v>78</v>
      </c>
      <c r="S73" s="6">
        <v>11</v>
      </c>
      <c r="U73" s="5" t="e">
        <f t="shared" si="0"/>
        <v>#DIV/0!</v>
      </c>
      <c r="V73" s="5">
        <f t="shared" si="2"/>
        <v>6.6101796767021206</v>
      </c>
    </row>
    <row r="74" spans="1:24" x14ac:dyDescent="0.25">
      <c r="N74" s="4">
        <v>1.28</v>
      </c>
      <c r="R74" s="5">
        <v>83.4</v>
      </c>
      <c r="S74" s="6">
        <v>660</v>
      </c>
      <c r="U74" s="5" t="e">
        <f t="shared" si="0"/>
        <v>#DIV/0!</v>
      </c>
      <c r="V74" s="5">
        <f t="shared" si="2"/>
        <v>402.83203125</v>
      </c>
    </row>
    <row r="75" spans="1:24" x14ac:dyDescent="0.25">
      <c r="N75" s="4">
        <v>1.2829999999999999</v>
      </c>
      <c r="R75" s="5">
        <v>83.4</v>
      </c>
      <c r="S75" s="6">
        <v>655</v>
      </c>
      <c r="U75" s="5" t="e">
        <f t="shared" si="0"/>
        <v>#DIV/0!</v>
      </c>
      <c r="V75" s="5">
        <f t="shared" si="2"/>
        <v>397.91287105375233</v>
      </c>
    </row>
    <row r="76" spans="1:24" x14ac:dyDescent="0.25">
      <c r="N76" s="4">
        <v>1.28</v>
      </c>
      <c r="R76" s="5">
        <v>83.4</v>
      </c>
      <c r="S76" s="6">
        <v>655</v>
      </c>
      <c r="U76" s="5" t="e">
        <f t="shared" si="0"/>
        <v>#DIV/0!</v>
      </c>
      <c r="V76" s="5">
        <f t="shared" si="2"/>
        <v>399.7802734375</v>
      </c>
    </row>
    <row r="77" spans="1:24" x14ac:dyDescent="0.25">
      <c r="N77" s="4">
        <v>1.3</v>
      </c>
      <c r="R77" s="5">
        <v>83.4</v>
      </c>
      <c r="S77" s="6">
        <v>675</v>
      </c>
      <c r="U77" s="5" t="e">
        <f t="shared" si="0"/>
        <v>#DIV/0!</v>
      </c>
      <c r="V77" s="5">
        <f t="shared" si="2"/>
        <v>399.40828402366861</v>
      </c>
      <c r="X77" t="s">
        <v>47</v>
      </c>
    </row>
    <row r="78" spans="1:24" x14ac:dyDescent="0.25">
      <c r="N78" s="4">
        <v>1.29</v>
      </c>
      <c r="R78" s="5">
        <v>83.4</v>
      </c>
      <c r="S78" s="6">
        <v>655</v>
      </c>
      <c r="U78" s="5" t="e">
        <f t="shared" si="0"/>
        <v>#DIV/0!</v>
      </c>
      <c r="V78" s="5">
        <f t="shared" si="2"/>
        <v>393.60615347635354</v>
      </c>
    </row>
    <row r="79" spans="1:24" x14ac:dyDescent="0.25">
      <c r="N79" s="4">
        <v>1.27</v>
      </c>
      <c r="R79" s="5">
        <v>83.4</v>
      </c>
      <c r="S79" s="6">
        <v>634</v>
      </c>
      <c r="U79" s="5" t="e">
        <f t="shared" si="0"/>
        <v>#DIV/0!</v>
      </c>
      <c r="V79" s="5">
        <f t="shared" si="2"/>
        <v>393.08078616157235</v>
      </c>
    </row>
    <row r="80" spans="1:24" x14ac:dyDescent="0.25">
      <c r="N80" s="4">
        <v>1.24</v>
      </c>
      <c r="R80" s="5">
        <v>83.4</v>
      </c>
      <c r="S80" s="6">
        <v>609</v>
      </c>
      <c r="U80" s="5" t="e">
        <f t="shared" si="0"/>
        <v>#DIV/0!</v>
      </c>
      <c r="V80" s="5">
        <f t="shared" si="2"/>
        <v>396.07180020811654</v>
      </c>
    </row>
    <row r="81" spans="1:22" x14ac:dyDescent="0.25">
      <c r="V81" s="5" t="e">
        <f t="shared" si="2"/>
        <v>#DIV/0!</v>
      </c>
    </row>
    <row r="82" spans="1:22" x14ac:dyDescent="0.25">
      <c r="V82" s="5" t="e">
        <f t="shared" si="2"/>
        <v>#DIV/0!</v>
      </c>
    </row>
    <row r="83" spans="1:22" x14ac:dyDescent="0.25">
      <c r="V83" s="5" t="e">
        <f t="shared" si="2"/>
        <v>#DIV/0!</v>
      </c>
    </row>
    <row r="84" spans="1:22" x14ac:dyDescent="0.25">
      <c r="V84" s="5" t="e">
        <f t="shared" si="2"/>
        <v>#DIV/0!</v>
      </c>
    </row>
    <row r="85" spans="1:22" x14ac:dyDescent="0.25">
      <c r="V85" s="5" t="e">
        <f t="shared" si="2"/>
        <v>#DIV/0!</v>
      </c>
    </row>
    <row r="86" spans="1:22" x14ac:dyDescent="0.25">
      <c r="V86" s="5" t="e">
        <f t="shared" si="2"/>
        <v>#DIV/0!</v>
      </c>
    </row>
    <row r="87" spans="1:22" x14ac:dyDescent="0.25">
      <c r="J87">
        <v>225</v>
      </c>
      <c r="V87" s="5" t="e">
        <f t="shared" si="2"/>
        <v>#DIV/0!</v>
      </c>
    </row>
    <row r="88" spans="1:22" x14ac:dyDescent="0.25">
      <c r="A88" s="1">
        <v>45093</v>
      </c>
      <c r="C88" t="s">
        <v>24</v>
      </c>
      <c r="N88" s="4">
        <v>7.71</v>
      </c>
      <c r="R88">
        <v>83.4</v>
      </c>
      <c r="S88" s="6">
        <v>17450</v>
      </c>
      <c r="V88" s="5">
        <f t="shared" si="2"/>
        <v>293.55310283106314</v>
      </c>
    </row>
    <row r="89" spans="1:22" x14ac:dyDescent="0.25">
      <c r="V89" s="5" t="e">
        <f t="shared" si="2"/>
        <v>#DIV/0!</v>
      </c>
    </row>
    <row r="90" spans="1:22" x14ac:dyDescent="0.25">
      <c r="V90" s="5" t="e">
        <f t="shared" si="2"/>
        <v>#DIV/0!</v>
      </c>
    </row>
    <row r="91" spans="1:22" x14ac:dyDescent="0.25">
      <c r="V91" s="5" t="e">
        <f t="shared" si="2"/>
        <v>#DIV/0!</v>
      </c>
    </row>
  </sheetData>
  <conditionalFormatting sqref="A1:XFD12 A13:B27 I13:XFD27 A28:XFD1048576">
    <cfRule type="expression" dxfId="4" priority="1">
      <formula>MOD(ROW(),2)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B1048576"/>
    </sheetView>
  </sheetViews>
  <sheetFormatPr baseColWidth="10" defaultRowHeight="15" x14ac:dyDescent="0.25"/>
  <cols>
    <col min="1" max="1" width="11.42578125" style="4"/>
    <col min="2" max="2" width="14.28515625" style="3" customWidth="1"/>
  </cols>
  <sheetData>
    <row r="1" spans="1:6" x14ac:dyDescent="0.25">
      <c r="A1" s="4" t="s">
        <v>17</v>
      </c>
      <c r="B1" s="3" t="s">
        <v>6</v>
      </c>
    </row>
    <row r="2" spans="1:6" x14ac:dyDescent="0.25">
      <c r="A2" s="4">
        <v>1.23</v>
      </c>
      <c r="B2" s="3">
        <v>135.69999999999999</v>
      </c>
    </row>
    <row r="3" spans="1:6" x14ac:dyDescent="0.25">
      <c r="A3" s="4">
        <v>1.26</v>
      </c>
      <c r="B3" s="3">
        <v>138.5</v>
      </c>
    </row>
    <row r="5" spans="1:6" x14ac:dyDescent="0.25">
      <c r="A5" s="4">
        <v>1.27</v>
      </c>
      <c r="B5" s="3">
        <v>140.69999999999999</v>
      </c>
    </row>
    <row r="6" spans="1:6" x14ac:dyDescent="0.25">
      <c r="A6" s="4">
        <v>1.04</v>
      </c>
      <c r="B6" s="3">
        <v>113.8</v>
      </c>
    </row>
    <row r="7" spans="1:6" x14ac:dyDescent="0.25">
      <c r="A7" s="4">
        <v>1.28</v>
      </c>
      <c r="B7" s="3">
        <v>141.5</v>
      </c>
      <c r="F7" t="s">
        <v>32</v>
      </c>
    </row>
    <row r="8" spans="1:6" x14ac:dyDescent="0.25">
      <c r="A8" s="4">
        <v>0.55000000000000004</v>
      </c>
      <c r="B8" s="3">
        <v>55.2</v>
      </c>
    </row>
    <row r="9" spans="1:6" x14ac:dyDescent="0.25">
      <c r="A9" s="4">
        <v>0.76</v>
      </c>
      <c r="B9" s="3">
        <v>81.2</v>
      </c>
    </row>
    <row r="10" spans="1:6" x14ac:dyDescent="0.25">
      <c r="A10" s="4">
        <v>0.91</v>
      </c>
      <c r="B10" s="3">
        <v>99.3</v>
      </c>
    </row>
    <row r="11" spans="1:6" x14ac:dyDescent="0.25">
      <c r="A11" s="4">
        <v>1.18</v>
      </c>
      <c r="B11" s="11">
        <v>129.6</v>
      </c>
    </row>
    <row r="12" spans="1:6" x14ac:dyDescent="0.25">
      <c r="A12" s="4">
        <v>1.17</v>
      </c>
      <c r="B12" s="3">
        <v>130.1</v>
      </c>
    </row>
    <row r="13" spans="1:6" x14ac:dyDescent="0.25">
      <c r="A13" s="4">
        <v>0.23</v>
      </c>
      <c r="B13" s="3">
        <v>18</v>
      </c>
    </row>
    <row r="14" spans="1:6" x14ac:dyDescent="0.25">
      <c r="A14" s="4">
        <v>1.32</v>
      </c>
      <c r="B14" s="3">
        <v>146.30000000000001</v>
      </c>
    </row>
    <row r="41" spans="1:1" x14ac:dyDescent="0.25">
      <c r="A41" s="16"/>
    </row>
    <row r="65" spans="2:2" x14ac:dyDescent="0.25">
      <c r="B65" s="14"/>
    </row>
  </sheetData>
  <conditionalFormatting sqref="A1:A1048576 B27:B1048576 B2:B25">
    <cfRule type="expression" dxfId="3" priority="2">
      <formula>MOD(ROW(),2)</formula>
    </cfRule>
  </conditionalFormatting>
  <conditionalFormatting sqref="B1">
    <cfRule type="expression" dxfId="2" priority="1">
      <formula>MOD(ROW(),2)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9" sqref="A9"/>
    </sheetView>
  </sheetViews>
  <sheetFormatPr baseColWidth="10" defaultRowHeight="15" x14ac:dyDescent="0.25"/>
  <cols>
    <col min="1" max="1" width="11.42578125" style="4"/>
    <col min="2" max="2" width="14.28515625" style="3" customWidth="1"/>
  </cols>
  <sheetData>
    <row r="1" spans="1:5" x14ac:dyDescent="0.25">
      <c r="A1" s="4" t="s">
        <v>17</v>
      </c>
      <c r="B1" s="3" t="s">
        <v>57</v>
      </c>
    </row>
    <row r="2" spans="1:5" x14ac:dyDescent="0.25">
      <c r="A2" s="4">
        <v>1.35</v>
      </c>
      <c r="B2" s="3">
        <v>3.83</v>
      </c>
      <c r="C2">
        <f>B2/A2</f>
        <v>2.837037037037037</v>
      </c>
      <c r="E2" s="26" t="s">
        <v>56</v>
      </c>
    </row>
    <row r="3" spans="1:5" x14ac:dyDescent="0.25">
      <c r="A3" s="4">
        <v>0.62</v>
      </c>
      <c r="B3" s="3">
        <v>1.72</v>
      </c>
      <c r="C3">
        <f t="shared" ref="C3:C8" si="0">B3/A3</f>
        <v>2.7741935483870965</v>
      </c>
    </row>
    <row r="4" spans="1:5" x14ac:dyDescent="0.25">
      <c r="A4" s="4">
        <v>0.33</v>
      </c>
      <c r="B4" s="3">
        <v>0.82</v>
      </c>
      <c r="C4">
        <f t="shared" si="0"/>
        <v>2.4848484848484844</v>
      </c>
    </row>
    <row r="5" spans="1:5" x14ac:dyDescent="0.25">
      <c r="A5" s="4">
        <v>0.82</v>
      </c>
      <c r="B5" s="3">
        <v>2.2599999999999998</v>
      </c>
      <c r="C5">
        <f t="shared" si="0"/>
        <v>2.7560975609756095</v>
      </c>
    </row>
    <row r="6" spans="1:5" x14ac:dyDescent="0.25">
      <c r="A6" s="4">
        <v>1.49</v>
      </c>
      <c r="B6" s="3">
        <v>4.2699999999999996</v>
      </c>
      <c r="C6">
        <f t="shared" si="0"/>
        <v>2.8657718120805367</v>
      </c>
    </row>
    <row r="7" spans="1:5" x14ac:dyDescent="0.25">
      <c r="A7" s="4">
        <v>1.9</v>
      </c>
      <c r="B7" s="3">
        <v>5.45</v>
      </c>
      <c r="C7">
        <f t="shared" si="0"/>
        <v>2.8684210526315792</v>
      </c>
    </row>
    <row r="8" spans="1:5" x14ac:dyDescent="0.25">
      <c r="A8" s="4">
        <v>1.4</v>
      </c>
      <c r="B8" s="3">
        <v>3.94</v>
      </c>
      <c r="C8">
        <f t="shared" si="0"/>
        <v>2.8142857142857145</v>
      </c>
    </row>
    <row r="11" spans="1:5" x14ac:dyDescent="0.25">
      <c r="B11" s="11"/>
    </row>
    <row r="41" spans="1:1" x14ac:dyDescent="0.25">
      <c r="A41" s="16"/>
    </row>
    <row r="65" spans="2:2" x14ac:dyDescent="0.25">
      <c r="B65" s="14"/>
    </row>
  </sheetData>
  <conditionalFormatting sqref="A1:A1048576 B27:B1048576 B2:B25">
    <cfRule type="expression" dxfId="1" priority="2">
      <formula>MOD(ROW(),2)</formula>
    </cfRule>
  </conditionalFormatting>
  <conditionalFormatting sqref="B1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6" sqref="I6"/>
    </sheetView>
  </sheetViews>
  <sheetFormatPr baseColWidth="10" defaultRowHeight="15" x14ac:dyDescent="0.25"/>
  <cols>
    <col min="2" max="2" width="16.5703125" customWidth="1"/>
    <col min="3" max="4" width="16" customWidth="1"/>
  </cols>
  <sheetData>
    <row r="1" spans="1:10" x14ac:dyDescent="0.25">
      <c r="A1" t="s">
        <v>51</v>
      </c>
      <c r="B1" t="s">
        <v>50</v>
      </c>
      <c r="C1" t="s">
        <v>49</v>
      </c>
      <c r="D1" t="s">
        <v>17</v>
      </c>
      <c r="E1" t="s">
        <v>48</v>
      </c>
    </row>
    <row r="2" spans="1:10" x14ac:dyDescent="0.25">
      <c r="A2">
        <v>4</v>
      </c>
      <c r="B2">
        <v>5</v>
      </c>
      <c r="C2">
        <v>156</v>
      </c>
    </row>
    <row r="3" spans="1:10" x14ac:dyDescent="0.25">
      <c r="A3">
        <v>5</v>
      </c>
      <c r="B3">
        <v>6.4</v>
      </c>
      <c r="C3">
        <v>200</v>
      </c>
      <c r="D3">
        <v>6.28</v>
      </c>
      <c r="E3">
        <v>108</v>
      </c>
    </row>
    <row r="4" spans="1:10" x14ac:dyDescent="0.25">
      <c r="A4">
        <v>6</v>
      </c>
      <c r="B4">
        <v>7.47</v>
      </c>
      <c r="D4">
        <v>7.7</v>
      </c>
      <c r="E4">
        <v>90</v>
      </c>
      <c r="G4" t="s">
        <v>52</v>
      </c>
      <c r="I4" t="s">
        <v>54</v>
      </c>
      <c r="J4" t="s">
        <v>55</v>
      </c>
    </row>
    <row r="5" spans="1:10" x14ac:dyDescent="0.25">
      <c r="A5">
        <v>10</v>
      </c>
      <c r="D5" t="s">
        <v>53</v>
      </c>
      <c r="I5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F24" sqref="F24"/>
    </sheetView>
  </sheetViews>
  <sheetFormatPr baseColWidth="10" defaultRowHeight="15" x14ac:dyDescent="0.25"/>
  <cols>
    <col min="5" max="5" width="12.5703125" customWidth="1"/>
  </cols>
  <sheetData>
    <row r="1" spans="1:5" x14ac:dyDescent="0.25">
      <c r="A1" t="s">
        <v>20</v>
      </c>
      <c r="B1" t="s">
        <v>58</v>
      </c>
      <c r="C1" t="s">
        <v>59</v>
      </c>
      <c r="D1" t="s">
        <v>48</v>
      </c>
      <c r="E1" t="s">
        <v>60</v>
      </c>
    </row>
    <row r="2" spans="1:5" x14ac:dyDescent="0.25">
      <c r="A2">
        <v>79</v>
      </c>
      <c r="B2">
        <v>1.41</v>
      </c>
      <c r="C2">
        <f>B2*2.8</f>
        <v>3.9479999999999995</v>
      </c>
      <c r="D2">
        <v>176</v>
      </c>
      <c r="E2" s="27">
        <f>D2/C2^2/10</f>
        <v>1.1291675263737608</v>
      </c>
    </row>
    <row r="3" spans="1:5" x14ac:dyDescent="0.25">
      <c r="A3">
        <v>79.2</v>
      </c>
      <c r="B3">
        <v>1.41</v>
      </c>
      <c r="C3">
        <f t="shared" ref="C3:C23" si="0">B3*2.8</f>
        <v>3.9479999999999995</v>
      </c>
      <c r="D3">
        <v>166</v>
      </c>
      <c r="E3" s="27">
        <f t="shared" ref="E3:E23" si="1">D3/C3^2/10</f>
        <v>1.06501028055707</v>
      </c>
    </row>
    <row r="4" spans="1:5" x14ac:dyDescent="0.25">
      <c r="A4">
        <v>78.8</v>
      </c>
      <c r="B4">
        <v>1.405</v>
      </c>
      <c r="C4">
        <f t="shared" si="0"/>
        <v>3.9339999999999997</v>
      </c>
      <c r="D4">
        <v>183</v>
      </c>
      <c r="E4" s="27">
        <f t="shared" si="1"/>
        <v>1.1824488917158538</v>
      </c>
    </row>
    <row r="5" spans="1:5" x14ac:dyDescent="0.25">
      <c r="A5">
        <v>78.8</v>
      </c>
      <c r="B5">
        <v>1.41</v>
      </c>
      <c r="C5">
        <f t="shared" si="0"/>
        <v>3.9479999999999995</v>
      </c>
      <c r="D5">
        <v>185.5</v>
      </c>
      <c r="E5" s="27">
        <f t="shared" si="1"/>
        <v>1.1901169098996174</v>
      </c>
    </row>
    <row r="6" spans="1:5" x14ac:dyDescent="0.25">
      <c r="A6">
        <v>78.599999999999994</v>
      </c>
      <c r="B6">
        <v>1.47</v>
      </c>
      <c r="C6">
        <f t="shared" si="0"/>
        <v>4.1159999999999997</v>
      </c>
      <c r="D6">
        <v>206</v>
      </c>
      <c r="E6" s="27">
        <f t="shared" si="1"/>
        <v>1.2159521590115987</v>
      </c>
    </row>
    <row r="7" spans="1:5" x14ac:dyDescent="0.25">
      <c r="A7">
        <v>78.599999999999994</v>
      </c>
      <c r="B7">
        <v>1.45</v>
      </c>
      <c r="C7">
        <f t="shared" si="0"/>
        <v>4.0599999999999996</v>
      </c>
      <c r="D7">
        <v>195</v>
      </c>
      <c r="E7" s="27">
        <f t="shared" si="1"/>
        <v>1.1829940061637025</v>
      </c>
    </row>
    <row r="8" spans="1:5" x14ac:dyDescent="0.25">
      <c r="A8">
        <v>78.400000000000006</v>
      </c>
      <c r="B8">
        <v>1.5</v>
      </c>
      <c r="C8">
        <f t="shared" si="0"/>
        <v>4.1999999999999993</v>
      </c>
      <c r="D8">
        <v>216</v>
      </c>
      <c r="E8" s="27">
        <f t="shared" si="1"/>
        <v>1.2244897959183678</v>
      </c>
    </row>
    <row r="9" spans="1:5" x14ac:dyDescent="0.25">
      <c r="A9">
        <v>78.400000000000006</v>
      </c>
      <c r="B9">
        <v>1.48</v>
      </c>
      <c r="C9">
        <f t="shared" si="0"/>
        <v>4.1440000000000001</v>
      </c>
      <c r="D9">
        <v>204</v>
      </c>
      <c r="E9" s="27">
        <f t="shared" si="1"/>
        <v>1.187929518045348</v>
      </c>
    </row>
    <row r="10" spans="1:5" x14ac:dyDescent="0.25">
      <c r="A10">
        <v>78.400000000000006</v>
      </c>
      <c r="B10">
        <v>1.47</v>
      </c>
      <c r="C10">
        <f t="shared" si="0"/>
        <v>4.1159999999999997</v>
      </c>
      <c r="D10">
        <v>195</v>
      </c>
      <c r="E10" s="27">
        <f t="shared" si="1"/>
        <v>1.1510226747925327</v>
      </c>
    </row>
    <row r="11" spans="1:5" x14ac:dyDescent="0.25">
      <c r="A11">
        <v>78.599999999999994</v>
      </c>
      <c r="B11">
        <v>1.41</v>
      </c>
      <c r="C11">
        <f t="shared" si="0"/>
        <v>3.9479999999999995</v>
      </c>
      <c r="D11">
        <v>150</v>
      </c>
      <c r="E11" s="27">
        <f t="shared" si="1"/>
        <v>0.96235868725036444</v>
      </c>
    </row>
    <row r="12" spans="1:5" x14ac:dyDescent="0.25">
      <c r="A12">
        <v>78.599999999999994</v>
      </c>
      <c r="B12">
        <v>1.42</v>
      </c>
      <c r="C12">
        <f t="shared" si="0"/>
        <v>3.9759999999999995</v>
      </c>
      <c r="D12">
        <v>156</v>
      </c>
      <c r="E12" s="27">
        <f t="shared" si="1"/>
        <v>0.98680614876381045</v>
      </c>
    </row>
    <row r="13" spans="1:5" x14ac:dyDescent="0.25">
      <c r="A13">
        <v>78.599999999999994</v>
      </c>
      <c r="B13">
        <v>1.5</v>
      </c>
      <c r="C13">
        <f t="shared" si="0"/>
        <v>4.1999999999999993</v>
      </c>
      <c r="D13">
        <v>200</v>
      </c>
      <c r="E13" s="27">
        <f t="shared" si="1"/>
        <v>1.1337868480725628</v>
      </c>
    </row>
    <row r="14" spans="1:5" x14ac:dyDescent="0.25">
      <c r="A14">
        <v>78.599999999999994</v>
      </c>
      <c r="B14">
        <v>1.51</v>
      </c>
      <c r="C14">
        <f t="shared" si="0"/>
        <v>4.2279999999999998</v>
      </c>
      <c r="D14">
        <v>167</v>
      </c>
      <c r="E14" s="27">
        <f t="shared" si="1"/>
        <v>0.93421430674809292</v>
      </c>
    </row>
    <row r="15" spans="1:5" x14ac:dyDescent="0.25">
      <c r="C15">
        <f t="shared" si="0"/>
        <v>0</v>
      </c>
      <c r="E15" s="27" t="e">
        <f t="shared" si="1"/>
        <v>#DIV/0!</v>
      </c>
    </row>
    <row r="16" spans="1:5" x14ac:dyDescent="0.25">
      <c r="B16">
        <v>1.53</v>
      </c>
      <c r="C16">
        <f t="shared" si="0"/>
        <v>4.2839999999999998</v>
      </c>
      <c r="D16">
        <v>197</v>
      </c>
      <c r="E16" s="27">
        <f t="shared" si="1"/>
        <v>1.0734141151013783</v>
      </c>
    </row>
    <row r="17" spans="1:5" x14ac:dyDescent="0.25">
      <c r="B17">
        <v>1.51</v>
      </c>
      <c r="C17">
        <f t="shared" si="0"/>
        <v>4.2279999999999998</v>
      </c>
      <c r="D17">
        <v>199</v>
      </c>
      <c r="E17" s="27">
        <f t="shared" si="1"/>
        <v>1.1132254313944341</v>
      </c>
    </row>
    <row r="18" spans="1:5" x14ac:dyDescent="0.25">
      <c r="B18">
        <v>1.48</v>
      </c>
      <c r="C18">
        <f t="shared" si="0"/>
        <v>4.1440000000000001</v>
      </c>
      <c r="D18">
        <v>198</v>
      </c>
      <c r="E18" s="27">
        <f t="shared" si="1"/>
        <v>1.1529904145734262</v>
      </c>
    </row>
    <row r="19" spans="1:5" x14ac:dyDescent="0.25">
      <c r="B19">
        <v>1.4450000000000001</v>
      </c>
      <c r="C19">
        <f t="shared" si="0"/>
        <v>4.0460000000000003</v>
      </c>
      <c r="D19">
        <v>178</v>
      </c>
      <c r="E19" s="27">
        <f t="shared" si="1"/>
        <v>1.0873472124449208</v>
      </c>
    </row>
    <row r="20" spans="1:5" x14ac:dyDescent="0.25">
      <c r="B20">
        <v>0.65</v>
      </c>
      <c r="C20">
        <f t="shared" si="0"/>
        <v>1.8199999999999998</v>
      </c>
      <c r="D20">
        <v>4</v>
      </c>
      <c r="E20" s="27">
        <f t="shared" si="1"/>
        <v>0.1207583625166043</v>
      </c>
    </row>
    <row r="21" spans="1:5" x14ac:dyDescent="0.25">
      <c r="A21">
        <v>78.400000000000006</v>
      </c>
      <c r="B21">
        <v>1.55</v>
      </c>
      <c r="C21">
        <f t="shared" si="0"/>
        <v>4.34</v>
      </c>
      <c r="D21">
        <v>206</v>
      </c>
      <c r="E21" s="27">
        <f t="shared" si="1"/>
        <v>1.0936736817515769</v>
      </c>
    </row>
    <row r="22" spans="1:5" x14ac:dyDescent="0.25">
      <c r="B22">
        <v>1.45</v>
      </c>
      <c r="C22">
        <f t="shared" si="0"/>
        <v>4.0599999999999996</v>
      </c>
      <c r="D22">
        <v>195</v>
      </c>
      <c r="E22" s="27">
        <f t="shared" si="1"/>
        <v>1.1829940061637025</v>
      </c>
    </row>
    <row r="23" spans="1:5" x14ac:dyDescent="0.25">
      <c r="C23">
        <f t="shared" si="0"/>
        <v>0</v>
      </c>
      <c r="E23" s="27" t="e">
        <f t="shared" si="1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Feuil1</vt:lpstr>
      <vt:lpstr>Feuil2</vt:lpstr>
      <vt:lpstr>calib glan</vt:lpstr>
      <vt:lpstr>T avant reglage</vt:lpstr>
      <vt:lpstr>mes 1506</vt:lpstr>
      <vt:lpstr>calib photod</vt:lpstr>
      <vt:lpstr>calib photod 2206</vt:lpstr>
      <vt:lpstr>mes 2206</vt:lpstr>
      <vt:lpstr>Feuil5</vt:lpstr>
      <vt:lpstr>Feuil6</vt:lpstr>
      <vt:lpstr>Feuil7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2023-06-09T09:32:25Z</dcterms:created>
  <dcterms:modified xsi:type="dcterms:W3CDTF">2023-06-26T19:18:27Z</dcterms:modified>
</cp:coreProperties>
</file>