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035" windowHeight="10545"/>
  </bookViews>
  <sheets>
    <sheet name="Sheet1" sheetId="1" r:id="rId1"/>
  </sheets>
  <calcPr calcId="145621"/>
  <customWorkbookViews>
    <customWorkbookView name="sfeller - Personal View" guid="{A1BC80BF-EE75-4040-B527-6A53C4E9F589}" mergeInterval="0" personalView="1" maximized="1" windowWidth="1157" windowHeight="543" activeSheetId="1"/>
    <customWorkbookView name="Sam Feller - Personal View" guid="{B9ABB3BB-A3A7-4480-B11C-3B1CF319E961}" mergeInterval="0" personalView="1" maximized="1" windowWidth="1282" windowHeight="718" activeSheetId="1"/>
  </customWorkbookViews>
</workbook>
</file>

<file path=xl/calcChain.xml><?xml version="1.0" encoding="utf-8"?>
<calcChain xmlns="http://schemas.openxmlformats.org/spreadsheetml/2006/main">
  <c r="X8" i="1" l="1"/>
  <c r="X5" i="1"/>
  <c r="U15" i="1" l="1"/>
  <c r="U16" i="1"/>
  <c r="U8" i="1"/>
  <c r="U9" i="1"/>
  <c r="U10" i="1"/>
  <c r="U4" i="1"/>
  <c r="U5" i="1"/>
  <c r="U6" i="1"/>
  <c r="U7" i="1"/>
  <c r="U2" i="1"/>
  <c r="U21" i="1" l="1"/>
  <c r="U17" i="1"/>
  <c r="U13" i="1"/>
</calcChain>
</file>

<file path=xl/sharedStrings.xml><?xml version="1.0" encoding="utf-8"?>
<sst xmlns="http://schemas.openxmlformats.org/spreadsheetml/2006/main" count="121" uniqueCount="82">
  <si>
    <t>ITEM NO.</t>
  </si>
  <si>
    <t>PART NUMBER</t>
  </si>
  <si>
    <t>REV</t>
  </si>
  <si>
    <t>DESCRIPTION</t>
  </si>
  <si>
    <t>QTY.</t>
  </si>
  <si>
    <t>TYPE</t>
  </si>
  <si>
    <t>DETAILED DESCRIPTION</t>
  </si>
  <si>
    <r>
      <t xml:space="preserve">REFERENCE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 xml:space="preserve">DRAWING /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PROCEDURE</t>
    </r>
  </si>
  <si>
    <r>
      <t xml:space="preserve">REFERENCE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REV</t>
    </r>
  </si>
  <si>
    <t>MATERIAL</t>
  </si>
  <si>
    <t>FINISH</t>
  </si>
  <si>
    <t>Vendor</t>
  </si>
  <si>
    <t>VendorNo</t>
  </si>
  <si>
    <t>Manufacturer</t>
  </si>
  <si>
    <r>
      <t>Manufacturer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No</t>
    </r>
  </si>
  <si>
    <t>COST</t>
  </si>
  <si>
    <r>
      <t xml:space="preserve">TOOLING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COST</t>
    </r>
  </si>
  <si>
    <t>COST NOTES</t>
  </si>
  <si>
    <t>AWK-105-0004</t>
  </si>
  <si>
    <t>A</t>
  </si>
  <si>
    <t>BOX, BACK FACE</t>
  </si>
  <si>
    <r>
      <t xml:space="preserve">BUILD TO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PRINT</t>
    </r>
  </si>
  <si>
    <t>.060" SHEET METAL, ALUMINUM</t>
  </si>
  <si>
    <t>AWK-105-0010</t>
  </si>
  <si>
    <t>POWDER COAT</t>
  </si>
  <si>
    <r>
      <t xml:space="preserve">Cost is for qty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 xml:space="preserve">100, setup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 xml:space="preserve">cost is for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 xml:space="preserve">screen print. </t>
    </r>
  </si>
  <si>
    <t>AWK-105-0002</t>
  </si>
  <si>
    <t>BOX, FRONT FACE</t>
  </si>
  <si>
    <r>
      <t xml:space="preserve">AWK-105-0010,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ARTWORK IS IN AWK-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105-0016, AWK-105-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0017</t>
    </r>
  </si>
  <si>
    <r>
      <t xml:space="preserve">POWDER COATED,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SCREEN PRINTED</t>
    </r>
  </si>
  <si>
    <t>-</t>
  </si>
  <si>
    <r>
      <t xml:space="preserve">cost is rolled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up un AWK-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105-0004</t>
    </r>
  </si>
  <si>
    <t>AWK-105-0005</t>
  </si>
  <si>
    <t>PCBA</t>
  </si>
  <si>
    <t>PRINTED CIRCUIT BOARD ASSEMBLY</t>
  </si>
  <si>
    <r>
      <t xml:space="preserve">SEE SEPERATE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 xml:space="preserve">ELECTRONICS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PACKAGE</t>
    </r>
  </si>
  <si>
    <r>
      <t>CircuitHub.c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om</t>
    </r>
  </si>
  <si>
    <r>
      <t xml:space="preserve">Cost is for qty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 xml:space="preserve">150, but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 xml:space="preserve">changes a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 xml:space="preserve">lot with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volume</t>
    </r>
  </si>
  <si>
    <t>AWK-105-0001</t>
  </si>
  <si>
    <t>VOLTMETER</t>
  </si>
  <si>
    <t>COTS</t>
  </si>
  <si>
    <t>50uA ANALOG PANEL MOUNT VOLTMETER</t>
  </si>
  <si>
    <t>NexPCB</t>
  </si>
  <si>
    <t>PM-2, 50uA</t>
  </si>
  <si>
    <r>
      <t xml:space="preserve">CHINA HOPE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SUN</t>
    </r>
  </si>
  <si>
    <t>PM-2 50uA</t>
  </si>
  <si>
    <r>
      <t xml:space="preserve">Tooling cost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 xml:space="preserve">includes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 xml:space="preserve">screenprint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 xml:space="preserve">1000 meter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scales</t>
    </r>
  </si>
  <si>
    <t>AWK-105-0018</t>
  </si>
  <si>
    <r>
      <t xml:space="preserve">PHILLIPS PAN HEAD SCREW, METRIC M2.5 x 4mm,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18-8 SS</t>
    </r>
  </si>
  <si>
    <r>
      <t xml:space="preserve">PHILLIPS PAN HEAD SCREW, METRIC M2.5 x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4mm, 18-8 SS</t>
    </r>
  </si>
  <si>
    <t>MCMASTER</t>
  </si>
  <si>
    <t>92000A102</t>
  </si>
  <si>
    <r>
      <t xml:space="preserve">min. buy is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pack of 100</t>
    </r>
  </si>
  <si>
    <t>AWK-105-0012</t>
  </si>
  <si>
    <t>NUT, METRIC M2</t>
  </si>
  <si>
    <t>91828A111</t>
  </si>
  <si>
    <r>
      <t xml:space="preserve">min. buy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pack of 100</t>
    </r>
  </si>
  <si>
    <t>AWK-105-0014</t>
  </si>
  <si>
    <t>CONTROL KNOB</t>
  </si>
  <si>
    <t xml:space="preserve">SKIRTED INSTRUMENT CONTROL KNOB, </t>
  </si>
  <si>
    <r>
      <t xml:space="preserve">DAVIES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MOLDING</t>
    </r>
  </si>
  <si>
    <t>QTY 250</t>
  </si>
  <si>
    <t>AWK-105-0019</t>
  </si>
  <si>
    <t>MAILER BOX</t>
  </si>
  <si>
    <t>CARDBOARD SHIPPING BOX</t>
  </si>
  <si>
    <t>ULINE</t>
  </si>
  <si>
    <r>
      <t xml:space="preserve">waiting for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 xml:space="preserve">samples to fill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in cost</t>
    </r>
  </si>
  <si>
    <t>AWK-105-0020</t>
  </si>
  <si>
    <t>STICKER, MAILER BOX</t>
  </si>
  <si>
    <t>4"x 6" CUSTOM PERMANENT STICKER</t>
  </si>
  <si>
    <t>AWK-105-0021</t>
  </si>
  <si>
    <t>S-462</t>
  </si>
  <si>
    <r>
      <t xml:space="preserve">cost for QTY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1000</t>
    </r>
  </si>
  <si>
    <t>EXTENDED COST</t>
  </si>
  <si>
    <t>BASIC COGS</t>
  </si>
  <si>
    <t>TOOLING COST</t>
  </si>
  <si>
    <t>MINIMUM BREAK EVEN</t>
  </si>
  <si>
    <t>reverse 10% kickstarter</t>
  </si>
  <si>
    <t>COGS @QTY150</t>
  </si>
  <si>
    <t>Actual Unit Cost</t>
  </si>
  <si>
    <t>Shipping, etc</t>
  </si>
  <si>
    <t>xtended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</si>
</sst>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Source Code Pro"/>
      <family val="2"/>
    </font>
    <font>
      <sz val="12"/>
      <color theme="1"/>
      <name val="Century Gothic"/>
      <family val="2"/>
    </font>
    <font>
      <sz val="13"/>
      <color theme="1"/>
      <name val="Century Gothic"/>
      <family val="2"/>
    </font>
    <font>
      <sz val="13"/>
      <color theme="1"/>
      <name val="SWGDT"/>
    </font>
    <font>
      <sz val="12"/>
      <color theme="1"/>
      <name val="SWGDT"/>
    </font>
    <font>
      <b/>
      <sz val="11"/>
      <color theme="1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4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09C402A-7674-4206-B8D0-05D13CDCC22A}" diskRevisions="1" revisionId="34" version="4">
  <header guid="{E09C402A-7674-4206-B8D0-05D13CDCC22A}" dateTime="2015-04-17T12:28:31" maxSheetId="2" userName="sfeller" r:id="rId4" minRId="26" maxRId="34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nc r="W1" t="inlineStr">
      <is>
        <t>Actual Unit Cost</t>
      </is>
    </nc>
  </rcc>
  <rcc rId="27" sId="1">
    <nc r="X1" t="inlineStr">
      <is>
        <t>Shipping, etc</t>
      </is>
    </nc>
  </rcc>
  <rcc rId="28" sId="1">
    <nc r="W5">
      <v>2.8</v>
    </nc>
  </rcc>
  <rm rId="29" sheetId="1" source="X1" destination="Y1" sourceSheetId="1"/>
  <rcc rId="30" sId="1">
    <nc r="X1" t="inlineStr">
      <is>
        <t>xtended Cost</t>
      </is>
    </nc>
  </rcc>
  <rcc rId="31" sId="1">
    <nc r="X5">
      <f>W5*E5</f>
    </nc>
  </rcc>
  <rcc rId="32" sId="1">
    <nc r="Y5">
      <v>850</v>
    </nc>
  </rcc>
  <rcc rId="33" sId="1">
    <nc r="W8">
      <v>1.0489999999999999</v>
    </nc>
  </rcc>
  <rcc rId="34" sId="1">
    <nc r="X8">
      <f>W8*E8</f>
    </nc>
  </rcc>
  <rcv guid="{A1BC80BF-EE75-4040-B527-6A53C4E9F58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topLeftCell="B1" zoomScale="85" zoomScaleNormal="85" workbookViewId="0">
      <selection activeCell="Y8" sqref="Y8"/>
    </sheetView>
  </sheetViews>
  <sheetFormatPr defaultRowHeight="14.25"/>
  <cols>
    <col min="1" max="1" width="8.875" bestFit="1" customWidth="1"/>
    <col min="2" max="2" width="13.375" bestFit="1" customWidth="1"/>
    <col min="3" max="3" width="4.5" bestFit="1" customWidth="1"/>
    <col min="4" max="4" width="43.5" bestFit="1" customWidth="1"/>
    <col min="5" max="5" width="5.125" bestFit="1" customWidth="1"/>
    <col min="6" max="6" width="9.5" customWidth="1"/>
    <col min="7" max="7" width="41" customWidth="1"/>
    <col min="8" max="8" width="20.625" customWidth="1"/>
    <col min="9" max="9" width="11.125" customWidth="1"/>
    <col min="10" max="10" width="10.25" customWidth="1"/>
    <col min="11" max="11" width="18.5" customWidth="1"/>
    <col min="12" max="12" width="12.5" customWidth="1"/>
    <col min="13" max="13" width="11.375" customWidth="1"/>
    <col min="14" max="15" width="13.875" customWidth="1"/>
    <col min="16" max="16" width="6.5" bestFit="1" customWidth="1"/>
    <col min="17" max="17" width="9.75" bestFit="1" customWidth="1"/>
    <col min="18" max="18" width="13.5" bestFit="1" customWidth="1"/>
    <col min="20" max="20" width="25.375" customWidth="1"/>
    <col min="21" max="21" width="10.5" customWidth="1"/>
    <col min="23" max="23" width="11.625" customWidth="1"/>
  </cols>
  <sheetData>
    <row r="1" spans="1:25" ht="5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U1" s="2" t="s">
        <v>73</v>
      </c>
      <c r="W1" t="s">
        <v>79</v>
      </c>
      <c r="X1" t="s">
        <v>81</v>
      </c>
      <c r="Y1" t="s">
        <v>80</v>
      </c>
    </row>
    <row r="2" spans="1:25" ht="101.25">
      <c r="A2" s="1">
        <v>1</v>
      </c>
      <c r="B2" s="3" t="s">
        <v>18</v>
      </c>
      <c r="C2" s="2" t="s">
        <v>19</v>
      </c>
      <c r="D2" s="1" t="s">
        <v>20</v>
      </c>
      <c r="E2" s="1">
        <v>1</v>
      </c>
      <c r="F2" s="2" t="s">
        <v>21</v>
      </c>
      <c r="G2" s="2" t="s">
        <v>22</v>
      </c>
      <c r="H2" s="2" t="s">
        <v>23</v>
      </c>
      <c r="I2" s="2" t="s">
        <v>19</v>
      </c>
      <c r="J2" s="2"/>
      <c r="K2" s="2" t="s">
        <v>24</v>
      </c>
      <c r="L2" s="2"/>
      <c r="M2" s="2"/>
      <c r="N2" s="2"/>
      <c r="O2" s="2"/>
      <c r="P2" s="2">
        <v>15.48</v>
      </c>
      <c r="Q2" s="2">
        <v>225</v>
      </c>
      <c r="R2" s="2" t="s">
        <v>25</v>
      </c>
      <c r="U2">
        <f>E2*P2</f>
        <v>15.48</v>
      </c>
    </row>
    <row r="3" spans="1:25" ht="84.75">
      <c r="A3" s="1">
        <v>2</v>
      </c>
      <c r="B3" s="3" t="s">
        <v>26</v>
      </c>
      <c r="C3" s="2" t="s">
        <v>19</v>
      </c>
      <c r="D3" s="1" t="s">
        <v>27</v>
      </c>
      <c r="E3" s="1">
        <v>1</v>
      </c>
      <c r="F3" s="2" t="s">
        <v>21</v>
      </c>
      <c r="G3" s="2" t="s">
        <v>22</v>
      </c>
      <c r="H3" s="2" t="s">
        <v>28</v>
      </c>
      <c r="I3" s="2" t="s">
        <v>19</v>
      </c>
      <c r="J3" s="2"/>
      <c r="K3" s="2" t="s">
        <v>29</v>
      </c>
      <c r="L3" s="2"/>
      <c r="M3" s="2"/>
      <c r="N3" s="2"/>
      <c r="O3" s="2"/>
      <c r="P3" s="2" t="s">
        <v>30</v>
      </c>
      <c r="Q3" s="2"/>
      <c r="R3" s="2" t="s">
        <v>31</v>
      </c>
    </row>
    <row r="4" spans="1:25" ht="102">
      <c r="A4" s="1">
        <v>3</v>
      </c>
      <c r="B4" s="3" t="s">
        <v>32</v>
      </c>
      <c r="C4" s="2" t="s">
        <v>30</v>
      </c>
      <c r="D4" s="1" t="s">
        <v>33</v>
      </c>
      <c r="E4" s="1">
        <v>1</v>
      </c>
      <c r="F4" s="2" t="s">
        <v>21</v>
      </c>
      <c r="G4" s="2" t="s">
        <v>34</v>
      </c>
      <c r="H4" s="2" t="s">
        <v>35</v>
      </c>
      <c r="I4" s="2"/>
      <c r="J4" s="2"/>
      <c r="K4" s="2" t="s">
        <v>30</v>
      </c>
      <c r="L4" s="2" t="s">
        <v>36</v>
      </c>
      <c r="M4" s="2"/>
      <c r="N4" s="2"/>
      <c r="O4" s="2"/>
      <c r="P4" s="2">
        <v>11.845000000000001</v>
      </c>
      <c r="Q4" s="2"/>
      <c r="R4" s="2" t="s">
        <v>37</v>
      </c>
      <c r="U4">
        <f t="shared" ref="U4:U10" si="0">E4*P4</f>
        <v>11.845000000000001</v>
      </c>
    </row>
    <row r="5" spans="1:25" ht="85.5">
      <c r="A5" s="1">
        <v>4</v>
      </c>
      <c r="B5" s="3" t="s">
        <v>38</v>
      </c>
      <c r="C5" s="2" t="s">
        <v>30</v>
      </c>
      <c r="D5" s="1" t="s">
        <v>39</v>
      </c>
      <c r="E5" s="1">
        <v>2</v>
      </c>
      <c r="F5" s="2" t="s">
        <v>40</v>
      </c>
      <c r="G5" s="2" t="s">
        <v>41</v>
      </c>
      <c r="H5" s="2" t="s">
        <v>30</v>
      </c>
      <c r="I5" s="2" t="s">
        <v>30</v>
      </c>
      <c r="J5" s="2"/>
      <c r="K5" s="2" t="s">
        <v>30</v>
      </c>
      <c r="L5" s="2" t="s">
        <v>42</v>
      </c>
      <c r="M5" s="2" t="s">
        <v>43</v>
      </c>
      <c r="N5" s="2" t="s">
        <v>44</v>
      </c>
      <c r="O5" s="2" t="s">
        <v>45</v>
      </c>
      <c r="P5" s="2">
        <v>3.6</v>
      </c>
      <c r="Q5" s="2">
        <v>545</v>
      </c>
      <c r="R5" s="2" t="s">
        <v>46</v>
      </c>
      <c r="U5">
        <f t="shared" si="0"/>
        <v>7.2</v>
      </c>
      <c r="W5">
        <v>2.8</v>
      </c>
      <c r="X5">
        <f>W5*E5</f>
        <v>5.6</v>
      </c>
      <c r="Y5">
        <v>850</v>
      </c>
    </row>
    <row r="6" spans="1:25" ht="51.75">
      <c r="A6" s="1">
        <v>5</v>
      </c>
      <c r="B6" s="3" t="s">
        <v>47</v>
      </c>
      <c r="C6" s="2" t="s">
        <v>30</v>
      </c>
      <c r="D6" s="1" t="s">
        <v>48</v>
      </c>
      <c r="E6" s="1">
        <v>6</v>
      </c>
      <c r="F6" s="2" t="s">
        <v>40</v>
      </c>
      <c r="G6" s="2" t="s">
        <v>49</v>
      </c>
      <c r="H6" s="2" t="s">
        <v>30</v>
      </c>
      <c r="I6" s="2" t="s">
        <v>30</v>
      </c>
      <c r="J6" s="2"/>
      <c r="K6" s="2" t="s">
        <v>30</v>
      </c>
      <c r="L6" s="2" t="s">
        <v>50</v>
      </c>
      <c r="M6" s="2" t="s">
        <v>51</v>
      </c>
      <c r="N6" s="2"/>
      <c r="O6" s="2"/>
      <c r="P6" s="2">
        <v>3.78E-2</v>
      </c>
      <c r="Q6" s="2"/>
      <c r="R6" s="2" t="s">
        <v>52</v>
      </c>
      <c r="U6">
        <f t="shared" si="0"/>
        <v>0.2268</v>
      </c>
    </row>
    <row r="7" spans="1:25" ht="34.5">
      <c r="A7" s="1">
        <v>6</v>
      </c>
      <c r="B7" s="3" t="s">
        <v>53</v>
      </c>
      <c r="C7" s="2" t="s">
        <v>30</v>
      </c>
      <c r="D7" s="1" t="s">
        <v>54</v>
      </c>
      <c r="E7" s="1">
        <v>4</v>
      </c>
      <c r="F7" s="2" t="s">
        <v>40</v>
      </c>
      <c r="G7" s="2" t="s">
        <v>54</v>
      </c>
      <c r="H7" s="2" t="s">
        <v>30</v>
      </c>
      <c r="I7" s="2" t="s">
        <v>30</v>
      </c>
      <c r="J7" s="2"/>
      <c r="K7" s="2" t="s">
        <v>30</v>
      </c>
      <c r="L7" s="2" t="s">
        <v>50</v>
      </c>
      <c r="M7" s="2" t="s">
        <v>55</v>
      </c>
      <c r="N7" s="2"/>
      <c r="O7" s="2"/>
      <c r="P7" s="2">
        <v>4.4999999999999998E-2</v>
      </c>
      <c r="Q7" s="2"/>
      <c r="R7" s="2" t="s">
        <v>56</v>
      </c>
      <c r="U7">
        <f t="shared" si="0"/>
        <v>0.18</v>
      </c>
    </row>
    <row r="8" spans="1:25" ht="34.5">
      <c r="A8" s="1">
        <v>7</v>
      </c>
      <c r="B8" s="3" t="s">
        <v>57</v>
      </c>
      <c r="C8" s="2" t="s">
        <v>30</v>
      </c>
      <c r="D8" s="1" t="s">
        <v>58</v>
      </c>
      <c r="E8" s="1">
        <v>2</v>
      </c>
      <c r="F8" s="2" t="s">
        <v>40</v>
      </c>
      <c r="G8" s="2" t="s">
        <v>59</v>
      </c>
      <c r="H8" s="2" t="s">
        <v>30</v>
      </c>
      <c r="I8" s="2" t="s">
        <v>30</v>
      </c>
      <c r="J8" s="2"/>
      <c r="K8" s="2" t="s">
        <v>30</v>
      </c>
      <c r="L8" s="2" t="s">
        <v>60</v>
      </c>
      <c r="M8" s="2">
        <v>1910</v>
      </c>
      <c r="N8" s="2"/>
      <c r="O8" s="2"/>
      <c r="P8" s="2">
        <v>1.81</v>
      </c>
      <c r="Q8" s="2"/>
      <c r="R8" s="2" t="s">
        <v>61</v>
      </c>
      <c r="U8">
        <f t="shared" si="0"/>
        <v>3.62</v>
      </c>
      <c r="W8">
        <v>1.0489999999999999</v>
      </c>
      <c r="X8">
        <f>W8*E8</f>
        <v>2.0979999999999999</v>
      </c>
    </row>
    <row r="9" spans="1:25" ht="67.5">
      <c r="A9" s="1">
        <v>8</v>
      </c>
      <c r="B9" s="3" t="s">
        <v>62</v>
      </c>
      <c r="C9" s="2" t="s">
        <v>30</v>
      </c>
      <c r="D9" s="1" t="s">
        <v>63</v>
      </c>
      <c r="E9" s="1">
        <v>1</v>
      </c>
      <c r="F9" s="2" t="s">
        <v>40</v>
      </c>
      <c r="G9" s="2" t="s">
        <v>64</v>
      </c>
      <c r="H9" s="2" t="s">
        <v>30</v>
      </c>
      <c r="I9" s="2" t="s">
        <v>30</v>
      </c>
      <c r="J9" s="2"/>
      <c r="K9" s="2" t="s">
        <v>30</v>
      </c>
      <c r="L9" s="2" t="s">
        <v>65</v>
      </c>
      <c r="M9" s="2"/>
      <c r="N9" s="2"/>
      <c r="O9" s="2"/>
      <c r="P9" s="2">
        <v>0.57999999999999996</v>
      </c>
      <c r="Q9" s="2"/>
      <c r="R9" s="2" t="s">
        <v>66</v>
      </c>
      <c r="U9">
        <f t="shared" si="0"/>
        <v>0.57999999999999996</v>
      </c>
    </row>
    <row r="10" spans="1:25" ht="50.25">
      <c r="A10" s="1">
        <v>9</v>
      </c>
      <c r="B10" s="3" t="s">
        <v>67</v>
      </c>
      <c r="C10" s="2" t="s">
        <v>19</v>
      </c>
      <c r="D10" s="1" t="s">
        <v>68</v>
      </c>
      <c r="E10" s="1">
        <v>1</v>
      </c>
      <c r="F10" s="2" t="s">
        <v>21</v>
      </c>
      <c r="G10" s="2" t="s">
        <v>69</v>
      </c>
      <c r="H10" s="2" t="s">
        <v>70</v>
      </c>
      <c r="I10" s="2" t="s">
        <v>19</v>
      </c>
      <c r="J10" s="2"/>
      <c r="K10" s="2" t="s">
        <v>30</v>
      </c>
      <c r="L10" s="2" t="s">
        <v>65</v>
      </c>
      <c r="M10" s="2" t="s">
        <v>71</v>
      </c>
      <c r="N10" s="2"/>
      <c r="O10" s="2"/>
      <c r="P10" s="2">
        <v>0.186</v>
      </c>
      <c r="Q10" s="2"/>
      <c r="R10" s="2" t="s">
        <v>72</v>
      </c>
      <c r="U10">
        <f t="shared" si="0"/>
        <v>0.186</v>
      </c>
    </row>
    <row r="13" spans="1:25" ht="15.75">
      <c r="T13" s="4" t="s">
        <v>74</v>
      </c>
      <c r="U13" s="4">
        <f>SUM(U2:U10)</f>
        <v>39.317799999999998</v>
      </c>
    </row>
    <row r="15" spans="1:25" ht="15.75">
      <c r="T15" s="4" t="s">
        <v>78</v>
      </c>
      <c r="U15" s="4">
        <f>U13*150</f>
        <v>5897.67</v>
      </c>
    </row>
    <row r="16" spans="1:25" ht="15.75">
      <c r="T16" s="4" t="s">
        <v>75</v>
      </c>
      <c r="U16" s="4">
        <f>SUM(Q2:Q10)</f>
        <v>770</v>
      </c>
    </row>
    <row r="17" spans="20:21" ht="15.75">
      <c r="T17" s="4" t="s">
        <v>77</v>
      </c>
      <c r="U17">
        <f>(SUM(U15:U16)/90)*100-SUM(U15:U16)</f>
        <v>740.85222222222274</v>
      </c>
    </row>
    <row r="21" spans="20:21" ht="15.75">
      <c r="T21" s="4" t="s">
        <v>76</v>
      </c>
      <c r="U21">
        <f>SUM(U15:U17)</f>
        <v>7408.5222222222228</v>
      </c>
    </row>
  </sheetData>
  <customSheetViews>
    <customSheetView guid="{A1BC80BF-EE75-4040-B527-6A53C4E9F589}" scale="85" topLeftCell="B1">
      <selection activeCell="Y8" sqref="Y8"/>
      <pageMargins left="0.7" right="0.7" top="0.75" bottom="0.75" header="0.3" footer="0.3"/>
      <pageSetup orientation="portrait" verticalDpi="2" r:id="rId1"/>
    </customSheetView>
    <customSheetView guid="{B9ABB3BB-A3A7-4480-B11C-3B1CF319E961}">
      <pageMargins left="0.7" right="0.7" top="0.75" bottom="0.75" header="0.3" footer="0.3"/>
      <pageSetup orientation="portrait" verticalDpi="2" r:id="rId2"/>
    </customSheetView>
  </customSheetViews>
  <pageMargins left="0.7" right="0.7" top="0.75" bottom="0.75" header="0.3" footer="0.3"/>
  <pageSetup orientation="portrait" verticalDpi="2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Feller</dc:creator>
  <cp:lastModifiedBy>sfeller</cp:lastModifiedBy>
  <dcterms:created xsi:type="dcterms:W3CDTF">2014-11-24T03:49:02Z</dcterms:created>
  <dcterms:modified xsi:type="dcterms:W3CDTF">2015-04-17T16:28:32Z</dcterms:modified>
</cp:coreProperties>
</file>