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YAH 2025\AL IMAN 2025\Buku Keuangan\"/>
    </mc:Choice>
  </mc:AlternateContent>
  <xr:revisionPtr revIDLastSave="0" documentId="13_ncr:1_{09F358AC-DC15-4CD4-BE9B-47BADCE930D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1" sheetId="48" r:id="rId1"/>
    <sheet name="Infaq Bulanan 2025" sheetId="47" r:id="rId2"/>
    <sheet name="Cek List" sheetId="49" r:id="rId3"/>
  </sheets>
  <definedNames>
    <definedName name="_xlnm._FilterDatabase" localSheetId="1" hidden="1">'Infaq Bulanan 2025'!$A$2:$T$242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49" l="1"/>
  <c r="D10" i="49"/>
  <c r="D21" i="49"/>
  <c r="B36" i="48"/>
  <c r="B35" i="48"/>
  <c r="B33" i="48"/>
  <c r="B30" i="48"/>
  <c r="B24" i="48"/>
  <c r="T4" i="47"/>
  <c r="T5" i="47"/>
  <c r="T6" i="47"/>
  <c r="T7" i="47"/>
  <c r="T8" i="47"/>
  <c r="T9" i="47"/>
  <c r="T10" i="47"/>
  <c r="T11" i="47"/>
  <c r="T12" i="47"/>
  <c r="T13" i="47"/>
  <c r="T14" i="47"/>
  <c r="T15" i="47"/>
  <c r="T16" i="47"/>
  <c r="T17" i="47"/>
  <c r="T18" i="47"/>
  <c r="T19" i="47"/>
  <c r="T20" i="47"/>
  <c r="T21" i="47"/>
  <c r="T22" i="47"/>
  <c r="T23" i="47"/>
  <c r="T24" i="47"/>
  <c r="T25" i="47"/>
  <c r="T26" i="47"/>
  <c r="T27" i="47"/>
  <c r="T28" i="47"/>
  <c r="T29" i="47"/>
  <c r="T30" i="47"/>
  <c r="T31" i="47"/>
  <c r="T32" i="47"/>
  <c r="T33" i="47"/>
  <c r="T34" i="47"/>
  <c r="T35" i="47"/>
  <c r="T36" i="47"/>
  <c r="T37" i="47"/>
  <c r="T38" i="47"/>
  <c r="T39" i="47"/>
  <c r="T40" i="47"/>
  <c r="T41" i="47"/>
  <c r="T42" i="47"/>
  <c r="T43" i="47"/>
  <c r="T44" i="47"/>
  <c r="T45" i="47"/>
  <c r="T46" i="47"/>
  <c r="T47" i="47"/>
  <c r="T48" i="47"/>
  <c r="T49" i="47"/>
  <c r="T50" i="47"/>
  <c r="T51" i="47"/>
  <c r="T52" i="47"/>
  <c r="T53" i="47"/>
  <c r="T54" i="47"/>
  <c r="T55" i="47"/>
  <c r="T56" i="47"/>
  <c r="T57" i="47"/>
  <c r="T58" i="47"/>
  <c r="T59" i="47"/>
  <c r="T60" i="47"/>
  <c r="T61" i="47"/>
  <c r="T62" i="47"/>
  <c r="T63" i="47"/>
  <c r="T64" i="47"/>
  <c r="T65" i="47"/>
  <c r="T66" i="47"/>
  <c r="T67" i="47"/>
  <c r="T68" i="47"/>
  <c r="T69" i="47"/>
  <c r="T70" i="47"/>
  <c r="T71" i="47"/>
  <c r="T72" i="47"/>
  <c r="T73" i="47"/>
  <c r="T74" i="47"/>
  <c r="T75" i="47"/>
  <c r="T76" i="47"/>
  <c r="T77" i="47"/>
  <c r="T78" i="47"/>
  <c r="T79" i="47"/>
  <c r="T80" i="47"/>
  <c r="T81" i="47"/>
  <c r="T82" i="47"/>
  <c r="T83" i="47"/>
  <c r="T84" i="47"/>
  <c r="T85" i="47"/>
  <c r="T86" i="47"/>
  <c r="T87" i="47"/>
  <c r="T88" i="47"/>
  <c r="T89" i="47"/>
  <c r="T90" i="47"/>
  <c r="T91" i="47"/>
  <c r="T92" i="47"/>
  <c r="T93" i="47"/>
  <c r="T94" i="47"/>
  <c r="T95" i="47"/>
  <c r="T96" i="47"/>
  <c r="T97" i="47"/>
  <c r="T98" i="47"/>
  <c r="T99" i="47"/>
  <c r="T100" i="47"/>
  <c r="T101" i="47"/>
  <c r="T102" i="47"/>
  <c r="T103" i="47"/>
  <c r="T104" i="47"/>
  <c r="T105" i="47"/>
  <c r="T106" i="47"/>
  <c r="T107" i="47"/>
  <c r="T108" i="47"/>
  <c r="T109" i="47"/>
  <c r="T110" i="47"/>
  <c r="T111" i="47"/>
  <c r="T112" i="47"/>
  <c r="T113" i="47"/>
  <c r="T114" i="47"/>
  <c r="T115" i="47"/>
  <c r="T116" i="47"/>
  <c r="T117" i="47"/>
  <c r="T118" i="47"/>
  <c r="T119" i="47"/>
  <c r="T120" i="47"/>
  <c r="T121" i="47"/>
  <c r="T122" i="47"/>
  <c r="T123" i="47"/>
  <c r="T124" i="47"/>
  <c r="T125" i="47"/>
  <c r="T126" i="47"/>
  <c r="T127" i="47"/>
  <c r="T128" i="47"/>
  <c r="T129" i="47"/>
  <c r="T130" i="47"/>
  <c r="T131" i="47"/>
  <c r="T132" i="47"/>
  <c r="T133" i="47"/>
  <c r="T134" i="47"/>
  <c r="T135" i="47"/>
  <c r="T136" i="47"/>
  <c r="T137" i="47"/>
  <c r="T138" i="47"/>
  <c r="T139" i="47"/>
  <c r="T140" i="47"/>
  <c r="T141" i="47"/>
  <c r="T142" i="47"/>
  <c r="T143" i="47"/>
  <c r="T144" i="47"/>
  <c r="T145" i="47"/>
  <c r="T146" i="47"/>
  <c r="T147" i="47"/>
  <c r="T148" i="47"/>
  <c r="T149" i="47"/>
  <c r="T150" i="47"/>
  <c r="T151" i="47"/>
  <c r="T152" i="47"/>
  <c r="T153" i="47"/>
  <c r="T154" i="47"/>
  <c r="T155" i="47"/>
  <c r="T156" i="47"/>
  <c r="T157" i="47"/>
  <c r="T158" i="47"/>
  <c r="T159" i="47"/>
  <c r="T160" i="47"/>
  <c r="T161" i="47"/>
  <c r="T162" i="47"/>
  <c r="T163" i="47"/>
  <c r="T164" i="47"/>
  <c r="T165" i="47"/>
  <c r="T166" i="47"/>
  <c r="T167" i="47"/>
  <c r="T168" i="47"/>
  <c r="T169" i="47"/>
  <c r="T170" i="47"/>
  <c r="T171" i="47"/>
  <c r="T172" i="47"/>
  <c r="T173" i="47"/>
  <c r="T174" i="47"/>
  <c r="T175" i="47"/>
  <c r="T176" i="47"/>
  <c r="T177" i="47"/>
  <c r="T178" i="47"/>
  <c r="T179" i="47"/>
  <c r="T180" i="47"/>
  <c r="T181" i="47"/>
  <c r="T182" i="47"/>
  <c r="T183" i="47"/>
  <c r="T184" i="47"/>
  <c r="T185" i="47"/>
  <c r="T186" i="47"/>
  <c r="T187" i="47"/>
  <c r="T188" i="47"/>
  <c r="T189" i="47"/>
  <c r="T190" i="47"/>
  <c r="T191" i="47"/>
  <c r="T192" i="47"/>
  <c r="T193" i="47"/>
  <c r="T194" i="47"/>
  <c r="T195" i="47"/>
  <c r="T196" i="47"/>
  <c r="T197" i="47"/>
  <c r="T198" i="47"/>
  <c r="T199" i="47"/>
  <c r="T200" i="47"/>
  <c r="T201" i="47"/>
  <c r="T202" i="47"/>
  <c r="T203" i="47"/>
  <c r="T204" i="47"/>
  <c r="T205" i="47"/>
  <c r="T206" i="47"/>
  <c r="T207" i="47"/>
  <c r="T208" i="47"/>
  <c r="T209" i="47"/>
  <c r="T210" i="47"/>
  <c r="T211" i="47"/>
  <c r="T212" i="47"/>
  <c r="T213" i="47"/>
  <c r="T214" i="47"/>
  <c r="T215" i="47"/>
  <c r="T216" i="47"/>
  <c r="T217" i="47"/>
  <c r="T218" i="47"/>
  <c r="T219" i="47"/>
  <c r="T220" i="47"/>
  <c r="T221" i="47"/>
  <c r="T222" i="47"/>
  <c r="T223" i="47"/>
  <c r="T224" i="47"/>
  <c r="T225" i="47"/>
  <c r="T226" i="47"/>
  <c r="T227" i="47"/>
  <c r="T228" i="47"/>
  <c r="T229" i="47"/>
  <c r="T230" i="47"/>
  <c r="T231" i="47"/>
  <c r="T232" i="47"/>
  <c r="T233" i="47"/>
  <c r="T234" i="47"/>
  <c r="T235" i="47"/>
  <c r="T236" i="47"/>
  <c r="T237" i="47"/>
  <c r="T238" i="47"/>
  <c r="T239" i="47"/>
  <c r="T240" i="47"/>
  <c r="K241" i="47"/>
  <c r="L241" i="47"/>
  <c r="M241" i="47"/>
  <c r="N241" i="47"/>
  <c r="O241" i="47"/>
  <c r="P241" i="47"/>
  <c r="Q241" i="47"/>
  <c r="R241" i="47"/>
  <c r="S241" i="47"/>
  <c r="I241" i="47"/>
  <c r="J241" i="47"/>
  <c r="H241" i="47"/>
  <c r="B29" i="48"/>
  <c r="B22" i="48"/>
  <c r="C8" i="49"/>
  <c r="C4" i="49"/>
  <c r="C7" i="49"/>
  <c r="C5" i="49"/>
  <c r="C3" i="49"/>
  <c r="C6" i="49"/>
  <c r="C9" i="49"/>
  <c r="C18" i="49"/>
  <c r="C15" i="49"/>
  <c r="C20" i="49"/>
  <c r="C17" i="49"/>
  <c r="C19" i="49"/>
  <c r="C16" i="49"/>
  <c r="C14" i="49"/>
  <c r="F9" i="49" l="1"/>
  <c r="G9" i="49" s="1"/>
  <c r="H9" i="49" s="1"/>
  <c r="F6" i="49"/>
  <c r="G6" i="49" s="1"/>
  <c r="H6" i="49" s="1"/>
  <c r="F3" i="49"/>
  <c r="G3" i="49"/>
  <c r="H3" i="49" s="1"/>
  <c r="C10" i="49"/>
  <c r="G5" i="49"/>
  <c r="H5" i="49" s="1"/>
  <c r="F5" i="49"/>
  <c r="F7" i="49"/>
  <c r="G7" i="49" s="1"/>
  <c r="H7" i="49" s="1"/>
  <c r="G4" i="49"/>
  <c r="H4" i="49" s="1"/>
  <c r="F4" i="49"/>
  <c r="F8" i="49"/>
  <c r="G8" i="49" s="1"/>
  <c r="H8" i="49" s="1"/>
  <c r="C21" i="49"/>
  <c r="F14" i="49"/>
  <c r="G16" i="49"/>
  <c r="H16" i="49" s="1"/>
  <c r="F16" i="49"/>
  <c r="F19" i="49"/>
  <c r="G19" i="49" s="1"/>
  <c r="H19" i="49" s="1"/>
  <c r="F17" i="49"/>
  <c r="G17" i="49" s="1"/>
  <c r="H17" i="49" s="1"/>
  <c r="F20" i="49"/>
  <c r="G20" i="49" s="1"/>
  <c r="H20" i="49" s="1"/>
  <c r="G15" i="49"/>
  <c r="H15" i="49" s="1"/>
  <c r="F15" i="49"/>
  <c r="F18" i="49"/>
  <c r="G18" i="49" s="1"/>
  <c r="H18" i="49" s="1"/>
  <c r="T3" i="47"/>
  <c r="F10" i="49" l="1"/>
  <c r="G10" i="49" s="1"/>
  <c r="F21" i="49"/>
  <c r="G14" i="49"/>
  <c r="H14" i="49" s="1"/>
  <c r="G21" i="49"/>
  <c r="T241" i="47"/>
</calcChain>
</file>

<file path=xl/sharedStrings.xml><?xml version="1.0" encoding="utf-8"?>
<sst xmlns="http://schemas.openxmlformats.org/spreadsheetml/2006/main" count="723" uniqueCount="329">
  <si>
    <t>Row Labels</t>
  </si>
  <si>
    <t>Grand Total</t>
  </si>
  <si>
    <t>RT</t>
  </si>
  <si>
    <t>Kurnia</t>
  </si>
  <si>
    <t>Fauzi</t>
  </si>
  <si>
    <t>(blank)</t>
  </si>
  <si>
    <t>Total</t>
  </si>
  <si>
    <t>Elly</t>
  </si>
  <si>
    <t>NO</t>
  </si>
  <si>
    <t>NAMA</t>
  </si>
  <si>
    <t>ALAMAT</t>
  </si>
  <si>
    <t>HP</t>
  </si>
  <si>
    <t>Noer Soepenan</t>
  </si>
  <si>
    <t>Sutorejo Utara</t>
  </si>
  <si>
    <t>I/</t>
  </si>
  <si>
    <t>VI/</t>
  </si>
  <si>
    <t>Bambang</t>
  </si>
  <si>
    <t>VII/</t>
  </si>
  <si>
    <t>R. Soemarsono</t>
  </si>
  <si>
    <t>Dudy Rahmat</t>
  </si>
  <si>
    <t>Sri Rochma</t>
  </si>
  <si>
    <t>Eko Subianto</t>
  </si>
  <si>
    <t>Abdul Hamid, Ibu</t>
  </si>
  <si>
    <t>Akbar Arsyad</t>
  </si>
  <si>
    <t>Kodrat Sukendro/Nur Indah B</t>
  </si>
  <si>
    <t>VIII/</t>
  </si>
  <si>
    <t>Juniati Waltien Priyatmoko, Ibu</t>
  </si>
  <si>
    <t>Sikoen, Ibu</t>
  </si>
  <si>
    <t>IX/</t>
  </si>
  <si>
    <t>Hery Susanto</t>
  </si>
  <si>
    <t>Supeni Siti Sundari, Ibu</t>
  </si>
  <si>
    <t>Abu Bakar, Drs. Ec.(RT)</t>
  </si>
  <si>
    <t>XI/</t>
  </si>
  <si>
    <t xml:space="preserve">Nurachman  </t>
  </si>
  <si>
    <t>Nurhari Pamudji</t>
  </si>
  <si>
    <t>Tjoek Soeprayitno, Ir</t>
  </si>
  <si>
    <t>Sundari Pratikno, Ibu</t>
  </si>
  <si>
    <t>Didik Wardjianto, SE</t>
  </si>
  <si>
    <t>Sutorejo Timur</t>
  </si>
  <si>
    <t>-</t>
  </si>
  <si>
    <t>Bagus P</t>
  </si>
  <si>
    <t>Tony Suharto, Ibu</t>
  </si>
  <si>
    <t>Sutorejo utara</t>
  </si>
  <si>
    <t>Soleh</t>
  </si>
  <si>
    <t>XII/</t>
  </si>
  <si>
    <t>Sugiman Efendi, Drs</t>
  </si>
  <si>
    <t>Sutorejo Selatan</t>
  </si>
  <si>
    <t>III/</t>
  </si>
  <si>
    <t>Banuarli, Ibu</t>
  </si>
  <si>
    <t>Harsono, Ibu</t>
  </si>
  <si>
    <t>Maswar Patuh P,Ibu</t>
  </si>
  <si>
    <t>Irianto</t>
  </si>
  <si>
    <t>Soleh A.</t>
  </si>
  <si>
    <t>IV/</t>
  </si>
  <si>
    <t>Rusdi, Drs</t>
  </si>
  <si>
    <t>Durianto Oesman, Ibu</t>
  </si>
  <si>
    <t>V/</t>
  </si>
  <si>
    <t>Erwin Sudarma, Ir</t>
  </si>
  <si>
    <t>Ben ......Ibu</t>
  </si>
  <si>
    <t>Yasid Yudpadmono, Drs</t>
  </si>
  <si>
    <t>Sukendro Dijahono/Sri Rahayu</t>
  </si>
  <si>
    <t>X/</t>
  </si>
  <si>
    <t>Barry Bastian ST</t>
  </si>
  <si>
    <t>Fahrul Ubadilah</t>
  </si>
  <si>
    <t>Heru Basuki</t>
  </si>
  <si>
    <t>Udi Subekti, Ir. MSc</t>
  </si>
  <si>
    <t>Agus Supaito, Ibu</t>
  </si>
  <si>
    <t>II/</t>
  </si>
  <si>
    <t>Abdul Gofar</t>
  </si>
  <si>
    <t>Muhiyin</t>
  </si>
  <si>
    <t>Bayu</t>
  </si>
  <si>
    <t>Koeswandi, Dr,Ir</t>
  </si>
  <si>
    <t>Djoko Nugroho, Drs</t>
  </si>
  <si>
    <t>Sutejo Gustoro, Drs</t>
  </si>
  <si>
    <t>Mardianis, Ibu</t>
  </si>
  <si>
    <t>Sriono Budisantosa</t>
  </si>
  <si>
    <t>IGN. Made Bukian, dr</t>
  </si>
  <si>
    <t>Yusman Adi, Ibu</t>
  </si>
  <si>
    <t>Sumiati, ny</t>
  </si>
  <si>
    <t>Saminto, ny</t>
  </si>
  <si>
    <t>Sasi Agustin Abduka, Ibu</t>
  </si>
  <si>
    <t>Poniman (RT)</t>
  </si>
  <si>
    <t>Hery Mintarso</t>
  </si>
  <si>
    <t>Harjono Hasan</t>
  </si>
  <si>
    <t>Agus Widi Pratikto, Ir</t>
  </si>
  <si>
    <t>Hartono, Ibu</t>
  </si>
  <si>
    <t>Maswar P. Priadi, Ir</t>
  </si>
  <si>
    <t>Adi Koesmen</t>
  </si>
  <si>
    <t>Sulasmono</t>
  </si>
  <si>
    <t>Sri Mulyani Asmuni, Ibu</t>
  </si>
  <si>
    <t>Zainuri Iskak , Ibu</t>
  </si>
  <si>
    <t>Samsul Anwar, dr</t>
  </si>
  <si>
    <t>Kenjeran</t>
  </si>
  <si>
    <t>Agus bejo</t>
  </si>
  <si>
    <t>Budi Tri Aseanto</t>
  </si>
  <si>
    <t>Wahyu/Endang</t>
  </si>
  <si>
    <t xml:space="preserve">Nessa PW </t>
  </si>
  <si>
    <t>Budi Harjanto, dr (DHM)</t>
  </si>
  <si>
    <t>Uuk, dr</t>
  </si>
  <si>
    <t>Widodo Lukito</t>
  </si>
  <si>
    <t>M. Zainal Arifin (RT/Sinoman)</t>
  </si>
  <si>
    <t>Yanwari</t>
  </si>
  <si>
    <t>Suyahno, Ibu</t>
  </si>
  <si>
    <t>Darsono</t>
  </si>
  <si>
    <t>Dewa</t>
  </si>
  <si>
    <t>M. Saleh</t>
  </si>
  <si>
    <t>Bagus Jaya S.</t>
  </si>
  <si>
    <t>Heru Budi Susilo</t>
  </si>
  <si>
    <t>Mochtar, drg, Ibu</t>
  </si>
  <si>
    <t>Pratomo, Ibu</t>
  </si>
  <si>
    <t>July Setiowati</t>
  </si>
  <si>
    <t>Fatchur Rozi</t>
  </si>
  <si>
    <t>Kurniadi, dr</t>
  </si>
  <si>
    <t>Purdo Utomo, Ibu</t>
  </si>
  <si>
    <t>Joko Wibowo</t>
  </si>
  <si>
    <t>Jati Purwaningsih</t>
  </si>
  <si>
    <t>Dandung</t>
  </si>
  <si>
    <t>Saiful Anwar</t>
  </si>
  <si>
    <t>Arif Heri Abiyoso</t>
  </si>
  <si>
    <t>Suwarno</t>
  </si>
  <si>
    <t>Iwan Susanto, dr, Ibu</t>
  </si>
  <si>
    <t>Hamim, dr</t>
  </si>
  <si>
    <t>Maryono</t>
  </si>
  <si>
    <t>Imam Hardjito (RT)</t>
  </si>
  <si>
    <t xml:space="preserve">Suroso </t>
  </si>
  <si>
    <t>Nurul Abidah Purnomo, Ibu</t>
  </si>
  <si>
    <t>Madramis, SH</t>
  </si>
  <si>
    <t>Muntardjo, Ibu</t>
  </si>
  <si>
    <t>Suharmadi S, Dr</t>
  </si>
  <si>
    <t>Prayogo Widodo, Drs</t>
  </si>
  <si>
    <t>Imam Suhri, Drs</t>
  </si>
  <si>
    <t>Hery Suyono, Drs</t>
  </si>
  <si>
    <t>Lilik Sutikno, ny</t>
  </si>
  <si>
    <t>Sentosa D Suwondo</t>
  </si>
  <si>
    <t>Andini Ori, Ibu</t>
  </si>
  <si>
    <t>Ninuk Sri Hendiyani, Dra</t>
  </si>
  <si>
    <t>Mulyanto Prasetijo</t>
  </si>
  <si>
    <t>R. Soenarno</t>
  </si>
  <si>
    <t>Susilo Suwarno, Drs</t>
  </si>
  <si>
    <t>Edward Kasim</t>
  </si>
  <si>
    <t>Pratikno</t>
  </si>
  <si>
    <t>Sururi Mustikho, Ibu</t>
  </si>
  <si>
    <t>Awie  Arifin, Drs</t>
  </si>
  <si>
    <t>ZZ</t>
  </si>
  <si>
    <t>Asto Budi Tjahyono, Stmt</t>
  </si>
  <si>
    <t>Agus Supriadi</t>
  </si>
  <si>
    <t>Surya Ramadhi Y</t>
  </si>
  <si>
    <t>Abdul Hanan, dr</t>
  </si>
  <si>
    <t>Soejitno, Ir</t>
  </si>
  <si>
    <t>Muchamad Bahaswan</t>
  </si>
  <si>
    <t>Suyitno</t>
  </si>
  <si>
    <t>Iwan Purnomo</t>
  </si>
  <si>
    <t>Ariadji Sugeng  Abdulah,Drs</t>
  </si>
  <si>
    <t>Arifin Idris, SE</t>
  </si>
  <si>
    <t>Moh. Zulkarnain, Ir . MM</t>
  </si>
  <si>
    <t>Ang Satrio Widiwanto</t>
  </si>
  <si>
    <t>Marwan</t>
  </si>
  <si>
    <t>Djafar Soleh, SE</t>
  </si>
  <si>
    <t>Suwignyo</t>
  </si>
  <si>
    <t>Sugiono, SE</t>
  </si>
  <si>
    <t>Dwi Santosa Atmojo, Drs</t>
  </si>
  <si>
    <t>Soeprapto, Dr. Ir.</t>
  </si>
  <si>
    <t xml:space="preserve">Soegiri, BE AIM </t>
  </si>
  <si>
    <t>Anwar, Ibu</t>
  </si>
  <si>
    <t>Abdul Jazid Basir, Ibu</t>
  </si>
  <si>
    <t>Salekan</t>
  </si>
  <si>
    <t>Efendy Wiyoto, Ibu</t>
  </si>
  <si>
    <t>Sutorejo Tengah</t>
  </si>
  <si>
    <t>NN</t>
  </si>
  <si>
    <t>Wibowo Hendrantomo, drs</t>
  </si>
  <si>
    <t>Suhartono</t>
  </si>
  <si>
    <t>O81330366719</t>
  </si>
  <si>
    <t>Budi Mulyanto/Nanik Wiji Utari</t>
  </si>
  <si>
    <t>Erna P.</t>
  </si>
  <si>
    <t>Seddy Deswanto</t>
  </si>
  <si>
    <t>Hadi Susilo, Ibu</t>
  </si>
  <si>
    <t>Sunyoto</t>
  </si>
  <si>
    <t>Sunyoto, Drs, Ibu</t>
  </si>
  <si>
    <t>Soelistyo</t>
  </si>
  <si>
    <t>Achmad Husaini</t>
  </si>
  <si>
    <t>Munawir, Ibu</t>
  </si>
  <si>
    <t>Budi Wiyono, drs</t>
  </si>
  <si>
    <t>XIII/</t>
  </si>
  <si>
    <t>Ahmad Darmawan</t>
  </si>
  <si>
    <t>RR Ruwiyati, Ibu</t>
  </si>
  <si>
    <t>Dudy Wahyudi</t>
  </si>
  <si>
    <t>Herry Jauhari, Ir</t>
  </si>
  <si>
    <t>Bambang Birana</t>
  </si>
  <si>
    <t>Eddy Rusianto, SH</t>
  </si>
  <si>
    <t>Mutadji</t>
  </si>
  <si>
    <t>Wahyu Gesang Triono</t>
  </si>
  <si>
    <t>Suharsono</t>
  </si>
  <si>
    <t>Subandi</t>
  </si>
  <si>
    <t>Bagyo</t>
  </si>
  <si>
    <t>Mahendra Wardana</t>
  </si>
  <si>
    <t xml:space="preserve">Sugiarto </t>
  </si>
  <si>
    <t>Zayd Baktir</t>
  </si>
  <si>
    <t>Sugeng Wibowo</t>
  </si>
  <si>
    <t>Hengky</t>
  </si>
  <si>
    <t>Nafa'ah Saudah, SH</t>
  </si>
  <si>
    <t>Nonot Harsono, Ibu</t>
  </si>
  <si>
    <t xml:space="preserve">H. Abdul Nasir, Ir </t>
  </si>
  <si>
    <t>Andyna H.</t>
  </si>
  <si>
    <t>Abdul Mufit</t>
  </si>
  <si>
    <t>Moh. Arif, Ibu (RT)</t>
  </si>
  <si>
    <t>Sugeng Hadisiswoyo</t>
  </si>
  <si>
    <t>M. Yusuf Musa, Ibu</t>
  </si>
  <si>
    <t>Suwarsiah, Ibu</t>
  </si>
  <si>
    <t>Wahyiningasti Efendi, Ibu</t>
  </si>
  <si>
    <t>Norman Chalid, Ibu</t>
  </si>
  <si>
    <t>Hartatie Kanti Astuti, Ibu</t>
  </si>
  <si>
    <t>Widjiati</t>
  </si>
  <si>
    <t>Wahyu Sukoco</t>
  </si>
  <si>
    <t>Iwan Ansori</t>
  </si>
  <si>
    <t>Ari Wahyudi Sahid</t>
  </si>
  <si>
    <t>Aisa Budianto, Ibu</t>
  </si>
  <si>
    <t xml:space="preserve">Budhie Santhosa, Ir </t>
  </si>
  <si>
    <t>O816534291</t>
  </si>
  <si>
    <t>Koesdiastuty Asyik</t>
  </si>
  <si>
    <t>Suyanto Warnoatmojo, Drs</t>
  </si>
  <si>
    <t>Ari TriWardani, drg,Ibu</t>
  </si>
  <si>
    <t>Yusnan</t>
  </si>
  <si>
    <t>Paramita, Ibu</t>
  </si>
  <si>
    <t>Sut. Ut. Baru</t>
  </si>
  <si>
    <t>DG</t>
  </si>
  <si>
    <t>Mudji Harto/Tisna Perwanti</t>
  </si>
  <si>
    <t>Kismi Sudiman, Ibu</t>
  </si>
  <si>
    <t>Andi Budayana, Drs (RT)</t>
  </si>
  <si>
    <t>O8883537785</t>
  </si>
  <si>
    <t>Soewono, Ir</t>
  </si>
  <si>
    <t>Sita Achadiana, Ibu</t>
  </si>
  <si>
    <t>Nur Tjahyo Heri W.</t>
  </si>
  <si>
    <t>Koesno Adi, Ibu</t>
  </si>
  <si>
    <t>Sarlan</t>
  </si>
  <si>
    <t>XIV/</t>
  </si>
  <si>
    <t>Ahmad Fandi, Ir</t>
  </si>
  <si>
    <t>Darmahusada Mas</t>
  </si>
  <si>
    <t>Taman Sutorejo Timur</t>
  </si>
  <si>
    <t>TamanSutorejo Timur</t>
  </si>
  <si>
    <t>11A</t>
  </si>
  <si>
    <t>Januari</t>
  </si>
  <si>
    <t>Pebruari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</si>
  <si>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</si>
  <si>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</si>
  <si>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</si>
  <si>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</si>
  <si>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</si>
  <si>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</si>
  <si>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</si>
  <si>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</si>
  <si>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</si>
  <si>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</si>
  <si>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Samsuria A</t>
  </si>
  <si>
    <t>Sinta</t>
  </si>
  <si>
    <t>I Ketut S</t>
  </si>
  <si>
    <t>Slamet M</t>
  </si>
  <si>
    <t>Yusman S</t>
  </si>
  <si>
    <t>Gg</t>
  </si>
  <si>
    <t>No</t>
  </si>
  <si>
    <t>Pudji R</t>
  </si>
  <si>
    <t>Ir. M Zulkarnain</t>
  </si>
  <si>
    <t>INFAQ BULANAN DARI RUMAH KE RUMAH</t>
  </si>
  <si>
    <t>Koesharyanyti</t>
  </si>
  <si>
    <t xml:space="preserve">Aris </t>
  </si>
  <si>
    <t>Indra B</t>
  </si>
  <si>
    <t>Sum of Total</t>
  </si>
  <si>
    <t>JAN SD MAR</t>
  </si>
  <si>
    <t>Bobby</t>
  </si>
  <si>
    <t>Aisyah</t>
  </si>
  <si>
    <t>Mulyati</t>
  </si>
  <si>
    <t>Faiz</t>
  </si>
  <si>
    <t>Nawangsih</t>
  </si>
  <si>
    <t>Fatchurahman</t>
  </si>
  <si>
    <t>Tri Wilujeng</t>
  </si>
  <si>
    <t>Dwi T</t>
  </si>
  <si>
    <t>Musfaridah</t>
  </si>
  <si>
    <t>Heri A</t>
  </si>
  <si>
    <t>Syamsul H</t>
  </si>
  <si>
    <t>Suksmi</t>
  </si>
  <si>
    <t>Warsito</t>
  </si>
  <si>
    <t>Sri Budiani</t>
  </si>
  <si>
    <t>M. Pantas</t>
  </si>
  <si>
    <t>Kusmawaty S.</t>
  </si>
  <si>
    <t>Ratnawati</t>
  </si>
  <si>
    <t>Soelistya</t>
  </si>
  <si>
    <t xml:space="preserve">Sutorejo Tengah </t>
  </si>
  <si>
    <t>Kumiadi</t>
  </si>
  <si>
    <t>Sri Hartutik</t>
  </si>
  <si>
    <t>Syafik</t>
  </si>
  <si>
    <t>Taufiqurahman</t>
  </si>
  <si>
    <t>Rahmad A</t>
  </si>
  <si>
    <t>Suharmadi</t>
  </si>
  <si>
    <t>Sum of Januari</t>
  </si>
  <si>
    <t>Sum of Pebruari</t>
  </si>
  <si>
    <t>Sum of Maret</t>
  </si>
  <si>
    <t>Andi R</t>
  </si>
  <si>
    <t>Count of NAMA</t>
  </si>
  <si>
    <t>Bambang M</t>
  </si>
  <si>
    <t>Sum of April</t>
  </si>
  <si>
    <t>Sum of Mei</t>
  </si>
  <si>
    <t>Sum of juni</t>
  </si>
  <si>
    <t>Sum of Juli</t>
  </si>
  <si>
    <t>Rista W</t>
  </si>
  <si>
    <t>Siti  R.</t>
  </si>
  <si>
    <t>Member</t>
  </si>
  <si>
    <t>Rutin</t>
  </si>
  <si>
    <t>Rata rata Perbulan</t>
  </si>
  <si>
    <t>Intensivikasi</t>
  </si>
  <si>
    <t>Jumlah Bulan</t>
  </si>
  <si>
    <t>Ttl Penerimaan</t>
  </si>
  <si>
    <t>Rata2</t>
  </si>
  <si>
    <t>Potensi belum tergali</t>
  </si>
  <si>
    <t>Member NE</t>
  </si>
  <si>
    <t>Tdk infaq/NE</t>
  </si>
  <si>
    <t>Asumsi perbulan</t>
  </si>
  <si>
    <t>Potensi/bulan</t>
  </si>
  <si>
    <t>Potensi/tahun</t>
  </si>
  <si>
    <t>Cfm Daftar Infaq</t>
  </si>
  <si>
    <t>Cfm Bendum</t>
  </si>
  <si>
    <t>Juni</t>
  </si>
  <si>
    <t>Bulan</t>
  </si>
  <si>
    <t>Honor</t>
  </si>
  <si>
    <t>Selisih</t>
  </si>
  <si>
    <t>Rp Honor</t>
  </si>
  <si>
    <t>Harusnya</t>
  </si>
  <si>
    <t>Cek List Infaq Rumahan Update</t>
  </si>
  <si>
    <t>Cek List Infaq Rumahan Data lama</t>
  </si>
  <si>
    <t>angka desember 24</t>
  </si>
  <si>
    <t>akan digabung dng setoran Agts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</si>
</sst>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69">
    <xf numFmtId="0" fontId="0" fillId="0" borderId="0" xfId="0"/>
    <xf numFmtId="41" fontId="0" fillId="0" borderId="0" xfId="1" applyFont="1"/>
    <xf numFmtId="0" fontId="5" fillId="2" borderId="1" xfId="0" applyFont="1" applyFill="1" applyBorder="1" applyAlignment="1">
      <alignment horizontal="right"/>
    </xf>
    <xf numFmtId="0" fontId="5" fillId="2" borderId="1" xfId="0" applyFont="1" applyFill="1" applyBorder="1"/>
    <xf numFmtId="41" fontId="8" fillId="0" borderId="0" xfId="1" applyFont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41" fontId="8" fillId="2" borderId="0" xfId="1" applyFont="1" applyFill="1"/>
    <xf numFmtId="0" fontId="5" fillId="2" borderId="1" xfId="0" applyFont="1" applyFill="1" applyBorder="1" applyAlignment="1">
      <alignment horizontal="center"/>
    </xf>
    <xf numFmtId="41" fontId="5" fillId="2" borderId="1" xfId="1" applyFont="1" applyFill="1" applyBorder="1" applyAlignment="1"/>
    <xf numFmtId="0" fontId="5" fillId="2" borderId="0" xfId="0" applyFont="1" applyFill="1"/>
    <xf numFmtId="0" fontId="5" fillId="2" borderId="1" xfId="0" applyFont="1" applyFill="1" applyBorder="1" applyAlignment="1">
      <alignment horizontal="left"/>
    </xf>
    <xf numFmtId="41" fontId="5" fillId="2" borderId="1" xfId="1" applyFont="1" applyFill="1" applyBorder="1"/>
    <xf numFmtId="41" fontId="5" fillId="2" borderId="1" xfId="0" applyNumberFormat="1" applyFont="1" applyFill="1" applyBorder="1"/>
    <xf numFmtId="0" fontId="9" fillId="2" borderId="1" xfId="0" applyFont="1" applyFill="1" applyBorder="1"/>
    <xf numFmtId="0" fontId="5" fillId="2" borderId="0" xfId="0" applyFont="1" applyFill="1" applyAlignment="1">
      <alignment horizontal="center"/>
    </xf>
    <xf numFmtId="41" fontId="5" fillId="2" borderId="0" xfId="1" applyFont="1" applyFill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41" fontId="5" fillId="3" borderId="1" xfId="1" applyFont="1" applyFill="1" applyBorder="1" applyAlignment="1"/>
    <xf numFmtId="41" fontId="4" fillId="2" borderId="1" xfId="1" applyFont="1" applyFill="1" applyBorder="1"/>
    <xf numFmtId="0" fontId="4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41" fontId="9" fillId="2" borderId="1" xfId="1" applyFont="1" applyFill="1" applyBorder="1"/>
    <xf numFmtId="0" fontId="9" fillId="2" borderId="0" xfId="0" applyFont="1" applyFill="1"/>
    <xf numFmtId="0" fontId="4" fillId="2" borderId="1" xfId="0" applyFont="1" applyFill="1" applyBorder="1" applyAlignment="1">
      <alignment horizontal="right"/>
    </xf>
    <xf numFmtId="41" fontId="10" fillId="2" borderId="1" xfId="1" applyFont="1" applyFill="1" applyBorder="1"/>
    <xf numFmtId="41" fontId="5" fillId="4" borderId="1" xfId="1" applyFont="1" applyFill="1" applyBorder="1"/>
    <xf numFmtId="41" fontId="5" fillId="5" borderId="1" xfId="1" applyFont="1" applyFill="1" applyBorder="1"/>
    <xf numFmtId="41" fontId="8" fillId="0" borderId="0" xfId="1" applyFont="1" applyAlignment="1">
      <alignment horizontal="center"/>
    </xf>
    <xf numFmtId="41" fontId="0" fillId="0" borderId="0" xfId="1" pivotButton="1" applyFont="1"/>
    <xf numFmtId="41" fontId="0" fillId="0" borderId="0" xfId="1" applyFont="1" applyAlignment="1">
      <alignment horizontal="left"/>
    </xf>
    <xf numFmtId="41" fontId="6" fillId="0" borderId="0" xfId="1" applyFont="1"/>
    <xf numFmtId="41" fontId="3" fillId="0" borderId="0" xfId="1" applyFont="1"/>
    <xf numFmtId="0" fontId="6" fillId="0" borderId="0" xfId="0" applyFont="1"/>
    <xf numFmtId="0" fontId="3" fillId="0" borderId="0" xfId="0" applyFont="1"/>
    <xf numFmtId="41" fontId="6" fillId="6" borderId="2" xfId="1" applyFont="1" applyFill="1" applyBorder="1"/>
    <xf numFmtId="41" fontId="6" fillId="6" borderId="3" xfId="1" applyFont="1" applyFill="1" applyBorder="1"/>
    <xf numFmtId="41" fontId="3" fillId="6" borderId="4" xfId="1" applyFont="1" applyFill="1" applyBorder="1"/>
    <xf numFmtId="41" fontId="3" fillId="6" borderId="5" xfId="1" applyFont="1" applyFill="1" applyBorder="1"/>
    <xf numFmtId="41" fontId="6" fillId="6" borderId="4" xfId="1" applyFont="1" applyFill="1" applyBorder="1"/>
    <xf numFmtId="41" fontId="6" fillId="6" borderId="5" xfId="1" applyFont="1" applyFill="1" applyBorder="1"/>
    <xf numFmtId="41" fontId="0" fillId="6" borderId="4" xfId="1" applyFont="1" applyFill="1" applyBorder="1"/>
    <xf numFmtId="41" fontId="0" fillId="6" borderId="5" xfId="1" applyFont="1" applyFill="1" applyBorder="1"/>
    <xf numFmtId="41" fontId="6" fillId="6" borderId="6" xfId="1" applyFont="1" applyFill="1" applyBorder="1"/>
    <xf numFmtId="41" fontId="6" fillId="6" borderId="7" xfId="1" applyFont="1" applyFill="1" applyBorder="1"/>
    <xf numFmtId="0" fontId="0" fillId="0" borderId="1" xfId="0" applyBorder="1"/>
    <xf numFmtId="41" fontId="0" fillId="0" borderId="1" xfId="1" applyFont="1" applyBorder="1"/>
    <xf numFmtId="0" fontId="2" fillId="0" borderId="0" xfId="0" applyFont="1"/>
    <xf numFmtId="0" fontId="2" fillId="0" borderId="1" xfId="0" applyFont="1" applyBorder="1"/>
    <xf numFmtId="9" fontId="0" fillId="0" borderId="1" xfId="0" applyNumberFormat="1" applyBorder="1"/>
    <xf numFmtId="41" fontId="0" fillId="0" borderId="1" xfId="0" applyNumberFormat="1" applyBorder="1"/>
    <xf numFmtId="41" fontId="9" fillId="0" borderId="1" xfId="0" applyNumberFormat="1" applyFont="1" applyBorder="1"/>
    <xf numFmtId="41" fontId="2" fillId="0" borderId="1" xfId="1" applyFont="1" applyBorder="1"/>
    <xf numFmtId="41" fontId="2" fillId="0" borderId="1" xfId="0" applyNumberFormat="1" applyFont="1" applyBorder="1"/>
    <xf numFmtId="0" fontId="0" fillId="7" borderId="1" xfId="0" applyFill="1" applyBorder="1"/>
    <xf numFmtId="41" fontId="0" fillId="7" borderId="1" xfId="1" applyFont="1" applyFill="1" applyBorder="1"/>
    <xf numFmtId="0" fontId="2" fillId="7" borderId="1" xfId="0" applyFont="1" applyFill="1" applyBorder="1"/>
    <xf numFmtId="41" fontId="0" fillId="8" borderId="0" xfId="1" applyFont="1" applyFill="1"/>
    <xf numFmtId="41" fontId="6" fillId="8" borderId="0" xfId="1" applyFont="1" applyFill="1"/>
    <xf numFmtId="41" fontId="3" fillId="8" borderId="0" xfId="1" applyFont="1" applyFill="1"/>
    <xf numFmtId="41" fontId="0" fillId="0" borderId="8" xfId="1" applyFont="1" applyFill="1" applyBorder="1"/>
    <xf numFmtId="41" fontId="9" fillId="8" borderId="1" xfId="1" applyFont="1" applyFill="1" applyBorder="1"/>
    <xf numFmtId="0" fontId="1" fillId="8" borderId="0" xfId="0" applyFont="1" applyFill="1"/>
    <xf numFmtId="41" fontId="1" fillId="0" borderId="1" xfId="0" applyNumberFormat="1" applyFont="1" applyBorder="1"/>
    <xf numFmtId="41" fontId="1" fillId="8" borderId="1" xfId="0" applyNumberFormat="1" applyFont="1" applyFill="1" applyBorder="1"/>
    <xf numFmtId="0" fontId="1" fillId="0" borderId="0" xfId="0" applyFont="1" applyBorder="1" applyAlignment="1">
      <alignment horizontal="justify" vertical="top"/>
    </xf>
  </cellXfs>
  <cellStyles count="2">
    <cellStyle name="Comma [0]" xfId="1" builtinId="6"/>
    <cellStyle name="Normal" xfId="0" builtinId="0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GA370" refreshedDate="45885.766631134262" createdVersion="7" refreshedVersion="7" minRefreshableVersion="3" recordCount="240" xr:uid="{E1A3AA18-4251-4EA8-8653-A39D2F2FFDF9}">
  <cacheSource type="worksheet">
    <worksheetSource ref="A2:T242" sheet="Infaq Bulanan 2025"/>
  </cacheSource>
  <cacheFields count="20">
    <cacheField name="NO" numFmtId="0">
      <sharedItems containsString="0" containsBlank="1" containsNumber="1" containsInteger="1" minValue="1" maxValue="236"/>
    </cacheField>
    <cacheField name="NAMA" numFmtId="0">
      <sharedItems containsBlank="1"/>
    </cacheField>
    <cacheField name="RT" numFmtId="0">
      <sharedItems containsBlank="1" containsMixedTypes="1" containsNumber="1" containsInteger="1" minValue="1" maxValue="13" count="15">
        <n v="1"/>
        <n v="2"/>
        <n v="3"/>
        <n v="4"/>
        <n v="5"/>
        <n v="6"/>
        <n v="7"/>
        <n v="8"/>
        <n v="9"/>
        <n v="10"/>
        <n v="11"/>
        <n v="12"/>
        <n v="13"/>
        <s v="DG"/>
        <m/>
      </sharedItems>
    </cacheField>
    <cacheField name="ALAMAT" numFmtId="0">
      <sharedItems containsBlank="1"/>
    </cacheField>
    <cacheField name="Gg" numFmtId="0">
      <sharedItems containsBlank="1"/>
    </cacheField>
    <cacheField name="No2" numFmtId="0">
      <sharedItems containsBlank="1" containsMixedTypes="1" containsNumber="1" containsInteger="1" minValue="1" maxValue="66"/>
    </cacheField>
    <cacheField name="HP" numFmtId="0">
      <sharedItems containsBlank="1" containsMixedTypes="1" containsNumber="1" containsInteger="1" minValue="2024" maxValue="8179693882"/>
    </cacheField>
    <cacheField name="Januari" numFmtId="0">
      <sharedItems containsString="0" containsBlank="1" containsNumber="1" containsInteger="1" minValue="0" maxValue="7710000"/>
    </cacheField>
    <cacheField name="Pebruari" numFmtId="41">
      <sharedItems containsString="0" containsBlank="1" containsNumber="1" containsInteger="1" minValue="5000" maxValue="3410000"/>
    </cacheField>
    <cacheField name="Maret" numFmtId="41">
      <sharedItems containsString="0" containsBlank="1" containsNumber="1" containsInteger="1" minValue="0" maxValue="4910000"/>
    </cacheField>
    <cacheField name="April" numFmtId="41">
      <sharedItems containsString="0" containsBlank="1" containsNumber="1" containsInteger="1" minValue="0" maxValue="3760000"/>
    </cacheField>
    <cacheField name="Mei" numFmtId="41">
      <sharedItems containsString="0" containsBlank="1" containsNumber="1" containsInteger="1" minValue="0" maxValue="4820000"/>
    </cacheField>
    <cacheField name="juni" numFmtId="41">
      <sharedItems containsString="0" containsBlank="1" containsNumber="1" containsInteger="1" minValue="5000" maxValue="3640000"/>
    </cacheField>
    <cacheField name="Juli" numFmtId="41">
      <sharedItems containsString="0" containsBlank="1" containsNumber="1" containsInteger="1" minValue="5000" maxValue="5025000"/>
    </cacheField>
    <cacheField name="Agustus" numFmtId="41">
      <sharedItems containsString="0" containsBlank="1" containsNumber="1" containsInteger="1" minValue="0" maxValue="0"/>
    </cacheField>
    <cacheField name="September" numFmtId="41">
      <sharedItems containsString="0" containsBlank="1" containsNumber="1" containsInteger="1" minValue="0" maxValue="0"/>
    </cacheField>
    <cacheField name="Oktober" numFmtId="41">
      <sharedItems containsString="0" containsBlank="1" containsNumber="1" containsInteger="1" minValue="0" maxValue="0"/>
    </cacheField>
    <cacheField name="Nopember" numFmtId="41">
      <sharedItems containsString="0" containsBlank="1" containsNumber="1" containsInteger="1" minValue="0" maxValue="0"/>
    </cacheField>
    <cacheField name="Desember" numFmtId="41">
      <sharedItems containsString="0" containsBlank="1" containsNumber="1" containsInteger="1" minValue="0" maxValue="0"/>
    </cacheField>
    <cacheField name="Total" numFmtId="0">
      <sharedItems containsString="0" containsBlank="1" containsNumber="1" containsInteger="1" minValue="0" maxValue="3327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n v="1"/>
    <s v="Abdul Hamid, Ibu"/>
    <x v="0"/>
    <s v="Sutorejo Utara"/>
    <s v="VI/"/>
    <n v="25"/>
    <m/>
    <m/>
    <m/>
    <m/>
    <m/>
    <m/>
    <m/>
    <m/>
    <m/>
    <m/>
    <m/>
    <m/>
    <m/>
    <n v="0"/>
  </r>
  <r>
    <n v="2"/>
    <s v="Akbar Arsyad"/>
    <x v="0"/>
    <s v="Sutorejo Utara"/>
    <s v="VI/"/>
    <n v="25"/>
    <m/>
    <m/>
    <m/>
    <m/>
    <m/>
    <m/>
    <m/>
    <m/>
    <m/>
    <m/>
    <m/>
    <m/>
    <m/>
    <n v="0"/>
  </r>
  <r>
    <n v="3"/>
    <s v="Aris "/>
    <x v="0"/>
    <m/>
    <m/>
    <m/>
    <m/>
    <n v="400000"/>
    <n v="400000"/>
    <n v="400000"/>
    <n v="400000"/>
    <n v="400000"/>
    <n v="400000"/>
    <n v="400000"/>
    <m/>
    <m/>
    <m/>
    <m/>
    <m/>
    <n v="2800000"/>
  </r>
  <r>
    <n v="4"/>
    <s v="Bambang"/>
    <x v="0"/>
    <s v="Sutorejo Utara"/>
    <s v="VII/"/>
    <n v="22"/>
    <n v="817332032"/>
    <m/>
    <m/>
    <m/>
    <m/>
    <m/>
    <m/>
    <m/>
    <m/>
    <m/>
    <m/>
    <m/>
    <m/>
    <n v="0"/>
  </r>
  <r>
    <n v="5"/>
    <s v="Dudy Rahmat"/>
    <x v="0"/>
    <s v="Sutorejo Utara"/>
    <s v="VII/"/>
    <n v="1"/>
    <m/>
    <m/>
    <m/>
    <m/>
    <m/>
    <m/>
    <m/>
    <m/>
    <m/>
    <m/>
    <m/>
    <m/>
    <m/>
    <n v="0"/>
  </r>
  <r>
    <n v="6"/>
    <s v="Eko Subianto"/>
    <x v="0"/>
    <s v="Sutorejo Utara"/>
    <s v="VII/"/>
    <n v="4"/>
    <m/>
    <m/>
    <m/>
    <m/>
    <m/>
    <m/>
    <m/>
    <m/>
    <m/>
    <m/>
    <m/>
    <m/>
    <m/>
    <n v="0"/>
  </r>
  <r>
    <n v="7"/>
    <s v="Fauzi"/>
    <x v="0"/>
    <s v="Sutorejo Utara"/>
    <s v="VI/"/>
    <n v="11"/>
    <m/>
    <n v="100000"/>
    <n v="100000"/>
    <n v="100000"/>
    <n v="100000"/>
    <n v="100000"/>
    <m/>
    <m/>
    <m/>
    <m/>
    <m/>
    <m/>
    <m/>
    <n v="500000"/>
  </r>
  <r>
    <n v="8"/>
    <s v="Kurnia"/>
    <x v="0"/>
    <m/>
    <m/>
    <m/>
    <m/>
    <n v="50000"/>
    <n v="50000"/>
    <n v="50000"/>
    <n v="50000"/>
    <n v="50000"/>
    <n v="50000"/>
    <n v="50000"/>
    <m/>
    <m/>
    <m/>
    <m/>
    <m/>
    <n v="350000"/>
  </r>
  <r>
    <n v="9"/>
    <s v="Noer Soepenan"/>
    <x v="0"/>
    <s v="Sutorejo Utara"/>
    <s v="I/"/>
    <n v="25"/>
    <m/>
    <m/>
    <m/>
    <m/>
    <m/>
    <m/>
    <m/>
    <m/>
    <m/>
    <m/>
    <m/>
    <m/>
    <m/>
    <n v="0"/>
  </r>
  <r>
    <n v="10"/>
    <s v="R. Soemarsono"/>
    <x v="0"/>
    <s v="Sutorejo Utara"/>
    <s v="VII/"/>
    <n v="25"/>
    <m/>
    <n v="40000"/>
    <m/>
    <n v="40000"/>
    <m/>
    <n v="40000"/>
    <m/>
    <n v="40000"/>
    <m/>
    <m/>
    <m/>
    <m/>
    <m/>
    <n v="160000"/>
  </r>
  <r>
    <n v="11"/>
    <s v="Sri Rochma"/>
    <x v="0"/>
    <s v="Sutorejo Utara"/>
    <s v="VII/"/>
    <n v="7"/>
    <m/>
    <m/>
    <m/>
    <m/>
    <m/>
    <m/>
    <m/>
    <m/>
    <m/>
    <m/>
    <m/>
    <m/>
    <m/>
    <n v="0"/>
  </r>
  <r>
    <n v="12"/>
    <s v="Yusman S"/>
    <x v="0"/>
    <m/>
    <m/>
    <m/>
    <m/>
    <m/>
    <m/>
    <n v="100000"/>
    <n v="100000"/>
    <n v="100000"/>
    <n v="100000"/>
    <n v="100000"/>
    <m/>
    <m/>
    <m/>
    <m/>
    <m/>
    <n v="500000"/>
  </r>
  <r>
    <n v="13"/>
    <s v="Elly"/>
    <x v="1"/>
    <m/>
    <m/>
    <m/>
    <m/>
    <m/>
    <m/>
    <n v="60000"/>
    <m/>
    <m/>
    <m/>
    <n v="100000"/>
    <m/>
    <m/>
    <m/>
    <m/>
    <m/>
    <n v="160000"/>
  </r>
  <r>
    <n v="14"/>
    <s v="Hery Susanto"/>
    <x v="1"/>
    <s v="Sutorejo Utara"/>
    <s v="IX/"/>
    <n v="17"/>
    <m/>
    <n v="50000"/>
    <m/>
    <n v="50000"/>
    <m/>
    <n v="50000"/>
    <m/>
    <n v="25000"/>
    <m/>
    <m/>
    <m/>
    <m/>
    <m/>
    <n v="175000"/>
  </r>
  <r>
    <n v="15"/>
    <s v="I Ketut S"/>
    <x v="1"/>
    <m/>
    <m/>
    <m/>
    <m/>
    <m/>
    <m/>
    <m/>
    <m/>
    <m/>
    <m/>
    <m/>
    <m/>
    <m/>
    <m/>
    <m/>
    <m/>
    <n v="0"/>
  </r>
  <r>
    <n v="16"/>
    <s v="Juniati Waltien Priyatmoko, Ibu"/>
    <x v="1"/>
    <s v="Sutorejo Utara"/>
    <s v="VIII/"/>
    <n v="32"/>
    <m/>
    <n v="10000"/>
    <n v="10000"/>
    <n v="10000"/>
    <n v="10000"/>
    <n v="10000"/>
    <n v="10000"/>
    <n v="10000"/>
    <m/>
    <m/>
    <m/>
    <m/>
    <m/>
    <n v="70000"/>
  </r>
  <r>
    <n v="17"/>
    <s v="Kodrat Sukendro/Nur Indah B"/>
    <x v="1"/>
    <s v="Sutorejo Utara"/>
    <s v="VIII/"/>
    <n v="4"/>
    <m/>
    <n v="25000"/>
    <n v="25000"/>
    <n v="25000"/>
    <n v="25000"/>
    <n v="25000"/>
    <n v="25000"/>
    <n v="25000"/>
    <m/>
    <m/>
    <m/>
    <m/>
    <m/>
    <n v="175000"/>
  </r>
  <r>
    <n v="18"/>
    <s v="Samsuria A"/>
    <x v="1"/>
    <m/>
    <m/>
    <m/>
    <m/>
    <n v="120000"/>
    <m/>
    <m/>
    <m/>
    <m/>
    <m/>
    <m/>
    <m/>
    <m/>
    <m/>
    <m/>
    <m/>
    <n v="120000"/>
  </r>
  <r>
    <n v="19"/>
    <s v="Sikoen, Ibu"/>
    <x v="1"/>
    <s v="Sutorejo Utara"/>
    <s v="IX/"/>
    <n v="1"/>
    <m/>
    <m/>
    <m/>
    <m/>
    <m/>
    <m/>
    <m/>
    <m/>
    <m/>
    <m/>
    <m/>
    <m/>
    <m/>
    <n v="0"/>
  </r>
  <r>
    <n v="20"/>
    <s v="Sinta"/>
    <x v="1"/>
    <m/>
    <m/>
    <m/>
    <m/>
    <m/>
    <m/>
    <m/>
    <m/>
    <m/>
    <m/>
    <m/>
    <m/>
    <m/>
    <m/>
    <m/>
    <m/>
    <n v="0"/>
  </r>
  <r>
    <n v="21"/>
    <s v="Slamet M"/>
    <x v="1"/>
    <m/>
    <m/>
    <m/>
    <m/>
    <n v="200000"/>
    <m/>
    <m/>
    <m/>
    <m/>
    <m/>
    <m/>
    <m/>
    <m/>
    <m/>
    <m/>
    <m/>
    <n v="200000"/>
  </r>
  <r>
    <n v="22"/>
    <s v="Supeni Siti Sundari, Ibu"/>
    <x v="1"/>
    <s v="Sutorejo Utara"/>
    <s v="VIII/"/>
    <n v="17"/>
    <m/>
    <m/>
    <m/>
    <m/>
    <m/>
    <m/>
    <m/>
    <m/>
    <m/>
    <m/>
    <m/>
    <m/>
    <m/>
    <n v="0"/>
  </r>
  <r>
    <n v="23"/>
    <s v="Abu Bakar, Drs. Ec.(RT)"/>
    <x v="2"/>
    <s v="Sutorejo Utara"/>
    <s v="XI/"/>
    <n v="3"/>
    <m/>
    <n v="100000"/>
    <m/>
    <m/>
    <m/>
    <n v="100000"/>
    <m/>
    <m/>
    <m/>
    <m/>
    <m/>
    <m/>
    <m/>
    <n v="200000"/>
  </r>
  <r>
    <n v="24"/>
    <s v="Bagus P"/>
    <x v="2"/>
    <s v="Sutorejo Utara"/>
    <s v="XI/"/>
    <n v="10"/>
    <m/>
    <n v="20000"/>
    <n v="20000"/>
    <n v="200000"/>
    <m/>
    <m/>
    <m/>
    <m/>
    <m/>
    <m/>
    <m/>
    <m/>
    <m/>
    <n v="240000"/>
  </r>
  <r>
    <n v="25"/>
    <s v="Didik Wardjianto, SE"/>
    <x v="2"/>
    <s v="Sutorejo Timur"/>
    <s v="-"/>
    <n v="32"/>
    <m/>
    <n v="150000"/>
    <n v="150000"/>
    <n v="150000"/>
    <n v="150000"/>
    <n v="150000"/>
    <n v="150000"/>
    <n v="150000"/>
    <m/>
    <m/>
    <m/>
    <m/>
    <m/>
    <n v="1050000"/>
  </r>
  <r>
    <n v="26"/>
    <s v="Indra B"/>
    <x v="2"/>
    <m/>
    <m/>
    <m/>
    <m/>
    <m/>
    <m/>
    <n v="30000"/>
    <n v="10000"/>
    <n v="20000"/>
    <m/>
    <m/>
    <m/>
    <m/>
    <m/>
    <m/>
    <m/>
    <n v="60000"/>
  </r>
  <r>
    <n v="27"/>
    <s v="Ir. M Zulkarnain"/>
    <x v="2"/>
    <m/>
    <m/>
    <m/>
    <m/>
    <n v="150000"/>
    <m/>
    <m/>
    <m/>
    <m/>
    <m/>
    <n v="150000"/>
    <m/>
    <m/>
    <m/>
    <m/>
    <m/>
    <n v="300000"/>
  </r>
  <r>
    <n v="28"/>
    <s v="Koesharyanyti"/>
    <x v="2"/>
    <m/>
    <m/>
    <m/>
    <m/>
    <n v="50000"/>
    <n v="50000"/>
    <n v="50000"/>
    <n v="50000"/>
    <n v="50000"/>
    <n v="50000"/>
    <n v="50000"/>
    <m/>
    <m/>
    <m/>
    <m/>
    <m/>
    <n v="350000"/>
  </r>
  <r>
    <n v="29"/>
    <s v="Nurachman  "/>
    <x v="2"/>
    <s v="Sutorejo Utara"/>
    <s v="XI/"/>
    <n v="5"/>
    <m/>
    <n v="100000"/>
    <n v="100000"/>
    <n v="100000"/>
    <n v="100000"/>
    <n v="100000"/>
    <n v="100000"/>
    <n v="100000"/>
    <m/>
    <m/>
    <m/>
    <m/>
    <m/>
    <n v="700000"/>
  </r>
  <r>
    <n v="30"/>
    <s v="Nurhari Pamudji"/>
    <x v="2"/>
    <s v="Sutorejo Utara"/>
    <s v="XI/"/>
    <n v="18"/>
    <m/>
    <m/>
    <m/>
    <m/>
    <m/>
    <m/>
    <m/>
    <m/>
    <m/>
    <m/>
    <m/>
    <m/>
    <m/>
    <n v="0"/>
  </r>
  <r>
    <n v="31"/>
    <s v="Pudji R"/>
    <x v="2"/>
    <m/>
    <m/>
    <m/>
    <m/>
    <n v="70000"/>
    <n v="70000"/>
    <n v="70000"/>
    <n v="70000"/>
    <n v="70000"/>
    <n v="70000"/>
    <n v="70000"/>
    <m/>
    <m/>
    <m/>
    <m/>
    <m/>
    <n v="490000"/>
  </r>
  <r>
    <n v="32"/>
    <s v="Soleh"/>
    <x v="2"/>
    <s v="Sutorejo Utara"/>
    <s v="XII/"/>
    <n v="2"/>
    <m/>
    <n v="140000"/>
    <m/>
    <m/>
    <m/>
    <n v="140000"/>
    <m/>
    <m/>
    <m/>
    <m/>
    <m/>
    <m/>
    <m/>
    <n v="280000"/>
  </r>
  <r>
    <n v="33"/>
    <s v="Sundari Pratikno, Ibu"/>
    <x v="2"/>
    <s v="Sutorejo Utara"/>
    <s v="XI/"/>
    <n v="30"/>
    <m/>
    <m/>
    <m/>
    <m/>
    <m/>
    <m/>
    <m/>
    <m/>
    <m/>
    <m/>
    <m/>
    <m/>
    <m/>
    <n v="0"/>
  </r>
  <r>
    <n v="34"/>
    <s v="Tjoek Soeprayitno, Ir"/>
    <x v="2"/>
    <s v="Sutorejo Utara"/>
    <s v="XI/"/>
    <n v="10"/>
    <m/>
    <n v="50000"/>
    <n v="50000"/>
    <n v="50000"/>
    <n v="50000"/>
    <n v="50000"/>
    <n v="50000"/>
    <n v="50000"/>
    <m/>
    <m/>
    <m/>
    <m/>
    <m/>
    <n v="350000"/>
  </r>
  <r>
    <n v="35"/>
    <s v="Tony Suharto, Ibu"/>
    <x v="2"/>
    <s v="Sutorejo Utara"/>
    <s v="XI/"/>
    <n v="6"/>
    <m/>
    <m/>
    <m/>
    <m/>
    <m/>
    <m/>
    <m/>
    <m/>
    <m/>
    <m/>
    <m/>
    <m/>
    <m/>
    <n v="0"/>
  </r>
  <r>
    <n v="36"/>
    <s v="Aisyah"/>
    <x v="3"/>
    <m/>
    <m/>
    <m/>
    <m/>
    <n v="30000"/>
    <m/>
    <n v="15000"/>
    <n v="15000"/>
    <n v="30000"/>
    <m/>
    <n v="15000"/>
    <m/>
    <m/>
    <m/>
    <m/>
    <m/>
    <n v="105000"/>
  </r>
  <r>
    <m/>
    <s v="Bambang M"/>
    <x v="3"/>
    <m/>
    <m/>
    <m/>
    <m/>
    <m/>
    <m/>
    <m/>
    <n v="80000"/>
    <n v="20000"/>
    <m/>
    <m/>
    <m/>
    <m/>
    <m/>
    <m/>
    <m/>
    <n v="100000"/>
  </r>
  <r>
    <n v="37"/>
    <s v="Banuarli, Ibu"/>
    <x v="3"/>
    <s v="Sutorejo Selatan"/>
    <s v="III/"/>
    <n v="5"/>
    <m/>
    <n v="55000"/>
    <n v="55000"/>
    <n v="35000"/>
    <n v="55000"/>
    <n v="55000"/>
    <n v="55000"/>
    <m/>
    <m/>
    <m/>
    <m/>
    <m/>
    <m/>
    <n v="310000"/>
  </r>
  <r>
    <n v="38"/>
    <s v="Barry Bastian ST"/>
    <x v="3"/>
    <s v="Sutorejo Selatan"/>
    <s v="IV/"/>
    <n v="21"/>
    <m/>
    <n v="10000"/>
    <n v="20000"/>
    <m/>
    <n v="20000"/>
    <m/>
    <n v="20000"/>
    <m/>
    <m/>
    <m/>
    <m/>
    <m/>
    <m/>
    <n v="70000"/>
  </r>
  <r>
    <n v="39"/>
    <s v="Ben ......Ibu"/>
    <x v="3"/>
    <s v="Sutorejo Selatan"/>
    <s v="VI/"/>
    <n v="19"/>
    <m/>
    <m/>
    <m/>
    <m/>
    <m/>
    <m/>
    <m/>
    <m/>
    <m/>
    <m/>
    <m/>
    <m/>
    <m/>
    <n v="0"/>
  </r>
  <r>
    <n v="40"/>
    <s v="Bobby"/>
    <x v="3"/>
    <m/>
    <m/>
    <m/>
    <m/>
    <n v="50000"/>
    <n v="50000"/>
    <n v="50000"/>
    <n v="50000"/>
    <n v="50000"/>
    <n v="50000"/>
    <m/>
    <m/>
    <m/>
    <m/>
    <m/>
    <m/>
    <n v="300000"/>
  </r>
  <r>
    <n v="41"/>
    <s v="Durianto Oesman, Ibu"/>
    <x v="3"/>
    <s v="Sutorejo Selatan"/>
    <s v="V/"/>
    <n v="2"/>
    <m/>
    <m/>
    <m/>
    <n v="100000"/>
    <m/>
    <n v="100000"/>
    <m/>
    <n v="300000"/>
    <m/>
    <m/>
    <m/>
    <m/>
    <m/>
    <n v="500000"/>
  </r>
  <r>
    <n v="42"/>
    <s v="Erwin Sudarma, Ir"/>
    <x v="3"/>
    <s v="Sutorejo Selatan"/>
    <s v="VI/"/>
    <n v="3"/>
    <m/>
    <n v="120000"/>
    <m/>
    <m/>
    <m/>
    <m/>
    <m/>
    <m/>
    <m/>
    <m/>
    <m/>
    <m/>
    <m/>
    <n v="120000"/>
  </r>
  <r>
    <n v="43"/>
    <s v="Fahrul Ubadilah"/>
    <x v="3"/>
    <s v="Sutorejo Selatan"/>
    <s v="IV/"/>
    <n v="21"/>
    <m/>
    <n v="20000"/>
    <m/>
    <n v="20000"/>
    <m/>
    <n v="20000"/>
    <m/>
    <n v="20000"/>
    <m/>
    <m/>
    <m/>
    <m/>
    <m/>
    <n v="80000"/>
  </r>
  <r>
    <n v="44"/>
    <s v="Harsono, Ibu"/>
    <x v="3"/>
    <s v="Sutorejo Selatan"/>
    <s v="III/"/>
    <n v="9"/>
    <m/>
    <m/>
    <m/>
    <m/>
    <m/>
    <m/>
    <m/>
    <m/>
    <m/>
    <m/>
    <m/>
    <m/>
    <m/>
    <n v="0"/>
  </r>
  <r>
    <n v="45"/>
    <s v="Heru Basuki"/>
    <x v="3"/>
    <s v="Sutorejo Selatan"/>
    <m/>
    <m/>
    <m/>
    <m/>
    <m/>
    <m/>
    <m/>
    <m/>
    <m/>
    <m/>
    <m/>
    <m/>
    <m/>
    <m/>
    <m/>
    <n v="0"/>
  </r>
  <r>
    <n v="46"/>
    <s v="Irianto"/>
    <x v="3"/>
    <s v="Sutorejo Selatan"/>
    <s v="III/"/>
    <n v="51"/>
    <m/>
    <m/>
    <m/>
    <m/>
    <m/>
    <m/>
    <m/>
    <m/>
    <m/>
    <m/>
    <m/>
    <m/>
    <m/>
    <n v="0"/>
  </r>
  <r>
    <n v="47"/>
    <s v="Maswar Patuh P,Ibu"/>
    <x v="3"/>
    <s v="Sutorejo Selatan"/>
    <s v="III/"/>
    <n v="15"/>
    <m/>
    <m/>
    <m/>
    <m/>
    <m/>
    <m/>
    <m/>
    <m/>
    <m/>
    <m/>
    <m/>
    <m/>
    <m/>
    <n v="0"/>
  </r>
  <r>
    <n v="48"/>
    <s v="Mulyati"/>
    <x v="3"/>
    <m/>
    <m/>
    <m/>
    <m/>
    <n v="120000"/>
    <m/>
    <m/>
    <m/>
    <m/>
    <m/>
    <m/>
    <m/>
    <m/>
    <m/>
    <m/>
    <m/>
    <n v="120000"/>
  </r>
  <r>
    <n v="49"/>
    <s v="Rusdi, Drs"/>
    <x v="3"/>
    <s v="Sutorejo Selatan"/>
    <s v="IV/"/>
    <n v="21"/>
    <m/>
    <n v="20000"/>
    <m/>
    <n v="20000"/>
    <m/>
    <n v="20000"/>
    <m/>
    <n v="20000"/>
    <m/>
    <m/>
    <m/>
    <m/>
    <m/>
    <n v="80000"/>
  </r>
  <r>
    <n v="50"/>
    <s v="Soleh A."/>
    <x v="3"/>
    <s v="Sutorejo Selatan"/>
    <s v="IV/"/>
    <n v="15"/>
    <m/>
    <m/>
    <m/>
    <m/>
    <m/>
    <m/>
    <m/>
    <m/>
    <m/>
    <m/>
    <m/>
    <m/>
    <m/>
    <n v="0"/>
  </r>
  <r>
    <n v="51"/>
    <s v="Sri Hartutik"/>
    <x v="3"/>
    <m/>
    <m/>
    <m/>
    <m/>
    <n v="5000"/>
    <n v="5000"/>
    <n v="5000"/>
    <n v="5000"/>
    <n v="5000"/>
    <n v="5000"/>
    <n v="5000"/>
    <m/>
    <m/>
    <m/>
    <m/>
    <m/>
    <n v="35000"/>
  </r>
  <r>
    <n v="52"/>
    <s v="Sugiman Efendi, Drs"/>
    <x v="3"/>
    <s v="Sutorejo Selatan"/>
    <s v="III/"/>
    <n v="3"/>
    <m/>
    <n v="135000"/>
    <n v="135000"/>
    <n v="135000"/>
    <n v="135000"/>
    <n v="135000"/>
    <n v="135000"/>
    <n v="135000"/>
    <m/>
    <m/>
    <m/>
    <m/>
    <m/>
    <n v="945000"/>
  </r>
  <r>
    <n v="53"/>
    <s v="Sukendro Dijahono/Sri Rahayu"/>
    <x v="3"/>
    <s v="Sutorejo Utara"/>
    <s v="X/"/>
    <n v="24"/>
    <m/>
    <n v="0"/>
    <m/>
    <m/>
    <m/>
    <m/>
    <m/>
    <m/>
    <m/>
    <m/>
    <m/>
    <m/>
    <m/>
    <n v="0"/>
  </r>
  <r>
    <n v="54"/>
    <s v="Yasid Yudpadmono, Drs"/>
    <x v="3"/>
    <s v="Sutorejo Selatan"/>
    <s v="VI/"/>
    <n v="19"/>
    <m/>
    <m/>
    <m/>
    <m/>
    <m/>
    <m/>
    <m/>
    <m/>
    <m/>
    <m/>
    <m/>
    <m/>
    <m/>
    <n v="0"/>
  </r>
  <r>
    <n v="55"/>
    <s v="Syafik"/>
    <x v="3"/>
    <m/>
    <m/>
    <m/>
    <m/>
    <m/>
    <m/>
    <n v="300000"/>
    <m/>
    <m/>
    <m/>
    <m/>
    <m/>
    <m/>
    <m/>
    <m/>
    <m/>
    <n v="300000"/>
  </r>
  <r>
    <n v="56"/>
    <s v="Abdul Gofar"/>
    <x v="4"/>
    <s v="Sutorejo Selatan"/>
    <s v="II/"/>
    <n v="11"/>
    <m/>
    <m/>
    <m/>
    <m/>
    <m/>
    <m/>
    <m/>
    <m/>
    <m/>
    <m/>
    <m/>
    <m/>
    <m/>
    <n v="0"/>
  </r>
  <r>
    <n v="57"/>
    <s v="Adi Koesmen"/>
    <x v="4"/>
    <s v="Sutorejo Selatan"/>
    <s v="XI/"/>
    <n v="14"/>
    <m/>
    <m/>
    <m/>
    <m/>
    <m/>
    <m/>
    <m/>
    <m/>
    <m/>
    <m/>
    <m/>
    <m/>
    <m/>
    <n v="0"/>
  </r>
  <r>
    <n v="58"/>
    <s v="Agus bejo"/>
    <x v="4"/>
    <s v="Sutorejo Selatan"/>
    <s v="XI/"/>
    <n v="4"/>
    <m/>
    <m/>
    <m/>
    <m/>
    <m/>
    <m/>
    <m/>
    <m/>
    <m/>
    <m/>
    <m/>
    <m/>
    <m/>
    <n v="0"/>
  </r>
  <r>
    <n v="59"/>
    <s v="Agus Supaito, Ibu"/>
    <x v="4"/>
    <s v="Sutorejo Selatan"/>
    <s v="II/"/>
    <n v="1"/>
    <m/>
    <m/>
    <m/>
    <m/>
    <m/>
    <m/>
    <m/>
    <n v="30000"/>
    <m/>
    <m/>
    <m/>
    <m/>
    <m/>
    <n v="30000"/>
  </r>
  <r>
    <n v="60"/>
    <s v="Agus Widi Pratikto, Ir"/>
    <x v="4"/>
    <s v="Sutorejo Selatan"/>
    <s v="XI/"/>
    <n v="5"/>
    <m/>
    <n v="30000"/>
    <n v="30000"/>
    <n v="30000"/>
    <n v="30000"/>
    <n v="30000"/>
    <n v="30000"/>
    <m/>
    <m/>
    <m/>
    <m/>
    <m/>
    <m/>
    <n v="180000"/>
  </r>
  <r>
    <n v="61"/>
    <s v="Andi R"/>
    <x v="4"/>
    <m/>
    <m/>
    <m/>
    <m/>
    <m/>
    <m/>
    <n v="100000"/>
    <m/>
    <m/>
    <n v="75000"/>
    <m/>
    <m/>
    <m/>
    <m/>
    <m/>
    <m/>
    <n v="175000"/>
  </r>
  <r>
    <n v="62"/>
    <s v="Bayu"/>
    <x v="4"/>
    <s v="Sutorejo Selatan"/>
    <s v="II/"/>
    <n v="16"/>
    <m/>
    <m/>
    <n v="30000"/>
    <n v="10000"/>
    <n v="10000"/>
    <m/>
    <n v="10000"/>
    <m/>
    <m/>
    <m/>
    <m/>
    <m/>
    <m/>
    <n v="60000"/>
  </r>
  <r>
    <n v="63"/>
    <s v="Budi Harjanto, dr (DHM)"/>
    <x v="4"/>
    <s v="Sutorejo Selatan"/>
    <s v="XII/"/>
    <n v="18"/>
    <m/>
    <m/>
    <m/>
    <m/>
    <m/>
    <m/>
    <m/>
    <m/>
    <m/>
    <m/>
    <m/>
    <m/>
    <m/>
    <n v="0"/>
  </r>
  <r>
    <n v="64"/>
    <s v="Budi Tri Aseanto"/>
    <x v="4"/>
    <s v="Sutorejo Selatan"/>
    <s v="VII/"/>
    <n v="27"/>
    <m/>
    <m/>
    <m/>
    <m/>
    <m/>
    <m/>
    <m/>
    <m/>
    <m/>
    <m/>
    <m/>
    <m/>
    <m/>
    <n v="0"/>
  </r>
  <r>
    <n v="65"/>
    <s v="Djoko Nugroho, Drs"/>
    <x v="4"/>
    <s v="Sutorejo Selatan"/>
    <s v="II/"/>
    <n v="28"/>
    <m/>
    <m/>
    <m/>
    <m/>
    <m/>
    <m/>
    <m/>
    <m/>
    <m/>
    <m/>
    <m/>
    <m/>
    <m/>
    <n v="0"/>
  </r>
  <r>
    <n v="66"/>
    <s v="Faiz"/>
    <x v="4"/>
    <m/>
    <m/>
    <m/>
    <m/>
    <n v="120000"/>
    <m/>
    <m/>
    <m/>
    <m/>
    <m/>
    <m/>
    <m/>
    <m/>
    <m/>
    <m/>
    <m/>
    <n v="120000"/>
  </r>
  <r>
    <n v="67"/>
    <s v="Harjono Hasan"/>
    <x v="4"/>
    <s v="Sutorejo Selatan"/>
    <s v="XI/"/>
    <n v="3"/>
    <m/>
    <m/>
    <m/>
    <m/>
    <m/>
    <m/>
    <m/>
    <m/>
    <m/>
    <m/>
    <m/>
    <m/>
    <m/>
    <n v="0"/>
  </r>
  <r>
    <n v="68"/>
    <s v="Hartono, Ibu"/>
    <x v="4"/>
    <s v="Sutorejo Selatan"/>
    <s v="XI/"/>
    <n v="6"/>
    <m/>
    <m/>
    <m/>
    <m/>
    <m/>
    <m/>
    <m/>
    <m/>
    <m/>
    <m/>
    <m/>
    <m/>
    <m/>
    <n v="0"/>
  </r>
  <r>
    <n v="69"/>
    <s v="Hery Mintarso"/>
    <x v="4"/>
    <s v="Sutorejo Selatan"/>
    <s v="VII/"/>
    <n v="37"/>
    <m/>
    <m/>
    <m/>
    <m/>
    <m/>
    <m/>
    <m/>
    <m/>
    <m/>
    <m/>
    <m/>
    <m/>
    <m/>
    <n v="0"/>
  </r>
  <r>
    <n v="70"/>
    <s v="IGN. Made Bukian, dr"/>
    <x v="4"/>
    <s v="Sutorejo Selatan"/>
    <s v="VII/"/>
    <n v="2"/>
    <m/>
    <m/>
    <m/>
    <m/>
    <m/>
    <m/>
    <m/>
    <m/>
    <m/>
    <m/>
    <m/>
    <m/>
    <m/>
    <n v="0"/>
  </r>
  <r>
    <n v="71"/>
    <s v="Koeswandi, Dr,Ir"/>
    <x v="4"/>
    <s v="Sutorejo Selatan"/>
    <s v="II/"/>
    <n v="19"/>
    <m/>
    <n v="100000"/>
    <n v="100000"/>
    <n v="100000"/>
    <n v="100000"/>
    <n v="100000"/>
    <n v="100000"/>
    <n v="100000"/>
    <m/>
    <m/>
    <m/>
    <m/>
    <m/>
    <n v="700000"/>
  </r>
  <r>
    <n v="72"/>
    <s v="Mardianis, Ibu"/>
    <x v="4"/>
    <s v="Sutorejo Selatan"/>
    <s v="II/"/>
    <n v="34"/>
    <m/>
    <n v="25000"/>
    <n v="25000"/>
    <n v="25000"/>
    <n v="25000"/>
    <n v="25000"/>
    <n v="25000"/>
    <n v="25000"/>
    <m/>
    <m/>
    <m/>
    <m/>
    <m/>
    <n v="175000"/>
  </r>
  <r>
    <n v="73"/>
    <s v="Maswar P. Priadi, Ir"/>
    <x v="4"/>
    <s v="Sutorejo Selatan"/>
    <s v="XI/"/>
    <n v="10"/>
    <m/>
    <n v="60000"/>
    <n v="60000"/>
    <n v="60000"/>
    <n v="60000"/>
    <n v="60000"/>
    <m/>
    <n v="120000"/>
    <m/>
    <m/>
    <m/>
    <m/>
    <m/>
    <n v="420000"/>
  </r>
  <r>
    <n v="74"/>
    <s v="Muhiyin"/>
    <x v="4"/>
    <s v="Sutorejo Selatan"/>
    <s v="II/"/>
    <n v="12"/>
    <m/>
    <m/>
    <m/>
    <m/>
    <m/>
    <m/>
    <m/>
    <m/>
    <m/>
    <m/>
    <m/>
    <m/>
    <m/>
    <n v="0"/>
  </r>
  <r>
    <n v="75"/>
    <s v="Nessa PW "/>
    <x v="4"/>
    <s v="Sutorejo Selatan"/>
    <s v="XI/"/>
    <n v="10"/>
    <m/>
    <m/>
    <m/>
    <m/>
    <m/>
    <m/>
    <m/>
    <m/>
    <m/>
    <m/>
    <m/>
    <m/>
    <m/>
    <n v="0"/>
  </r>
  <r>
    <n v="76"/>
    <s v="Nawangsih"/>
    <x v="4"/>
    <m/>
    <m/>
    <m/>
    <m/>
    <n v="75000"/>
    <n v="75000"/>
    <n v="75000"/>
    <n v="75000"/>
    <n v="75000"/>
    <n v="75000"/>
    <n v="75000"/>
    <m/>
    <m/>
    <m/>
    <m/>
    <m/>
    <n v="525000"/>
  </r>
  <r>
    <n v="77"/>
    <s v="Poniman (RT)"/>
    <x v="4"/>
    <s v="Sutorejo Selatan"/>
    <s v="VII/"/>
    <n v="29"/>
    <m/>
    <n v="10000"/>
    <n v="10000"/>
    <n v="10000"/>
    <n v="10000"/>
    <n v="10000"/>
    <n v="10000"/>
    <n v="10000"/>
    <m/>
    <m/>
    <m/>
    <m/>
    <m/>
    <n v="70000"/>
  </r>
  <r>
    <n v="78"/>
    <s v="Saminto, ny"/>
    <x v="4"/>
    <s v="Sutorejo Selatan"/>
    <s v="VII/"/>
    <n v="11"/>
    <m/>
    <n v="10000"/>
    <n v="10000"/>
    <n v="10000"/>
    <n v="10000"/>
    <n v="10000"/>
    <n v="10000"/>
    <n v="10000"/>
    <m/>
    <m/>
    <m/>
    <m/>
    <m/>
    <n v="70000"/>
  </r>
  <r>
    <n v="79"/>
    <s v="Samsul Anwar, dr"/>
    <x v="4"/>
    <s v="Kenjeran"/>
    <m/>
    <m/>
    <m/>
    <m/>
    <m/>
    <m/>
    <m/>
    <m/>
    <m/>
    <m/>
    <m/>
    <m/>
    <m/>
    <m/>
    <m/>
    <n v="0"/>
  </r>
  <r>
    <n v="80"/>
    <s v="Sasi Agustin Abduka, Ibu"/>
    <x v="4"/>
    <s v="Sutorejo Selatan"/>
    <s v="VII/"/>
    <n v="22"/>
    <m/>
    <m/>
    <m/>
    <m/>
    <m/>
    <m/>
    <m/>
    <m/>
    <m/>
    <m/>
    <m/>
    <m/>
    <m/>
    <n v="0"/>
  </r>
  <r>
    <n v="81"/>
    <s v="Sri Mulyani Asmuni, Ibu"/>
    <x v="4"/>
    <s v="Sutorejo Selatan"/>
    <s v="XII/"/>
    <n v="2"/>
    <m/>
    <m/>
    <m/>
    <m/>
    <m/>
    <m/>
    <m/>
    <m/>
    <m/>
    <m/>
    <m/>
    <m/>
    <m/>
    <n v="0"/>
  </r>
  <r>
    <n v="82"/>
    <s v="Sriono Budisantosa"/>
    <x v="4"/>
    <s v="Sutorejo Selatan"/>
    <s v="II/"/>
    <n v="36"/>
    <m/>
    <n v="10000"/>
    <n v="10000"/>
    <n v="10000"/>
    <n v="10000"/>
    <n v="10000"/>
    <n v="10000"/>
    <n v="10000"/>
    <m/>
    <m/>
    <m/>
    <m/>
    <m/>
    <n v="70000"/>
  </r>
  <r>
    <n v="83"/>
    <s v="Sulasmono"/>
    <x v="4"/>
    <s v="Sutorejo Selatan"/>
    <s v="XI/"/>
    <n v="16"/>
    <m/>
    <m/>
    <m/>
    <m/>
    <m/>
    <m/>
    <m/>
    <m/>
    <m/>
    <m/>
    <m/>
    <m/>
    <m/>
    <n v="0"/>
  </r>
  <r>
    <n v="84"/>
    <s v="Sumiati, ny"/>
    <x v="4"/>
    <s v="Sutorejo Selatan"/>
    <s v="VII/"/>
    <n v="10"/>
    <m/>
    <n v="20000"/>
    <n v="20000"/>
    <n v="20000"/>
    <n v="20000"/>
    <n v="20000"/>
    <n v="20000"/>
    <m/>
    <m/>
    <m/>
    <m/>
    <m/>
    <m/>
    <n v="120000"/>
  </r>
  <r>
    <n v="85"/>
    <s v="Sutejo Gustoro, Drs"/>
    <x v="4"/>
    <s v="Sutorejo Selatan"/>
    <s v="II/"/>
    <n v="37"/>
    <m/>
    <n v="10000"/>
    <n v="10000"/>
    <n v="10000"/>
    <n v="10000"/>
    <n v="10000"/>
    <n v="10000"/>
    <n v="10000"/>
    <m/>
    <m/>
    <m/>
    <m/>
    <m/>
    <n v="70000"/>
  </r>
  <r>
    <n v="86"/>
    <s v="Udi Subekti, Ir. MSc"/>
    <x v="4"/>
    <s v="Sutorejo Selatan"/>
    <s v="-"/>
    <n v="9"/>
    <m/>
    <m/>
    <m/>
    <n v="30000"/>
    <m/>
    <n v="20000"/>
    <m/>
    <n v="20000"/>
    <m/>
    <m/>
    <m/>
    <m/>
    <m/>
    <n v="70000"/>
  </r>
  <r>
    <n v="87"/>
    <s v="Uuk, dr"/>
    <x v="4"/>
    <s v="Sutorejo Selatan"/>
    <s v="VII/"/>
    <n v="11"/>
    <m/>
    <n v="10000"/>
    <n v="10000"/>
    <n v="10000"/>
    <n v="10000"/>
    <n v="10000"/>
    <n v="10000"/>
    <n v="10000"/>
    <m/>
    <m/>
    <m/>
    <m/>
    <m/>
    <n v="70000"/>
  </r>
  <r>
    <n v="88"/>
    <s v="Wahyu/Endang"/>
    <x v="4"/>
    <s v="Sutorejo Selatan"/>
    <s v="XII/"/>
    <n v="2"/>
    <m/>
    <m/>
    <m/>
    <m/>
    <m/>
    <m/>
    <m/>
    <m/>
    <m/>
    <m/>
    <m/>
    <m/>
    <m/>
    <n v="0"/>
  </r>
  <r>
    <n v="89"/>
    <s v="Yusman Adi, Ibu"/>
    <x v="4"/>
    <s v="Sutorejo Selatan"/>
    <s v="VII/"/>
    <n v="6"/>
    <m/>
    <m/>
    <n v="60000"/>
    <n v="20000"/>
    <n v="20000"/>
    <m/>
    <n v="20000"/>
    <m/>
    <m/>
    <m/>
    <m/>
    <m/>
    <m/>
    <n v="120000"/>
  </r>
  <r>
    <n v="90"/>
    <s v="Zainuri Iskak , Ibu"/>
    <x v="4"/>
    <s v="Sutorejo Selatan"/>
    <s v="XII/"/>
    <n v="18"/>
    <m/>
    <m/>
    <m/>
    <m/>
    <m/>
    <m/>
    <m/>
    <m/>
    <m/>
    <m/>
    <m/>
    <m/>
    <m/>
    <n v="0"/>
  </r>
  <r>
    <n v="91"/>
    <s v="Arif Heri Abiyoso"/>
    <x v="5"/>
    <s v="Sutorejo Selatan"/>
    <s v="X/"/>
    <n v="24"/>
    <m/>
    <m/>
    <m/>
    <m/>
    <m/>
    <m/>
    <m/>
    <m/>
    <m/>
    <m/>
    <m/>
    <m/>
    <m/>
    <n v="0"/>
  </r>
  <r>
    <n v="92"/>
    <s v="Bagus Jaya S."/>
    <x v="5"/>
    <s v="Sutorejo Selatan"/>
    <s v="IX/"/>
    <n v="25"/>
    <m/>
    <n v="60000"/>
    <m/>
    <m/>
    <m/>
    <n v="60000"/>
    <m/>
    <m/>
    <m/>
    <m/>
    <m/>
    <m/>
    <m/>
    <n v="120000"/>
  </r>
  <r>
    <n v="93"/>
    <s v="Dandung"/>
    <x v="5"/>
    <s v="Sutorejo Selatan"/>
    <s v="X/"/>
    <n v="18"/>
    <m/>
    <n v="200000"/>
    <m/>
    <m/>
    <m/>
    <n v="200000"/>
    <m/>
    <m/>
    <m/>
    <m/>
    <m/>
    <m/>
    <m/>
    <n v="400000"/>
  </r>
  <r>
    <n v="94"/>
    <s v="Darsono"/>
    <x v="5"/>
    <s v="Sutorejo Selatan"/>
    <s v="IX/"/>
    <n v="1"/>
    <m/>
    <n v="40000"/>
    <m/>
    <n v="60000"/>
    <m/>
    <m/>
    <m/>
    <n v="20000"/>
    <m/>
    <m/>
    <m/>
    <m/>
    <m/>
    <n v="120000"/>
  </r>
  <r>
    <n v="95"/>
    <s v="Dewa"/>
    <x v="5"/>
    <s v="Sutorejo Selatan"/>
    <s v="IX/"/>
    <n v="3"/>
    <m/>
    <m/>
    <m/>
    <m/>
    <m/>
    <m/>
    <m/>
    <m/>
    <m/>
    <m/>
    <m/>
    <m/>
    <m/>
    <n v="0"/>
  </r>
  <r>
    <n v="96"/>
    <s v="Dwi T"/>
    <x v="5"/>
    <m/>
    <m/>
    <m/>
    <m/>
    <n v="10000"/>
    <n v="20000"/>
    <m/>
    <n v="10000"/>
    <n v="10000"/>
    <n v="10000"/>
    <n v="10000"/>
    <m/>
    <m/>
    <m/>
    <m/>
    <m/>
    <n v="70000"/>
  </r>
  <r>
    <n v="97"/>
    <s v="Fatchur Rozi"/>
    <x v="5"/>
    <s v="Sutorejo Selatan"/>
    <s v="X/"/>
    <n v="5"/>
    <m/>
    <m/>
    <m/>
    <m/>
    <m/>
    <m/>
    <m/>
    <m/>
    <m/>
    <m/>
    <m/>
    <m/>
    <m/>
    <n v="0"/>
  </r>
  <r>
    <n v="98"/>
    <s v="Fatchurahman"/>
    <x v="5"/>
    <m/>
    <m/>
    <m/>
    <m/>
    <n v="30000"/>
    <m/>
    <m/>
    <m/>
    <m/>
    <m/>
    <m/>
    <m/>
    <m/>
    <m/>
    <m/>
    <m/>
    <n v="30000"/>
  </r>
  <r>
    <n v="99"/>
    <s v="Hamim, dr"/>
    <x v="5"/>
    <s v="Sutorejo Selatan"/>
    <s v="VIII/"/>
    <n v="27"/>
    <m/>
    <m/>
    <m/>
    <n v="400000"/>
    <n v="100000"/>
    <n v="400000"/>
    <m/>
    <m/>
    <m/>
    <m/>
    <m/>
    <m/>
    <m/>
    <n v="900000"/>
  </r>
  <r>
    <n v="100"/>
    <s v="Heri A"/>
    <x v="5"/>
    <m/>
    <m/>
    <m/>
    <m/>
    <n v="200000"/>
    <n v="200000"/>
    <n v="200000"/>
    <n v="200000"/>
    <n v="200000"/>
    <n v="200000"/>
    <n v="200000"/>
    <m/>
    <m/>
    <m/>
    <m/>
    <m/>
    <n v="1400000"/>
  </r>
  <r>
    <n v="101"/>
    <s v="Heru Budi Susilo"/>
    <x v="5"/>
    <s v="Sutorejo Selatan"/>
    <s v="X/"/>
    <n v="1"/>
    <m/>
    <n v="50000"/>
    <m/>
    <m/>
    <m/>
    <m/>
    <m/>
    <n v="70000"/>
    <m/>
    <m/>
    <m/>
    <m/>
    <m/>
    <n v="120000"/>
  </r>
  <r>
    <n v="102"/>
    <s v="Iwan Susanto, dr, Ibu"/>
    <x v="5"/>
    <s v="Sutorejo Utara"/>
    <s v="X/"/>
    <n v="18"/>
    <m/>
    <m/>
    <m/>
    <m/>
    <m/>
    <m/>
    <m/>
    <m/>
    <m/>
    <m/>
    <m/>
    <m/>
    <m/>
    <n v="0"/>
  </r>
  <r>
    <n v="103"/>
    <s v="Jati Purwaningsih"/>
    <x v="5"/>
    <s v="Sutorejo Selatan"/>
    <s v="X/"/>
    <n v="17"/>
    <m/>
    <m/>
    <m/>
    <m/>
    <m/>
    <m/>
    <n v="150000"/>
    <m/>
    <m/>
    <m/>
    <m/>
    <m/>
    <m/>
    <n v="150000"/>
  </r>
  <r>
    <n v="104"/>
    <s v="Joko Wibowo"/>
    <x v="5"/>
    <s v="Sutorejo Selatan"/>
    <s v="X/"/>
    <n v="14"/>
    <m/>
    <m/>
    <m/>
    <m/>
    <m/>
    <m/>
    <m/>
    <m/>
    <m/>
    <m/>
    <m/>
    <m/>
    <m/>
    <n v="0"/>
  </r>
  <r>
    <n v="105"/>
    <s v="July Setiowati"/>
    <x v="5"/>
    <s v="Sutorejo Selatan"/>
    <s v="X/"/>
    <n v="4"/>
    <m/>
    <n v="5000"/>
    <n v="5000"/>
    <n v="5000"/>
    <n v="5000"/>
    <n v="5000"/>
    <n v="5000"/>
    <m/>
    <m/>
    <m/>
    <m/>
    <m/>
    <m/>
    <n v="30000"/>
  </r>
  <r>
    <n v="106"/>
    <s v="Kurniadi, dr"/>
    <x v="5"/>
    <s v="Sutorejo Selatan"/>
    <s v="X/"/>
    <n v="11"/>
    <m/>
    <m/>
    <m/>
    <m/>
    <m/>
    <m/>
    <m/>
    <m/>
    <m/>
    <m/>
    <m/>
    <m/>
    <m/>
    <n v="0"/>
  </r>
  <r>
    <n v="107"/>
    <s v="M. Saleh"/>
    <x v="5"/>
    <s v="Sutorejo Selatan"/>
    <s v="IX/"/>
    <n v="9"/>
    <m/>
    <m/>
    <m/>
    <m/>
    <m/>
    <m/>
    <m/>
    <m/>
    <m/>
    <m/>
    <m/>
    <m/>
    <m/>
    <n v="0"/>
  </r>
  <r>
    <n v="108"/>
    <s v="M. Zainal Arifin (RT/Sinoman)"/>
    <x v="5"/>
    <s v="Sutorejo Selatan"/>
    <s v="VIII/"/>
    <n v="7"/>
    <m/>
    <m/>
    <m/>
    <m/>
    <m/>
    <m/>
    <m/>
    <m/>
    <m/>
    <m/>
    <m/>
    <m/>
    <m/>
    <n v="0"/>
  </r>
  <r>
    <n v="109"/>
    <s v="Mochtar, drg, Ibu"/>
    <x v="5"/>
    <s v="Sutorejo Selatan"/>
    <s v="X/"/>
    <n v="2"/>
    <m/>
    <m/>
    <m/>
    <m/>
    <m/>
    <m/>
    <m/>
    <m/>
    <m/>
    <m/>
    <m/>
    <m/>
    <m/>
    <n v="0"/>
  </r>
  <r>
    <n v="110"/>
    <s v="Musfaridah"/>
    <x v="5"/>
    <m/>
    <m/>
    <m/>
    <m/>
    <n v="60000"/>
    <n v="30000"/>
    <m/>
    <n v="30000"/>
    <n v="30000"/>
    <n v="30000"/>
    <n v="30000"/>
    <m/>
    <m/>
    <m/>
    <m/>
    <m/>
    <n v="210000"/>
  </r>
  <r>
    <n v="111"/>
    <s v="Pratomo, Ibu"/>
    <x v="5"/>
    <s v="Sutorejo Selatan"/>
    <s v="X/"/>
    <n v="3"/>
    <m/>
    <m/>
    <m/>
    <m/>
    <m/>
    <m/>
    <m/>
    <m/>
    <m/>
    <m/>
    <m/>
    <m/>
    <m/>
    <n v="0"/>
  </r>
  <r>
    <n v="112"/>
    <s v="Purdo Utomo, Ibu"/>
    <x v="5"/>
    <s v="Sutorejo Selatan"/>
    <s v="X/"/>
    <n v="12"/>
    <m/>
    <m/>
    <m/>
    <m/>
    <m/>
    <m/>
    <m/>
    <m/>
    <m/>
    <m/>
    <m/>
    <m/>
    <m/>
    <n v="0"/>
  </r>
  <r>
    <n v="113"/>
    <s v="Saiful Anwar"/>
    <x v="5"/>
    <s v="Sutorejo Selatan"/>
    <s v="X/"/>
    <n v="20"/>
    <m/>
    <n v="180000"/>
    <n v="180000"/>
    <n v="180000"/>
    <n v="180000"/>
    <n v="180000"/>
    <n v="180000"/>
    <n v="180000"/>
    <m/>
    <m/>
    <m/>
    <m/>
    <m/>
    <n v="1260000"/>
  </r>
  <r>
    <n v="114"/>
    <s v="Suksmi"/>
    <x v="5"/>
    <m/>
    <m/>
    <m/>
    <m/>
    <n v="50000"/>
    <n v="50000"/>
    <n v="50000"/>
    <n v="50000"/>
    <n v="50000"/>
    <n v="50000"/>
    <n v="50000"/>
    <m/>
    <m/>
    <m/>
    <m/>
    <m/>
    <n v="350000"/>
  </r>
  <r>
    <n v="115"/>
    <s v="Suwarno"/>
    <x v="5"/>
    <s v="Sutorejo Selatan"/>
    <s v="X/"/>
    <n v="26"/>
    <m/>
    <n v="50000"/>
    <n v="50000"/>
    <n v="50000"/>
    <n v="50000"/>
    <n v="50000"/>
    <n v="50000"/>
    <n v="50000"/>
    <m/>
    <m/>
    <m/>
    <m/>
    <m/>
    <n v="350000"/>
  </r>
  <r>
    <n v="116"/>
    <s v="Suyahno, Ibu"/>
    <x v="5"/>
    <s v="Sutorejo Selatan"/>
    <s v="VIII/"/>
    <n v="40"/>
    <m/>
    <n v="10000"/>
    <n v="10000"/>
    <n v="10000"/>
    <n v="10000"/>
    <n v="10000"/>
    <n v="10000"/>
    <m/>
    <m/>
    <m/>
    <m/>
    <m/>
    <m/>
    <n v="60000"/>
  </r>
  <r>
    <n v="117"/>
    <s v="Syamsul H"/>
    <x v="5"/>
    <m/>
    <m/>
    <m/>
    <m/>
    <n v="10000"/>
    <n v="10000"/>
    <n v="10000"/>
    <n v="10000"/>
    <n v="10000"/>
    <n v="10000"/>
    <n v="10000"/>
    <m/>
    <m/>
    <m/>
    <m/>
    <m/>
    <n v="70000"/>
  </r>
  <r>
    <n v="118"/>
    <s v="Taufiqurahman"/>
    <x v="5"/>
    <m/>
    <m/>
    <m/>
    <m/>
    <m/>
    <n v="30000"/>
    <n v="30000"/>
    <n v="30000"/>
    <n v="30000"/>
    <n v="30000"/>
    <n v="30000"/>
    <m/>
    <m/>
    <m/>
    <m/>
    <m/>
    <n v="180000"/>
  </r>
  <r>
    <n v="119"/>
    <s v="Tri Wilujeng"/>
    <x v="5"/>
    <m/>
    <m/>
    <m/>
    <m/>
    <n v="25000"/>
    <n v="25000"/>
    <n v="25000"/>
    <n v="25000"/>
    <n v="25000"/>
    <n v="25000"/>
    <n v="25000"/>
    <m/>
    <m/>
    <m/>
    <m/>
    <m/>
    <n v="175000"/>
  </r>
  <r>
    <n v="120"/>
    <s v="Widodo Lukito"/>
    <x v="5"/>
    <s v="Sutorejo Selatan"/>
    <s v="VIII/"/>
    <n v="5"/>
    <m/>
    <m/>
    <m/>
    <m/>
    <m/>
    <m/>
    <m/>
    <m/>
    <m/>
    <m/>
    <m/>
    <m/>
    <m/>
    <n v="0"/>
  </r>
  <r>
    <n v="121"/>
    <s v="Musfaridah"/>
    <x v="5"/>
    <m/>
    <m/>
    <m/>
    <m/>
    <m/>
    <m/>
    <n v="30000"/>
    <m/>
    <m/>
    <m/>
    <m/>
    <m/>
    <m/>
    <m/>
    <m/>
    <m/>
    <n v="30000"/>
  </r>
  <r>
    <n v="122"/>
    <s v="Yanwari"/>
    <x v="5"/>
    <s v="Sutorejo Selatan"/>
    <s v="VIII/"/>
    <n v="36"/>
    <m/>
    <m/>
    <m/>
    <m/>
    <m/>
    <m/>
    <m/>
    <m/>
    <m/>
    <m/>
    <m/>
    <m/>
    <m/>
    <n v="0"/>
  </r>
  <r>
    <n v="123"/>
    <s v="Hery Suyono, Drs"/>
    <x v="6"/>
    <s v="Sutorejo Timur"/>
    <s v="XI/"/>
    <n v="18"/>
    <m/>
    <n v="25000"/>
    <n v="25000"/>
    <n v="25000"/>
    <n v="25000"/>
    <n v="25000"/>
    <n v="25000"/>
    <n v="25000"/>
    <m/>
    <m/>
    <m/>
    <m/>
    <m/>
    <n v="175000"/>
  </r>
  <r>
    <n v="124"/>
    <s v="Imam Hardjito (RT)"/>
    <x v="6"/>
    <s v="TamanSutorejo Timur"/>
    <s v="-"/>
    <n v="24"/>
    <m/>
    <n v="10000"/>
    <n v="10000"/>
    <n v="20000"/>
    <m/>
    <n v="20000"/>
    <m/>
    <n v="20000"/>
    <m/>
    <m/>
    <m/>
    <m/>
    <m/>
    <n v="80000"/>
  </r>
  <r>
    <n v="125"/>
    <s v="Imam Suhri, Drs"/>
    <x v="6"/>
    <s v="Sutorejo Timur"/>
    <s v="XI/"/>
    <n v="12"/>
    <m/>
    <n v="20000"/>
    <n v="20000"/>
    <n v="20000"/>
    <n v="20000"/>
    <n v="20000"/>
    <n v="20000"/>
    <n v="20000"/>
    <m/>
    <m/>
    <m/>
    <m/>
    <m/>
    <n v="140000"/>
  </r>
  <r>
    <n v="126"/>
    <s v="Lilik Sutikno, ny"/>
    <x v="6"/>
    <s v="Sutorejo Timur"/>
    <s v="XI/"/>
    <n v="20"/>
    <m/>
    <n v="15000"/>
    <n v="15000"/>
    <n v="15000"/>
    <n v="15000"/>
    <n v="15000"/>
    <n v="15000"/>
    <n v="15000"/>
    <m/>
    <m/>
    <m/>
    <m/>
    <m/>
    <n v="105000"/>
  </r>
  <r>
    <n v="127"/>
    <s v="Madramis, SH"/>
    <x v="6"/>
    <s v="Taman Sutorejo Timur"/>
    <s v="-"/>
    <n v="58"/>
    <m/>
    <n v="40000"/>
    <m/>
    <m/>
    <m/>
    <n v="40000"/>
    <m/>
    <m/>
    <m/>
    <m/>
    <m/>
    <m/>
    <m/>
    <n v="80000"/>
  </r>
  <r>
    <n v="128"/>
    <s v="Maryono"/>
    <x v="6"/>
    <s v="Taman Sutorejo Timur"/>
    <s v="-"/>
    <n v="21"/>
    <m/>
    <n v="50000"/>
    <m/>
    <n v="50000"/>
    <m/>
    <n v="50000"/>
    <m/>
    <n v="50000"/>
    <m/>
    <m/>
    <m/>
    <m/>
    <m/>
    <n v="200000"/>
  </r>
  <r>
    <n v="129"/>
    <s v="Muntardjo, Ibu"/>
    <x v="6"/>
    <s v="Taman Sutorejo Timur"/>
    <s v="-"/>
    <n v="64"/>
    <m/>
    <n v="5000"/>
    <n v="5000"/>
    <n v="5000"/>
    <n v="5000"/>
    <n v="5000"/>
    <n v="5000"/>
    <n v="5000"/>
    <m/>
    <m/>
    <m/>
    <m/>
    <m/>
    <n v="35000"/>
  </r>
  <r>
    <n v="130"/>
    <s v="Nurul Abidah Purnomo, Ibu"/>
    <x v="6"/>
    <s v="Taman Sutorejo Timur"/>
    <s v="-"/>
    <n v="29"/>
    <m/>
    <n v="120000"/>
    <m/>
    <m/>
    <m/>
    <m/>
    <m/>
    <m/>
    <m/>
    <m/>
    <m/>
    <m/>
    <m/>
    <n v="120000"/>
  </r>
  <r>
    <n v="131"/>
    <s v="Prayogo Widodo, Drs"/>
    <x v="6"/>
    <s v="Sutorejo Timur"/>
    <s v="XI/"/>
    <n v="7"/>
    <m/>
    <n v="25000"/>
    <m/>
    <m/>
    <n v="100000"/>
    <n v="100000"/>
    <m/>
    <n v="50000"/>
    <m/>
    <m/>
    <m/>
    <m/>
    <m/>
    <n v="275000"/>
  </r>
  <r>
    <n v="132"/>
    <s v="Sentosa D Suwondo"/>
    <x v="6"/>
    <s v="Taman Sutorejo Timur"/>
    <m/>
    <n v="40"/>
    <m/>
    <m/>
    <m/>
    <m/>
    <m/>
    <m/>
    <m/>
    <m/>
    <m/>
    <m/>
    <m/>
    <m/>
    <m/>
    <n v="0"/>
  </r>
  <r>
    <n v="133"/>
    <s v="Suharmadi S, Dr"/>
    <x v="6"/>
    <s v="Taman Sutorejo Timur"/>
    <s v="-"/>
    <n v="66"/>
    <m/>
    <n v="100000"/>
    <m/>
    <m/>
    <m/>
    <m/>
    <m/>
    <n v="100000"/>
    <m/>
    <m/>
    <m/>
    <m/>
    <m/>
    <n v="200000"/>
  </r>
  <r>
    <n v="134"/>
    <s v="Suroso "/>
    <x v="6"/>
    <s v="Taman Sutorejo Timur"/>
    <s v="-"/>
    <n v="26"/>
    <m/>
    <n v="30000"/>
    <n v="30000"/>
    <n v="30000"/>
    <n v="30000"/>
    <n v="30000"/>
    <n v="30000"/>
    <n v="30000"/>
    <m/>
    <m/>
    <m/>
    <m/>
    <m/>
    <n v="210000"/>
  </r>
  <r>
    <n v="135"/>
    <s v="Warsito"/>
    <x v="6"/>
    <m/>
    <m/>
    <m/>
    <m/>
    <m/>
    <n v="25000"/>
    <n v="25000"/>
    <n v="25000"/>
    <n v="25000"/>
    <n v="25000"/>
    <n v="25000"/>
    <m/>
    <m/>
    <m/>
    <m/>
    <m/>
    <n v="150000"/>
  </r>
  <r>
    <n v="136"/>
    <s v="Suharmadi"/>
    <x v="6"/>
    <m/>
    <m/>
    <m/>
    <m/>
    <m/>
    <m/>
    <n v="100000"/>
    <m/>
    <m/>
    <m/>
    <m/>
    <m/>
    <m/>
    <m/>
    <m/>
    <m/>
    <n v="100000"/>
  </r>
  <r>
    <n v="137"/>
    <s v="Agus Supriadi"/>
    <x v="7"/>
    <s v="Sutorejo Timur"/>
    <s v="XII/"/>
    <n v="33"/>
    <m/>
    <n v="60000"/>
    <m/>
    <m/>
    <m/>
    <m/>
    <m/>
    <n v="60000"/>
    <m/>
    <m/>
    <m/>
    <m/>
    <m/>
    <n v="120000"/>
  </r>
  <r>
    <n v="138"/>
    <s v="Andini Ori, Ibu"/>
    <x v="7"/>
    <s v="Sutorejo Timur"/>
    <s v="-"/>
    <n v="20"/>
    <m/>
    <m/>
    <m/>
    <m/>
    <m/>
    <m/>
    <m/>
    <m/>
    <m/>
    <m/>
    <m/>
    <m/>
    <m/>
    <n v="0"/>
  </r>
  <r>
    <n v="139"/>
    <s v="Asto Budi Tjahyono, Stmt"/>
    <x v="7"/>
    <s v="Sutorejo Timur"/>
    <s v="ZZ"/>
    <n v="35"/>
    <m/>
    <n v="120000"/>
    <m/>
    <m/>
    <m/>
    <m/>
    <m/>
    <m/>
    <m/>
    <m/>
    <m/>
    <m/>
    <m/>
    <n v="120000"/>
  </r>
  <r>
    <n v="140"/>
    <s v="Awie  Arifin, Drs"/>
    <x v="7"/>
    <s v="Sutorejo Timur"/>
    <s v="ZZ"/>
    <n v="35"/>
    <m/>
    <m/>
    <m/>
    <m/>
    <m/>
    <m/>
    <m/>
    <m/>
    <m/>
    <m/>
    <m/>
    <m/>
    <m/>
    <n v="0"/>
  </r>
  <r>
    <n v="141"/>
    <s v="Edward Kasim"/>
    <x v="7"/>
    <s v="Sutorejo Timur"/>
    <s v="X/"/>
    <n v="4"/>
    <m/>
    <m/>
    <m/>
    <m/>
    <m/>
    <m/>
    <m/>
    <m/>
    <m/>
    <m/>
    <m/>
    <m/>
    <m/>
    <n v="0"/>
  </r>
  <r>
    <n v="142"/>
    <s v="Mulyanto Prasetijo"/>
    <x v="7"/>
    <s v="Sutorejo Timur"/>
    <s v="III/"/>
    <n v="37"/>
    <m/>
    <m/>
    <m/>
    <m/>
    <m/>
    <m/>
    <m/>
    <m/>
    <m/>
    <m/>
    <m/>
    <m/>
    <m/>
    <n v="0"/>
  </r>
  <r>
    <n v="143"/>
    <s v="Ninuk Sri Hendiyani, Dra"/>
    <x v="7"/>
    <s v="Sutorejo Timur"/>
    <s v="-"/>
    <n v="35"/>
    <m/>
    <m/>
    <m/>
    <m/>
    <m/>
    <m/>
    <m/>
    <m/>
    <m/>
    <m/>
    <m/>
    <m/>
    <m/>
    <n v="0"/>
  </r>
  <r>
    <n v="144"/>
    <s v="Pratikno"/>
    <x v="7"/>
    <s v="Sutorejo Timur"/>
    <s v="X/"/>
    <n v="15"/>
    <m/>
    <m/>
    <m/>
    <m/>
    <m/>
    <m/>
    <m/>
    <m/>
    <m/>
    <m/>
    <m/>
    <m/>
    <m/>
    <n v="0"/>
  </r>
  <r>
    <n v="145"/>
    <s v="R. Soenarno"/>
    <x v="7"/>
    <s v="Sutorejo Timur"/>
    <s v="III/"/>
    <n v="59"/>
    <m/>
    <n v="120000"/>
    <m/>
    <m/>
    <m/>
    <m/>
    <m/>
    <m/>
    <m/>
    <m/>
    <m/>
    <m/>
    <m/>
    <n v="120000"/>
  </r>
  <r>
    <n v="146"/>
    <s v="Rahmad A"/>
    <x v="7"/>
    <m/>
    <m/>
    <m/>
    <m/>
    <m/>
    <n v="10000"/>
    <n v="20000"/>
    <m/>
    <n v="10000"/>
    <n v="10000"/>
    <n v="10000"/>
    <m/>
    <m/>
    <m/>
    <m/>
    <m/>
    <n v="60000"/>
  </r>
  <r>
    <n v="147"/>
    <s v="Sururi Mustikho, Ibu"/>
    <x v="7"/>
    <s v="Sutorejo Timur"/>
    <s v="X/"/>
    <n v="16"/>
    <m/>
    <m/>
    <n v="15000"/>
    <n v="30000"/>
    <m/>
    <n v="15000"/>
    <n v="15000"/>
    <n v="15000"/>
    <m/>
    <m/>
    <m/>
    <m/>
    <m/>
    <n v="90000"/>
  </r>
  <r>
    <n v="148"/>
    <s v="Surya Ramadhi Y"/>
    <x v="7"/>
    <s v="Sutorejo Timur"/>
    <m/>
    <n v="20"/>
    <m/>
    <m/>
    <m/>
    <m/>
    <m/>
    <m/>
    <m/>
    <m/>
    <m/>
    <m/>
    <m/>
    <m/>
    <m/>
    <n v="0"/>
  </r>
  <r>
    <n v="149"/>
    <s v="Susilo Suwarno, Drs"/>
    <x v="7"/>
    <s v="Sutorejo Timur"/>
    <s v="IX/"/>
    <n v="11"/>
    <m/>
    <n v="30000"/>
    <n v="60000"/>
    <m/>
    <n v="60000"/>
    <m/>
    <n v="60000"/>
    <m/>
    <m/>
    <m/>
    <m/>
    <m/>
    <m/>
    <n v="210000"/>
  </r>
  <r>
    <n v="150"/>
    <s v="Sri Budiani"/>
    <x v="7"/>
    <m/>
    <m/>
    <m/>
    <m/>
    <n v="50000"/>
    <m/>
    <m/>
    <m/>
    <m/>
    <n v="30000"/>
    <m/>
    <m/>
    <m/>
    <m/>
    <m/>
    <m/>
    <n v="80000"/>
  </r>
  <r>
    <n v="151"/>
    <s v="Abdul Hanan, dr"/>
    <x v="8"/>
    <s v="Taman Sutorejo Timur"/>
    <s v="-"/>
    <n v="20"/>
    <m/>
    <m/>
    <m/>
    <m/>
    <m/>
    <m/>
    <m/>
    <m/>
    <m/>
    <m/>
    <m/>
    <m/>
    <m/>
    <n v="0"/>
  </r>
  <r>
    <n v="152"/>
    <s v="Ang Satrio Widiwanto"/>
    <x v="8"/>
    <s v="Sutorejo Timur"/>
    <s v="VII/"/>
    <n v="32"/>
    <m/>
    <m/>
    <m/>
    <m/>
    <m/>
    <m/>
    <m/>
    <m/>
    <m/>
    <m/>
    <m/>
    <m/>
    <m/>
    <n v="0"/>
  </r>
  <r>
    <n v="153"/>
    <s v="Ariadji Sugeng  Abdulah,Drs"/>
    <x v="8"/>
    <s v="Sutorejo Timur"/>
    <s v="VII/"/>
    <n v="14"/>
    <m/>
    <m/>
    <m/>
    <m/>
    <m/>
    <m/>
    <m/>
    <m/>
    <m/>
    <m/>
    <m/>
    <m/>
    <m/>
    <n v="0"/>
  </r>
  <r>
    <n v="154"/>
    <s v="Arifin Idris, SE"/>
    <x v="8"/>
    <s v="Sutorejo Timur"/>
    <s v="VII/"/>
    <n v="23"/>
    <m/>
    <m/>
    <m/>
    <n v="100000"/>
    <n v="100000"/>
    <m/>
    <n v="100000"/>
    <m/>
    <m/>
    <m/>
    <m/>
    <m/>
    <m/>
    <n v="300000"/>
  </r>
  <r>
    <n v="155"/>
    <s v="Djafar Soleh, SE"/>
    <x v="8"/>
    <s v="Sutorejo Timur"/>
    <s v="VIII/"/>
    <n v="6"/>
    <m/>
    <n v="50000"/>
    <m/>
    <m/>
    <m/>
    <m/>
    <n v="50000"/>
    <m/>
    <m/>
    <m/>
    <m/>
    <m/>
    <m/>
    <n v="100000"/>
  </r>
  <r>
    <n v="156"/>
    <s v="Dwi Santosa Atmojo, Drs"/>
    <x v="8"/>
    <s v="Sutorejo Timur"/>
    <s v="III/"/>
    <n v="15"/>
    <m/>
    <m/>
    <m/>
    <m/>
    <m/>
    <m/>
    <m/>
    <m/>
    <m/>
    <m/>
    <m/>
    <m/>
    <m/>
    <n v="0"/>
  </r>
  <r>
    <n v="157"/>
    <s v="Iwan Purnomo"/>
    <x v="8"/>
    <s v="Sutorejo Timur"/>
    <s v="VII/"/>
    <n v="3"/>
    <m/>
    <m/>
    <m/>
    <m/>
    <m/>
    <m/>
    <m/>
    <m/>
    <m/>
    <m/>
    <m/>
    <m/>
    <m/>
    <n v="0"/>
  </r>
  <r>
    <n v="158"/>
    <s v="Marwan"/>
    <x v="8"/>
    <s v="Sutorejo Timur"/>
    <s v="VII/"/>
    <n v="21"/>
    <m/>
    <m/>
    <m/>
    <m/>
    <m/>
    <m/>
    <m/>
    <m/>
    <m/>
    <m/>
    <m/>
    <m/>
    <m/>
    <n v="0"/>
  </r>
  <r>
    <n v="159"/>
    <s v="Moh. Zulkarnain, Ir . MM"/>
    <x v="8"/>
    <s v="Sutorejo Timur"/>
    <s v="VII/"/>
    <n v="25"/>
    <m/>
    <m/>
    <m/>
    <m/>
    <m/>
    <m/>
    <m/>
    <m/>
    <m/>
    <m/>
    <m/>
    <m/>
    <m/>
    <n v="0"/>
  </r>
  <r>
    <n v="160"/>
    <s v="Muchamad Bahaswan"/>
    <x v="8"/>
    <s v="Sutorejo Timur"/>
    <s v="VI/"/>
    <n v="25"/>
    <m/>
    <m/>
    <m/>
    <m/>
    <m/>
    <m/>
    <m/>
    <m/>
    <m/>
    <m/>
    <m/>
    <m/>
    <m/>
    <n v="0"/>
  </r>
  <r>
    <n v="161"/>
    <s v="Soejitno, Ir"/>
    <x v="8"/>
    <s v="Sutorejo Timur"/>
    <s v="VI/"/>
    <n v="9"/>
    <m/>
    <m/>
    <m/>
    <m/>
    <m/>
    <m/>
    <m/>
    <m/>
    <m/>
    <m/>
    <m/>
    <m/>
    <m/>
    <n v="0"/>
  </r>
  <r>
    <n v="162"/>
    <s v="Sugiono, SE"/>
    <x v="8"/>
    <s v="Sutorejo Timur"/>
    <s v="VIII/"/>
    <n v="32"/>
    <m/>
    <n v="60000"/>
    <m/>
    <m/>
    <m/>
    <m/>
    <m/>
    <n v="60000"/>
    <m/>
    <m/>
    <m/>
    <m/>
    <m/>
    <n v="120000"/>
  </r>
  <r>
    <n v="163"/>
    <s v="Suwignyo"/>
    <x v="8"/>
    <s v="Sutorejo Timur"/>
    <s v="VIII/"/>
    <n v="28"/>
    <m/>
    <n v="20000"/>
    <m/>
    <n v="20000"/>
    <m/>
    <n v="20000"/>
    <m/>
    <n v="20000"/>
    <m/>
    <m/>
    <m/>
    <m/>
    <m/>
    <n v="80000"/>
  </r>
  <r>
    <n v="164"/>
    <s v="Suyitno"/>
    <x v="8"/>
    <s v="Sutorejo Timur"/>
    <s v="VI/"/>
    <n v="27"/>
    <m/>
    <n v="360000"/>
    <m/>
    <m/>
    <m/>
    <m/>
    <m/>
    <m/>
    <m/>
    <m/>
    <m/>
    <m/>
    <m/>
    <n v="360000"/>
  </r>
  <r>
    <n v="165"/>
    <s v="Abdul Jazid Basir, Ibu"/>
    <x v="9"/>
    <s v="Sutorejo Timur"/>
    <s v="II/"/>
    <n v="36"/>
    <m/>
    <m/>
    <m/>
    <m/>
    <m/>
    <m/>
    <m/>
    <m/>
    <m/>
    <m/>
    <m/>
    <m/>
    <m/>
    <n v="0"/>
  </r>
  <r>
    <n v="166"/>
    <s v="Anwar, Ibu"/>
    <x v="9"/>
    <s v="Sutorejo Timur"/>
    <s v="II/"/>
    <n v="28"/>
    <n v="8179693882"/>
    <m/>
    <m/>
    <m/>
    <m/>
    <m/>
    <m/>
    <m/>
    <m/>
    <m/>
    <m/>
    <m/>
    <m/>
    <n v="0"/>
  </r>
  <r>
    <n v="167"/>
    <s v="Efendy Wiyoto, Ibu"/>
    <x v="9"/>
    <s v="Sutorejo Tengah"/>
    <s v="NN"/>
    <n v="10"/>
    <m/>
    <m/>
    <m/>
    <m/>
    <m/>
    <m/>
    <m/>
    <m/>
    <m/>
    <m/>
    <m/>
    <m/>
    <m/>
    <n v="0"/>
  </r>
  <r>
    <n v="168"/>
    <s v="Salekan"/>
    <x v="9"/>
    <s v="Sutorejo Timur"/>
    <s v="III/"/>
    <s v="11A"/>
    <m/>
    <m/>
    <m/>
    <m/>
    <m/>
    <m/>
    <m/>
    <m/>
    <m/>
    <m/>
    <m/>
    <m/>
    <m/>
    <n v="0"/>
  </r>
  <r>
    <n v="169"/>
    <s v="Soegiri, BE AIM "/>
    <x v="9"/>
    <s v="Sutorejo Timur"/>
    <s v="II/"/>
    <n v="8"/>
    <m/>
    <m/>
    <m/>
    <m/>
    <m/>
    <m/>
    <m/>
    <m/>
    <m/>
    <m/>
    <m/>
    <m/>
    <m/>
    <n v="0"/>
  </r>
  <r>
    <n v="170"/>
    <s v="Soeprapto, Dr. Ir."/>
    <x v="9"/>
    <s v="Sutorejo Timur"/>
    <s v="I/"/>
    <n v="7"/>
    <m/>
    <n v="100000"/>
    <n v="100000"/>
    <n v="100000"/>
    <n v="100000"/>
    <n v="100000"/>
    <n v="100000"/>
    <n v="100000"/>
    <m/>
    <m/>
    <m/>
    <m/>
    <m/>
    <n v="700000"/>
  </r>
  <r>
    <n v="171"/>
    <s v="Achmad Husaini"/>
    <x v="10"/>
    <s v="Sutorejo Tengah"/>
    <s v="IV/"/>
    <n v="44"/>
    <m/>
    <n v="60000"/>
    <m/>
    <m/>
    <m/>
    <m/>
    <m/>
    <m/>
    <m/>
    <m/>
    <m/>
    <m/>
    <m/>
    <n v="60000"/>
  </r>
  <r>
    <n v="172"/>
    <s v="Ahmad Darmawan"/>
    <x v="10"/>
    <s v="Sutorejo Tengah"/>
    <s v="XII/"/>
    <n v="16"/>
    <m/>
    <n v="25000"/>
    <n v="25000"/>
    <n v="25000"/>
    <n v="25000"/>
    <n v="25000"/>
    <n v="25000"/>
    <n v="25000"/>
    <m/>
    <m/>
    <m/>
    <m/>
    <m/>
    <n v="175000"/>
  </r>
  <r>
    <n v="173"/>
    <s v="Bambang Birana"/>
    <x v="10"/>
    <s v="Sutorejo Tengah"/>
    <s v="XI/"/>
    <m/>
    <m/>
    <n v="300000"/>
    <m/>
    <m/>
    <m/>
    <m/>
    <m/>
    <n v="300000"/>
    <m/>
    <m/>
    <m/>
    <m/>
    <m/>
    <n v="600000"/>
  </r>
  <r>
    <n v="174"/>
    <s v="Budi Mulyanto/Nanik Wiji Utari"/>
    <x v="10"/>
    <s v="Sutorejo Tengah"/>
    <s v="IV/"/>
    <n v="31"/>
    <m/>
    <n v="100000"/>
    <m/>
    <n v="50000"/>
    <m/>
    <n v="100000"/>
    <m/>
    <n v="100000"/>
    <m/>
    <m/>
    <m/>
    <m/>
    <m/>
    <n v="350000"/>
  </r>
  <r>
    <n v="175"/>
    <s v="Budi Wiyono, drs"/>
    <x v="10"/>
    <s v="Sutorejo Tengah"/>
    <s v="XIII/"/>
    <n v="46"/>
    <m/>
    <n v="25000"/>
    <n v="25000"/>
    <n v="25000"/>
    <n v="25000"/>
    <n v="25000"/>
    <n v="25000"/>
    <n v="25000"/>
    <m/>
    <m/>
    <m/>
    <m/>
    <m/>
    <n v="175000"/>
  </r>
  <r>
    <n v="176"/>
    <s v="Dudy Wahyudi"/>
    <x v="10"/>
    <s v="Sutorejo Tengah"/>
    <s v="XII/"/>
    <n v="22"/>
    <m/>
    <n v="50000"/>
    <n v="50000"/>
    <n v="50000"/>
    <n v="50000"/>
    <n v="50000"/>
    <n v="50000"/>
    <n v="50000"/>
    <m/>
    <m/>
    <m/>
    <m/>
    <m/>
    <n v="350000"/>
  </r>
  <r>
    <n v="177"/>
    <s v="Erna P."/>
    <x v="10"/>
    <s v="Sutorejo Tengah"/>
    <s v="XII/"/>
    <n v="14"/>
    <m/>
    <m/>
    <m/>
    <m/>
    <m/>
    <m/>
    <m/>
    <m/>
    <m/>
    <m/>
    <m/>
    <m/>
    <m/>
    <n v="0"/>
  </r>
  <r>
    <n v="178"/>
    <s v="Hadi Susilo, Ibu"/>
    <x v="10"/>
    <s v="Sutorejo Tengah"/>
    <s v="XII/"/>
    <n v="12"/>
    <m/>
    <m/>
    <n v="45000"/>
    <m/>
    <n v="30000"/>
    <m/>
    <n v="45000"/>
    <m/>
    <m/>
    <m/>
    <m/>
    <m/>
    <m/>
    <n v="120000"/>
  </r>
  <r>
    <n v="179"/>
    <s v="Herry Jauhari, Ir"/>
    <x v="10"/>
    <s v="Sutorejo Tengah"/>
    <s v="XII/"/>
    <n v="10"/>
    <m/>
    <n v="50000"/>
    <m/>
    <n v="25000"/>
    <n v="25000"/>
    <n v="25000"/>
    <n v="25000"/>
    <m/>
    <m/>
    <m/>
    <m/>
    <m/>
    <m/>
    <n v="150000"/>
  </r>
  <r>
    <n v="180"/>
    <s v="Munawir, Ibu"/>
    <x v="10"/>
    <s v="Sutorejo Tengah"/>
    <s v="XII/"/>
    <n v="26"/>
    <m/>
    <m/>
    <m/>
    <m/>
    <m/>
    <m/>
    <m/>
    <m/>
    <m/>
    <m/>
    <m/>
    <m/>
    <m/>
    <n v="0"/>
  </r>
  <r>
    <n v="181"/>
    <s v="RR Ruwiyati, Ibu"/>
    <x v="10"/>
    <s v="Sutorejo Tengah"/>
    <s v="IV/"/>
    <n v="44"/>
    <m/>
    <m/>
    <m/>
    <m/>
    <m/>
    <m/>
    <m/>
    <m/>
    <m/>
    <m/>
    <m/>
    <m/>
    <m/>
    <n v="0"/>
  </r>
  <r>
    <m/>
    <s v="Rista W"/>
    <x v="10"/>
    <m/>
    <m/>
    <m/>
    <m/>
    <m/>
    <m/>
    <m/>
    <m/>
    <m/>
    <m/>
    <m/>
    <m/>
    <m/>
    <m/>
    <m/>
    <m/>
    <n v="0"/>
  </r>
  <r>
    <n v="182"/>
    <s v="Seddy Deswanto"/>
    <x v="10"/>
    <s v="Sutorejo Tengah"/>
    <s v="XI/"/>
    <n v="15"/>
    <m/>
    <m/>
    <m/>
    <m/>
    <m/>
    <m/>
    <m/>
    <m/>
    <m/>
    <m/>
    <m/>
    <m/>
    <m/>
    <n v="0"/>
  </r>
  <r>
    <n v="183"/>
    <s v="Soelistyo"/>
    <x v="10"/>
    <s v="Sutorejo Tengah"/>
    <s v="XII/"/>
    <n v="28"/>
    <m/>
    <m/>
    <m/>
    <m/>
    <m/>
    <m/>
    <m/>
    <m/>
    <m/>
    <m/>
    <m/>
    <m/>
    <m/>
    <n v="0"/>
  </r>
  <r>
    <n v="184"/>
    <s v="Suhartono"/>
    <x v="10"/>
    <s v="Sutorejo Tengah"/>
    <s v="IV/"/>
    <n v="30"/>
    <s v="O81330366719"/>
    <m/>
    <m/>
    <m/>
    <m/>
    <m/>
    <m/>
    <m/>
    <m/>
    <m/>
    <m/>
    <m/>
    <m/>
    <n v="0"/>
  </r>
  <r>
    <n v="185"/>
    <s v="Sunyoto"/>
    <x v="10"/>
    <s v="Sutorejo Tengah"/>
    <s v="XII/"/>
    <n v="16"/>
    <m/>
    <n v="50000"/>
    <n v="50000"/>
    <n v="50000"/>
    <n v="50000"/>
    <n v="50000"/>
    <n v="50000"/>
    <n v="50000"/>
    <m/>
    <m/>
    <m/>
    <m/>
    <m/>
    <n v="350000"/>
  </r>
  <r>
    <n v="186"/>
    <s v="Sunyoto, Drs, Ibu"/>
    <x v="10"/>
    <s v="Sutorejo Tengah"/>
    <s v="XII/"/>
    <n v="24"/>
    <m/>
    <m/>
    <m/>
    <m/>
    <m/>
    <m/>
    <m/>
    <m/>
    <m/>
    <m/>
    <m/>
    <m/>
    <m/>
    <n v="0"/>
  </r>
  <r>
    <n v="187"/>
    <s v="Wibowo Hendrantomo, drs"/>
    <x v="10"/>
    <s v="Sutorejo Tengah"/>
    <s v="IV/"/>
    <n v="3"/>
    <m/>
    <n v="60000"/>
    <m/>
    <m/>
    <m/>
    <m/>
    <m/>
    <n v="60000"/>
    <m/>
    <m/>
    <m/>
    <m/>
    <m/>
    <n v="120000"/>
  </r>
  <r>
    <n v="188"/>
    <s v="M. Pantas"/>
    <x v="10"/>
    <m/>
    <m/>
    <m/>
    <m/>
    <n v="50000"/>
    <n v="50000"/>
    <n v="50000"/>
    <n v="50000"/>
    <n v="50000"/>
    <n v="50000"/>
    <m/>
    <m/>
    <m/>
    <m/>
    <m/>
    <m/>
    <n v="300000"/>
  </r>
  <r>
    <n v="189"/>
    <s v="Abdul Mufit"/>
    <x v="11"/>
    <s v="Sutorejo Tengah"/>
    <s v="VIII/"/>
    <n v="10"/>
    <m/>
    <m/>
    <m/>
    <m/>
    <m/>
    <m/>
    <m/>
    <m/>
    <m/>
    <m/>
    <m/>
    <m/>
    <m/>
    <n v="0"/>
  </r>
  <r>
    <n v="190"/>
    <s v="Aisa Budianto, Ibu"/>
    <x v="11"/>
    <m/>
    <m/>
    <m/>
    <m/>
    <m/>
    <m/>
    <m/>
    <m/>
    <m/>
    <m/>
    <m/>
    <m/>
    <m/>
    <m/>
    <m/>
    <m/>
    <n v="0"/>
  </r>
  <r>
    <n v="191"/>
    <s v="Andyna H."/>
    <x v="11"/>
    <s v="Sutorejo Tengah"/>
    <s v="VIII/"/>
    <n v="6"/>
    <m/>
    <m/>
    <m/>
    <m/>
    <m/>
    <m/>
    <m/>
    <m/>
    <m/>
    <m/>
    <m/>
    <m/>
    <m/>
    <n v="0"/>
  </r>
  <r>
    <n v="192"/>
    <s v="Ari Wahyudi Sahid"/>
    <x v="11"/>
    <s v="Sutorejo Tengah"/>
    <s v="IX/"/>
    <n v="23"/>
    <m/>
    <n v="200000"/>
    <m/>
    <m/>
    <m/>
    <n v="150000"/>
    <m/>
    <m/>
    <m/>
    <m/>
    <m/>
    <m/>
    <m/>
    <n v="350000"/>
  </r>
  <r>
    <n v="193"/>
    <s v="Bagyo"/>
    <x v="11"/>
    <s v="Sutorejo Tengah"/>
    <s v="III/"/>
    <m/>
    <m/>
    <m/>
    <m/>
    <m/>
    <m/>
    <m/>
    <m/>
    <m/>
    <m/>
    <m/>
    <m/>
    <m/>
    <m/>
    <n v="0"/>
  </r>
  <r>
    <n v="194"/>
    <s v="Eddy Rusianto, SH"/>
    <x v="11"/>
    <s v="Sutorejo Tengah"/>
    <s v="II/"/>
    <n v="6"/>
    <m/>
    <n v="30000"/>
    <n v="30000"/>
    <n v="30000"/>
    <n v="30000"/>
    <n v="30000"/>
    <n v="30000"/>
    <n v="30000"/>
    <m/>
    <m/>
    <m/>
    <m/>
    <m/>
    <n v="210000"/>
  </r>
  <r>
    <n v="195"/>
    <s v="H. Abdul Nasir, Ir "/>
    <x v="11"/>
    <s v="Sutorejo Tengah"/>
    <s v="VI/"/>
    <n v="17"/>
    <m/>
    <m/>
    <m/>
    <m/>
    <m/>
    <m/>
    <m/>
    <m/>
    <m/>
    <m/>
    <m/>
    <m/>
    <m/>
    <n v="0"/>
  </r>
  <r>
    <n v="196"/>
    <s v="Hartatie Kanti Astuti, Ibu"/>
    <x v="11"/>
    <s v="Sutorejo Tengah"/>
    <s v="IX/"/>
    <n v="1"/>
    <m/>
    <m/>
    <m/>
    <m/>
    <m/>
    <m/>
    <m/>
    <m/>
    <m/>
    <m/>
    <m/>
    <m/>
    <m/>
    <n v="0"/>
  </r>
  <r>
    <n v="197"/>
    <s v="Hengky"/>
    <x v="11"/>
    <s v="Sutorejo Tengah"/>
    <s v="V/"/>
    <n v="38"/>
    <m/>
    <m/>
    <m/>
    <m/>
    <m/>
    <m/>
    <m/>
    <m/>
    <m/>
    <m/>
    <m/>
    <m/>
    <m/>
    <n v="0"/>
  </r>
  <r>
    <n v="198"/>
    <s v="Iwan Ansori"/>
    <x v="11"/>
    <s v="Sutorejo Tengah"/>
    <s v="IX/"/>
    <n v="17"/>
    <m/>
    <m/>
    <m/>
    <m/>
    <m/>
    <m/>
    <m/>
    <m/>
    <m/>
    <m/>
    <m/>
    <m/>
    <m/>
    <n v="0"/>
  </r>
  <r>
    <n v="199"/>
    <s v="Kusmawaty S."/>
    <x v="11"/>
    <m/>
    <m/>
    <m/>
    <m/>
    <n v="50000"/>
    <n v="50000"/>
    <n v="50000"/>
    <n v="50000"/>
    <n v="50000"/>
    <n v="50000"/>
    <n v="50000"/>
    <m/>
    <m/>
    <m/>
    <m/>
    <m/>
    <n v="350000"/>
  </r>
  <r>
    <n v="200"/>
    <s v="M. Yusuf Musa, Ibu"/>
    <x v="11"/>
    <s v="Sutorejo Tengah"/>
    <s v="VIII/"/>
    <n v="18"/>
    <m/>
    <m/>
    <m/>
    <m/>
    <m/>
    <m/>
    <m/>
    <m/>
    <m/>
    <m/>
    <m/>
    <m/>
    <m/>
    <n v="0"/>
  </r>
  <r>
    <n v="201"/>
    <s v="Mahendra Wardana"/>
    <x v="11"/>
    <s v="Sutorejo Tengah"/>
    <s v="V/"/>
    <n v="1"/>
    <m/>
    <n v="60000"/>
    <n v="20000"/>
    <n v="30000"/>
    <n v="30000"/>
    <n v="30000"/>
    <n v="30000"/>
    <n v="30000"/>
    <m/>
    <m/>
    <m/>
    <m/>
    <m/>
    <n v="230000"/>
  </r>
  <r>
    <n v="202"/>
    <s v="Moh. Arif, Ibu (RT)"/>
    <x v="11"/>
    <s v="Sutorejo Tengah"/>
    <s v="VIII/"/>
    <n v="12"/>
    <m/>
    <m/>
    <m/>
    <m/>
    <m/>
    <m/>
    <m/>
    <m/>
    <m/>
    <m/>
    <m/>
    <m/>
    <m/>
    <n v="0"/>
  </r>
  <r>
    <n v="203"/>
    <s v="Mutadji"/>
    <x v="11"/>
    <s v="Sutorejo Tengah"/>
    <s v="II/"/>
    <n v="8"/>
    <m/>
    <m/>
    <m/>
    <m/>
    <m/>
    <m/>
    <m/>
    <m/>
    <m/>
    <m/>
    <m/>
    <m/>
    <m/>
    <n v="0"/>
  </r>
  <r>
    <n v="204"/>
    <s v="Nafa'ah Saudah, SH"/>
    <x v="11"/>
    <s v="Sutorejo Tengah"/>
    <s v="VI/"/>
    <n v="20"/>
    <m/>
    <n v="10000"/>
    <n v="20000"/>
    <m/>
    <n v="20000"/>
    <m/>
    <n v="20000"/>
    <m/>
    <m/>
    <m/>
    <m/>
    <m/>
    <m/>
    <n v="70000"/>
  </r>
  <r>
    <n v="205"/>
    <s v="Nonot Harsono, Ibu"/>
    <x v="11"/>
    <s v="Sutorejo Tengah"/>
    <s v="VI/"/>
    <m/>
    <m/>
    <m/>
    <m/>
    <m/>
    <m/>
    <m/>
    <m/>
    <m/>
    <m/>
    <m/>
    <m/>
    <m/>
    <m/>
    <n v="0"/>
  </r>
  <r>
    <n v="206"/>
    <s v="Norman Chalid, Ibu"/>
    <x v="11"/>
    <s v="Sutorejo Tengah"/>
    <s v="VIII/"/>
    <n v="44"/>
    <m/>
    <m/>
    <n v="50000"/>
    <n v="50000"/>
    <n v="50000"/>
    <n v="50000"/>
    <n v="50000"/>
    <n v="50000"/>
    <m/>
    <m/>
    <m/>
    <m/>
    <m/>
    <n v="300000"/>
  </r>
  <r>
    <n v="207"/>
    <s v="Subandi"/>
    <x v="11"/>
    <s v="Sutorejo Tengah"/>
    <s v="II/"/>
    <n v="34"/>
    <m/>
    <m/>
    <m/>
    <m/>
    <m/>
    <m/>
    <m/>
    <m/>
    <m/>
    <m/>
    <m/>
    <m/>
    <m/>
    <n v="0"/>
  </r>
  <r>
    <n v="208"/>
    <s v="Sugeng Hadisiswoyo"/>
    <x v="11"/>
    <s v="Sutorejo Tengah"/>
    <s v="VIII/"/>
    <n v="14"/>
    <m/>
    <m/>
    <m/>
    <m/>
    <m/>
    <m/>
    <m/>
    <m/>
    <m/>
    <m/>
    <m/>
    <m/>
    <m/>
    <n v="0"/>
  </r>
  <r>
    <n v="209"/>
    <s v="Sugeng Wibowo"/>
    <x v="11"/>
    <s v="Sutorejo Tengah"/>
    <s v="V/"/>
    <n v="36"/>
    <m/>
    <m/>
    <m/>
    <m/>
    <m/>
    <m/>
    <m/>
    <m/>
    <m/>
    <m/>
    <m/>
    <m/>
    <m/>
    <n v="0"/>
  </r>
  <r>
    <n v="210"/>
    <s v="Sugiarto "/>
    <x v="11"/>
    <s v="Sutorejo Tengah"/>
    <s v="V/"/>
    <n v="19"/>
    <m/>
    <n v="120000"/>
    <m/>
    <m/>
    <m/>
    <m/>
    <m/>
    <m/>
    <m/>
    <m/>
    <m/>
    <m/>
    <m/>
    <n v="120000"/>
  </r>
  <r>
    <n v="211"/>
    <s v="Suharsono"/>
    <x v="11"/>
    <s v="Sutorejo Tengah"/>
    <s v="II/"/>
    <n v="8"/>
    <m/>
    <m/>
    <m/>
    <m/>
    <m/>
    <m/>
    <m/>
    <m/>
    <m/>
    <m/>
    <m/>
    <m/>
    <m/>
    <n v="0"/>
  </r>
  <r>
    <n v="212"/>
    <s v="Suwarsiah, Ibu"/>
    <x v="11"/>
    <s v="Sutorejo Tengah"/>
    <s v="VIII/"/>
    <n v="20"/>
    <m/>
    <n v="100000"/>
    <m/>
    <m/>
    <n v="100000"/>
    <m/>
    <n v="100000"/>
    <n v="100000"/>
    <m/>
    <m/>
    <m/>
    <m/>
    <m/>
    <n v="400000"/>
  </r>
  <r>
    <n v="213"/>
    <s v="Soelistya"/>
    <x v="11"/>
    <m/>
    <m/>
    <m/>
    <m/>
    <n v="20000"/>
    <n v="20000"/>
    <n v="20000"/>
    <n v="20000"/>
    <n v="20000"/>
    <n v="20000"/>
    <n v="20000"/>
    <m/>
    <m/>
    <m/>
    <m/>
    <m/>
    <n v="140000"/>
  </r>
  <r>
    <n v="214"/>
    <s v="Ratnawati"/>
    <x v="11"/>
    <m/>
    <m/>
    <m/>
    <m/>
    <n v="100000"/>
    <n v="100000"/>
    <n v="100000"/>
    <n v="100000"/>
    <n v="100000"/>
    <n v="100000"/>
    <n v="100000"/>
    <m/>
    <m/>
    <m/>
    <m/>
    <m/>
    <n v="700000"/>
  </r>
  <r>
    <n v="215"/>
    <s v="Wahyiningasti Efendi, Ibu"/>
    <x v="11"/>
    <s v="Sutorejo Tengah"/>
    <s v="VIII/"/>
    <n v="38"/>
    <m/>
    <n v="50000"/>
    <m/>
    <m/>
    <m/>
    <m/>
    <m/>
    <m/>
    <m/>
    <m/>
    <m/>
    <m/>
    <m/>
    <n v="50000"/>
  </r>
  <r>
    <n v="216"/>
    <s v="Wahyu Gesang Triono"/>
    <x v="11"/>
    <s v="Sutorejo Tengah"/>
    <s v="II/"/>
    <n v="8"/>
    <m/>
    <m/>
    <m/>
    <m/>
    <m/>
    <m/>
    <m/>
    <m/>
    <m/>
    <m/>
    <m/>
    <m/>
    <m/>
    <n v="0"/>
  </r>
  <r>
    <n v="217"/>
    <s v="Wahyu Sukoco"/>
    <x v="11"/>
    <s v="Sutorejo Tengah"/>
    <s v="IX/"/>
    <n v="15"/>
    <m/>
    <m/>
    <m/>
    <m/>
    <m/>
    <m/>
    <m/>
    <m/>
    <m/>
    <m/>
    <m/>
    <m/>
    <m/>
    <n v="0"/>
  </r>
  <r>
    <n v="218"/>
    <s v="Widjiati"/>
    <x v="11"/>
    <s v="Sutorejo Tengah"/>
    <s v="IX/"/>
    <n v="15"/>
    <m/>
    <m/>
    <m/>
    <m/>
    <m/>
    <m/>
    <m/>
    <m/>
    <m/>
    <m/>
    <m/>
    <m/>
    <m/>
    <n v="0"/>
  </r>
  <r>
    <n v="219"/>
    <s v="Zayd Baktir"/>
    <x v="11"/>
    <s v="Sutorejo Tengah"/>
    <s v="V/"/>
    <n v="20"/>
    <m/>
    <m/>
    <m/>
    <m/>
    <m/>
    <m/>
    <m/>
    <m/>
    <m/>
    <m/>
    <m/>
    <m/>
    <m/>
    <n v="0"/>
  </r>
  <r>
    <n v="220"/>
    <s v="Siti  R."/>
    <x v="11"/>
    <m/>
    <m/>
    <m/>
    <m/>
    <n v="60000"/>
    <n v="60000"/>
    <n v="60000"/>
    <n v="60000"/>
    <n v="60000"/>
    <n v="60000"/>
    <n v="60000"/>
    <m/>
    <m/>
    <m/>
    <m/>
    <m/>
    <n v="420000"/>
  </r>
  <r>
    <n v="221"/>
    <s v="Ari TriWardani, drg,Ibu"/>
    <x v="12"/>
    <s v="Sutorejo Utara"/>
    <s v="V/"/>
    <n v="8"/>
    <m/>
    <n v="120000"/>
    <m/>
    <n v="0"/>
    <n v="0"/>
    <n v="0"/>
    <m/>
    <m/>
    <m/>
    <m/>
    <m/>
    <m/>
    <m/>
    <n v="120000"/>
  </r>
  <r>
    <n v="222"/>
    <s v="Budhie Santhosa, Ir "/>
    <x v="12"/>
    <s v="Sutorejo Utara"/>
    <s v="IV/"/>
    <n v="24"/>
    <s v="O816534291"/>
    <m/>
    <m/>
    <n v="0"/>
    <n v="0"/>
    <n v="0"/>
    <m/>
    <m/>
    <m/>
    <m/>
    <m/>
    <m/>
    <m/>
    <n v="0"/>
  </r>
  <r>
    <n v="223"/>
    <s v="Koesdiastuty Asyik"/>
    <x v="12"/>
    <s v="Sutorejo Utara"/>
    <s v="II/"/>
    <n v="6"/>
    <m/>
    <n v="60000"/>
    <m/>
    <n v="0"/>
    <n v="0"/>
    <n v="0"/>
    <m/>
    <m/>
    <m/>
    <m/>
    <m/>
    <m/>
    <m/>
    <n v="60000"/>
  </r>
  <r>
    <n v="224"/>
    <s v="Paramita, Ibu"/>
    <x v="12"/>
    <s v="Sut. Ut. Baru"/>
    <m/>
    <m/>
    <m/>
    <m/>
    <n v="50000"/>
    <n v="0"/>
    <n v="0"/>
    <n v="0"/>
    <m/>
    <n v="10000"/>
    <m/>
    <m/>
    <m/>
    <m/>
    <m/>
    <n v="60000"/>
  </r>
  <r>
    <n v="225"/>
    <s v="Suyanto Warnoatmojo, Drs"/>
    <x v="12"/>
    <s v="Sutorejo Utara"/>
    <s v="II/"/>
    <n v="11"/>
    <m/>
    <m/>
    <m/>
    <n v="0"/>
    <n v="0"/>
    <n v="0"/>
    <m/>
    <m/>
    <m/>
    <m/>
    <m/>
    <m/>
    <m/>
    <n v="0"/>
  </r>
  <r>
    <n v="226"/>
    <s v="Yusnan"/>
    <x v="12"/>
    <s v="Sutorejo Utara"/>
    <s v="II/"/>
    <n v="20"/>
    <m/>
    <n v="100000"/>
    <n v="100000"/>
    <n v="0"/>
    <n v="0"/>
    <n v="0"/>
    <m/>
    <m/>
    <m/>
    <m/>
    <m/>
    <m/>
    <m/>
    <n v="200000"/>
  </r>
  <r>
    <n v="227"/>
    <s v="Mudji Harto/Tisna Perwanti"/>
    <x v="13"/>
    <s v="Sutorejo Tengah"/>
    <s v="XIII/"/>
    <n v="5"/>
    <m/>
    <m/>
    <m/>
    <m/>
    <m/>
    <m/>
    <m/>
    <m/>
    <m/>
    <m/>
    <m/>
    <m/>
    <m/>
    <n v="0"/>
  </r>
  <r>
    <n v="228"/>
    <s v="Kismi Sudiman, Ibu"/>
    <x v="13"/>
    <s v="Sutorejo Tengah"/>
    <s v="XIII/"/>
    <n v="23"/>
    <m/>
    <m/>
    <m/>
    <m/>
    <m/>
    <m/>
    <m/>
    <m/>
    <m/>
    <m/>
    <m/>
    <m/>
    <m/>
    <n v="0"/>
  </r>
  <r>
    <n v="229"/>
    <s v="Andi Budayana, Drs (RT)"/>
    <x v="13"/>
    <s v="Sutorejo Tengah"/>
    <s v="XIII/"/>
    <n v="29"/>
    <s v="O8883537785"/>
    <m/>
    <m/>
    <m/>
    <m/>
    <m/>
    <m/>
    <m/>
    <m/>
    <m/>
    <m/>
    <m/>
    <m/>
    <n v="0"/>
  </r>
  <r>
    <n v="230"/>
    <s v="Soewono, Ir"/>
    <x v="13"/>
    <s v="Sutorejo Tengah"/>
    <s v="XIII/"/>
    <n v="35"/>
    <m/>
    <m/>
    <m/>
    <m/>
    <m/>
    <m/>
    <m/>
    <m/>
    <m/>
    <m/>
    <m/>
    <m/>
    <m/>
    <n v="0"/>
  </r>
  <r>
    <n v="231"/>
    <s v="Sita Achadiana, Ibu"/>
    <x v="13"/>
    <s v="Sutorejo Tengah"/>
    <s v="XIII/"/>
    <n v="37"/>
    <m/>
    <m/>
    <m/>
    <m/>
    <m/>
    <m/>
    <m/>
    <m/>
    <m/>
    <m/>
    <m/>
    <m/>
    <m/>
    <n v="0"/>
  </r>
  <r>
    <n v="232"/>
    <s v="Nur Tjahyo Heri W."/>
    <x v="13"/>
    <s v="Sutorejo Tengah"/>
    <s v="XIII/"/>
    <n v="39"/>
    <m/>
    <m/>
    <m/>
    <m/>
    <m/>
    <m/>
    <m/>
    <m/>
    <m/>
    <m/>
    <m/>
    <m/>
    <m/>
    <n v="0"/>
  </r>
  <r>
    <n v="233"/>
    <s v="Koesno Adi, Ibu"/>
    <x v="13"/>
    <s v="Sutorejo Tengah"/>
    <s v="XIII/"/>
    <n v="49"/>
    <m/>
    <m/>
    <m/>
    <m/>
    <m/>
    <m/>
    <m/>
    <m/>
    <m/>
    <m/>
    <m/>
    <m/>
    <m/>
    <n v="0"/>
  </r>
  <r>
    <n v="234"/>
    <s v="Sarlan"/>
    <x v="13"/>
    <s v="Sutorejo Tengah"/>
    <s v="XIV/"/>
    <n v="19"/>
    <m/>
    <m/>
    <m/>
    <m/>
    <m/>
    <m/>
    <m/>
    <m/>
    <m/>
    <m/>
    <m/>
    <m/>
    <m/>
    <n v="0"/>
  </r>
  <r>
    <n v="235"/>
    <s v="Ahmad Fandi, Ir"/>
    <x v="13"/>
    <s v="Darmahusada Mas"/>
    <m/>
    <m/>
    <m/>
    <m/>
    <m/>
    <m/>
    <m/>
    <m/>
    <m/>
    <m/>
    <m/>
    <m/>
    <m/>
    <m/>
    <m/>
    <n v="0"/>
  </r>
  <r>
    <n v="236"/>
    <s v="Kumiadi"/>
    <x v="13"/>
    <s v="Sutorejo Tengah "/>
    <s v="XIII/"/>
    <m/>
    <m/>
    <n v="600000"/>
    <m/>
    <m/>
    <m/>
    <m/>
    <m/>
    <n v="450000"/>
    <m/>
    <m/>
    <m/>
    <m/>
    <m/>
    <n v="1050000"/>
  </r>
  <r>
    <m/>
    <m/>
    <x v="14"/>
    <m/>
    <m/>
    <m/>
    <m/>
    <n v="7710000"/>
    <n v="3410000"/>
    <n v="4910000"/>
    <n v="3760000"/>
    <n v="4820000"/>
    <n v="3640000"/>
    <n v="5025000"/>
    <n v="0"/>
    <n v="0"/>
    <n v="0"/>
    <n v="0"/>
    <n v="0"/>
    <n v="33275000"/>
  </r>
  <r>
    <m/>
    <m/>
    <x v="14"/>
    <m/>
    <m/>
    <m/>
    <n v="2024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C6A75C-20C4-431E-8F6C-6BA1CFD907D6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J19" firstHeaderRow="0" firstDataRow="1" firstDataCol="1"/>
  <pivotFields count="20">
    <pivotField showAll="0"/>
    <pivotField dataField="1"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Count of NAMA" fld="1" subtotal="count" baseField="0" baseItem="0"/>
    <dataField name="Sum of Juli" fld="13" baseField="0" baseItem="0"/>
    <dataField name="Sum of juni" fld="12" baseField="0" baseItem="0"/>
    <dataField name="Sum of Mei" fld="11" baseField="0" baseItem="0"/>
    <dataField name="Sum of April" fld="10" baseField="0" baseItem="0"/>
    <dataField name="Sum of Total" fld="19" baseField="0" baseItem="0" numFmtId="41"/>
    <dataField name="Sum of Maret" fld="9" baseField="0" baseItem="0" numFmtId="41"/>
    <dataField name="Sum of Pebruari" fld="8" baseField="0" baseItem="0" numFmtId="41"/>
    <dataField name="Sum of Januari" fld="7" baseField="0" baseItem="0" numFmtId="41"/>
  </dataFields>
  <formats count="3">
    <format dxfId="2">
      <pivotArea outline="0" collapsedLevelsAreSubtotals="1" fieldPosition="0">
        <references count="1">
          <reference field="4294967294" count="4" selected="0">
            <x v="5"/>
            <x v="6"/>
            <x v="7"/>
            <x v="8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8B2C-F8D6-43A9-8DCA-0782AA745C8A}">
  <sheetPr>
    <tabColor rgb="FF92D050"/>
  </sheetPr>
  <dimension ref="A1:J36"/>
  <sheetViews>
    <sheetView workbookViewId="0">
      <selection activeCell="H11" sqref="H11"/>
    </sheetView>
  </sheetViews>
  <sheetFormatPr defaultRowHeight="14.5"/>
  <cols>
    <col min="1" max="1" width="14.90625" style="1" customWidth="1"/>
    <col min="2" max="2" width="14.08984375" style="1" bestFit="1" customWidth="1"/>
    <col min="3" max="3" width="11.1796875" style="1" bestFit="1" customWidth="1"/>
    <col min="4" max="5" width="10.36328125" style="1" bestFit="1" customWidth="1"/>
    <col min="6" max="6" width="11.08984375" style="1" bestFit="1" customWidth="1"/>
    <col min="7" max="7" width="11.453125" style="60" bestFit="1" customWidth="1"/>
    <col min="8" max="8" width="12.36328125" style="1" bestFit="1" customWidth="1"/>
    <col min="9" max="9" width="14.453125" style="1" bestFit="1" customWidth="1"/>
    <col min="10" max="10" width="13.26953125" style="1" bestFit="1" customWidth="1"/>
    <col min="11" max="12" width="13.1796875" bestFit="1" customWidth="1"/>
    <col min="13" max="15" width="6.81640625" bestFit="1" customWidth="1"/>
    <col min="16" max="16" width="6.7265625" bestFit="1" customWidth="1"/>
    <col min="17" max="17" width="10.7265625" bestFit="1" customWidth="1"/>
  </cols>
  <sheetData>
    <row r="1" spans="1:10">
      <c r="A1" s="31" t="s">
        <v>2</v>
      </c>
      <c r="B1" s="4" t="s">
        <v>266</v>
      </c>
    </row>
    <row r="3" spans="1:10">
      <c r="A3" s="32" t="s">
        <v>0</v>
      </c>
      <c r="B3" s="1" t="s">
        <v>296</v>
      </c>
      <c r="C3" s="1" t="s">
        <v>301</v>
      </c>
      <c r="D3" s="1" t="s">
        <v>300</v>
      </c>
      <c r="E3" s="1" t="s">
        <v>299</v>
      </c>
      <c r="F3" s="1" t="s">
        <v>298</v>
      </c>
      <c r="G3" s="60" t="s">
        <v>265</v>
      </c>
      <c r="H3" s="1" t="s">
        <v>294</v>
      </c>
      <c r="I3" s="1" t="s">
        <v>293</v>
      </c>
      <c r="J3" s="1" t="s">
        <v>292</v>
      </c>
    </row>
    <row r="4" spans="1:10">
      <c r="A4" s="33">
        <v>1</v>
      </c>
      <c r="B4" s="1">
        <v>12</v>
      </c>
      <c r="C4" s="1">
        <v>590000</v>
      </c>
      <c r="D4" s="1">
        <v>550000</v>
      </c>
      <c r="E4" s="1">
        <v>690000</v>
      </c>
      <c r="F4" s="1">
        <v>650000</v>
      </c>
      <c r="G4" s="60">
        <v>4310000</v>
      </c>
      <c r="H4" s="1">
        <v>690000</v>
      </c>
      <c r="I4" s="1">
        <v>550000</v>
      </c>
      <c r="J4" s="1">
        <v>590000</v>
      </c>
    </row>
    <row r="5" spans="1:10">
      <c r="A5" s="33">
        <v>2</v>
      </c>
      <c r="B5" s="1">
        <v>10</v>
      </c>
      <c r="C5" s="1">
        <v>160000</v>
      </c>
      <c r="D5" s="1">
        <v>35000</v>
      </c>
      <c r="E5" s="1">
        <v>85000</v>
      </c>
      <c r="F5" s="1">
        <v>35000</v>
      </c>
      <c r="G5" s="60">
        <v>900000</v>
      </c>
      <c r="H5" s="1">
        <v>145000</v>
      </c>
      <c r="I5" s="1">
        <v>35000</v>
      </c>
      <c r="J5" s="1">
        <v>405000</v>
      </c>
    </row>
    <row r="6" spans="1:10">
      <c r="A6" s="33">
        <v>3</v>
      </c>
      <c r="B6" s="1">
        <v>13</v>
      </c>
      <c r="C6" s="1">
        <v>570000</v>
      </c>
      <c r="D6" s="1">
        <v>420000</v>
      </c>
      <c r="E6" s="1">
        <v>680000</v>
      </c>
      <c r="F6" s="1">
        <v>430000</v>
      </c>
      <c r="G6" s="60">
        <v>4020000</v>
      </c>
      <c r="H6" s="1">
        <v>650000</v>
      </c>
      <c r="I6" s="1">
        <v>440000</v>
      </c>
      <c r="J6" s="1">
        <v>830000</v>
      </c>
    </row>
    <row r="7" spans="1:10">
      <c r="A7" s="33">
        <v>4</v>
      </c>
      <c r="B7" s="1">
        <v>21</v>
      </c>
      <c r="C7" s="1">
        <v>495000</v>
      </c>
      <c r="D7" s="1">
        <v>265000</v>
      </c>
      <c r="E7" s="1">
        <v>435000</v>
      </c>
      <c r="F7" s="1">
        <v>360000</v>
      </c>
      <c r="G7" s="60">
        <v>3065000</v>
      </c>
      <c r="H7" s="1">
        <v>680000</v>
      </c>
      <c r="I7" s="1">
        <v>265000</v>
      </c>
      <c r="J7" s="1">
        <v>565000</v>
      </c>
    </row>
    <row r="8" spans="1:10">
      <c r="A8" s="33">
        <v>5</v>
      </c>
      <c r="B8" s="1">
        <v>35</v>
      </c>
      <c r="C8" s="1">
        <v>420000</v>
      </c>
      <c r="D8" s="1">
        <v>405000</v>
      </c>
      <c r="E8" s="1">
        <v>380000</v>
      </c>
      <c r="F8" s="1">
        <v>390000</v>
      </c>
      <c r="G8" s="60">
        <v>3045000</v>
      </c>
      <c r="H8" s="1">
        <v>520000</v>
      </c>
      <c r="I8" s="1">
        <v>450000</v>
      </c>
      <c r="J8" s="1">
        <v>480000</v>
      </c>
    </row>
    <row r="9" spans="1:10">
      <c r="A9" s="33">
        <v>6</v>
      </c>
      <c r="B9" s="1">
        <v>32</v>
      </c>
      <c r="C9" s="1">
        <v>675000</v>
      </c>
      <c r="D9" s="1">
        <v>750000</v>
      </c>
      <c r="E9" s="1">
        <v>1260000</v>
      </c>
      <c r="F9" s="1">
        <v>700000</v>
      </c>
      <c r="G9" s="60">
        <v>6025000</v>
      </c>
      <c r="H9" s="1">
        <v>1050000</v>
      </c>
      <c r="I9" s="1">
        <v>610000</v>
      </c>
      <c r="J9" s="1">
        <v>980000</v>
      </c>
    </row>
    <row r="10" spans="1:10">
      <c r="A10" s="33">
        <v>7</v>
      </c>
      <c r="B10" s="1">
        <v>14</v>
      </c>
      <c r="C10" s="1">
        <v>340000</v>
      </c>
      <c r="D10" s="1">
        <v>120000</v>
      </c>
      <c r="E10" s="1">
        <v>330000</v>
      </c>
      <c r="F10" s="1">
        <v>220000</v>
      </c>
      <c r="G10" s="60">
        <v>1870000</v>
      </c>
      <c r="H10" s="1">
        <v>290000</v>
      </c>
      <c r="I10" s="1">
        <v>130000</v>
      </c>
      <c r="J10" s="1">
        <v>440000</v>
      </c>
    </row>
    <row r="11" spans="1:10">
      <c r="A11" s="33">
        <v>8</v>
      </c>
      <c r="B11" s="1">
        <v>14</v>
      </c>
      <c r="C11" s="1">
        <v>85000</v>
      </c>
      <c r="D11" s="1">
        <v>115000</v>
      </c>
      <c r="E11" s="1">
        <v>25000</v>
      </c>
      <c r="F11" s="1">
        <v>60000</v>
      </c>
      <c r="G11" s="60">
        <v>800000</v>
      </c>
      <c r="H11" s="1">
        <v>50000</v>
      </c>
      <c r="I11" s="1">
        <v>85000</v>
      </c>
      <c r="J11" s="1">
        <v>380000</v>
      </c>
    </row>
    <row r="12" spans="1:10">
      <c r="A12" s="33">
        <v>9</v>
      </c>
      <c r="B12" s="1">
        <v>14</v>
      </c>
      <c r="C12" s="1">
        <v>80000</v>
      </c>
      <c r="D12" s="1">
        <v>150000</v>
      </c>
      <c r="E12" s="1">
        <v>20000</v>
      </c>
      <c r="F12" s="1">
        <v>100000</v>
      </c>
      <c r="G12" s="60">
        <v>960000</v>
      </c>
      <c r="H12" s="1">
        <v>120000</v>
      </c>
      <c r="J12" s="1">
        <v>490000</v>
      </c>
    </row>
    <row r="13" spans="1:10">
      <c r="A13" s="33">
        <v>10</v>
      </c>
      <c r="B13" s="1">
        <v>6</v>
      </c>
      <c r="C13" s="1">
        <v>100000</v>
      </c>
      <c r="D13" s="1">
        <v>100000</v>
      </c>
      <c r="E13" s="1">
        <v>100000</v>
      </c>
      <c r="F13" s="1">
        <v>100000</v>
      </c>
      <c r="G13" s="60">
        <v>700000</v>
      </c>
      <c r="H13" s="1">
        <v>100000</v>
      </c>
      <c r="I13" s="1">
        <v>100000</v>
      </c>
      <c r="J13" s="1">
        <v>100000</v>
      </c>
    </row>
    <row r="14" spans="1:10">
      <c r="A14" s="33">
        <v>11</v>
      </c>
      <c r="B14" s="1">
        <v>19</v>
      </c>
      <c r="C14" s="1">
        <v>610000</v>
      </c>
      <c r="D14" s="1">
        <v>270000</v>
      </c>
      <c r="E14" s="1">
        <v>325000</v>
      </c>
      <c r="F14" s="1">
        <v>255000</v>
      </c>
      <c r="G14" s="60">
        <v>2750000</v>
      </c>
      <c r="H14" s="1">
        <v>275000</v>
      </c>
      <c r="I14" s="1">
        <v>245000</v>
      </c>
      <c r="J14" s="1">
        <v>770000</v>
      </c>
    </row>
    <row r="15" spans="1:10">
      <c r="A15" s="33">
        <v>12</v>
      </c>
      <c r="B15" s="1">
        <v>32</v>
      </c>
      <c r="C15" s="1">
        <v>440000</v>
      </c>
      <c r="D15" s="1">
        <v>460000</v>
      </c>
      <c r="E15" s="1">
        <v>490000</v>
      </c>
      <c r="F15" s="1">
        <v>460000</v>
      </c>
      <c r="G15" s="60">
        <v>3340000</v>
      </c>
      <c r="H15" s="1">
        <v>340000</v>
      </c>
      <c r="I15" s="1">
        <v>350000</v>
      </c>
      <c r="J15" s="1">
        <v>800000</v>
      </c>
    </row>
    <row r="16" spans="1:10">
      <c r="A16" s="33">
        <v>13</v>
      </c>
      <c r="B16" s="1">
        <v>6</v>
      </c>
      <c r="C16" s="1">
        <v>10000</v>
      </c>
      <c r="E16" s="1">
        <v>0</v>
      </c>
      <c r="F16" s="1">
        <v>0</v>
      </c>
      <c r="G16" s="60">
        <v>440000</v>
      </c>
      <c r="H16" s="1">
        <v>0</v>
      </c>
      <c r="I16" s="1">
        <v>150000</v>
      </c>
      <c r="J16" s="1">
        <v>280000</v>
      </c>
    </row>
    <row r="17" spans="1:10">
      <c r="A17" s="33" t="s">
        <v>224</v>
      </c>
      <c r="B17" s="1">
        <v>10</v>
      </c>
      <c r="C17" s="1">
        <v>450000</v>
      </c>
      <c r="G17" s="60">
        <v>1050000</v>
      </c>
      <c r="J17" s="1">
        <v>600000</v>
      </c>
    </row>
    <row r="18" spans="1:10">
      <c r="A18" s="33" t="s">
        <v>5</v>
      </c>
      <c r="C18" s="1">
        <v>5025000</v>
      </c>
      <c r="D18" s="1">
        <v>3640000</v>
      </c>
      <c r="E18" s="1">
        <v>4820000</v>
      </c>
      <c r="F18" s="1">
        <v>3760000</v>
      </c>
      <c r="G18" s="60">
        <v>33275000</v>
      </c>
      <c r="H18" s="1">
        <v>4910000</v>
      </c>
      <c r="I18" s="1">
        <v>3410000</v>
      </c>
      <c r="J18" s="1">
        <v>7710000</v>
      </c>
    </row>
    <row r="19" spans="1:10">
      <c r="A19" s="33" t="s">
        <v>1</v>
      </c>
      <c r="B19" s="1">
        <v>238</v>
      </c>
      <c r="C19" s="1">
        <v>10050000</v>
      </c>
      <c r="D19" s="1">
        <v>7280000</v>
      </c>
      <c r="E19" s="1">
        <v>9640000</v>
      </c>
      <c r="F19" s="1">
        <v>7520000</v>
      </c>
      <c r="G19" s="60">
        <v>66550000</v>
      </c>
      <c r="H19" s="1">
        <v>9820000</v>
      </c>
      <c r="I19" s="1">
        <v>6820000</v>
      </c>
      <c r="J19" s="1">
        <v>15420000</v>
      </c>
    </row>
    <row r="21" spans="1:10" s="36" customFormat="1">
      <c r="A21" s="38" t="s">
        <v>307</v>
      </c>
      <c r="B21" s="39"/>
      <c r="C21" s="34"/>
      <c r="D21" s="34"/>
      <c r="E21" s="34"/>
      <c r="F21" s="34"/>
      <c r="G21" s="61"/>
      <c r="H21" s="34"/>
      <c r="I21" s="34"/>
      <c r="J21" s="34"/>
    </row>
    <row r="22" spans="1:10" s="37" customFormat="1">
      <c r="A22" s="40" t="s">
        <v>304</v>
      </c>
      <c r="B22" s="41">
        <f>SUM(GETPIVOTDATA("Count of NAMA",$A$3))</f>
        <v>238</v>
      </c>
      <c r="C22" s="35"/>
      <c r="D22" s="35"/>
      <c r="E22" s="35"/>
      <c r="F22" s="35"/>
      <c r="G22" s="62"/>
      <c r="H22" s="35"/>
      <c r="I22" s="35"/>
      <c r="J22" s="35"/>
    </row>
    <row r="23" spans="1:10" s="37" customFormat="1">
      <c r="A23" s="40" t="s">
        <v>313</v>
      </c>
      <c r="B23" s="41">
        <v>115</v>
      </c>
      <c r="C23" s="35"/>
      <c r="D23" s="35"/>
      <c r="E23" s="35"/>
      <c r="F23" s="35"/>
      <c r="G23" s="62"/>
      <c r="H23" s="35"/>
      <c r="I23" s="35"/>
      <c r="J23" s="35"/>
    </row>
    <row r="24" spans="1:10">
      <c r="A24" s="42" t="s">
        <v>305</v>
      </c>
      <c r="B24" s="43">
        <f>SUM(B22-B23)</f>
        <v>123</v>
      </c>
    </row>
    <row r="25" spans="1:10">
      <c r="A25" s="44"/>
      <c r="B25" s="45"/>
    </row>
    <row r="26" spans="1:10">
      <c r="A26" s="44"/>
      <c r="B26" s="45"/>
    </row>
    <row r="27" spans="1:10" s="36" customFormat="1">
      <c r="A27" s="42" t="s">
        <v>306</v>
      </c>
      <c r="B27" s="43"/>
      <c r="C27" s="34"/>
      <c r="D27" s="34"/>
      <c r="E27" s="34"/>
      <c r="F27" s="34"/>
      <c r="G27" s="61"/>
      <c r="H27" s="34"/>
      <c r="I27" s="34"/>
      <c r="J27" s="34"/>
    </row>
    <row r="28" spans="1:10">
      <c r="A28" s="40" t="s">
        <v>308</v>
      </c>
      <c r="B28" s="45">
        <v>7</v>
      </c>
    </row>
    <row r="29" spans="1:10">
      <c r="A29" s="40" t="s">
        <v>309</v>
      </c>
      <c r="B29" s="45">
        <f>SUM(GETPIVOTDATA("Sum of Total",$A$3,"RT",))</f>
        <v>33275000</v>
      </c>
    </row>
    <row r="30" spans="1:10" s="36" customFormat="1">
      <c r="A30" s="42" t="s">
        <v>310</v>
      </c>
      <c r="B30" s="43">
        <f>B29/B28</f>
        <v>4753571.4285714282</v>
      </c>
      <c r="C30" s="34"/>
      <c r="D30" s="34"/>
      <c r="E30" s="34"/>
      <c r="F30" s="34"/>
      <c r="G30" s="61"/>
      <c r="H30" s="34"/>
      <c r="I30" s="34"/>
      <c r="J30" s="34"/>
    </row>
    <row r="31" spans="1:10">
      <c r="A31" s="44"/>
      <c r="B31" s="45"/>
    </row>
    <row r="32" spans="1:10" s="36" customFormat="1">
      <c r="A32" s="42" t="s">
        <v>311</v>
      </c>
      <c r="B32" s="43"/>
      <c r="C32" s="34"/>
      <c r="D32" s="34"/>
      <c r="E32" s="34"/>
      <c r="F32" s="34"/>
      <c r="G32" s="61"/>
      <c r="H32" s="34"/>
      <c r="I32" s="34"/>
      <c r="J32" s="34"/>
    </row>
    <row r="33" spans="1:10">
      <c r="A33" s="40" t="s">
        <v>312</v>
      </c>
      <c r="B33" s="45">
        <f>B23</f>
        <v>115</v>
      </c>
    </row>
    <row r="34" spans="1:10">
      <c r="A34" s="40" t="s">
        <v>314</v>
      </c>
      <c r="B34" s="45">
        <v>25000</v>
      </c>
    </row>
    <row r="35" spans="1:10">
      <c r="A35" s="40" t="s">
        <v>315</v>
      </c>
      <c r="B35" s="45">
        <f>SUM(B33*B34)</f>
        <v>2875000</v>
      </c>
    </row>
    <row r="36" spans="1:10" s="36" customFormat="1">
      <c r="A36" s="46" t="s">
        <v>316</v>
      </c>
      <c r="B36" s="47">
        <f>B35*12</f>
        <v>34500000</v>
      </c>
      <c r="C36" s="34"/>
      <c r="D36" s="34"/>
      <c r="E36" s="34"/>
      <c r="F36" s="34"/>
      <c r="G36" s="61"/>
      <c r="H36" s="34"/>
      <c r="I36" s="34"/>
      <c r="J36" s="34"/>
    </row>
  </sheetData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B6CD-D2A2-410D-8D7B-DBF389AF83B5}">
  <dimension ref="A1:T242"/>
  <sheetViews>
    <sheetView workbookViewId="0">
      <selection activeCell="G11" sqref="G11"/>
    </sheetView>
  </sheetViews>
  <sheetFormatPr defaultRowHeight="14.5"/>
  <cols>
    <col min="1" max="1" width="3.81640625" style="10" bestFit="1" customWidth="1"/>
    <col min="2" max="2" width="24.7265625" style="10" customWidth="1"/>
    <col min="3" max="3" width="6.81640625" style="15" bestFit="1" customWidth="1"/>
    <col min="4" max="4" width="15.7265625" style="10" customWidth="1"/>
    <col min="5" max="5" width="5" style="10" customWidth="1"/>
    <col min="6" max="6" width="3.26953125" style="10" customWidth="1"/>
    <col min="7" max="7" width="13.26953125" style="10" customWidth="1"/>
    <col min="8" max="14" width="10.1796875" style="16" customWidth="1"/>
    <col min="15" max="19" width="8.7265625" style="16" customWidth="1"/>
    <col min="20" max="20" width="11.1796875" style="10" bestFit="1" customWidth="1"/>
    <col min="21" max="16384" width="8.7265625" style="10"/>
  </cols>
  <sheetData>
    <row r="1" spans="1:20" s="5" customFormat="1">
      <c r="A1" s="5" t="s">
        <v>261</v>
      </c>
      <c r="C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0">
      <c r="A2" s="17" t="s">
        <v>8</v>
      </c>
      <c r="B2" s="17" t="s">
        <v>9</v>
      </c>
      <c r="C2" s="17" t="s">
        <v>2</v>
      </c>
      <c r="D2" s="18" t="s">
        <v>10</v>
      </c>
      <c r="E2" s="18" t="s">
        <v>257</v>
      </c>
      <c r="F2" s="18" t="s">
        <v>258</v>
      </c>
      <c r="G2" s="17" t="s">
        <v>11</v>
      </c>
      <c r="H2" s="19" t="s">
        <v>240</v>
      </c>
      <c r="I2" s="19" t="s">
        <v>241</v>
      </c>
      <c r="J2" s="19" t="s">
        <v>242</v>
      </c>
      <c r="K2" s="19" t="s">
        <v>243</v>
      </c>
      <c r="L2" s="19" t="s">
        <v>244</v>
      </c>
      <c r="M2" s="19" t="s">
        <v>245</v>
      </c>
      <c r="N2" s="19" t="s">
        <v>246</v>
      </c>
      <c r="O2" s="19" t="s">
        <v>247</v>
      </c>
      <c r="P2" s="19" t="s">
        <v>248</v>
      </c>
      <c r="Q2" s="19" t="s">
        <v>249</v>
      </c>
      <c r="R2" s="9" t="s">
        <v>250</v>
      </c>
      <c r="S2" s="9" t="s">
        <v>251</v>
      </c>
      <c r="T2" s="9" t="s">
        <v>6</v>
      </c>
    </row>
    <row r="3" spans="1:20">
      <c r="A3" s="2">
        <v>1</v>
      </c>
      <c r="B3" s="3" t="s">
        <v>22</v>
      </c>
      <c r="C3" s="8">
        <v>1</v>
      </c>
      <c r="D3" s="3" t="s">
        <v>13</v>
      </c>
      <c r="E3" s="2" t="s">
        <v>15</v>
      </c>
      <c r="F3" s="11">
        <v>25</v>
      </c>
      <c r="G3" s="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>
        <f>SUM(H3:S3)</f>
        <v>0</v>
      </c>
    </row>
    <row r="4" spans="1:20">
      <c r="A4" s="2">
        <v>2</v>
      </c>
      <c r="B4" s="3" t="s">
        <v>23</v>
      </c>
      <c r="C4" s="8">
        <v>1</v>
      </c>
      <c r="D4" s="3" t="s">
        <v>13</v>
      </c>
      <c r="E4" s="2" t="s">
        <v>15</v>
      </c>
      <c r="F4" s="11">
        <v>25</v>
      </c>
      <c r="G4" s="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>
        <f t="shared" ref="T4:T67" si="0">SUM(H4:S4)</f>
        <v>0</v>
      </c>
    </row>
    <row r="5" spans="1:20">
      <c r="A5" s="2">
        <v>3</v>
      </c>
      <c r="B5" s="14" t="s">
        <v>263</v>
      </c>
      <c r="C5" s="8">
        <v>1</v>
      </c>
      <c r="D5" s="3"/>
      <c r="E5" s="2"/>
      <c r="F5" s="11"/>
      <c r="G5" s="3"/>
      <c r="H5" s="12">
        <v>400000</v>
      </c>
      <c r="I5" s="12">
        <v>400000</v>
      </c>
      <c r="J5" s="12">
        <v>400000</v>
      </c>
      <c r="K5" s="12">
        <v>400000</v>
      </c>
      <c r="L5" s="12">
        <v>400000</v>
      </c>
      <c r="M5" s="12">
        <v>400000</v>
      </c>
      <c r="N5" s="12">
        <v>400000</v>
      </c>
      <c r="O5" s="12"/>
      <c r="P5" s="12"/>
      <c r="Q5" s="12"/>
      <c r="R5" s="12"/>
      <c r="S5" s="12"/>
      <c r="T5" s="13">
        <f t="shared" si="0"/>
        <v>2800000</v>
      </c>
    </row>
    <row r="6" spans="1:20">
      <c r="A6" s="2">
        <v>4</v>
      </c>
      <c r="B6" s="3" t="s">
        <v>16</v>
      </c>
      <c r="C6" s="8">
        <v>1</v>
      </c>
      <c r="D6" s="3" t="s">
        <v>13</v>
      </c>
      <c r="E6" s="2" t="s">
        <v>17</v>
      </c>
      <c r="F6" s="11">
        <v>22</v>
      </c>
      <c r="G6" s="3">
        <v>817332032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>
        <f t="shared" si="0"/>
        <v>0</v>
      </c>
    </row>
    <row r="7" spans="1:20">
      <c r="A7" s="2">
        <v>5</v>
      </c>
      <c r="B7" s="3" t="s">
        <v>19</v>
      </c>
      <c r="C7" s="8">
        <v>1</v>
      </c>
      <c r="D7" s="3" t="s">
        <v>13</v>
      </c>
      <c r="E7" s="2" t="s">
        <v>17</v>
      </c>
      <c r="F7" s="11">
        <v>1</v>
      </c>
      <c r="G7" s="3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>
        <f t="shared" si="0"/>
        <v>0</v>
      </c>
    </row>
    <row r="8" spans="1:20">
      <c r="A8" s="2">
        <v>6</v>
      </c>
      <c r="B8" s="3" t="s">
        <v>21</v>
      </c>
      <c r="C8" s="8">
        <v>1</v>
      </c>
      <c r="D8" s="3" t="s">
        <v>13</v>
      </c>
      <c r="E8" s="2" t="s">
        <v>17</v>
      </c>
      <c r="F8" s="11">
        <v>4</v>
      </c>
      <c r="G8" s="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>
        <f t="shared" si="0"/>
        <v>0</v>
      </c>
    </row>
    <row r="9" spans="1:20">
      <c r="A9" s="2">
        <v>7</v>
      </c>
      <c r="B9" s="3" t="s">
        <v>4</v>
      </c>
      <c r="C9" s="8">
        <v>1</v>
      </c>
      <c r="D9" s="3" t="s">
        <v>13</v>
      </c>
      <c r="E9" s="2" t="s">
        <v>15</v>
      </c>
      <c r="F9" s="11">
        <v>11</v>
      </c>
      <c r="G9" s="3"/>
      <c r="H9" s="12">
        <v>100000</v>
      </c>
      <c r="I9" s="12">
        <v>100000</v>
      </c>
      <c r="J9" s="12">
        <v>100000</v>
      </c>
      <c r="K9" s="12">
        <v>100000</v>
      </c>
      <c r="L9" s="12">
        <v>100000</v>
      </c>
      <c r="M9" s="12"/>
      <c r="N9" s="12"/>
      <c r="O9" s="12"/>
      <c r="P9" s="12"/>
      <c r="Q9" s="12"/>
      <c r="R9" s="12"/>
      <c r="S9" s="12"/>
      <c r="T9" s="13">
        <f t="shared" si="0"/>
        <v>500000</v>
      </c>
    </row>
    <row r="10" spans="1:20">
      <c r="A10" s="2">
        <v>8</v>
      </c>
      <c r="B10" s="14" t="s">
        <v>3</v>
      </c>
      <c r="C10" s="8">
        <v>1</v>
      </c>
      <c r="D10" s="3"/>
      <c r="E10" s="2"/>
      <c r="F10" s="11"/>
      <c r="G10" s="3"/>
      <c r="H10" s="12">
        <v>50000</v>
      </c>
      <c r="I10" s="12">
        <v>50000</v>
      </c>
      <c r="J10" s="12">
        <v>50000</v>
      </c>
      <c r="K10" s="12">
        <v>50000</v>
      </c>
      <c r="L10" s="12">
        <v>50000</v>
      </c>
      <c r="M10" s="12">
        <v>50000</v>
      </c>
      <c r="N10" s="12">
        <v>50000</v>
      </c>
      <c r="O10" s="12"/>
      <c r="P10" s="12"/>
      <c r="Q10" s="12"/>
      <c r="R10" s="12"/>
      <c r="S10" s="12"/>
      <c r="T10" s="13">
        <f t="shared" si="0"/>
        <v>350000</v>
      </c>
    </row>
    <row r="11" spans="1:20">
      <c r="A11" s="2">
        <v>9</v>
      </c>
      <c r="B11" s="3" t="s">
        <v>12</v>
      </c>
      <c r="C11" s="8">
        <v>1</v>
      </c>
      <c r="D11" s="3" t="s">
        <v>13</v>
      </c>
      <c r="E11" s="2" t="s">
        <v>14</v>
      </c>
      <c r="F11" s="11">
        <v>25</v>
      </c>
      <c r="G11" s="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>
        <f t="shared" si="0"/>
        <v>0</v>
      </c>
    </row>
    <row r="12" spans="1:20">
      <c r="A12" s="2">
        <v>10</v>
      </c>
      <c r="B12" s="3" t="s">
        <v>18</v>
      </c>
      <c r="C12" s="8">
        <v>1</v>
      </c>
      <c r="D12" s="3" t="s">
        <v>13</v>
      </c>
      <c r="E12" s="2" t="s">
        <v>17</v>
      </c>
      <c r="F12" s="11">
        <v>25</v>
      </c>
      <c r="G12" s="3"/>
      <c r="H12" s="12">
        <v>40000</v>
      </c>
      <c r="I12" s="12"/>
      <c r="J12" s="12">
        <v>40000</v>
      </c>
      <c r="K12" s="12"/>
      <c r="L12" s="12">
        <v>40000</v>
      </c>
      <c r="M12" s="12"/>
      <c r="N12" s="12">
        <v>40000</v>
      </c>
      <c r="O12" s="12"/>
      <c r="P12" s="12"/>
      <c r="Q12" s="12"/>
      <c r="R12" s="12"/>
      <c r="S12" s="12"/>
      <c r="T12" s="13">
        <f t="shared" si="0"/>
        <v>160000</v>
      </c>
    </row>
    <row r="13" spans="1:20">
      <c r="A13" s="2">
        <v>11</v>
      </c>
      <c r="B13" s="3" t="s">
        <v>20</v>
      </c>
      <c r="C13" s="8">
        <v>1</v>
      </c>
      <c r="D13" s="3" t="s">
        <v>13</v>
      </c>
      <c r="E13" s="2" t="s">
        <v>17</v>
      </c>
      <c r="F13" s="11">
        <v>7</v>
      </c>
      <c r="G13" s="3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>
        <f t="shared" si="0"/>
        <v>0</v>
      </c>
    </row>
    <row r="14" spans="1:20">
      <c r="A14" s="2">
        <v>12</v>
      </c>
      <c r="B14" s="14" t="s">
        <v>256</v>
      </c>
      <c r="C14" s="8">
        <v>1</v>
      </c>
      <c r="D14" s="3"/>
      <c r="E14" s="2"/>
      <c r="F14" s="11"/>
      <c r="G14" s="3"/>
      <c r="H14" s="12"/>
      <c r="I14" s="12"/>
      <c r="J14" s="12">
        <v>100000</v>
      </c>
      <c r="K14" s="12">
        <v>100000</v>
      </c>
      <c r="L14" s="12">
        <v>100000</v>
      </c>
      <c r="M14" s="12">
        <v>100000</v>
      </c>
      <c r="N14" s="12">
        <v>100000</v>
      </c>
      <c r="O14" s="12"/>
      <c r="P14" s="12"/>
      <c r="Q14" s="12"/>
      <c r="R14" s="12"/>
      <c r="S14" s="12"/>
      <c r="T14" s="13">
        <f t="shared" si="0"/>
        <v>500000</v>
      </c>
    </row>
    <row r="15" spans="1:20">
      <c r="A15" s="2">
        <v>13</v>
      </c>
      <c r="B15" s="14" t="s">
        <v>7</v>
      </c>
      <c r="C15" s="8">
        <v>2</v>
      </c>
      <c r="D15" s="3"/>
      <c r="E15" s="2"/>
      <c r="F15" s="11"/>
      <c r="G15" s="3"/>
      <c r="H15" s="12"/>
      <c r="I15" s="12"/>
      <c r="J15" s="12">
        <v>60000</v>
      </c>
      <c r="K15" s="12"/>
      <c r="L15" s="12"/>
      <c r="M15" s="12"/>
      <c r="N15" s="12">
        <v>100000</v>
      </c>
      <c r="O15" s="12"/>
      <c r="P15" s="12"/>
      <c r="Q15" s="12"/>
      <c r="R15" s="12"/>
      <c r="S15" s="12"/>
      <c r="T15" s="13">
        <f t="shared" si="0"/>
        <v>160000</v>
      </c>
    </row>
    <row r="16" spans="1:20">
      <c r="A16" s="2">
        <v>14</v>
      </c>
      <c r="B16" s="3" t="s">
        <v>29</v>
      </c>
      <c r="C16" s="8">
        <v>2</v>
      </c>
      <c r="D16" s="3" t="s">
        <v>13</v>
      </c>
      <c r="E16" s="2" t="s">
        <v>28</v>
      </c>
      <c r="F16" s="11">
        <v>17</v>
      </c>
      <c r="G16" s="3"/>
      <c r="H16" s="12">
        <v>50000</v>
      </c>
      <c r="I16" s="12"/>
      <c r="J16" s="12">
        <v>50000</v>
      </c>
      <c r="K16" s="12"/>
      <c r="L16" s="12">
        <v>50000</v>
      </c>
      <c r="M16" s="12"/>
      <c r="N16" s="12">
        <v>25000</v>
      </c>
      <c r="O16" s="12"/>
      <c r="P16" s="12"/>
      <c r="Q16" s="12"/>
      <c r="R16" s="12"/>
      <c r="S16" s="12"/>
      <c r="T16" s="13">
        <f t="shared" si="0"/>
        <v>175000</v>
      </c>
    </row>
    <row r="17" spans="1:20">
      <c r="A17" s="2">
        <v>15</v>
      </c>
      <c r="B17" s="14" t="s">
        <v>254</v>
      </c>
      <c r="C17" s="8">
        <v>2</v>
      </c>
      <c r="D17" s="3"/>
      <c r="E17" s="2"/>
      <c r="F17" s="11"/>
      <c r="G17" s="3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>
        <f t="shared" si="0"/>
        <v>0</v>
      </c>
    </row>
    <row r="18" spans="1:20">
      <c r="A18" s="2">
        <v>16</v>
      </c>
      <c r="B18" s="3" t="s">
        <v>26</v>
      </c>
      <c r="C18" s="8">
        <v>2</v>
      </c>
      <c r="D18" s="3" t="s">
        <v>13</v>
      </c>
      <c r="E18" s="2" t="s">
        <v>25</v>
      </c>
      <c r="F18" s="11">
        <v>32</v>
      </c>
      <c r="G18" s="3"/>
      <c r="H18" s="12">
        <v>10000</v>
      </c>
      <c r="I18" s="12">
        <v>10000</v>
      </c>
      <c r="J18" s="12">
        <v>10000</v>
      </c>
      <c r="K18" s="12">
        <v>10000</v>
      </c>
      <c r="L18" s="12">
        <v>10000</v>
      </c>
      <c r="M18" s="12">
        <v>10000</v>
      </c>
      <c r="N18" s="12">
        <v>10000</v>
      </c>
      <c r="O18" s="12"/>
      <c r="P18" s="12"/>
      <c r="Q18" s="12"/>
      <c r="R18" s="12"/>
      <c r="S18" s="12"/>
      <c r="T18" s="13">
        <f t="shared" si="0"/>
        <v>70000</v>
      </c>
    </row>
    <row r="19" spans="1:20">
      <c r="A19" s="2">
        <v>17</v>
      </c>
      <c r="B19" s="3" t="s">
        <v>24</v>
      </c>
      <c r="C19" s="8">
        <v>2</v>
      </c>
      <c r="D19" s="3" t="s">
        <v>13</v>
      </c>
      <c r="E19" s="2" t="s">
        <v>25</v>
      </c>
      <c r="F19" s="11">
        <v>4</v>
      </c>
      <c r="G19" s="3"/>
      <c r="H19" s="12">
        <v>25000</v>
      </c>
      <c r="I19" s="12">
        <v>25000</v>
      </c>
      <c r="J19" s="12">
        <v>25000</v>
      </c>
      <c r="K19" s="12">
        <v>25000</v>
      </c>
      <c r="L19" s="12">
        <v>25000</v>
      </c>
      <c r="M19" s="12">
        <v>25000</v>
      </c>
      <c r="N19" s="12">
        <v>25000</v>
      </c>
      <c r="O19" s="12"/>
      <c r="P19" s="12"/>
      <c r="Q19" s="12"/>
      <c r="R19" s="12"/>
      <c r="S19" s="12"/>
      <c r="T19" s="13">
        <f t="shared" si="0"/>
        <v>175000</v>
      </c>
    </row>
    <row r="20" spans="1:20">
      <c r="A20" s="2">
        <v>18</v>
      </c>
      <c r="B20" s="14" t="s">
        <v>252</v>
      </c>
      <c r="C20" s="8">
        <v>2</v>
      </c>
      <c r="D20" s="3"/>
      <c r="E20" s="2"/>
      <c r="F20" s="11"/>
      <c r="G20" s="3"/>
      <c r="H20" s="12">
        <v>120000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3">
        <f t="shared" si="0"/>
        <v>120000</v>
      </c>
    </row>
    <row r="21" spans="1:20">
      <c r="A21" s="2">
        <v>19</v>
      </c>
      <c r="B21" s="3" t="s">
        <v>27</v>
      </c>
      <c r="C21" s="8">
        <v>2</v>
      </c>
      <c r="D21" s="3" t="s">
        <v>13</v>
      </c>
      <c r="E21" s="2" t="s">
        <v>28</v>
      </c>
      <c r="F21" s="11">
        <v>1</v>
      </c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>
        <f t="shared" si="0"/>
        <v>0</v>
      </c>
    </row>
    <row r="22" spans="1:20">
      <c r="A22" s="2">
        <v>20</v>
      </c>
      <c r="B22" s="14" t="s">
        <v>253</v>
      </c>
      <c r="C22" s="8">
        <v>2</v>
      </c>
      <c r="D22" s="3"/>
      <c r="E22" s="2"/>
      <c r="F22" s="11"/>
      <c r="G22" s="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>
        <f t="shared" si="0"/>
        <v>0</v>
      </c>
    </row>
    <row r="23" spans="1:20">
      <c r="A23" s="2">
        <v>21</v>
      </c>
      <c r="B23" s="14" t="s">
        <v>255</v>
      </c>
      <c r="C23" s="8">
        <v>2</v>
      </c>
      <c r="D23" s="3"/>
      <c r="E23" s="2"/>
      <c r="F23" s="11"/>
      <c r="G23" s="3"/>
      <c r="H23" s="12">
        <v>200000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>
        <f t="shared" si="0"/>
        <v>200000</v>
      </c>
    </row>
    <row r="24" spans="1:20">
      <c r="A24" s="2">
        <v>22</v>
      </c>
      <c r="B24" s="3" t="s">
        <v>30</v>
      </c>
      <c r="C24" s="8">
        <v>2</v>
      </c>
      <c r="D24" s="3" t="s">
        <v>13</v>
      </c>
      <c r="E24" s="2" t="s">
        <v>25</v>
      </c>
      <c r="F24" s="11">
        <v>17</v>
      </c>
      <c r="G24" s="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>
        <f t="shared" si="0"/>
        <v>0</v>
      </c>
    </row>
    <row r="25" spans="1:20">
      <c r="A25" s="2">
        <v>23</v>
      </c>
      <c r="B25" s="3" t="s">
        <v>31</v>
      </c>
      <c r="C25" s="8">
        <v>3</v>
      </c>
      <c r="D25" s="3" t="s">
        <v>13</v>
      </c>
      <c r="E25" s="2" t="s">
        <v>32</v>
      </c>
      <c r="F25" s="11">
        <v>3</v>
      </c>
      <c r="G25" s="3"/>
      <c r="H25" s="12">
        <v>100000</v>
      </c>
      <c r="I25" s="12"/>
      <c r="J25" s="12"/>
      <c r="K25" s="12"/>
      <c r="L25" s="12">
        <v>100000</v>
      </c>
      <c r="M25" s="12"/>
      <c r="N25" s="12"/>
      <c r="O25" s="12"/>
      <c r="P25" s="12"/>
      <c r="Q25" s="12"/>
      <c r="R25" s="12"/>
      <c r="S25" s="12"/>
      <c r="T25" s="13">
        <f t="shared" si="0"/>
        <v>200000</v>
      </c>
    </row>
    <row r="26" spans="1:20">
      <c r="A26" s="2">
        <v>24</v>
      </c>
      <c r="B26" s="3" t="s">
        <v>40</v>
      </c>
      <c r="C26" s="8">
        <v>3</v>
      </c>
      <c r="D26" s="3" t="s">
        <v>13</v>
      </c>
      <c r="E26" s="8" t="s">
        <v>32</v>
      </c>
      <c r="F26" s="11">
        <v>10</v>
      </c>
      <c r="G26" s="3"/>
      <c r="H26" s="12">
        <v>20000</v>
      </c>
      <c r="I26" s="12">
        <v>20000</v>
      </c>
      <c r="J26" s="12">
        <v>200000</v>
      </c>
      <c r="K26" s="12"/>
      <c r="L26" s="12"/>
      <c r="M26" s="12"/>
      <c r="N26" s="12"/>
      <c r="O26" s="12"/>
      <c r="P26" s="12"/>
      <c r="Q26" s="12"/>
      <c r="R26" s="12"/>
      <c r="S26" s="12"/>
      <c r="T26" s="13">
        <f t="shared" si="0"/>
        <v>240000</v>
      </c>
    </row>
    <row r="27" spans="1:20">
      <c r="A27" s="2">
        <v>25</v>
      </c>
      <c r="B27" s="3" t="s">
        <v>37</v>
      </c>
      <c r="C27" s="8">
        <v>3</v>
      </c>
      <c r="D27" s="3" t="s">
        <v>38</v>
      </c>
      <c r="E27" s="8" t="s">
        <v>39</v>
      </c>
      <c r="F27" s="11">
        <v>32</v>
      </c>
      <c r="G27" s="3"/>
      <c r="H27" s="12">
        <v>150000</v>
      </c>
      <c r="I27" s="12">
        <v>150000</v>
      </c>
      <c r="J27" s="12">
        <v>150000</v>
      </c>
      <c r="K27" s="12">
        <v>150000</v>
      </c>
      <c r="L27" s="12">
        <v>150000</v>
      </c>
      <c r="M27" s="12">
        <v>150000</v>
      </c>
      <c r="N27" s="12">
        <v>150000</v>
      </c>
      <c r="O27" s="12"/>
      <c r="P27" s="12"/>
      <c r="Q27" s="12"/>
      <c r="R27" s="12"/>
      <c r="S27" s="12"/>
      <c r="T27" s="13">
        <f t="shared" si="0"/>
        <v>1050000</v>
      </c>
    </row>
    <row r="28" spans="1:20">
      <c r="A28" s="2">
        <v>26</v>
      </c>
      <c r="B28" s="14" t="s">
        <v>264</v>
      </c>
      <c r="C28" s="8">
        <v>3</v>
      </c>
      <c r="D28" s="3"/>
      <c r="E28" s="8"/>
      <c r="F28" s="11"/>
      <c r="G28" s="3"/>
      <c r="H28" s="12"/>
      <c r="I28" s="12"/>
      <c r="J28" s="12">
        <v>30000</v>
      </c>
      <c r="K28" s="12">
        <v>10000</v>
      </c>
      <c r="L28" s="12">
        <v>20000</v>
      </c>
      <c r="M28" s="12"/>
      <c r="N28" s="12"/>
      <c r="O28" s="12"/>
      <c r="P28" s="12"/>
      <c r="Q28" s="12"/>
      <c r="R28" s="12"/>
      <c r="S28" s="12"/>
      <c r="T28" s="13">
        <f t="shared" si="0"/>
        <v>60000</v>
      </c>
    </row>
    <row r="29" spans="1:20">
      <c r="A29" s="2">
        <v>27</v>
      </c>
      <c r="B29" s="14" t="s">
        <v>260</v>
      </c>
      <c r="C29" s="8">
        <v>3</v>
      </c>
      <c r="D29" s="3"/>
      <c r="E29" s="8"/>
      <c r="F29" s="11"/>
      <c r="G29" s="3"/>
      <c r="H29" s="12">
        <v>150000</v>
      </c>
      <c r="I29" s="12"/>
      <c r="J29" s="12"/>
      <c r="K29" s="12"/>
      <c r="L29" s="12"/>
      <c r="M29" s="12"/>
      <c r="N29" s="12">
        <v>150000</v>
      </c>
      <c r="O29" s="12"/>
      <c r="P29" s="12"/>
      <c r="Q29" s="12"/>
      <c r="R29" s="12"/>
      <c r="S29" s="12"/>
      <c r="T29" s="13">
        <f t="shared" si="0"/>
        <v>300000</v>
      </c>
    </row>
    <row r="30" spans="1:20">
      <c r="A30" s="2">
        <v>28</v>
      </c>
      <c r="B30" s="14" t="s">
        <v>262</v>
      </c>
      <c r="C30" s="8">
        <v>3</v>
      </c>
      <c r="D30" s="3"/>
      <c r="E30" s="8"/>
      <c r="F30" s="11"/>
      <c r="G30" s="3"/>
      <c r="H30" s="12">
        <v>50000</v>
      </c>
      <c r="I30" s="12">
        <v>50000</v>
      </c>
      <c r="J30" s="12">
        <v>50000</v>
      </c>
      <c r="K30" s="12">
        <v>50000</v>
      </c>
      <c r="L30" s="12">
        <v>50000</v>
      </c>
      <c r="M30" s="12">
        <v>50000</v>
      </c>
      <c r="N30" s="12">
        <v>50000</v>
      </c>
      <c r="O30" s="12"/>
      <c r="P30" s="12"/>
      <c r="Q30" s="12"/>
      <c r="R30" s="12"/>
      <c r="S30" s="12"/>
      <c r="T30" s="13">
        <f t="shared" si="0"/>
        <v>350000</v>
      </c>
    </row>
    <row r="31" spans="1:20">
      <c r="A31" s="2">
        <v>29</v>
      </c>
      <c r="B31" s="3" t="s">
        <v>33</v>
      </c>
      <c r="C31" s="8">
        <v>3</v>
      </c>
      <c r="D31" s="3" t="s">
        <v>13</v>
      </c>
      <c r="E31" s="2" t="s">
        <v>32</v>
      </c>
      <c r="F31" s="11">
        <v>5</v>
      </c>
      <c r="G31" s="3"/>
      <c r="H31" s="12">
        <v>100000</v>
      </c>
      <c r="I31" s="12">
        <v>100000</v>
      </c>
      <c r="J31" s="12">
        <v>100000</v>
      </c>
      <c r="K31" s="12">
        <v>100000</v>
      </c>
      <c r="L31" s="12">
        <v>100000</v>
      </c>
      <c r="M31" s="12">
        <v>100000</v>
      </c>
      <c r="N31" s="12">
        <v>100000</v>
      </c>
      <c r="O31" s="12"/>
      <c r="P31" s="12"/>
      <c r="Q31" s="12"/>
      <c r="R31" s="12"/>
      <c r="S31" s="12"/>
      <c r="T31" s="13">
        <f t="shared" si="0"/>
        <v>700000</v>
      </c>
    </row>
    <row r="32" spans="1:20">
      <c r="A32" s="2">
        <v>30</v>
      </c>
      <c r="B32" s="3" t="s">
        <v>34</v>
      </c>
      <c r="C32" s="8">
        <v>3</v>
      </c>
      <c r="D32" s="3" t="s">
        <v>13</v>
      </c>
      <c r="E32" s="2" t="s">
        <v>32</v>
      </c>
      <c r="F32" s="11">
        <v>18</v>
      </c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3">
        <f t="shared" si="0"/>
        <v>0</v>
      </c>
    </row>
    <row r="33" spans="1:20">
      <c r="A33" s="2">
        <v>31</v>
      </c>
      <c r="B33" s="14" t="s">
        <v>259</v>
      </c>
      <c r="C33" s="8">
        <v>3</v>
      </c>
      <c r="D33" s="3"/>
      <c r="E33" s="8"/>
      <c r="F33" s="11"/>
      <c r="G33" s="3"/>
      <c r="H33" s="12">
        <v>70000</v>
      </c>
      <c r="I33" s="12">
        <v>70000</v>
      </c>
      <c r="J33" s="12">
        <v>70000</v>
      </c>
      <c r="K33" s="12">
        <v>70000</v>
      </c>
      <c r="L33" s="12">
        <v>70000</v>
      </c>
      <c r="M33" s="12">
        <v>70000</v>
      </c>
      <c r="N33" s="12">
        <v>70000</v>
      </c>
      <c r="O33" s="12"/>
      <c r="P33" s="12"/>
      <c r="Q33" s="12"/>
      <c r="R33" s="12"/>
      <c r="S33" s="12"/>
      <c r="T33" s="13">
        <f t="shared" si="0"/>
        <v>490000</v>
      </c>
    </row>
    <row r="34" spans="1:20">
      <c r="A34" s="2">
        <v>32</v>
      </c>
      <c r="B34" s="3" t="s">
        <v>43</v>
      </c>
      <c r="C34" s="8">
        <v>3</v>
      </c>
      <c r="D34" s="3" t="s">
        <v>42</v>
      </c>
      <c r="E34" s="8" t="s">
        <v>44</v>
      </c>
      <c r="F34" s="11">
        <v>2</v>
      </c>
      <c r="G34" s="3"/>
      <c r="H34" s="12">
        <v>140000</v>
      </c>
      <c r="I34" s="12"/>
      <c r="J34" s="12"/>
      <c r="K34" s="12"/>
      <c r="L34" s="12">
        <v>140000</v>
      </c>
      <c r="M34" s="12"/>
      <c r="N34" s="12"/>
      <c r="O34" s="12"/>
      <c r="P34" s="12"/>
      <c r="Q34" s="12"/>
      <c r="R34" s="12"/>
      <c r="S34" s="12"/>
      <c r="T34" s="13">
        <f t="shared" si="0"/>
        <v>280000</v>
      </c>
    </row>
    <row r="35" spans="1:20">
      <c r="A35" s="2">
        <v>33</v>
      </c>
      <c r="B35" s="3" t="s">
        <v>36</v>
      </c>
      <c r="C35" s="8">
        <v>3</v>
      </c>
      <c r="D35" s="3" t="s">
        <v>13</v>
      </c>
      <c r="E35" s="2" t="s">
        <v>32</v>
      </c>
      <c r="F35" s="11">
        <v>30</v>
      </c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>
        <f t="shared" si="0"/>
        <v>0</v>
      </c>
    </row>
    <row r="36" spans="1:20">
      <c r="A36" s="2">
        <v>34</v>
      </c>
      <c r="B36" s="3" t="s">
        <v>35</v>
      </c>
      <c r="C36" s="8">
        <v>3</v>
      </c>
      <c r="D36" s="3" t="s">
        <v>13</v>
      </c>
      <c r="E36" s="2" t="s">
        <v>32</v>
      </c>
      <c r="F36" s="11">
        <v>10</v>
      </c>
      <c r="G36" s="3"/>
      <c r="H36" s="12">
        <v>50000</v>
      </c>
      <c r="I36" s="12">
        <v>50000</v>
      </c>
      <c r="J36" s="12">
        <v>50000</v>
      </c>
      <c r="K36" s="12">
        <v>50000</v>
      </c>
      <c r="L36" s="12">
        <v>50000</v>
      </c>
      <c r="M36" s="12">
        <v>50000</v>
      </c>
      <c r="N36" s="12">
        <v>50000</v>
      </c>
      <c r="O36" s="12"/>
      <c r="P36" s="12"/>
      <c r="Q36" s="12"/>
      <c r="R36" s="12"/>
      <c r="S36" s="12"/>
      <c r="T36" s="13">
        <f t="shared" si="0"/>
        <v>350000</v>
      </c>
    </row>
    <row r="37" spans="1:20">
      <c r="A37" s="2">
        <v>35</v>
      </c>
      <c r="B37" s="3" t="s">
        <v>41</v>
      </c>
      <c r="C37" s="8">
        <v>3</v>
      </c>
      <c r="D37" s="3" t="s">
        <v>42</v>
      </c>
      <c r="E37" s="8" t="s">
        <v>32</v>
      </c>
      <c r="F37" s="11">
        <v>6</v>
      </c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>
        <f t="shared" si="0"/>
        <v>0</v>
      </c>
    </row>
    <row r="38" spans="1:20">
      <c r="A38" s="2">
        <v>36</v>
      </c>
      <c r="B38" s="14" t="s">
        <v>268</v>
      </c>
      <c r="C38" s="8">
        <v>4</v>
      </c>
      <c r="D38" s="3"/>
      <c r="E38" s="2"/>
      <c r="F38" s="11"/>
      <c r="G38" s="3"/>
      <c r="H38" s="12">
        <v>30000</v>
      </c>
      <c r="I38" s="12"/>
      <c r="J38" s="12">
        <v>15000</v>
      </c>
      <c r="K38" s="28">
        <v>15000</v>
      </c>
      <c r="L38" s="28">
        <v>30000</v>
      </c>
      <c r="M38" s="12"/>
      <c r="N38" s="12">
        <v>15000</v>
      </c>
      <c r="O38" s="12"/>
      <c r="P38" s="12"/>
      <c r="Q38" s="12"/>
      <c r="R38" s="12"/>
      <c r="S38" s="12"/>
      <c r="T38" s="13">
        <f t="shared" si="0"/>
        <v>105000</v>
      </c>
    </row>
    <row r="39" spans="1:20">
      <c r="A39" s="2">
        <v>37</v>
      </c>
      <c r="B39" s="14" t="s">
        <v>297</v>
      </c>
      <c r="C39" s="8">
        <v>4</v>
      </c>
      <c r="D39" s="3"/>
      <c r="E39" s="2"/>
      <c r="F39" s="11"/>
      <c r="G39" s="3"/>
      <c r="H39" s="12"/>
      <c r="I39" s="12"/>
      <c r="J39" s="12"/>
      <c r="K39" s="28">
        <v>80000</v>
      </c>
      <c r="L39" s="28">
        <v>20000</v>
      </c>
      <c r="M39" s="12"/>
      <c r="N39" s="12"/>
      <c r="O39" s="12"/>
      <c r="P39" s="12"/>
      <c r="Q39" s="12"/>
      <c r="R39" s="12"/>
      <c r="S39" s="12"/>
      <c r="T39" s="13">
        <f t="shared" si="0"/>
        <v>100000</v>
      </c>
    </row>
    <row r="40" spans="1:20">
      <c r="A40" s="2">
        <v>38</v>
      </c>
      <c r="B40" s="3" t="s">
        <v>48</v>
      </c>
      <c r="C40" s="8">
        <v>4</v>
      </c>
      <c r="D40" s="3" t="s">
        <v>46</v>
      </c>
      <c r="E40" s="2" t="s">
        <v>47</v>
      </c>
      <c r="F40" s="11">
        <v>5</v>
      </c>
      <c r="G40" s="3"/>
      <c r="H40" s="12">
        <v>55000</v>
      </c>
      <c r="I40" s="12">
        <v>55000</v>
      </c>
      <c r="J40" s="12">
        <v>35000</v>
      </c>
      <c r="K40" s="28">
        <v>55000</v>
      </c>
      <c r="L40" s="28">
        <v>55000</v>
      </c>
      <c r="M40" s="12">
        <v>55000</v>
      </c>
      <c r="N40" s="12"/>
      <c r="O40" s="12"/>
      <c r="P40" s="12"/>
      <c r="Q40" s="12"/>
      <c r="R40" s="12"/>
      <c r="S40" s="12"/>
      <c r="T40" s="13">
        <f t="shared" si="0"/>
        <v>310000</v>
      </c>
    </row>
    <row r="41" spans="1:20">
      <c r="A41" s="2">
        <v>39</v>
      </c>
      <c r="B41" s="3" t="s">
        <v>62</v>
      </c>
      <c r="C41" s="8">
        <v>4</v>
      </c>
      <c r="D41" s="3" t="s">
        <v>46</v>
      </c>
      <c r="E41" s="2" t="s">
        <v>53</v>
      </c>
      <c r="F41" s="11">
        <v>21</v>
      </c>
      <c r="G41" s="3"/>
      <c r="H41" s="12">
        <v>10000</v>
      </c>
      <c r="I41" s="12">
        <v>20000</v>
      </c>
      <c r="J41" s="12"/>
      <c r="K41" s="28">
        <v>20000</v>
      </c>
      <c r="L41" s="28"/>
      <c r="M41" s="12">
        <v>20000</v>
      </c>
      <c r="N41" s="12"/>
      <c r="O41" s="12"/>
      <c r="P41" s="12"/>
      <c r="Q41" s="12"/>
      <c r="R41" s="12"/>
      <c r="S41" s="12"/>
      <c r="T41" s="13">
        <f t="shared" si="0"/>
        <v>70000</v>
      </c>
    </row>
    <row r="42" spans="1:20">
      <c r="A42" s="2">
        <v>40</v>
      </c>
      <c r="B42" s="3" t="s">
        <v>58</v>
      </c>
      <c r="C42" s="8">
        <v>4</v>
      </c>
      <c r="D42" s="3" t="s">
        <v>46</v>
      </c>
      <c r="E42" s="2" t="s">
        <v>15</v>
      </c>
      <c r="F42" s="11">
        <v>19</v>
      </c>
      <c r="G42" s="3"/>
      <c r="H42" s="12"/>
      <c r="I42" s="12"/>
      <c r="J42" s="12"/>
      <c r="K42" s="28"/>
      <c r="L42" s="28"/>
      <c r="M42" s="12"/>
      <c r="N42" s="12"/>
      <c r="O42" s="12"/>
      <c r="P42" s="12"/>
      <c r="Q42" s="12"/>
      <c r="R42" s="12"/>
      <c r="S42" s="12"/>
      <c r="T42" s="13">
        <f t="shared" si="0"/>
        <v>0</v>
      </c>
    </row>
    <row r="43" spans="1:20">
      <c r="A43" s="2">
        <v>41</v>
      </c>
      <c r="B43" s="14" t="s">
        <v>267</v>
      </c>
      <c r="C43" s="8">
        <v>4</v>
      </c>
      <c r="D43" s="3"/>
      <c r="E43" s="2"/>
      <c r="F43" s="11"/>
      <c r="G43" s="3"/>
      <c r="H43" s="12">
        <v>50000</v>
      </c>
      <c r="I43" s="12">
        <v>50000</v>
      </c>
      <c r="J43" s="12">
        <v>50000</v>
      </c>
      <c r="K43" s="28">
        <v>50000</v>
      </c>
      <c r="L43" s="28">
        <v>50000</v>
      </c>
      <c r="M43" s="12">
        <v>50000</v>
      </c>
      <c r="N43" s="12"/>
      <c r="O43" s="12"/>
      <c r="P43" s="12"/>
      <c r="Q43" s="12"/>
      <c r="R43" s="12"/>
      <c r="S43" s="12"/>
      <c r="T43" s="13">
        <f t="shared" si="0"/>
        <v>300000</v>
      </c>
    </row>
    <row r="44" spans="1:20">
      <c r="A44" s="2">
        <v>42</v>
      </c>
      <c r="B44" s="3" t="s">
        <v>55</v>
      </c>
      <c r="C44" s="8">
        <v>4</v>
      </c>
      <c r="D44" s="3" t="s">
        <v>46</v>
      </c>
      <c r="E44" s="2" t="s">
        <v>56</v>
      </c>
      <c r="F44" s="11">
        <v>2</v>
      </c>
      <c r="G44" s="3"/>
      <c r="H44" s="12"/>
      <c r="I44" s="12"/>
      <c r="J44" s="12">
        <v>100000</v>
      </c>
      <c r="K44" s="28"/>
      <c r="L44" s="28">
        <v>100000</v>
      </c>
      <c r="M44" s="12"/>
      <c r="N44" s="12">
        <v>300000</v>
      </c>
      <c r="O44" s="12"/>
      <c r="P44" s="12"/>
      <c r="Q44" s="12"/>
      <c r="R44" s="12"/>
      <c r="S44" s="12"/>
      <c r="T44" s="13">
        <f t="shared" si="0"/>
        <v>500000</v>
      </c>
    </row>
    <row r="45" spans="1:20">
      <c r="A45" s="2">
        <v>43</v>
      </c>
      <c r="B45" s="3" t="s">
        <v>57</v>
      </c>
      <c r="C45" s="8">
        <v>4</v>
      </c>
      <c r="D45" s="3" t="s">
        <v>46</v>
      </c>
      <c r="E45" s="2" t="s">
        <v>15</v>
      </c>
      <c r="F45" s="11">
        <v>3</v>
      </c>
      <c r="G45" s="3"/>
      <c r="H45" s="12">
        <v>120000</v>
      </c>
      <c r="I45" s="12"/>
      <c r="J45" s="12"/>
      <c r="K45" s="28"/>
      <c r="L45" s="28"/>
      <c r="M45" s="12"/>
      <c r="N45" s="12"/>
      <c r="O45" s="12"/>
      <c r="P45" s="12"/>
      <c r="Q45" s="12"/>
      <c r="R45" s="12"/>
      <c r="S45" s="12"/>
      <c r="T45" s="13">
        <f t="shared" si="0"/>
        <v>120000</v>
      </c>
    </row>
    <row r="46" spans="1:20">
      <c r="A46" s="2">
        <v>44</v>
      </c>
      <c r="B46" s="3" t="s">
        <v>63</v>
      </c>
      <c r="C46" s="8">
        <v>4</v>
      </c>
      <c r="D46" s="3" t="s">
        <v>46</v>
      </c>
      <c r="E46" s="2" t="s">
        <v>53</v>
      </c>
      <c r="F46" s="11">
        <v>21</v>
      </c>
      <c r="G46" s="3"/>
      <c r="H46" s="12">
        <v>20000</v>
      </c>
      <c r="I46" s="12"/>
      <c r="J46" s="12">
        <v>20000</v>
      </c>
      <c r="K46" s="28"/>
      <c r="L46" s="28">
        <v>20000</v>
      </c>
      <c r="M46" s="12"/>
      <c r="N46" s="12">
        <v>20000</v>
      </c>
      <c r="O46" s="12"/>
      <c r="P46" s="12"/>
      <c r="Q46" s="12"/>
      <c r="R46" s="12"/>
      <c r="S46" s="12"/>
      <c r="T46" s="13">
        <f t="shared" si="0"/>
        <v>80000</v>
      </c>
    </row>
    <row r="47" spans="1:20">
      <c r="A47" s="2">
        <v>45</v>
      </c>
      <c r="B47" s="3" t="s">
        <v>49</v>
      </c>
      <c r="C47" s="8">
        <v>4</v>
      </c>
      <c r="D47" s="3" t="s">
        <v>46</v>
      </c>
      <c r="E47" s="2" t="s">
        <v>47</v>
      </c>
      <c r="F47" s="11">
        <v>9</v>
      </c>
      <c r="G47" s="3"/>
      <c r="H47" s="12"/>
      <c r="I47" s="12"/>
      <c r="J47" s="12"/>
      <c r="K47" s="28"/>
      <c r="L47" s="28"/>
      <c r="M47" s="12"/>
      <c r="N47" s="12"/>
      <c r="O47" s="12"/>
      <c r="P47" s="12"/>
      <c r="Q47" s="12"/>
      <c r="R47" s="12"/>
      <c r="S47" s="12"/>
      <c r="T47" s="13">
        <f t="shared" si="0"/>
        <v>0</v>
      </c>
    </row>
    <row r="48" spans="1:20">
      <c r="A48" s="2">
        <v>46</v>
      </c>
      <c r="B48" s="3" t="s">
        <v>64</v>
      </c>
      <c r="C48" s="8">
        <v>4</v>
      </c>
      <c r="D48" s="3" t="s">
        <v>46</v>
      </c>
      <c r="E48" s="2"/>
      <c r="F48" s="11"/>
      <c r="G48" s="3"/>
      <c r="H48" s="12"/>
      <c r="I48" s="12"/>
      <c r="J48" s="12"/>
      <c r="K48" s="28"/>
      <c r="L48" s="28"/>
      <c r="M48" s="12"/>
      <c r="N48" s="12"/>
      <c r="O48" s="12"/>
      <c r="P48" s="12"/>
      <c r="Q48" s="12"/>
      <c r="R48" s="12"/>
      <c r="S48" s="12"/>
      <c r="T48" s="13">
        <f t="shared" si="0"/>
        <v>0</v>
      </c>
    </row>
    <row r="49" spans="1:20">
      <c r="A49" s="2">
        <v>47</v>
      </c>
      <c r="B49" s="3" t="s">
        <v>51</v>
      </c>
      <c r="C49" s="8">
        <v>4</v>
      </c>
      <c r="D49" s="3" t="s">
        <v>46</v>
      </c>
      <c r="E49" s="2" t="s">
        <v>47</v>
      </c>
      <c r="F49" s="11">
        <v>51</v>
      </c>
      <c r="G49" s="3"/>
      <c r="H49" s="12"/>
      <c r="I49" s="12"/>
      <c r="J49" s="12"/>
      <c r="K49" s="28"/>
      <c r="L49" s="28"/>
      <c r="M49" s="12"/>
      <c r="N49" s="12"/>
      <c r="O49" s="12"/>
      <c r="P49" s="12"/>
      <c r="Q49" s="12"/>
      <c r="R49" s="12"/>
      <c r="S49" s="12"/>
      <c r="T49" s="13">
        <f t="shared" si="0"/>
        <v>0</v>
      </c>
    </row>
    <row r="50" spans="1:20">
      <c r="A50" s="2">
        <v>48</v>
      </c>
      <c r="B50" s="3" t="s">
        <v>50</v>
      </c>
      <c r="C50" s="8">
        <v>4</v>
      </c>
      <c r="D50" s="3" t="s">
        <v>46</v>
      </c>
      <c r="E50" s="2" t="s">
        <v>47</v>
      </c>
      <c r="F50" s="11">
        <v>15</v>
      </c>
      <c r="G50" s="3"/>
      <c r="H50" s="12"/>
      <c r="I50" s="12"/>
      <c r="J50" s="12"/>
      <c r="K50" s="28"/>
      <c r="L50" s="28"/>
      <c r="M50" s="12"/>
      <c r="N50" s="12"/>
      <c r="O50" s="12"/>
      <c r="P50" s="12"/>
      <c r="Q50" s="12"/>
      <c r="R50" s="12"/>
      <c r="S50" s="12"/>
      <c r="T50" s="13">
        <f t="shared" si="0"/>
        <v>0</v>
      </c>
    </row>
    <row r="51" spans="1:20">
      <c r="A51" s="2">
        <v>49</v>
      </c>
      <c r="B51" s="14" t="s">
        <v>269</v>
      </c>
      <c r="C51" s="8">
        <v>4</v>
      </c>
      <c r="D51" s="3"/>
      <c r="E51" s="2"/>
      <c r="F51" s="11"/>
      <c r="G51" s="3"/>
      <c r="H51" s="12">
        <v>120000</v>
      </c>
      <c r="I51" s="12"/>
      <c r="J51" s="12"/>
      <c r="K51" s="28"/>
      <c r="L51" s="28"/>
      <c r="M51" s="12"/>
      <c r="N51" s="12"/>
      <c r="O51" s="12"/>
      <c r="P51" s="12"/>
      <c r="Q51" s="12"/>
      <c r="R51" s="12"/>
      <c r="S51" s="12"/>
      <c r="T51" s="13">
        <f t="shared" si="0"/>
        <v>120000</v>
      </c>
    </row>
    <row r="52" spans="1:20">
      <c r="A52" s="2">
        <v>50</v>
      </c>
      <c r="B52" s="3" t="s">
        <v>54</v>
      </c>
      <c r="C52" s="8">
        <v>4</v>
      </c>
      <c r="D52" s="3" t="s">
        <v>46</v>
      </c>
      <c r="E52" s="2" t="s">
        <v>53</v>
      </c>
      <c r="F52" s="11">
        <v>21</v>
      </c>
      <c r="G52" s="3"/>
      <c r="H52" s="12">
        <v>20000</v>
      </c>
      <c r="I52" s="12"/>
      <c r="J52" s="12">
        <v>20000</v>
      </c>
      <c r="K52" s="28"/>
      <c r="L52" s="28">
        <v>20000</v>
      </c>
      <c r="M52" s="12"/>
      <c r="N52" s="12">
        <v>20000</v>
      </c>
      <c r="O52" s="12"/>
      <c r="P52" s="12"/>
      <c r="Q52" s="12"/>
      <c r="R52" s="12"/>
      <c r="S52" s="12"/>
      <c r="T52" s="13">
        <f t="shared" si="0"/>
        <v>80000</v>
      </c>
    </row>
    <row r="53" spans="1:20">
      <c r="A53" s="2">
        <v>51</v>
      </c>
      <c r="B53" s="3" t="s">
        <v>52</v>
      </c>
      <c r="C53" s="8">
        <v>4</v>
      </c>
      <c r="D53" s="3" t="s">
        <v>46</v>
      </c>
      <c r="E53" s="2" t="s">
        <v>53</v>
      </c>
      <c r="F53" s="11">
        <v>15</v>
      </c>
      <c r="G53" s="3"/>
      <c r="H53" s="12"/>
      <c r="I53" s="12"/>
      <c r="J53" s="12"/>
      <c r="K53" s="28"/>
      <c r="L53" s="28"/>
      <c r="M53" s="12"/>
      <c r="N53" s="12"/>
      <c r="O53" s="12"/>
      <c r="P53" s="12"/>
      <c r="Q53" s="12"/>
      <c r="R53" s="12"/>
      <c r="S53" s="12"/>
      <c r="T53" s="13">
        <f t="shared" si="0"/>
        <v>0</v>
      </c>
    </row>
    <row r="54" spans="1:20">
      <c r="A54" s="2">
        <v>52</v>
      </c>
      <c r="B54" s="14" t="s">
        <v>287</v>
      </c>
      <c r="C54" s="8">
        <v>4</v>
      </c>
      <c r="D54" s="3"/>
      <c r="E54" s="2"/>
      <c r="F54" s="11"/>
      <c r="G54" s="3"/>
      <c r="H54" s="12">
        <v>5000</v>
      </c>
      <c r="I54" s="12">
        <v>5000</v>
      </c>
      <c r="J54" s="12">
        <v>5000</v>
      </c>
      <c r="K54" s="28">
        <v>5000</v>
      </c>
      <c r="L54" s="28">
        <v>5000</v>
      </c>
      <c r="M54" s="12">
        <v>5000</v>
      </c>
      <c r="N54" s="12">
        <v>5000</v>
      </c>
      <c r="O54" s="12"/>
      <c r="P54" s="12"/>
      <c r="Q54" s="12"/>
      <c r="R54" s="12"/>
      <c r="S54" s="12"/>
      <c r="T54" s="13">
        <f t="shared" si="0"/>
        <v>35000</v>
      </c>
    </row>
    <row r="55" spans="1:20">
      <c r="A55" s="2">
        <v>53</v>
      </c>
      <c r="B55" s="3" t="s">
        <v>45</v>
      </c>
      <c r="C55" s="8">
        <v>4</v>
      </c>
      <c r="D55" s="3" t="s">
        <v>46</v>
      </c>
      <c r="E55" s="2" t="s">
        <v>47</v>
      </c>
      <c r="F55" s="11">
        <v>3</v>
      </c>
      <c r="G55" s="3"/>
      <c r="H55" s="20">
        <v>135000</v>
      </c>
      <c r="I55" s="12">
        <v>135000</v>
      </c>
      <c r="J55" s="12">
        <v>135000</v>
      </c>
      <c r="K55" s="28">
        <v>135000</v>
      </c>
      <c r="L55" s="28">
        <v>135000</v>
      </c>
      <c r="M55" s="12">
        <v>135000</v>
      </c>
      <c r="N55" s="12">
        <v>135000</v>
      </c>
      <c r="O55" s="12"/>
      <c r="P55" s="12"/>
      <c r="Q55" s="12"/>
      <c r="R55" s="12"/>
      <c r="S55" s="12"/>
      <c r="T55" s="13">
        <f t="shared" si="0"/>
        <v>945000</v>
      </c>
    </row>
    <row r="56" spans="1:20">
      <c r="A56" s="2">
        <v>54</v>
      </c>
      <c r="B56" s="3" t="s">
        <v>60</v>
      </c>
      <c r="C56" s="8">
        <v>4</v>
      </c>
      <c r="D56" s="3" t="s">
        <v>13</v>
      </c>
      <c r="E56" s="2" t="s">
        <v>61</v>
      </c>
      <c r="F56" s="11">
        <v>24</v>
      </c>
      <c r="G56" s="3"/>
      <c r="H56" s="12">
        <v>0</v>
      </c>
      <c r="I56" s="12"/>
      <c r="J56" s="12"/>
      <c r="K56" s="28"/>
      <c r="L56" s="28"/>
      <c r="M56" s="12"/>
      <c r="N56" s="12"/>
      <c r="O56" s="12"/>
      <c r="P56" s="12"/>
      <c r="Q56" s="12"/>
      <c r="R56" s="12"/>
      <c r="S56" s="12"/>
      <c r="T56" s="13">
        <f t="shared" si="0"/>
        <v>0</v>
      </c>
    </row>
    <row r="57" spans="1:20">
      <c r="A57" s="2">
        <v>55</v>
      </c>
      <c r="B57" s="3" t="s">
        <v>59</v>
      </c>
      <c r="C57" s="8">
        <v>4</v>
      </c>
      <c r="D57" s="3" t="s">
        <v>46</v>
      </c>
      <c r="E57" s="2" t="s">
        <v>15</v>
      </c>
      <c r="F57" s="11">
        <v>19</v>
      </c>
      <c r="G57" s="3"/>
      <c r="H57" s="12"/>
      <c r="I57" s="12"/>
      <c r="J57" s="12"/>
      <c r="K57" s="28"/>
      <c r="L57" s="28"/>
      <c r="M57" s="12"/>
      <c r="N57" s="12"/>
      <c r="O57" s="12"/>
      <c r="P57" s="12"/>
      <c r="Q57" s="12"/>
      <c r="R57" s="12"/>
      <c r="S57" s="12"/>
      <c r="T57" s="13">
        <f t="shared" si="0"/>
        <v>0</v>
      </c>
    </row>
    <row r="58" spans="1:20">
      <c r="A58" s="2">
        <v>56</v>
      </c>
      <c r="B58" s="21" t="s">
        <v>288</v>
      </c>
      <c r="C58" s="8">
        <v>4</v>
      </c>
      <c r="D58" s="3"/>
      <c r="E58" s="2"/>
      <c r="F58" s="11"/>
      <c r="G58" s="3"/>
      <c r="H58" s="12"/>
      <c r="I58" s="12"/>
      <c r="J58" s="12">
        <v>300000</v>
      </c>
      <c r="K58" s="28"/>
      <c r="L58" s="28"/>
      <c r="M58" s="12"/>
      <c r="N58" s="12"/>
      <c r="O58" s="12"/>
      <c r="P58" s="12"/>
      <c r="Q58" s="12"/>
      <c r="R58" s="12"/>
      <c r="S58" s="12"/>
      <c r="T58" s="13">
        <f t="shared" si="0"/>
        <v>300000</v>
      </c>
    </row>
    <row r="59" spans="1:20">
      <c r="A59" s="2">
        <v>57</v>
      </c>
      <c r="B59" s="3" t="s">
        <v>68</v>
      </c>
      <c r="C59" s="8">
        <v>5</v>
      </c>
      <c r="D59" s="3" t="s">
        <v>46</v>
      </c>
      <c r="E59" s="2" t="s">
        <v>67</v>
      </c>
      <c r="F59" s="11">
        <v>11</v>
      </c>
      <c r="G59" s="3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3">
        <f t="shared" si="0"/>
        <v>0</v>
      </c>
    </row>
    <row r="60" spans="1:20">
      <c r="A60" s="2">
        <v>58</v>
      </c>
      <c r="B60" s="3" t="s">
        <v>87</v>
      </c>
      <c r="C60" s="8">
        <v>5</v>
      </c>
      <c r="D60" s="3" t="s">
        <v>46</v>
      </c>
      <c r="E60" s="2" t="s">
        <v>32</v>
      </c>
      <c r="F60" s="11">
        <v>14</v>
      </c>
      <c r="G60" s="3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3">
        <f t="shared" si="0"/>
        <v>0</v>
      </c>
    </row>
    <row r="61" spans="1:20">
      <c r="A61" s="2">
        <v>59</v>
      </c>
      <c r="B61" s="3" t="s">
        <v>93</v>
      </c>
      <c r="C61" s="8">
        <v>5</v>
      </c>
      <c r="D61" s="3" t="s">
        <v>46</v>
      </c>
      <c r="E61" s="2" t="s">
        <v>32</v>
      </c>
      <c r="F61" s="11">
        <v>4</v>
      </c>
      <c r="G61" s="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3">
        <f t="shared" si="0"/>
        <v>0</v>
      </c>
    </row>
    <row r="62" spans="1:20">
      <c r="A62" s="2">
        <v>60</v>
      </c>
      <c r="B62" s="3" t="s">
        <v>66</v>
      </c>
      <c r="C62" s="8">
        <v>5</v>
      </c>
      <c r="D62" s="3" t="s">
        <v>46</v>
      </c>
      <c r="E62" s="2" t="s">
        <v>67</v>
      </c>
      <c r="F62" s="11">
        <v>1</v>
      </c>
      <c r="G62" s="3"/>
      <c r="H62" s="12"/>
      <c r="I62" s="12"/>
      <c r="J62" s="12"/>
      <c r="K62" s="12"/>
      <c r="L62" s="12"/>
      <c r="M62" s="12"/>
      <c r="N62" s="12">
        <v>30000</v>
      </c>
      <c r="O62" s="12"/>
      <c r="P62" s="12"/>
      <c r="Q62" s="12"/>
      <c r="R62" s="12"/>
      <c r="S62" s="12"/>
      <c r="T62" s="13">
        <f t="shared" si="0"/>
        <v>30000</v>
      </c>
    </row>
    <row r="63" spans="1:20">
      <c r="A63" s="2">
        <v>61</v>
      </c>
      <c r="B63" s="3" t="s">
        <v>84</v>
      </c>
      <c r="C63" s="8">
        <v>5</v>
      </c>
      <c r="D63" s="3" t="s">
        <v>46</v>
      </c>
      <c r="E63" s="2" t="s">
        <v>32</v>
      </c>
      <c r="F63" s="11">
        <v>5</v>
      </c>
      <c r="G63" s="3"/>
      <c r="H63" s="12">
        <v>30000</v>
      </c>
      <c r="I63" s="12">
        <v>30000</v>
      </c>
      <c r="J63" s="12">
        <v>30000</v>
      </c>
      <c r="K63" s="12">
        <v>30000</v>
      </c>
      <c r="L63" s="12">
        <v>30000</v>
      </c>
      <c r="M63" s="12">
        <v>30000</v>
      </c>
      <c r="N63" s="12"/>
      <c r="O63" s="12"/>
      <c r="P63" s="12"/>
      <c r="Q63" s="12"/>
      <c r="R63" s="12"/>
      <c r="S63" s="12"/>
      <c r="T63" s="13">
        <f t="shared" si="0"/>
        <v>180000</v>
      </c>
    </row>
    <row r="64" spans="1:20">
      <c r="A64" s="2">
        <v>62</v>
      </c>
      <c r="B64" s="14" t="s">
        <v>295</v>
      </c>
      <c r="C64" s="8">
        <v>5</v>
      </c>
      <c r="D64" s="3"/>
      <c r="E64" s="2"/>
      <c r="F64" s="11"/>
      <c r="G64" s="3"/>
      <c r="H64" s="12"/>
      <c r="I64" s="12"/>
      <c r="J64" s="12">
        <v>100000</v>
      </c>
      <c r="K64" s="12"/>
      <c r="L64" s="12"/>
      <c r="M64" s="12">
        <v>75000</v>
      </c>
      <c r="N64" s="12"/>
      <c r="O64" s="12"/>
      <c r="P64" s="12"/>
      <c r="Q64" s="12"/>
      <c r="R64" s="12"/>
      <c r="S64" s="12"/>
      <c r="T64" s="13">
        <f t="shared" si="0"/>
        <v>175000</v>
      </c>
    </row>
    <row r="65" spans="1:20">
      <c r="A65" s="2">
        <v>63</v>
      </c>
      <c r="B65" s="3" t="s">
        <v>70</v>
      </c>
      <c r="C65" s="8">
        <v>5</v>
      </c>
      <c r="D65" s="3" t="s">
        <v>46</v>
      </c>
      <c r="E65" s="2" t="s">
        <v>67</v>
      </c>
      <c r="F65" s="11">
        <v>16</v>
      </c>
      <c r="G65" s="3"/>
      <c r="H65" s="12"/>
      <c r="I65" s="12">
        <v>30000</v>
      </c>
      <c r="J65" s="12">
        <v>10000</v>
      </c>
      <c r="K65" s="12">
        <v>10000</v>
      </c>
      <c r="L65" s="12"/>
      <c r="M65" s="12">
        <v>10000</v>
      </c>
      <c r="N65" s="12"/>
      <c r="O65" s="12"/>
      <c r="P65" s="12"/>
      <c r="Q65" s="12"/>
      <c r="R65" s="12"/>
      <c r="S65" s="12"/>
      <c r="T65" s="13">
        <f t="shared" si="0"/>
        <v>60000</v>
      </c>
    </row>
    <row r="66" spans="1:20">
      <c r="A66" s="2">
        <v>64</v>
      </c>
      <c r="B66" s="3" t="s">
        <v>97</v>
      </c>
      <c r="C66" s="8">
        <v>5</v>
      </c>
      <c r="D66" s="3" t="s">
        <v>46</v>
      </c>
      <c r="E66" s="2" t="s">
        <v>44</v>
      </c>
      <c r="F66" s="11">
        <v>18</v>
      </c>
      <c r="G66" s="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3">
        <f t="shared" si="0"/>
        <v>0</v>
      </c>
    </row>
    <row r="67" spans="1:20">
      <c r="A67" s="2">
        <v>65</v>
      </c>
      <c r="B67" s="3" t="s">
        <v>94</v>
      </c>
      <c r="C67" s="8">
        <v>5</v>
      </c>
      <c r="D67" s="3" t="s">
        <v>46</v>
      </c>
      <c r="E67" s="2" t="s">
        <v>17</v>
      </c>
      <c r="F67" s="11">
        <v>27</v>
      </c>
      <c r="G67" s="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3">
        <f t="shared" si="0"/>
        <v>0</v>
      </c>
    </row>
    <row r="68" spans="1:20">
      <c r="A68" s="2">
        <v>66</v>
      </c>
      <c r="B68" s="3" t="s">
        <v>72</v>
      </c>
      <c r="C68" s="8">
        <v>5</v>
      </c>
      <c r="D68" s="3" t="s">
        <v>46</v>
      </c>
      <c r="E68" s="2" t="s">
        <v>67</v>
      </c>
      <c r="F68" s="11">
        <v>28</v>
      </c>
      <c r="G68" s="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3">
        <f t="shared" ref="T68:T131" si="1">SUM(H68:S68)</f>
        <v>0</v>
      </c>
    </row>
    <row r="69" spans="1:20">
      <c r="A69" s="2">
        <v>67</v>
      </c>
      <c r="B69" s="14" t="s">
        <v>270</v>
      </c>
      <c r="C69" s="8">
        <v>5</v>
      </c>
      <c r="D69" s="3"/>
      <c r="E69" s="2"/>
      <c r="F69" s="11"/>
      <c r="G69" s="3"/>
      <c r="H69" s="12">
        <v>120000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3">
        <f t="shared" si="1"/>
        <v>120000</v>
      </c>
    </row>
    <row r="70" spans="1:20">
      <c r="A70" s="2">
        <v>68</v>
      </c>
      <c r="B70" s="3" t="s">
        <v>83</v>
      </c>
      <c r="C70" s="8">
        <v>5</v>
      </c>
      <c r="D70" s="3" t="s">
        <v>46</v>
      </c>
      <c r="E70" s="2" t="s">
        <v>32</v>
      </c>
      <c r="F70" s="11">
        <v>3</v>
      </c>
      <c r="G70" s="3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3">
        <f t="shared" si="1"/>
        <v>0</v>
      </c>
    </row>
    <row r="71" spans="1:20">
      <c r="A71" s="2">
        <v>69</v>
      </c>
      <c r="B71" s="3" t="s">
        <v>85</v>
      </c>
      <c r="C71" s="8">
        <v>5</v>
      </c>
      <c r="D71" s="3" t="s">
        <v>46</v>
      </c>
      <c r="E71" s="2" t="s">
        <v>32</v>
      </c>
      <c r="F71" s="11">
        <v>6</v>
      </c>
      <c r="G71" s="3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3">
        <f t="shared" si="1"/>
        <v>0</v>
      </c>
    </row>
    <row r="72" spans="1:20">
      <c r="A72" s="2">
        <v>70</v>
      </c>
      <c r="B72" s="3" t="s">
        <v>82</v>
      </c>
      <c r="C72" s="8">
        <v>5</v>
      </c>
      <c r="D72" s="3" t="s">
        <v>46</v>
      </c>
      <c r="E72" s="2" t="s">
        <v>17</v>
      </c>
      <c r="F72" s="11">
        <v>37</v>
      </c>
      <c r="G72" s="3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3">
        <f t="shared" si="1"/>
        <v>0</v>
      </c>
    </row>
    <row r="73" spans="1:20">
      <c r="A73" s="2">
        <v>71</v>
      </c>
      <c r="B73" s="3" t="s">
        <v>76</v>
      </c>
      <c r="C73" s="8">
        <v>5</v>
      </c>
      <c r="D73" s="3" t="s">
        <v>46</v>
      </c>
      <c r="E73" s="2" t="s">
        <v>17</v>
      </c>
      <c r="F73" s="11">
        <v>2</v>
      </c>
      <c r="G73" s="3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3">
        <f t="shared" si="1"/>
        <v>0</v>
      </c>
    </row>
    <row r="74" spans="1:20">
      <c r="A74" s="2">
        <v>72</v>
      </c>
      <c r="B74" s="3" t="s">
        <v>71</v>
      </c>
      <c r="C74" s="8">
        <v>5</v>
      </c>
      <c r="D74" s="3" t="s">
        <v>46</v>
      </c>
      <c r="E74" s="2" t="s">
        <v>67</v>
      </c>
      <c r="F74" s="11">
        <v>19</v>
      </c>
      <c r="G74" s="3"/>
      <c r="H74" s="12">
        <v>100000</v>
      </c>
      <c r="I74" s="12">
        <v>100000</v>
      </c>
      <c r="J74" s="12">
        <v>100000</v>
      </c>
      <c r="K74" s="12">
        <v>100000</v>
      </c>
      <c r="L74" s="12">
        <v>100000</v>
      </c>
      <c r="M74" s="12">
        <v>100000</v>
      </c>
      <c r="N74" s="12">
        <v>100000</v>
      </c>
      <c r="O74" s="12"/>
      <c r="P74" s="12"/>
      <c r="Q74" s="12"/>
      <c r="R74" s="12"/>
      <c r="S74" s="12"/>
      <c r="T74" s="13">
        <f t="shared" si="1"/>
        <v>700000</v>
      </c>
    </row>
    <row r="75" spans="1:20">
      <c r="A75" s="2">
        <v>73</v>
      </c>
      <c r="B75" s="3" t="s">
        <v>74</v>
      </c>
      <c r="C75" s="8">
        <v>5</v>
      </c>
      <c r="D75" s="3" t="s">
        <v>46</v>
      </c>
      <c r="E75" s="2" t="s">
        <v>67</v>
      </c>
      <c r="F75" s="11">
        <v>34</v>
      </c>
      <c r="G75" s="3"/>
      <c r="H75" s="12">
        <v>25000</v>
      </c>
      <c r="I75" s="12">
        <v>25000</v>
      </c>
      <c r="J75" s="12">
        <v>25000</v>
      </c>
      <c r="K75" s="12">
        <v>25000</v>
      </c>
      <c r="L75" s="12">
        <v>25000</v>
      </c>
      <c r="M75" s="12">
        <v>25000</v>
      </c>
      <c r="N75" s="12">
        <v>25000</v>
      </c>
      <c r="O75" s="12"/>
      <c r="P75" s="12"/>
      <c r="Q75" s="12"/>
      <c r="R75" s="12"/>
      <c r="S75" s="12"/>
      <c r="T75" s="13">
        <f t="shared" si="1"/>
        <v>175000</v>
      </c>
    </row>
    <row r="76" spans="1:20">
      <c r="A76" s="2">
        <v>74</v>
      </c>
      <c r="B76" s="3" t="s">
        <v>86</v>
      </c>
      <c r="C76" s="8">
        <v>5</v>
      </c>
      <c r="D76" s="3" t="s">
        <v>46</v>
      </c>
      <c r="E76" s="2" t="s">
        <v>32</v>
      </c>
      <c r="F76" s="11">
        <v>10</v>
      </c>
      <c r="G76" s="3"/>
      <c r="H76" s="12">
        <v>60000</v>
      </c>
      <c r="I76" s="12">
        <v>60000</v>
      </c>
      <c r="J76" s="12">
        <v>60000</v>
      </c>
      <c r="K76" s="12">
        <v>60000</v>
      </c>
      <c r="L76" s="12">
        <v>60000</v>
      </c>
      <c r="M76" s="12"/>
      <c r="N76" s="12">
        <v>120000</v>
      </c>
      <c r="O76" s="12"/>
      <c r="P76" s="12"/>
      <c r="Q76" s="12"/>
      <c r="R76" s="12"/>
      <c r="S76" s="12"/>
      <c r="T76" s="13">
        <f t="shared" si="1"/>
        <v>420000</v>
      </c>
    </row>
    <row r="77" spans="1:20">
      <c r="A77" s="2">
        <v>75</v>
      </c>
      <c r="B77" s="3" t="s">
        <v>69</v>
      </c>
      <c r="C77" s="8">
        <v>5</v>
      </c>
      <c r="D77" s="3" t="s">
        <v>46</v>
      </c>
      <c r="E77" s="2" t="s">
        <v>67</v>
      </c>
      <c r="F77" s="11">
        <v>12</v>
      </c>
      <c r="G77" s="3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3">
        <f t="shared" si="1"/>
        <v>0</v>
      </c>
    </row>
    <row r="78" spans="1:20">
      <c r="A78" s="2">
        <v>76</v>
      </c>
      <c r="B78" s="3" t="s">
        <v>96</v>
      </c>
      <c r="C78" s="8">
        <v>5</v>
      </c>
      <c r="D78" s="3" t="s">
        <v>46</v>
      </c>
      <c r="E78" s="2" t="s">
        <v>32</v>
      </c>
      <c r="F78" s="11">
        <v>10</v>
      </c>
      <c r="G78" s="3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3">
        <f t="shared" si="1"/>
        <v>0</v>
      </c>
    </row>
    <row r="79" spans="1:20">
      <c r="A79" s="2">
        <v>77</v>
      </c>
      <c r="B79" s="14" t="s">
        <v>271</v>
      </c>
      <c r="C79" s="8">
        <v>5</v>
      </c>
      <c r="D79" s="3"/>
      <c r="E79" s="2"/>
      <c r="F79" s="11"/>
      <c r="G79" s="3"/>
      <c r="H79" s="12">
        <v>75000</v>
      </c>
      <c r="I79" s="12">
        <v>75000</v>
      </c>
      <c r="J79" s="12">
        <v>75000</v>
      </c>
      <c r="K79" s="12">
        <v>75000</v>
      </c>
      <c r="L79" s="12">
        <v>75000</v>
      </c>
      <c r="M79" s="12">
        <v>75000</v>
      </c>
      <c r="N79" s="12">
        <v>75000</v>
      </c>
      <c r="O79" s="12"/>
      <c r="P79" s="12"/>
      <c r="Q79" s="12"/>
      <c r="R79" s="12"/>
      <c r="S79" s="12"/>
      <c r="T79" s="13">
        <f t="shared" si="1"/>
        <v>525000</v>
      </c>
    </row>
    <row r="80" spans="1:20">
      <c r="A80" s="2">
        <v>78</v>
      </c>
      <c r="B80" s="3" t="s">
        <v>81</v>
      </c>
      <c r="C80" s="8">
        <v>5</v>
      </c>
      <c r="D80" s="3" t="s">
        <v>46</v>
      </c>
      <c r="E80" s="2" t="s">
        <v>17</v>
      </c>
      <c r="F80" s="11">
        <v>29</v>
      </c>
      <c r="G80" s="3"/>
      <c r="H80" s="12">
        <v>10000</v>
      </c>
      <c r="I80" s="12">
        <v>10000</v>
      </c>
      <c r="J80" s="12">
        <v>10000</v>
      </c>
      <c r="K80" s="12">
        <v>10000</v>
      </c>
      <c r="L80" s="12">
        <v>10000</v>
      </c>
      <c r="M80" s="12">
        <v>10000</v>
      </c>
      <c r="N80" s="12">
        <v>10000</v>
      </c>
      <c r="O80" s="12"/>
      <c r="P80" s="12"/>
      <c r="Q80" s="12"/>
      <c r="R80" s="12"/>
      <c r="S80" s="12"/>
      <c r="T80" s="13">
        <f t="shared" si="1"/>
        <v>70000</v>
      </c>
    </row>
    <row r="81" spans="1:20">
      <c r="A81" s="2">
        <v>79</v>
      </c>
      <c r="B81" s="3" t="s">
        <v>79</v>
      </c>
      <c r="C81" s="8">
        <v>5</v>
      </c>
      <c r="D81" s="3" t="s">
        <v>46</v>
      </c>
      <c r="E81" s="2" t="s">
        <v>17</v>
      </c>
      <c r="F81" s="11">
        <v>11</v>
      </c>
      <c r="G81" s="3"/>
      <c r="H81" s="12">
        <v>10000</v>
      </c>
      <c r="I81" s="12">
        <v>10000</v>
      </c>
      <c r="J81" s="12">
        <v>10000</v>
      </c>
      <c r="K81" s="12">
        <v>10000</v>
      </c>
      <c r="L81" s="12">
        <v>10000</v>
      </c>
      <c r="M81" s="12">
        <v>10000</v>
      </c>
      <c r="N81" s="12">
        <v>10000</v>
      </c>
      <c r="O81" s="12"/>
      <c r="P81" s="12"/>
      <c r="Q81" s="12"/>
      <c r="R81" s="12"/>
      <c r="S81" s="12"/>
      <c r="T81" s="13">
        <f t="shared" si="1"/>
        <v>70000</v>
      </c>
    </row>
    <row r="82" spans="1:20">
      <c r="A82" s="2">
        <v>80</v>
      </c>
      <c r="B82" s="3" t="s">
        <v>91</v>
      </c>
      <c r="C82" s="8">
        <v>5</v>
      </c>
      <c r="D82" s="3" t="s">
        <v>92</v>
      </c>
      <c r="E82" s="2"/>
      <c r="F82" s="11"/>
      <c r="G82" s="3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3">
        <f t="shared" si="1"/>
        <v>0</v>
      </c>
    </row>
    <row r="83" spans="1:20">
      <c r="A83" s="2">
        <v>81</v>
      </c>
      <c r="B83" s="3" t="s">
        <v>80</v>
      </c>
      <c r="C83" s="8">
        <v>5</v>
      </c>
      <c r="D83" s="3" t="s">
        <v>46</v>
      </c>
      <c r="E83" s="2" t="s">
        <v>17</v>
      </c>
      <c r="F83" s="11">
        <v>22</v>
      </c>
      <c r="G83" s="3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3">
        <f t="shared" si="1"/>
        <v>0</v>
      </c>
    </row>
    <row r="84" spans="1:20">
      <c r="A84" s="2">
        <v>82</v>
      </c>
      <c r="B84" s="3" t="s">
        <v>89</v>
      </c>
      <c r="C84" s="8">
        <v>5</v>
      </c>
      <c r="D84" s="3" t="s">
        <v>46</v>
      </c>
      <c r="E84" s="2" t="s">
        <v>44</v>
      </c>
      <c r="F84" s="11">
        <v>2</v>
      </c>
      <c r="G84" s="3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3">
        <f t="shared" si="1"/>
        <v>0</v>
      </c>
    </row>
    <row r="85" spans="1:20">
      <c r="A85" s="2">
        <v>83</v>
      </c>
      <c r="B85" s="3" t="s">
        <v>75</v>
      </c>
      <c r="C85" s="8">
        <v>5</v>
      </c>
      <c r="D85" s="3" t="s">
        <v>46</v>
      </c>
      <c r="E85" s="2" t="s">
        <v>67</v>
      </c>
      <c r="F85" s="11">
        <v>36</v>
      </c>
      <c r="G85" s="3"/>
      <c r="H85" s="12">
        <v>10000</v>
      </c>
      <c r="I85" s="12">
        <v>10000</v>
      </c>
      <c r="J85" s="12">
        <v>10000</v>
      </c>
      <c r="K85" s="12">
        <v>10000</v>
      </c>
      <c r="L85" s="12">
        <v>10000</v>
      </c>
      <c r="M85" s="12">
        <v>10000</v>
      </c>
      <c r="N85" s="12">
        <v>10000</v>
      </c>
      <c r="O85" s="12"/>
      <c r="P85" s="12"/>
      <c r="Q85" s="12"/>
      <c r="R85" s="12"/>
      <c r="S85" s="12"/>
      <c r="T85" s="13">
        <f t="shared" si="1"/>
        <v>70000</v>
      </c>
    </row>
    <row r="86" spans="1:20">
      <c r="A86" s="2">
        <v>84</v>
      </c>
      <c r="B86" s="3" t="s">
        <v>88</v>
      </c>
      <c r="C86" s="8">
        <v>5</v>
      </c>
      <c r="D86" s="3" t="s">
        <v>46</v>
      </c>
      <c r="E86" s="2" t="s">
        <v>32</v>
      </c>
      <c r="F86" s="11">
        <v>16</v>
      </c>
      <c r="G86" s="3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3">
        <f t="shared" si="1"/>
        <v>0</v>
      </c>
    </row>
    <row r="87" spans="1:20">
      <c r="A87" s="2">
        <v>85</v>
      </c>
      <c r="B87" s="3" t="s">
        <v>78</v>
      </c>
      <c r="C87" s="8">
        <v>5</v>
      </c>
      <c r="D87" s="3" t="s">
        <v>46</v>
      </c>
      <c r="E87" s="2" t="s">
        <v>17</v>
      </c>
      <c r="F87" s="11">
        <v>10</v>
      </c>
      <c r="G87" s="3"/>
      <c r="H87" s="12">
        <v>20000</v>
      </c>
      <c r="I87" s="12">
        <v>20000</v>
      </c>
      <c r="J87" s="12">
        <v>20000</v>
      </c>
      <c r="K87" s="12">
        <v>20000</v>
      </c>
      <c r="L87" s="12">
        <v>20000</v>
      </c>
      <c r="M87" s="12">
        <v>20000</v>
      </c>
      <c r="N87" s="12"/>
      <c r="O87" s="12"/>
      <c r="P87" s="12"/>
      <c r="Q87" s="12"/>
      <c r="R87" s="12"/>
      <c r="S87" s="12"/>
      <c r="T87" s="13">
        <f t="shared" si="1"/>
        <v>120000</v>
      </c>
    </row>
    <row r="88" spans="1:20">
      <c r="A88" s="2">
        <v>86</v>
      </c>
      <c r="B88" s="3" t="s">
        <v>73</v>
      </c>
      <c r="C88" s="8">
        <v>5</v>
      </c>
      <c r="D88" s="3" t="s">
        <v>46</v>
      </c>
      <c r="E88" s="2" t="s">
        <v>67</v>
      </c>
      <c r="F88" s="11">
        <v>37</v>
      </c>
      <c r="G88" s="3"/>
      <c r="H88" s="12">
        <v>10000</v>
      </c>
      <c r="I88" s="12">
        <v>10000</v>
      </c>
      <c r="J88" s="12">
        <v>10000</v>
      </c>
      <c r="K88" s="12">
        <v>10000</v>
      </c>
      <c r="L88" s="12">
        <v>10000</v>
      </c>
      <c r="M88" s="12">
        <v>10000</v>
      </c>
      <c r="N88" s="12">
        <v>10000</v>
      </c>
      <c r="O88" s="12"/>
      <c r="P88" s="12"/>
      <c r="Q88" s="12"/>
      <c r="R88" s="12"/>
      <c r="S88" s="12"/>
      <c r="T88" s="13">
        <f t="shared" si="1"/>
        <v>70000</v>
      </c>
    </row>
    <row r="89" spans="1:20">
      <c r="A89" s="2">
        <v>87</v>
      </c>
      <c r="B89" s="3" t="s">
        <v>65</v>
      </c>
      <c r="C89" s="8">
        <v>5</v>
      </c>
      <c r="D89" s="3" t="s">
        <v>46</v>
      </c>
      <c r="E89" s="8" t="s">
        <v>39</v>
      </c>
      <c r="F89" s="11">
        <v>9</v>
      </c>
      <c r="G89" s="3"/>
      <c r="H89" s="12"/>
      <c r="I89" s="12"/>
      <c r="J89" s="12">
        <v>30000</v>
      </c>
      <c r="K89" s="12"/>
      <c r="L89" s="12">
        <v>20000</v>
      </c>
      <c r="M89" s="12"/>
      <c r="N89" s="12">
        <v>20000</v>
      </c>
      <c r="O89" s="12"/>
      <c r="P89" s="12"/>
      <c r="Q89" s="12"/>
      <c r="R89" s="12"/>
      <c r="S89" s="12"/>
      <c r="T89" s="13">
        <f t="shared" si="1"/>
        <v>70000</v>
      </c>
    </row>
    <row r="90" spans="1:20">
      <c r="A90" s="2">
        <v>88</v>
      </c>
      <c r="B90" s="3" t="s">
        <v>98</v>
      </c>
      <c r="C90" s="8">
        <v>5</v>
      </c>
      <c r="D90" s="3" t="s">
        <v>46</v>
      </c>
      <c r="E90" s="2" t="s">
        <v>17</v>
      </c>
      <c r="F90" s="11">
        <v>11</v>
      </c>
      <c r="G90" s="3"/>
      <c r="H90" s="12">
        <v>10000</v>
      </c>
      <c r="I90" s="12">
        <v>10000</v>
      </c>
      <c r="J90" s="12">
        <v>10000</v>
      </c>
      <c r="K90" s="12">
        <v>10000</v>
      </c>
      <c r="L90" s="12">
        <v>10000</v>
      </c>
      <c r="M90" s="12">
        <v>10000</v>
      </c>
      <c r="N90" s="12">
        <v>10000</v>
      </c>
      <c r="O90" s="12"/>
      <c r="P90" s="12"/>
      <c r="Q90" s="12"/>
      <c r="R90" s="12"/>
      <c r="S90" s="12"/>
      <c r="T90" s="13">
        <f t="shared" si="1"/>
        <v>70000</v>
      </c>
    </row>
    <row r="91" spans="1:20">
      <c r="A91" s="2">
        <v>89</v>
      </c>
      <c r="B91" s="3" t="s">
        <v>95</v>
      </c>
      <c r="C91" s="8">
        <v>5</v>
      </c>
      <c r="D91" s="3" t="s">
        <v>46</v>
      </c>
      <c r="E91" s="2" t="s">
        <v>44</v>
      </c>
      <c r="F91" s="11">
        <v>2</v>
      </c>
      <c r="G91" s="3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3">
        <f t="shared" si="1"/>
        <v>0</v>
      </c>
    </row>
    <row r="92" spans="1:20">
      <c r="A92" s="2">
        <v>90</v>
      </c>
      <c r="B92" s="3" t="s">
        <v>77</v>
      </c>
      <c r="C92" s="8">
        <v>5</v>
      </c>
      <c r="D92" s="3" t="s">
        <v>46</v>
      </c>
      <c r="E92" s="2" t="s">
        <v>17</v>
      </c>
      <c r="F92" s="11">
        <v>6</v>
      </c>
      <c r="G92" s="3"/>
      <c r="H92" s="12"/>
      <c r="I92" s="12">
        <v>60000</v>
      </c>
      <c r="J92" s="12">
        <v>20000</v>
      </c>
      <c r="K92" s="12">
        <v>20000</v>
      </c>
      <c r="L92" s="12"/>
      <c r="M92" s="12">
        <v>20000</v>
      </c>
      <c r="N92" s="12"/>
      <c r="O92" s="12"/>
      <c r="P92" s="12"/>
      <c r="Q92" s="12"/>
      <c r="R92" s="12"/>
      <c r="S92" s="12"/>
      <c r="T92" s="13">
        <f t="shared" si="1"/>
        <v>120000</v>
      </c>
    </row>
    <row r="93" spans="1:20">
      <c r="A93" s="2">
        <v>91</v>
      </c>
      <c r="B93" s="3" t="s">
        <v>90</v>
      </c>
      <c r="C93" s="8">
        <v>5</v>
      </c>
      <c r="D93" s="3" t="s">
        <v>46</v>
      </c>
      <c r="E93" s="2" t="s">
        <v>44</v>
      </c>
      <c r="F93" s="11">
        <v>18</v>
      </c>
      <c r="G93" s="3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3">
        <f t="shared" si="1"/>
        <v>0</v>
      </c>
    </row>
    <row r="94" spans="1:20">
      <c r="A94" s="2">
        <v>92</v>
      </c>
      <c r="B94" s="3" t="s">
        <v>118</v>
      </c>
      <c r="C94" s="8">
        <v>6</v>
      </c>
      <c r="D94" s="3" t="s">
        <v>46</v>
      </c>
      <c r="E94" s="2" t="s">
        <v>61</v>
      </c>
      <c r="F94" s="11">
        <v>24</v>
      </c>
      <c r="G94" s="3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3">
        <f t="shared" si="1"/>
        <v>0</v>
      </c>
    </row>
    <row r="95" spans="1:20">
      <c r="A95" s="2">
        <v>93</v>
      </c>
      <c r="B95" s="3" t="s">
        <v>106</v>
      </c>
      <c r="C95" s="8">
        <v>6</v>
      </c>
      <c r="D95" s="3" t="s">
        <v>46</v>
      </c>
      <c r="E95" s="2" t="s">
        <v>28</v>
      </c>
      <c r="F95" s="11">
        <v>25</v>
      </c>
      <c r="G95" s="3"/>
      <c r="H95" s="12">
        <v>60000</v>
      </c>
      <c r="I95" s="12"/>
      <c r="J95" s="12"/>
      <c r="K95" s="12"/>
      <c r="L95" s="12">
        <v>60000</v>
      </c>
      <c r="M95" s="12"/>
      <c r="N95" s="12"/>
      <c r="O95" s="12"/>
      <c r="P95" s="12"/>
      <c r="Q95" s="12"/>
      <c r="R95" s="12"/>
      <c r="S95" s="12"/>
      <c r="T95" s="13">
        <f t="shared" si="1"/>
        <v>120000</v>
      </c>
    </row>
    <row r="96" spans="1:20">
      <c r="A96" s="2">
        <v>94</v>
      </c>
      <c r="B96" s="3" t="s">
        <v>116</v>
      </c>
      <c r="C96" s="8">
        <v>6</v>
      </c>
      <c r="D96" s="3" t="s">
        <v>46</v>
      </c>
      <c r="E96" s="2" t="s">
        <v>61</v>
      </c>
      <c r="F96" s="11">
        <v>18</v>
      </c>
      <c r="G96" s="3"/>
      <c r="H96" s="12">
        <v>200000</v>
      </c>
      <c r="I96" s="12"/>
      <c r="J96" s="12"/>
      <c r="K96" s="12"/>
      <c r="L96" s="12">
        <v>200000</v>
      </c>
      <c r="M96" s="12"/>
      <c r="N96" s="12"/>
      <c r="O96" s="12"/>
      <c r="P96" s="12"/>
      <c r="Q96" s="12"/>
      <c r="R96" s="12"/>
      <c r="S96" s="12"/>
      <c r="T96" s="13">
        <f t="shared" si="1"/>
        <v>400000</v>
      </c>
    </row>
    <row r="97" spans="1:20">
      <c r="A97" s="2">
        <v>95</v>
      </c>
      <c r="B97" s="3" t="s">
        <v>103</v>
      </c>
      <c r="C97" s="8">
        <v>6</v>
      </c>
      <c r="D97" s="3" t="s">
        <v>46</v>
      </c>
      <c r="E97" s="2" t="s">
        <v>28</v>
      </c>
      <c r="F97" s="11">
        <v>1</v>
      </c>
      <c r="G97" s="3"/>
      <c r="H97" s="12">
        <v>40000</v>
      </c>
      <c r="I97" s="12"/>
      <c r="J97" s="12">
        <v>60000</v>
      </c>
      <c r="K97" s="12"/>
      <c r="L97" s="12"/>
      <c r="M97" s="12"/>
      <c r="N97" s="12">
        <v>20000</v>
      </c>
      <c r="O97" s="12"/>
      <c r="P97" s="12"/>
      <c r="Q97" s="12"/>
      <c r="R97" s="12"/>
      <c r="S97" s="12"/>
      <c r="T97" s="13">
        <f t="shared" si="1"/>
        <v>120000</v>
      </c>
    </row>
    <row r="98" spans="1:20">
      <c r="A98" s="2">
        <v>96</v>
      </c>
      <c r="B98" s="3" t="s">
        <v>104</v>
      </c>
      <c r="C98" s="8">
        <v>6</v>
      </c>
      <c r="D98" s="3" t="s">
        <v>46</v>
      </c>
      <c r="E98" s="2" t="s">
        <v>28</v>
      </c>
      <c r="F98" s="11">
        <v>3</v>
      </c>
      <c r="G98" s="3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3">
        <f t="shared" si="1"/>
        <v>0</v>
      </c>
    </row>
    <row r="99" spans="1:20">
      <c r="A99" s="2">
        <v>97</v>
      </c>
      <c r="B99" s="14" t="s">
        <v>274</v>
      </c>
      <c r="C99" s="8">
        <v>6</v>
      </c>
      <c r="D99" s="3"/>
      <c r="E99" s="2"/>
      <c r="F99" s="11"/>
      <c r="G99" s="3"/>
      <c r="H99" s="12">
        <v>10000</v>
      </c>
      <c r="I99" s="12">
        <v>20000</v>
      </c>
      <c r="J99" s="12"/>
      <c r="K99" s="12">
        <v>10000</v>
      </c>
      <c r="L99" s="12">
        <v>10000</v>
      </c>
      <c r="M99" s="12">
        <v>10000</v>
      </c>
      <c r="N99" s="12">
        <v>10000</v>
      </c>
      <c r="O99" s="12"/>
      <c r="P99" s="12"/>
      <c r="Q99" s="12"/>
      <c r="R99" s="12"/>
      <c r="S99" s="12"/>
      <c r="T99" s="13">
        <f t="shared" si="1"/>
        <v>70000</v>
      </c>
    </row>
    <row r="100" spans="1:20" s="26" customFormat="1">
      <c r="A100" s="2">
        <v>98</v>
      </c>
      <c r="B100" s="3" t="s">
        <v>111</v>
      </c>
      <c r="C100" s="8">
        <v>6</v>
      </c>
      <c r="D100" s="3" t="s">
        <v>46</v>
      </c>
      <c r="E100" s="2" t="s">
        <v>61</v>
      </c>
      <c r="F100" s="11">
        <v>5</v>
      </c>
      <c r="G100" s="3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3">
        <f t="shared" si="1"/>
        <v>0</v>
      </c>
    </row>
    <row r="101" spans="1:20">
      <c r="A101" s="2">
        <v>99</v>
      </c>
      <c r="B101" s="14" t="s">
        <v>272</v>
      </c>
      <c r="C101" s="23">
        <v>6</v>
      </c>
      <c r="D101" s="14"/>
      <c r="E101" s="22"/>
      <c r="F101" s="24"/>
      <c r="G101" s="14"/>
      <c r="H101" s="25">
        <v>30000</v>
      </c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13">
        <f t="shared" si="1"/>
        <v>30000</v>
      </c>
    </row>
    <row r="102" spans="1:20">
      <c r="A102" s="2">
        <v>100</v>
      </c>
      <c r="B102" s="3" t="s">
        <v>121</v>
      </c>
      <c r="C102" s="8">
        <v>6</v>
      </c>
      <c r="D102" s="3" t="s">
        <v>46</v>
      </c>
      <c r="E102" s="2" t="s">
        <v>25</v>
      </c>
      <c r="F102" s="11">
        <v>27</v>
      </c>
      <c r="G102" s="3"/>
      <c r="H102" s="12"/>
      <c r="I102" s="12"/>
      <c r="J102" s="12">
        <v>400000</v>
      </c>
      <c r="K102" s="12">
        <v>100000</v>
      </c>
      <c r="L102" s="12">
        <v>400000</v>
      </c>
      <c r="M102" s="12"/>
      <c r="N102" s="12"/>
      <c r="O102" s="12"/>
      <c r="P102" s="12"/>
      <c r="Q102" s="12"/>
      <c r="R102" s="12"/>
      <c r="S102" s="12"/>
      <c r="T102" s="13">
        <f t="shared" si="1"/>
        <v>900000</v>
      </c>
    </row>
    <row r="103" spans="1:20">
      <c r="A103" s="2">
        <v>101</v>
      </c>
      <c r="B103" s="14" t="s">
        <v>276</v>
      </c>
      <c r="C103" s="8">
        <v>6</v>
      </c>
      <c r="D103" s="3"/>
      <c r="E103" s="2"/>
      <c r="F103" s="11"/>
      <c r="G103" s="3"/>
      <c r="H103" s="12">
        <v>200000</v>
      </c>
      <c r="I103" s="12">
        <v>200000</v>
      </c>
      <c r="J103" s="12">
        <v>200000</v>
      </c>
      <c r="K103" s="12">
        <v>200000</v>
      </c>
      <c r="L103" s="12">
        <v>200000</v>
      </c>
      <c r="M103" s="12">
        <v>200000</v>
      </c>
      <c r="N103" s="12">
        <v>200000</v>
      </c>
      <c r="O103" s="12"/>
      <c r="P103" s="12"/>
      <c r="Q103" s="12"/>
      <c r="R103" s="12"/>
      <c r="S103" s="12"/>
      <c r="T103" s="13">
        <f t="shared" si="1"/>
        <v>1400000</v>
      </c>
    </row>
    <row r="104" spans="1:20">
      <c r="A104" s="2">
        <v>102</v>
      </c>
      <c r="B104" s="3" t="s">
        <v>107</v>
      </c>
      <c r="C104" s="8">
        <v>6</v>
      </c>
      <c r="D104" s="3" t="s">
        <v>46</v>
      </c>
      <c r="E104" s="2" t="s">
        <v>61</v>
      </c>
      <c r="F104" s="11">
        <v>1</v>
      </c>
      <c r="G104" s="3"/>
      <c r="H104" s="12">
        <v>50000</v>
      </c>
      <c r="I104" s="12"/>
      <c r="J104" s="12"/>
      <c r="K104" s="12"/>
      <c r="L104" s="12"/>
      <c r="M104" s="12"/>
      <c r="N104" s="12">
        <v>70000</v>
      </c>
      <c r="O104" s="12"/>
      <c r="P104" s="12"/>
      <c r="Q104" s="12"/>
      <c r="R104" s="12"/>
      <c r="S104" s="12"/>
      <c r="T104" s="13">
        <f t="shared" si="1"/>
        <v>120000</v>
      </c>
    </row>
    <row r="105" spans="1:20">
      <c r="A105" s="2">
        <v>103</v>
      </c>
      <c r="B105" s="3" t="s">
        <v>120</v>
      </c>
      <c r="C105" s="8">
        <v>6</v>
      </c>
      <c r="D105" s="3" t="s">
        <v>13</v>
      </c>
      <c r="E105" s="2" t="s">
        <v>61</v>
      </c>
      <c r="F105" s="11">
        <v>18</v>
      </c>
      <c r="G105" s="3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3">
        <f t="shared" si="1"/>
        <v>0</v>
      </c>
    </row>
    <row r="106" spans="1:20">
      <c r="A106" s="2">
        <v>104</v>
      </c>
      <c r="B106" s="3" t="s">
        <v>115</v>
      </c>
      <c r="C106" s="8">
        <v>6</v>
      </c>
      <c r="D106" s="3" t="s">
        <v>46</v>
      </c>
      <c r="E106" s="2" t="s">
        <v>61</v>
      </c>
      <c r="F106" s="11">
        <v>17</v>
      </c>
      <c r="G106" s="3"/>
      <c r="H106" s="12"/>
      <c r="I106" s="12"/>
      <c r="J106" s="12"/>
      <c r="K106" s="12"/>
      <c r="L106" s="12"/>
      <c r="M106" s="12">
        <v>150000</v>
      </c>
      <c r="N106" s="12"/>
      <c r="O106" s="12"/>
      <c r="P106" s="12"/>
      <c r="Q106" s="12"/>
      <c r="R106" s="12"/>
      <c r="S106" s="12"/>
      <c r="T106" s="13">
        <f t="shared" si="1"/>
        <v>150000</v>
      </c>
    </row>
    <row r="107" spans="1:20">
      <c r="A107" s="2">
        <v>105</v>
      </c>
      <c r="B107" s="3" t="s">
        <v>114</v>
      </c>
      <c r="C107" s="8">
        <v>6</v>
      </c>
      <c r="D107" s="3" t="s">
        <v>46</v>
      </c>
      <c r="E107" s="2" t="s">
        <v>61</v>
      </c>
      <c r="F107" s="11">
        <v>14</v>
      </c>
      <c r="G107" s="3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3">
        <f t="shared" si="1"/>
        <v>0</v>
      </c>
    </row>
    <row r="108" spans="1:20">
      <c r="A108" s="2">
        <v>106</v>
      </c>
      <c r="B108" s="3" t="s">
        <v>110</v>
      </c>
      <c r="C108" s="8">
        <v>6</v>
      </c>
      <c r="D108" s="3" t="s">
        <v>46</v>
      </c>
      <c r="E108" s="2" t="s">
        <v>61</v>
      </c>
      <c r="F108" s="11">
        <v>4</v>
      </c>
      <c r="G108" s="3"/>
      <c r="H108" s="12">
        <v>5000</v>
      </c>
      <c r="I108" s="12">
        <v>5000</v>
      </c>
      <c r="J108" s="12">
        <v>5000</v>
      </c>
      <c r="K108" s="12">
        <v>5000</v>
      </c>
      <c r="L108" s="12">
        <v>5000</v>
      </c>
      <c r="M108" s="12">
        <v>5000</v>
      </c>
      <c r="N108" s="12"/>
      <c r="O108" s="12"/>
      <c r="P108" s="12"/>
      <c r="Q108" s="12"/>
      <c r="R108" s="12"/>
      <c r="S108" s="12"/>
      <c r="T108" s="13">
        <f t="shared" si="1"/>
        <v>30000</v>
      </c>
    </row>
    <row r="109" spans="1:20">
      <c r="A109" s="2">
        <v>107</v>
      </c>
      <c r="B109" s="3" t="s">
        <v>112</v>
      </c>
      <c r="C109" s="8">
        <v>6</v>
      </c>
      <c r="D109" s="3" t="s">
        <v>46</v>
      </c>
      <c r="E109" s="2" t="s">
        <v>61</v>
      </c>
      <c r="F109" s="11">
        <v>11</v>
      </c>
      <c r="G109" s="3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3">
        <f t="shared" si="1"/>
        <v>0</v>
      </c>
    </row>
    <row r="110" spans="1:20">
      <c r="A110" s="2">
        <v>108</v>
      </c>
      <c r="B110" s="3" t="s">
        <v>105</v>
      </c>
      <c r="C110" s="8">
        <v>6</v>
      </c>
      <c r="D110" s="3" t="s">
        <v>46</v>
      </c>
      <c r="E110" s="2" t="s">
        <v>28</v>
      </c>
      <c r="F110" s="11">
        <v>9</v>
      </c>
      <c r="G110" s="3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3">
        <f t="shared" si="1"/>
        <v>0</v>
      </c>
    </row>
    <row r="111" spans="1:20">
      <c r="A111" s="2">
        <v>109</v>
      </c>
      <c r="B111" s="3" t="s">
        <v>100</v>
      </c>
      <c r="C111" s="8">
        <v>6</v>
      </c>
      <c r="D111" s="3" t="s">
        <v>46</v>
      </c>
      <c r="E111" s="2" t="s">
        <v>25</v>
      </c>
      <c r="F111" s="11">
        <v>7</v>
      </c>
      <c r="G111" s="3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3">
        <f t="shared" si="1"/>
        <v>0</v>
      </c>
    </row>
    <row r="112" spans="1:20">
      <c r="A112" s="2">
        <v>110</v>
      </c>
      <c r="B112" s="3" t="s">
        <v>108</v>
      </c>
      <c r="C112" s="8">
        <v>6</v>
      </c>
      <c r="D112" s="3" t="s">
        <v>46</v>
      </c>
      <c r="E112" s="2" t="s">
        <v>61</v>
      </c>
      <c r="F112" s="11">
        <v>2</v>
      </c>
      <c r="G112" s="3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3">
        <f t="shared" si="1"/>
        <v>0</v>
      </c>
    </row>
    <row r="113" spans="1:20">
      <c r="A113" s="2">
        <v>111</v>
      </c>
      <c r="B113" s="14" t="s">
        <v>275</v>
      </c>
      <c r="C113" s="8">
        <v>6</v>
      </c>
      <c r="D113" s="3"/>
      <c r="E113" s="2"/>
      <c r="F113" s="11"/>
      <c r="G113" s="3"/>
      <c r="H113" s="12">
        <v>60000</v>
      </c>
      <c r="I113" s="12">
        <v>30000</v>
      </c>
      <c r="J113" s="12"/>
      <c r="K113" s="12">
        <v>30000</v>
      </c>
      <c r="L113" s="12">
        <v>30000</v>
      </c>
      <c r="M113" s="12">
        <v>30000</v>
      </c>
      <c r="N113" s="12">
        <v>30000</v>
      </c>
      <c r="O113" s="12"/>
      <c r="P113" s="12"/>
      <c r="Q113" s="12"/>
      <c r="R113" s="12"/>
      <c r="S113" s="12"/>
      <c r="T113" s="13">
        <f t="shared" si="1"/>
        <v>210000</v>
      </c>
    </row>
    <row r="114" spans="1:20">
      <c r="A114" s="2">
        <v>112</v>
      </c>
      <c r="B114" s="3" t="s">
        <v>109</v>
      </c>
      <c r="C114" s="8">
        <v>6</v>
      </c>
      <c r="D114" s="3" t="s">
        <v>46</v>
      </c>
      <c r="E114" s="2" t="s">
        <v>61</v>
      </c>
      <c r="F114" s="11">
        <v>3</v>
      </c>
      <c r="G114" s="3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3">
        <f t="shared" si="1"/>
        <v>0</v>
      </c>
    </row>
    <row r="115" spans="1:20">
      <c r="A115" s="2">
        <v>113</v>
      </c>
      <c r="B115" s="3" t="s">
        <v>113</v>
      </c>
      <c r="C115" s="8">
        <v>6</v>
      </c>
      <c r="D115" s="3" t="s">
        <v>46</v>
      </c>
      <c r="E115" s="2" t="s">
        <v>61</v>
      </c>
      <c r="F115" s="11">
        <v>12</v>
      </c>
      <c r="G115" s="3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3">
        <f t="shared" si="1"/>
        <v>0</v>
      </c>
    </row>
    <row r="116" spans="1:20">
      <c r="A116" s="2">
        <v>114</v>
      </c>
      <c r="B116" s="3" t="s">
        <v>117</v>
      </c>
      <c r="C116" s="8">
        <v>6</v>
      </c>
      <c r="D116" s="3" t="s">
        <v>46</v>
      </c>
      <c r="E116" s="2" t="s">
        <v>61</v>
      </c>
      <c r="F116" s="11">
        <v>20</v>
      </c>
      <c r="G116" s="3"/>
      <c r="H116" s="12">
        <v>180000</v>
      </c>
      <c r="I116" s="12">
        <v>180000</v>
      </c>
      <c r="J116" s="12">
        <v>180000</v>
      </c>
      <c r="K116" s="12">
        <v>180000</v>
      </c>
      <c r="L116" s="12">
        <v>180000</v>
      </c>
      <c r="M116" s="12">
        <v>180000</v>
      </c>
      <c r="N116" s="12">
        <v>180000</v>
      </c>
      <c r="O116" s="12"/>
      <c r="P116" s="12"/>
      <c r="Q116" s="12"/>
      <c r="R116" s="12"/>
      <c r="S116" s="12"/>
      <c r="T116" s="13">
        <f t="shared" si="1"/>
        <v>1260000</v>
      </c>
    </row>
    <row r="117" spans="1:20">
      <c r="A117" s="2">
        <v>115</v>
      </c>
      <c r="B117" s="14" t="s">
        <v>278</v>
      </c>
      <c r="C117" s="8">
        <v>6</v>
      </c>
      <c r="D117" s="3"/>
      <c r="E117" s="2"/>
      <c r="F117" s="11"/>
      <c r="G117" s="3"/>
      <c r="H117" s="12">
        <v>50000</v>
      </c>
      <c r="I117" s="12">
        <v>50000</v>
      </c>
      <c r="J117" s="12">
        <v>50000</v>
      </c>
      <c r="K117" s="12">
        <v>50000</v>
      </c>
      <c r="L117" s="12">
        <v>50000</v>
      </c>
      <c r="M117" s="12">
        <v>50000</v>
      </c>
      <c r="N117" s="12">
        <v>50000</v>
      </c>
      <c r="O117" s="12"/>
      <c r="P117" s="12"/>
      <c r="Q117" s="12"/>
      <c r="R117" s="12"/>
      <c r="S117" s="12"/>
      <c r="T117" s="13">
        <f t="shared" si="1"/>
        <v>350000</v>
      </c>
    </row>
    <row r="118" spans="1:20">
      <c r="A118" s="2">
        <v>116</v>
      </c>
      <c r="B118" s="3" t="s">
        <v>119</v>
      </c>
      <c r="C118" s="8">
        <v>6</v>
      </c>
      <c r="D118" s="3" t="s">
        <v>46</v>
      </c>
      <c r="E118" s="2" t="s">
        <v>61</v>
      </c>
      <c r="F118" s="11">
        <v>26</v>
      </c>
      <c r="G118" s="3"/>
      <c r="H118" s="12">
        <v>50000</v>
      </c>
      <c r="I118" s="12">
        <v>50000</v>
      </c>
      <c r="J118" s="12">
        <v>50000</v>
      </c>
      <c r="K118" s="12">
        <v>50000</v>
      </c>
      <c r="L118" s="12">
        <v>50000</v>
      </c>
      <c r="M118" s="12">
        <v>50000</v>
      </c>
      <c r="N118" s="12">
        <v>50000</v>
      </c>
      <c r="O118" s="12"/>
      <c r="P118" s="12"/>
      <c r="Q118" s="12"/>
      <c r="R118" s="12"/>
      <c r="S118" s="12"/>
      <c r="T118" s="13">
        <f t="shared" si="1"/>
        <v>350000</v>
      </c>
    </row>
    <row r="119" spans="1:20">
      <c r="A119" s="2">
        <v>117</v>
      </c>
      <c r="B119" s="3" t="s">
        <v>102</v>
      </c>
      <c r="C119" s="8">
        <v>6</v>
      </c>
      <c r="D119" s="3" t="s">
        <v>46</v>
      </c>
      <c r="E119" s="2" t="s">
        <v>25</v>
      </c>
      <c r="F119" s="11">
        <v>40</v>
      </c>
      <c r="G119" s="3"/>
      <c r="H119" s="12">
        <v>10000</v>
      </c>
      <c r="I119" s="12">
        <v>10000</v>
      </c>
      <c r="J119" s="12">
        <v>10000</v>
      </c>
      <c r="K119" s="12">
        <v>10000</v>
      </c>
      <c r="L119" s="12">
        <v>10000</v>
      </c>
      <c r="M119" s="12">
        <v>10000</v>
      </c>
      <c r="N119" s="12"/>
      <c r="O119" s="12"/>
      <c r="P119" s="12"/>
      <c r="Q119" s="12"/>
      <c r="R119" s="12"/>
      <c r="S119" s="12"/>
      <c r="T119" s="13">
        <f t="shared" si="1"/>
        <v>60000</v>
      </c>
    </row>
    <row r="120" spans="1:20">
      <c r="A120" s="2">
        <v>118</v>
      </c>
      <c r="B120" s="14" t="s">
        <v>277</v>
      </c>
      <c r="C120" s="8">
        <v>6</v>
      </c>
      <c r="D120" s="3"/>
      <c r="E120" s="2"/>
      <c r="F120" s="11"/>
      <c r="G120" s="3"/>
      <c r="H120" s="12">
        <v>10000</v>
      </c>
      <c r="I120" s="12">
        <v>10000</v>
      </c>
      <c r="J120" s="12">
        <v>10000</v>
      </c>
      <c r="K120" s="12">
        <v>10000</v>
      </c>
      <c r="L120" s="12">
        <v>10000</v>
      </c>
      <c r="M120" s="12">
        <v>10000</v>
      </c>
      <c r="N120" s="12">
        <v>10000</v>
      </c>
      <c r="O120" s="12"/>
      <c r="P120" s="12"/>
      <c r="Q120" s="12"/>
      <c r="R120" s="12"/>
      <c r="S120" s="12"/>
      <c r="T120" s="13">
        <f t="shared" si="1"/>
        <v>70000</v>
      </c>
    </row>
    <row r="121" spans="1:20">
      <c r="A121" s="2">
        <v>119</v>
      </c>
      <c r="B121" s="14" t="s">
        <v>289</v>
      </c>
      <c r="C121" s="8">
        <v>6</v>
      </c>
      <c r="D121" s="3"/>
      <c r="E121" s="2"/>
      <c r="F121" s="11"/>
      <c r="G121" s="3"/>
      <c r="H121" s="12"/>
      <c r="I121" s="12">
        <v>30000</v>
      </c>
      <c r="J121" s="12">
        <v>30000</v>
      </c>
      <c r="K121" s="12">
        <v>30000</v>
      </c>
      <c r="L121" s="12">
        <v>30000</v>
      </c>
      <c r="M121" s="12">
        <v>30000</v>
      </c>
      <c r="N121" s="12">
        <v>30000</v>
      </c>
      <c r="O121" s="12"/>
      <c r="P121" s="12"/>
      <c r="Q121" s="12"/>
      <c r="R121" s="12"/>
      <c r="S121" s="12"/>
      <c r="T121" s="13">
        <f t="shared" si="1"/>
        <v>180000</v>
      </c>
    </row>
    <row r="122" spans="1:20">
      <c r="A122" s="2">
        <v>120</v>
      </c>
      <c r="B122" s="14" t="s">
        <v>273</v>
      </c>
      <c r="C122" s="8">
        <v>6</v>
      </c>
      <c r="D122" s="3"/>
      <c r="E122" s="2"/>
      <c r="F122" s="11"/>
      <c r="G122" s="3"/>
      <c r="H122" s="12">
        <v>25000</v>
      </c>
      <c r="I122" s="12">
        <v>25000</v>
      </c>
      <c r="J122" s="12">
        <v>25000</v>
      </c>
      <c r="K122" s="12">
        <v>25000</v>
      </c>
      <c r="L122" s="12">
        <v>25000</v>
      </c>
      <c r="M122" s="12">
        <v>25000</v>
      </c>
      <c r="N122" s="12">
        <v>25000</v>
      </c>
      <c r="O122" s="12"/>
      <c r="P122" s="12"/>
      <c r="Q122" s="12"/>
      <c r="R122" s="12"/>
      <c r="S122" s="12"/>
      <c r="T122" s="13">
        <f t="shared" si="1"/>
        <v>175000</v>
      </c>
    </row>
    <row r="123" spans="1:20">
      <c r="A123" s="2">
        <v>121</v>
      </c>
      <c r="B123" s="3" t="s">
        <v>99</v>
      </c>
      <c r="C123" s="8">
        <v>6</v>
      </c>
      <c r="D123" s="3" t="s">
        <v>46</v>
      </c>
      <c r="E123" s="2" t="s">
        <v>25</v>
      </c>
      <c r="F123" s="11">
        <v>5</v>
      </c>
      <c r="G123" s="3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3">
        <f t="shared" si="1"/>
        <v>0</v>
      </c>
    </row>
    <row r="124" spans="1:20">
      <c r="A124" s="2">
        <v>122</v>
      </c>
      <c r="B124" s="21" t="s">
        <v>275</v>
      </c>
      <c r="C124" s="8">
        <v>6</v>
      </c>
      <c r="D124" s="3"/>
      <c r="E124" s="2"/>
      <c r="F124" s="11"/>
      <c r="G124" s="3"/>
      <c r="H124" s="12"/>
      <c r="I124" s="12"/>
      <c r="J124" s="12">
        <v>30000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3">
        <f t="shared" si="1"/>
        <v>30000</v>
      </c>
    </row>
    <row r="125" spans="1:20">
      <c r="A125" s="2">
        <v>123</v>
      </c>
      <c r="B125" s="3" t="s">
        <v>101</v>
      </c>
      <c r="C125" s="8">
        <v>6</v>
      </c>
      <c r="D125" s="3" t="s">
        <v>46</v>
      </c>
      <c r="E125" s="2" t="s">
        <v>25</v>
      </c>
      <c r="F125" s="11">
        <v>36</v>
      </c>
      <c r="G125" s="3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3">
        <f t="shared" si="1"/>
        <v>0</v>
      </c>
    </row>
    <row r="126" spans="1:20">
      <c r="A126" s="2">
        <v>124</v>
      </c>
      <c r="B126" s="3" t="s">
        <v>131</v>
      </c>
      <c r="C126" s="8">
        <v>7</v>
      </c>
      <c r="D126" s="3" t="s">
        <v>38</v>
      </c>
      <c r="E126" s="2" t="s">
        <v>32</v>
      </c>
      <c r="F126" s="11">
        <v>18</v>
      </c>
      <c r="G126" s="3"/>
      <c r="H126" s="12">
        <v>25000</v>
      </c>
      <c r="I126" s="12">
        <v>25000</v>
      </c>
      <c r="J126" s="12">
        <v>25000</v>
      </c>
      <c r="K126" s="12">
        <v>25000</v>
      </c>
      <c r="L126" s="12">
        <v>25000</v>
      </c>
      <c r="M126" s="12">
        <v>25000</v>
      </c>
      <c r="N126" s="12">
        <v>25000</v>
      </c>
      <c r="O126" s="12"/>
      <c r="P126" s="12"/>
      <c r="Q126" s="12"/>
      <c r="R126" s="12"/>
      <c r="S126" s="12"/>
      <c r="T126" s="13">
        <f t="shared" si="1"/>
        <v>175000</v>
      </c>
    </row>
    <row r="127" spans="1:20">
      <c r="A127" s="2">
        <v>125</v>
      </c>
      <c r="B127" s="3" t="s">
        <v>123</v>
      </c>
      <c r="C127" s="8">
        <v>7</v>
      </c>
      <c r="D127" s="3" t="s">
        <v>238</v>
      </c>
      <c r="E127" s="8" t="s">
        <v>39</v>
      </c>
      <c r="F127" s="11">
        <v>24</v>
      </c>
      <c r="G127" s="3"/>
      <c r="H127" s="12">
        <v>10000</v>
      </c>
      <c r="I127" s="12">
        <v>10000</v>
      </c>
      <c r="J127" s="12">
        <v>20000</v>
      </c>
      <c r="K127" s="12"/>
      <c r="L127" s="12">
        <v>20000</v>
      </c>
      <c r="M127" s="12"/>
      <c r="N127" s="12">
        <v>20000</v>
      </c>
      <c r="O127" s="12"/>
      <c r="P127" s="12"/>
      <c r="Q127" s="12"/>
      <c r="R127" s="12"/>
      <c r="S127" s="12"/>
      <c r="T127" s="13">
        <f t="shared" si="1"/>
        <v>80000</v>
      </c>
    </row>
    <row r="128" spans="1:20">
      <c r="A128" s="2">
        <v>126</v>
      </c>
      <c r="B128" s="3" t="s">
        <v>130</v>
      </c>
      <c r="C128" s="8">
        <v>7</v>
      </c>
      <c r="D128" s="3" t="s">
        <v>38</v>
      </c>
      <c r="E128" s="2" t="s">
        <v>32</v>
      </c>
      <c r="F128" s="11">
        <v>12</v>
      </c>
      <c r="G128" s="3"/>
      <c r="H128" s="12">
        <v>20000</v>
      </c>
      <c r="I128" s="12">
        <v>20000</v>
      </c>
      <c r="J128" s="12">
        <v>20000</v>
      </c>
      <c r="K128" s="12">
        <v>20000</v>
      </c>
      <c r="L128" s="12">
        <v>20000</v>
      </c>
      <c r="M128" s="12">
        <v>20000</v>
      </c>
      <c r="N128" s="12">
        <v>20000</v>
      </c>
      <c r="O128" s="12"/>
      <c r="P128" s="12"/>
      <c r="Q128" s="12"/>
      <c r="R128" s="12"/>
      <c r="S128" s="12"/>
      <c r="T128" s="13">
        <f t="shared" si="1"/>
        <v>140000</v>
      </c>
    </row>
    <row r="129" spans="1:20">
      <c r="A129" s="2">
        <v>127</v>
      </c>
      <c r="B129" s="3" t="s">
        <v>132</v>
      </c>
      <c r="C129" s="8">
        <v>7</v>
      </c>
      <c r="D129" s="3" t="s">
        <v>38</v>
      </c>
      <c r="E129" s="2" t="s">
        <v>32</v>
      </c>
      <c r="F129" s="11">
        <v>20</v>
      </c>
      <c r="G129" s="3"/>
      <c r="H129" s="12">
        <v>15000</v>
      </c>
      <c r="I129" s="12">
        <v>15000</v>
      </c>
      <c r="J129" s="12">
        <v>15000</v>
      </c>
      <c r="K129" s="12">
        <v>15000</v>
      </c>
      <c r="L129" s="12">
        <v>15000</v>
      </c>
      <c r="M129" s="12">
        <v>15000</v>
      </c>
      <c r="N129" s="12">
        <v>15000</v>
      </c>
      <c r="O129" s="12"/>
      <c r="P129" s="12"/>
      <c r="Q129" s="12"/>
      <c r="R129" s="12"/>
      <c r="S129" s="12"/>
      <c r="T129" s="13">
        <f t="shared" si="1"/>
        <v>105000</v>
      </c>
    </row>
    <row r="130" spans="1:20">
      <c r="A130" s="2">
        <v>128</v>
      </c>
      <c r="B130" s="3" t="s">
        <v>126</v>
      </c>
      <c r="C130" s="8">
        <v>7</v>
      </c>
      <c r="D130" s="3" t="s">
        <v>237</v>
      </c>
      <c r="E130" s="8" t="s">
        <v>39</v>
      </c>
      <c r="F130" s="11">
        <v>58</v>
      </c>
      <c r="G130" s="3"/>
      <c r="H130" s="12">
        <v>40000</v>
      </c>
      <c r="I130" s="12"/>
      <c r="J130" s="12"/>
      <c r="K130" s="12"/>
      <c r="L130" s="12">
        <v>40000</v>
      </c>
      <c r="M130" s="12"/>
      <c r="N130" s="12"/>
      <c r="O130" s="12"/>
      <c r="P130" s="12"/>
      <c r="Q130" s="12"/>
      <c r="R130" s="12"/>
      <c r="S130" s="12"/>
      <c r="T130" s="13">
        <f t="shared" si="1"/>
        <v>80000</v>
      </c>
    </row>
    <row r="131" spans="1:20">
      <c r="A131" s="2">
        <v>129</v>
      </c>
      <c r="B131" s="3" t="s">
        <v>122</v>
      </c>
      <c r="C131" s="8">
        <v>7</v>
      </c>
      <c r="D131" s="3" t="s">
        <v>237</v>
      </c>
      <c r="E131" s="8" t="s">
        <v>39</v>
      </c>
      <c r="F131" s="11">
        <v>21</v>
      </c>
      <c r="G131" s="3"/>
      <c r="H131" s="12">
        <v>50000</v>
      </c>
      <c r="I131" s="12"/>
      <c r="J131" s="12">
        <v>50000</v>
      </c>
      <c r="K131" s="12"/>
      <c r="L131" s="12">
        <v>50000</v>
      </c>
      <c r="M131" s="12"/>
      <c r="N131" s="12">
        <v>50000</v>
      </c>
      <c r="O131" s="12"/>
      <c r="P131" s="12"/>
      <c r="Q131" s="12"/>
      <c r="R131" s="12"/>
      <c r="S131" s="12"/>
      <c r="T131" s="13">
        <f t="shared" si="1"/>
        <v>200000</v>
      </c>
    </row>
    <row r="132" spans="1:20">
      <c r="A132" s="2">
        <v>130</v>
      </c>
      <c r="B132" s="3" t="s">
        <v>127</v>
      </c>
      <c r="C132" s="8">
        <v>7</v>
      </c>
      <c r="D132" s="3" t="s">
        <v>237</v>
      </c>
      <c r="E132" s="8" t="s">
        <v>39</v>
      </c>
      <c r="F132" s="11">
        <v>64</v>
      </c>
      <c r="G132" s="3"/>
      <c r="H132" s="12">
        <v>5000</v>
      </c>
      <c r="I132" s="12">
        <v>5000</v>
      </c>
      <c r="J132" s="12">
        <v>5000</v>
      </c>
      <c r="K132" s="12">
        <v>5000</v>
      </c>
      <c r="L132" s="12">
        <v>5000</v>
      </c>
      <c r="M132" s="12">
        <v>5000</v>
      </c>
      <c r="N132" s="12">
        <v>5000</v>
      </c>
      <c r="O132" s="12"/>
      <c r="P132" s="12"/>
      <c r="Q132" s="12"/>
      <c r="R132" s="12"/>
      <c r="S132" s="12"/>
      <c r="T132" s="13">
        <f t="shared" ref="T132:T195" si="2">SUM(H132:S132)</f>
        <v>35000</v>
      </c>
    </row>
    <row r="133" spans="1:20">
      <c r="A133" s="2">
        <v>131</v>
      </c>
      <c r="B133" s="3" t="s">
        <v>125</v>
      </c>
      <c r="C133" s="8">
        <v>7</v>
      </c>
      <c r="D133" s="3" t="s">
        <v>237</v>
      </c>
      <c r="E133" s="8" t="s">
        <v>39</v>
      </c>
      <c r="F133" s="11">
        <v>29</v>
      </c>
      <c r="G133" s="3"/>
      <c r="H133" s="30">
        <v>120000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13">
        <f t="shared" si="2"/>
        <v>120000</v>
      </c>
    </row>
    <row r="134" spans="1:20">
      <c r="A134" s="2">
        <v>132</v>
      </c>
      <c r="B134" s="3" t="s">
        <v>129</v>
      </c>
      <c r="C134" s="8">
        <v>7</v>
      </c>
      <c r="D134" s="3" t="s">
        <v>38</v>
      </c>
      <c r="E134" s="2" t="s">
        <v>32</v>
      </c>
      <c r="F134" s="11">
        <v>7</v>
      </c>
      <c r="G134" s="3"/>
      <c r="H134" s="12">
        <v>25000</v>
      </c>
      <c r="I134" s="12"/>
      <c r="J134" s="12"/>
      <c r="K134" s="12">
        <v>100000</v>
      </c>
      <c r="L134" s="12">
        <v>100000</v>
      </c>
      <c r="M134" s="12"/>
      <c r="N134" s="12">
        <v>50000</v>
      </c>
      <c r="O134" s="12"/>
      <c r="P134" s="12"/>
      <c r="Q134" s="12"/>
      <c r="R134" s="12"/>
      <c r="S134" s="12"/>
      <c r="T134" s="13">
        <f t="shared" si="2"/>
        <v>275000</v>
      </c>
    </row>
    <row r="135" spans="1:20">
      <c r="A135" s="2">
        <v>133</v>
      </c>
      <c r="B135" s="3" t="s">
        <v>133</v>
      </c>
      <c r="C135" s="8">
        <v>7</v>
      </c>
      <c r="D135" s="3" t="s">
        <v>237</v>
      </c>
      <c r="E135" s="2"/>
      <c r="F135" s="11">
        <v>40</v>
      </c>
      <c r="G135" s="3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3">
        <f t="shared" si="2"/>
        <v>0</v>
      </c>
    </row>
    <row r="136" spans="1:20">
      <c r="A136" s="2">
        <v>134</v>
      </c>
      <c r="B136" s="3" t="s">
        <v>128</v>
      </c>
      <c r="C136" s="8">
        <v>7</v>
      </c>
      <c r="D136" s="3" t="s">
        <v>237</v>
      </c>
      <c r="E136" s="8" t="s">
        <v>39</v>
      </c>
      <c r="F136" s="11">
        <v>66</v>
      </c>
      <c r="G136" s="3"/>
      <c r="H136" s="12">
        <v>100000</v>
      </c>
      <c r="I136" s="12"/>
      <c r="J136" s="12"/>
      <c r="K136" s="12"/>
      <c r="L136" s="12"/>
      <c r="M136" s="12"/>
      <c r="N136" s="12">
        <v>100000</v>
      </c>
      <c r="O136" s="12"/>
      <c r="P136" s="12"/>
      <c r="Q136" s="12"/>
      <c r="R136" s="12"/>
      <c r="S136" s="12"/>
      <c r="T136" s="13">
        <f t="shared" si="2"/>
        <v>200000</v>
      </c>
    </row>
    <row r="137" spans="1:20">
      <c r="A137" s="2">
        <v>135</v>
      </c>
      <c r="B137" s="3" t="s">
        <v>124</v>
      </c>
      <c r="C137" s="8">
        <v>7</v>
      </c>
      <c r="D137" s="3" t="s">
        <v>237</v>
      </c>
      <c r="E137" s="8" t="s">
        <v>39</v>
      </c>
      <c r="F137" s="11">
        <v>26</v>
      </c>
      <c r="G137" s="3"/>
      <c r="H137" s="12">
        <v>30000</v>
      </c>
      <c r="I137" s="12">
        <v>30000</v>
      </c>
      <c r="J137" s="12">
        <v>30000</v>
      </c>
      <c r="K137" s="12">
        <v>30000</v>
      </c>
      <c r="L137" s="12">
        <v>30000</v>
      </c>
      <c r="M137" s="12">
        <v>30000</v>
      </c>
      <c r="N137" s="12">
        <v>30000</v>
      </c>
      <c r="O137" s="12"/>
      <c r="P137" s="12"/>
      <c r="Q137" s="12"/>
      <c r="R137" s="12"/>
      <c r="S137" s="12"/>
      <c r="T137" s="13">
        <f t="shared" si="2"/>
        <v>210000</v>
      </c>
    </row>
    <row r="138" spans="1:20">
      <c r="A138" s="2">
        <v>136</v>
      </c>
      <c r="B138" s="14" t="s">
        <v>279</v>
      </c>
      <c r="C138" s="8">
        <v>7</v>
      </c>
      <c r="D138" s="8"/>
      <c r="E138" s="8"/>
      <c r="F138" s="8"/>
      <c r="G138" s="8"/>
      <c r="H138" s="12">
        <v>25000</v>
      </c>
      <c r="I138" s="12">
        <v>25000</v>
      </c>
      <c r="J138" s="12">
        <v>25000</v>
      </c>
      <c r="K138" s="12">
        <v>25000</v>
      </c>
      <c r="L138" s="12">
        <v>25000</v>
      </c>
      <c r="M138" s="12">
        <v>25000</v>
      </c>
      <c r="N138" s="12">
        <v>25000</v>
      </c>
      <c r="O138" s="12"/>
      <c r="P138" s="12"/>
      <c r="Q138" s="12"/>
      <c r="R138" s="12"/>
      <c r="S138" s="12"/>
      <c r="T138" s="13">
        <f t="shared" si="2"/>
        <v>175000</v>
      </c>
    </row>
    <row r="139" spans="1:20">
      <c r="A139" s="2">
        <v>137</v>
      </c>
      <c r="B139" s="14" t="s">
        <v>291</v>
      </c>
      <c r="C139" s="8">
        <v>7</v>
      </c>
      <c r="D139" s="3"/>
      <c r="E139" s="8"/>
      <c r="F139" s="11"/>
      <c r="G139" s="3"/>
      <c r="H139" s="12"/>
      <c r="I139" s="12"/>
      <c r="J139" s="12">
        <v>100000</v>
      </c>
      <c r="K139" s="12"/>
      <c r="L139" s="12"/>
      <c r="M139" s="12"/>
      <c r="N139" s="12"/>
      <c r="O139" s="12"/>
      <c r="P139" s="12"/>
      <c r="Q139" s="12"/>
      <c r="R139" s="12"/>
      <c r="S139" s="12"/>
      <c r="T139" s="13">
        <f t="shared" si="2"/>
        <v>100000</v>
      </c>
    </row>
    <row r="140" spans="1:20">
      <c r="A140" s="2">
        <v>138</v>
      </c>
      <c r="B140" s="3" t="s">
        <v>145</v>
      </c>
      <c r="C140" s="8">
        <v>8</v>
      </c>
      <c r="D140" s="3" t="s">
        <v>38</v>
      </c>
      <c r="E140" s="2" t="s">
        <v>44</v>
      </c>
      <c r="F140" s="11">
        <v>33</v>
      </c>
      <c r="G140" s="3"/>
      <c r="H140" s="12">
        <v>60000</v>
      </c>
      <c r="I140" s="12"/>
      <c r="J140" s="12"/>
      <c r="K140" s="12"/>
      <c r="L140" s="12"/>
      <c r="M140" s="12"/>
      <c r="N140" s="12">
        <v>60000</v>
      </c>
      <c r="O140" s="12"/>
      <c r="P140" s="12"/>
      <c r="Q140" s="12"/>
      <c r="R140" s="12"/>
      <c r="S140" s="12"/>
      <c r="T140" s="13">
        <f t="shared" si="2"/>
        <v>120000</v>
      </c>
    </row>
    <row r="141" spans="1:20">
      <c r="A141" s="2">
        <v>139</v>
      </c>
      <c r="B141" s="3" t="s">
        <v>134</v>
      </c>
      <c r="C141" s="8">
        <v>8</v>
      </c>
      <c r="D141" s="3" t="s">
        <v>38</v>
      </c>
      <c r="E141" s="8" t="s">
        <v>39</v>
      </c>
      <c r="F141" s="11">
        <v>20</v>
      </c>
      <c r="G141" s="3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3">
        <f t="shared" si="2"/>
        <v>0</v>
      </c>
    </row>
    <row r="142" spans="1:20">
      <c r="A142" s="2">
        <v>140</v>
      </c>
      <c r="B142" s="3" t="s">
        <v>144</v>
      </c>
      <c r="C142" s="8">
        <v>8</v>
      </c>
      <c r="D142" s="3" t="s">
        <v>38</v>
      </c>
      <c r="E142" s="2" t="s">
        <v>143</v>
      </c>
      <c r="F142" s="11">
        <v>35</v>
      </c>
      <c r="G142" s="3"/>
      <c r="H142" s="12">
        <v>120000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3">
        <f t="shared" si="2"/>
        <v>120000</v>
      </c>
    </row>
    <row r="143" spans="1:20">
      <c r="A143" s="2">
        <v>141</v>
      </c>
      <c r="B143" s="3" t="s">
        <v>142</v>
      </c>
      <c r="C143" s="8">
        <v>8</v>
      </c>
      <c r="D143" s="3" t="s">
        <v>38</v>
      </c>
      <c r="E143" s="2" t="s">
        <v>143</v>
      </c>
      <c r="F143" s="11">
        <v>35</v>
      </c>
      <c r="G143" s="3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3">
        <f t="shared" si="2"/>
        <v>0</v>
      </c>
    </row>
    <row r="144" spans="1:20">
      <c r="A144" s="2">
        <v>142</v>
      </c>
      <c r="B144" s="3" t="s">
        <v>139</v>
      </c>
      <c r="C144" s="8">
        <v>8</v>
      </c>
      <c r="D144" s="3" t="s">
        <v>38</v>
      </c>
      <c r="E144" s="2" t="s">
        <v>61</v>
      </c>
      <c r="F144" s="11">
        <v>4</v>
      </c>
      <c r="G144" s="3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3">
        <f t="shared" si="2"/>
        <v>0</v>
      </c>
    </row>
    <row r="145" spans="1:20">
      <c r="A145" s="2">
        <v>143</v>
      </c>
      <c r="B145" s="3" t="s">
        <v>136</v>
      </c>
      <c r="C145" s="8">
        <v>8</v>
      </c>
      <c r="D145" s="3" t="s">
        <v>38</v>
      </c>
      <c r="E145" s="2" t="s">
        <v>47</v>
      </c>
      <c r="F145" s="11">
        <v>37</v>
      </c>
      <c r="G145" s="3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3">
        <f t="shared" si="2"/>
        <v>0</v>
      </c>
    </row>
    <row r="146" spans="1:20">
      <c r="A146" s="2">
        <v>144</v>
      </c>
      <c r="B146" s="3" t="s">
        <v>135</v>
      </c>
      <c r="C146" s="8">
        <v>8</v>
      </c>
      <c r="D146" s="3" t="s">
        <v>38</v>
      </c>
      <c r="E146" s="8" t="s">
        <v>39</v>
      </c>
      <c r="F146" s="11">
        <v>35</v>
      </c>
      <c r="G146" s="3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3">
        <f t="shared" si="2"/>
        <v>0</v>
      </c>
    </row>
    <row r="147" spans="1:20">
      <c r="A147" s="2">
        <v>145</v>
      </c>
      <c r="B147" s="3" t="s">
        <v>140</v>
      </c>
      <c r="C147" s="8">
        <v>8</v>
      </c>
      <c r="D147" s="3" t="s">
        <v>38</v>
      </c>
      <c r="E147" s="2" t="s">
        <v>61</v>
      </c>
      <c r="F147" s="11">
        <v>15</v>
      </c>
      <c r="G147" s="3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3">
        <f t="shared" si="2"/>
        <v>0</v>
      </c>
    </row>
    <row r="148" spans="1:20">
      <c r="A148" s="2">
        <v>146</v>
      </c>
      <c r="B148" s="3" t="s">
        <v>137</v>
      </c>
      <c r="C148" s="8">
        <v>8</v>
      </c>
      <c r="D148" s="3" t="s">
        <v>38</v>
      </c>
      <c r="E148" s="2" t="s">
        <v>47</v>
      </c>
      <c r="F148" s="11">
        <v>59</v>
      </c>
      <c r="G148" s="3"/>
      <c r="H148" s="12">
        <v>120000</v>
      </c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3">
        <f t="shared" si="2"/>
        <v>120000</v>
      </c>
    </row>
    <row r="149" spans="1:20">
      <c r="A149" s="2">
        <v>147</v>
      </c>
      <c r="B149" s="14" t="s">
        <v>290</v>
      </c>
      <c r="C149" s="8">
        <v>8</v>
      </c>
      <c r="D149" s="3"/>
      <c r="E149" s="2"/>
      <c r="F149" s="11"/>
      <c r="G149" s="3"/>
      <c r="H149" s="12"/>
      <c r="I149" s="12">
        <v>10000</v>
      </c>
      <c r="J149" s="12">
        <v>20000</v>
      </c>
      <c r="K149" s="12"/>
      <c r="L149" s="12">
        <v>10000</v>
      </c>
      <c r="M149" s="12">
        <v>10000</v>
      </c>
      <c r="N149" s="12">
        <v>10000</v>
      </c>
      <c r="O149" s="12"/>
      <c r="P149" s="12"/>
      <c r="Q149" s="12"/>
      <c r="R149" s="12"/>
      <c r="S149" s="12"/>
      <c r="T149" s="13">
        <f t="shared" si="2"/>
        <v>60000</v>
      </c>
    </row>
    <row r="150" spans="1:20">
      <c r="A150" s="2">
        <v>148</v>
      </c>
      <c r="B150" s="3" t="s">
        <v>141</v>
      </c>
      <c r="C150" s="8">
        <v>8</v>
      </c>
      <c r="D150" s="3" t="s">
        <v>38</v>
      </c>
      <c r="E150" s="2" t="s">
        <v>61</v>
      </c>
      <c r="F150" s="11">
        <v>16</v>
      </c>
      <c r="G150" s="3"/>
      <c r="H150" s="12"/>
      <c r="I150" s="12">
        <v>15000</v>
      </c>
      <c r="J150" s="12">
        <v>30000</v>
      </c>
      <c r="K150" s="12"/>
      <c r="L150" s="12">
        <v>15000</v>
      </c>
      <c r="M150" s="12">
        <v>15000</v>
      </c>
      <c r="N150" s="12">
        <v>15000</v>
      </c>
      <c r="O150" s="12"/>
      <c r="P150" s="12"/>
      <c r="Q150" s="12"/>
      <c r="R150" s="12"/>
      <c r="S150" s="12"/>
      <c r="T150" s="13">
        <f t="shared" si="2"/>
        <v>90000</v>
      </c>
    </row>
    <row r="151" spans="1:20">
      <c r="A151" s="2">
        <v>149</v>
      </c>
      <c r="B151" s="3" t="s">
        <v>146</v>
      </c>
      <c r="C151" s="8">
        <v>8</v>
      </c>
      <c r="D151" s="3" t="s">
        <v>38</v>
      </c>
      <c r="E151" s="2"/>
      <c r="F151" s="11">
        <v>20</v>
      </c>
      <c r="G151" s="3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3">
        <f t="shared" si="2"/>
        <v>0</v>
      </c>
    </row>
    <row r="152" spans="1:20">
      <c r="A152" s="2">
        <v>150</v>
      </c>
      <c r="B152" s="3" t="s">
        <v>138</v>
      </c>
      <c r="C152" s="8">
        <v>8</v>
      </c>
      <c r="D152" s="3" t="s">
        <v>38</v>
      </c>
      <c r="E152" s="2" t="s">
        <v>28</v>
      </c>
      <c r="F152" s="11">
        <v>11</v>
      </c>
      <c r="G152" s="3"/>
      <c r="H152" s="12">
        <v>30000</v>
      </c>
      <c r="I152" s="12">
        <v>60000</v>
      </c>
      <c r="J152" s="12"/>
      <c r="K152" s="12">
        <v>60000</v>
      </c>
      <c r="L152" s="12"/>
      <c r="M152" s="12">
        <v>60000</v>
      </c>
      <c r="N152" s="12"/>
      <c r="O152" s="12"/>
      <c r="P152" s="12"/>
      <c r="Q152" s="12"/>
      <c r="R152" s="12"/>
      <c r="S152" s="12"/>
      <c r="T152" s="13">
        <f t="shared" si="2"/>
        <v>210000</v>
      </c>
    </row>
    <row r="153" spans="1:20">
      <c r="A153" s="2">
        <v>151</v>
      </c>
      <c r="B153" s="21" t="s">
        <v>280</v>
      </c>
      <c r="C153" s="8">
        <v>8</v>
      </c>
      <c r="D153" s="3"/>
      <c r="E153" s="2"/>
      <c r="F153" s="11"/>
      <c r="G153" s="3"/>
      <c r="H153" s="12">
        <v>50000</v>
      </c>
      <c r="I153" s="12"/>
      <c r="J153" s="12"/>
      <c r="K153" s="12"/>
      <c r="L153" s="12"/>
      <c r="M153" s="12">
        <v>30000</v>
      </c>
      <c r="N153" s="12"/>
      <c r="O153" s="12"/>
      <c r="P153" s="12"/>
      <c r="Q153" s="12"/>
      <c r="R153" s="12"/>
      <c r="S153" s="12"/>
      <c r="T153" s="13">
        <f t="shared" si="2"/>
        <v>80000</v>
      </c>
    </row>
    <row r="154" spans="1:20">
      <c r="A154" s="2">
        <v>152</v>
      </c>
      <c r="B154" s="3" t="s">
        <v>147</v>
      </c>
      <c r="C154" s="8">
        <v>9</v>
      </c>
      <c r="D154" s="3" t="s">
        <v>237</v>
      </c>
      <c r="E154" s="8" t="s">
        <v>39</v>
      </c>
      <c r="F154" s="11">
        <v>20</v>
      </c>
      <c r="G154" s="3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3">
        <f t="shared" si="2"/>
        <v>0</v>
      </c>
    </row>
    <row r="155" spans="1:20">
      <c r="A155" s="2">
        <v>153</v>
      </c>
      <c r="B155" s="3" t="s">
        <v>155</v>
      </c>
      <c r="C155" s="8">
        <v>9</v>
      </c>
      <c r="D155" s="3" t="s">
        <v>38</v>
      </c>
      <c r="E155" s="2" t="s">
        <v>17</v>
      </c>
      <c r="F155" s="11">
        <v>32</v>
      </c>
      <c r="G155" s="3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3">
        <f t="shared" si="2"/>
        <v>0</v>
      </c>
    </row>
    <row r="156" spans="1:20">
      <c r="A156" s="2">
        <v>154</v>
      </c>
      <c r="B156" s="3" t="s">
        <v>152</v>
      </c>
      <c r="C156" s="8">
        <v>9</v>
      </c>
      <c r="D156" s="3" t="s">
        <v>38</v>
      </c>
      <c r="E156" s="2" t="s">
        <v>17</v>
      </c>
      <c r="F156" s="11">
        <v>14</v>
      </c>
      <c r="G156" s="3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3">
        <f t="shared" si="2"/>
        <v>0</v>
      </c>
    </row>
    <row r="157" spans="1:20">
      <c r="A157" s="2">
        <v>155</v>
      </c>
      <c r="B157" s="3" t="s">
        <v>153</v>
      </c>
      <c r="C157" s="8">
        <v>9</v>
      </c>
      <c r="D157" s="3" t="s">
        <v>38</v>
      </c>
      <c r="E157" s="2" t="s">
        <v>17</v>
      </c>
      <c r="F157" s="11">
        <v>23</v>
      </c>
      <c r="G157" s="3"/>
      <c r="H157" s="12"/>
      <c r="I157" s="12"/>
      <c r="J157" s="12">
        <v>100000</v>
      </c>
      <c r="K157" s="12">
        <v>100000</v>
      </c>
      <c r="L157" s="12"/>
      <c r="M157" s="12">
        <v>100000</v>
      </c>
      <c r="N157" s="12"/>
      <c r="O157" s="12"/>
      <c r="P157" s="12"/>
      <c r="Q157" s="12"/>
      <c r="R157" s="12"/>
      <c r="S157" s="12"/>
      <c r="T157" s="13">
        <f t="shared" si="2"/>
        <v>300000</v>
      </c>
    </row>
    <row r="158" spans="1:20">
      <c r="A158" s="2">
        <v>156</v>
      </c>
      <c r="B158" s="3" t="s">
        <v>157</v>
      </c>
      <c r="C158" s="8">
        <v>9</v>
      </c>
      <c r="D158" s="3" t="s">
        <v>38</v>
      </c>
      <c r="E158" s="2" t="s">
        <v>25</v>
      </c>
      <c r="F158" s="11">
        <v>6</v>
      </c>
      <c r="G158" s="3"/>
      <c r="H158" s="12">
        <v>50000</v>
      </c>
      <c r="I158" s="12"/>
      <c r="J158" s="12"/>
      <c r="K158" s="12"/>
      <c r="L158" s="12"/>
      <c r="M158" s="12">
        <v>50000</v>
      </c>
      <c r="N158" s="12"/>
      <c r="O158" s="12"/>
      <c r="P158" s="12"/>
      <c r="Q158" s="12"/>
      <c r="R158" s="12"/>
      <c r="S158" s="12"/>
      <c r="T158" s="13">
        <f t="shared" si="2"/>
        <v>100000</v>
      </c>
    </row>
    <row r="159" spans="1:20">
      <c r="A159" s="2">
        <v>157</v>
      </c>
      <c r="B159" s="3" t="s">
        <v>160</v>
      </c>
      <c r="C159" s="8">
        <v>9</v>
      </c>
      <c r="D159" s="3" t="s">
        <v>38</v>
      </c>
      <c r="E159" s="2" t="s">
        <v>47</v>
      </c>
      <c r="F159" s="11">
        <v>15</v>
      </c>
      <c r="G159" s="3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3">
        <f t="shared" si="2"/>
        <v>0</v>
      </c>
    </row>
    <row r="160" spans="1:20">
      <c r="A160" s="2">
        <v>158</v>
      </c>
      <c r="B160" s="3" t="s">
        <v>151</v>
      </c>
      <c r="C160" s="8">
        <v>9</v>
      </c>
      <c r="D160" s="3" t="s">
        <v>38</v>
      </c>
      <c r="E160" s="2" t="s">
        <v>17</v>
      </c>
      <c r="F160" s="11">
        <v>3</v>
      </c>
      <c r="G160" s="3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3">
        <f t="shared" si="2"/>
        <v>0</v>
      </c>
    </row>
    <row r="161" spans="1:20">
      <c r="A161" s="2">
        <v>159</v>
      </c>
      <c r="B161" s="3" t="s">
        <v>156</v>
      </c>
      <c r="C161" s="8">
        <v>9</v>
      </c>
      <c r="D161" s="3" t="s">
        <v>38</v>
      </c>
      <c r="E161" s="2" t="s">
        <v>17</v>
      </c>
      <c r="F161" s="11">
        <v>21</v>
      </c>
      <c r="G161" s="3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3">
        <f t="shared" si="2"/>
        <v>0</v>
      </c>
    </row>
    <row r="162" spans="1:20">
      <c r="A162" s="2">
        <v>160</v>
      </c>
      <c r="B162" s="3" t="s">
        <v>154</v>
      </c>
      <c r="C162" s="8">
        <v>9</v>
      </c>
      <c r="D162" s="3" t="s">
        <v>38</v>
      </c>
      <c r="E162" s="2" t="s">
        <v>17</v>
      </c>
      <c r="F162" s="11">
        <v>25</v>
      </c>
      <c r="G162" s="3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3">
        <f t="shared" si="2"/>
        <v>0</v>
      </c>
    </row>
    <row r="163" spans="1:20">
      <c r="A163" s="2">
        <v>161</v>
      </c>
      <c r="B163" s="3" t="s">
        <v>149</v>
      </c>
      <c r="C163" s="8">
        <v>9</v>
      </c>
      <c r="D163" s="3" t="s">
        <v>38</v>
      </c>
      <c r="E163" s="2" t="s">
        <v>15</v>
      </c>
      <c r="F163" s="11">
        <v>25</v>
      </c>
      <c r="G163" s="3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3">
        <f t="shared" si="2"/>
        <v>0</v>
      </c>
    </row>
    <row r="164" spans="1:20">
      <c r="A164" s="2">
        <v>162</v>
      </c>
      <c r="B164" s="3" t="s">
        <v>148</v>
      </c>
      <c r="C164" s="8">
        <v>9</v>
      </c>
      <c r="D164" s="3" t="s">
        <v>38</v>
      </c>
      <c r="E164" s="2" t="s">
        <v>15</v>
      </c>
      <c r="F164" s="11">
        <v>9</v>
      </c>
      <c r="G164" s="3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3">
        <f t="shared" si="2"/>
        <v>0</v>
      </c>
    </row>
    <row r="165" spans="1:20">
      <c r="A165" s="2">
        <v>163</v>
      </c>
      <c r="B165" s="3" t="s">
        <v>159</v>
      </c>
      <c r="C165" s="8">
        <v>9</v>
      </c>
      <c r="D165" s="3" t="s">
        <v>38</v>
      </c>
      <c r="E165" s="2" t="s">
        <v>25</v>
      </c>
      <c r="F165" s="11">
        <v>32</v>
      </c>
      <c r="G165" s="3"/>
      <c r="H165" s="12">
        <v>60000</v>
      </c>
      <c r="I165" s="12"/>
      <c r="J165" s="12"/>
      <c r="K165" s="12"/>
      <c r="L165" s="12"/>
      <c r="M165" s="12"/>
      <c r="N165" s="12">
        <v>60000</v>
      </c>
      <c r="O165" s="12"/>
      <c r="P165" s="12"/>
      <c r="Q165" s="12"/>
      <c r="R165" s="12"/>
      <c r="S165" s="12"/>
      <c r="T165" s="13">
        <f t="shared" si="2"/>
        <v>120000</v>
      </c>
    </row>
    <row r="166" spans="1:20">
      <c r="A166" s="2">
        <v>164</v>
      </c>
      <c r="B166" s="3" t="s">
        <v>158</v>
      </c>
      <c r="C166" s="8">
        <v>9</v>
      </c>
      <c r="D166" s="3" t="s">
        <v>38</v>
      </c>
      <c r="E166" s="2" t="s">
        <v>25</v>
      </c>
      <c r="F166" s="11">
        <v>28</v>
      </c>
      <c r="G166" s="3"/>
      <c r="H166" s="12">
        <v>20000</v>
      </c>
      <c r="I166" s="12"/>
      <c r="J166" s="12">
        <v>20000</v>
      </c>
      <c r="K166" s="12"/>
      <c r="L166" s="12">
        <v>20000</v>
      </c>
      <c r="M166" s="12"/>
      <c r="N166" s="12">
        <v>20000</v>
      </c>
      <c r="O166" s="12"/>
      <c r="P166" s="12"/>
      <c r="Q166" s="12"/>
      <c r="R166" s="12"/>
      <c r="S166" s="12"/>
      <c r="T166" s="13">
        <f t="shared" si="2"/>
        <v>80000</v>
      </c>
    </row>
    <row r="167" spans="1:20">
      <c r="A167" s="2">
        <v>165</v>
      </c>
      <c r="B167" s="3" t="s">
        <v>150</v>
      </c>
      <c r="C167" s="8">
        <v>9</v>
      </c>
      <c r="D167" s="3" t="s">
        <v>38</v>
      </c>
      <c r="E167" s="2" t="s">
        <v>15</v>
      </c>
      <c r="F167" s="11">
        <v>27</v>
      </c>
      <c r="G167" s="3"/>
      <c r="H167" s="12">
        <v>360000</v>
      </c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3">
        <f t="shared" si="2"/>
        <v>360000</v>
      </c>
    </row>
    <row r="168" spans="1:20">
      <c r="A168" s="2">
        <v>166</v>
      </c>
      <c r="B168" s="3" t="s">
        <v>164</v>
      </c>
      <c r="C168" s="8">
        <v>10</v>
      </c>
      <c r="D168" s="3" t="s">
        <v>38</v>
      </c>
      <c r="E168" s="2" t="s">
        <v>67</v>
      </c>
      <c r="F168" s="11">
        <v>36</v>
      </c>
      <c r="G168" s="3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3">
        <f t="shared" si="2"/>
        <v>0</v>
      </c>
    </row>
    <row r="169" spans="1:20">
      <c r="A169" s="2">
        <v>167</v>
      </c>
      <c r="B169" s="3" t="s">
        <v>163</v>
      </c>
      <c r="C169" s="8">
        <v>10</v>
      </c>
      <c r="D169" s="3" t="s">
        <v>38</v>
      </c>
      <c r="E169" s="2" t="s">
        <v>67</v>
      </c>
      <c r="F169" s="11">
        <v>28</v>
      </c>
      <c r="G169" s="3">
        <v>8179693882</v>
      </c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3">
        <f t="shared" si="2"/>
        <v>0</v>
      </c>
    </row>
    <row r="170" spans="1:20">
      <c r="A170" s="2">
        <v>168</v>
      </c>
      <c r="B170" s="3" t="s">
        <v>166</v>
      </c>
      <c r="C170" s="8">
        <v>10</v>
      </c>
      <c r="D170" s="3" t="s">
        <v>167</v>
      </c>
      <c r="E170" s="2" t="s">
        <v>168</v>
      </c>
      <c r="F170" s="11">
        <v>10</v>
      </c>
      <c r="G170" s="3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3">
        <f t="shared" si="2"/>
        <v>0</v>
      </c>
    </row>
    <row r="171" spans="1:20">
      <c r="A171" s="2">
        <v>169</v>
      </c>
      <c r="B171" s="3" t="s">
        <v>165</v>
      </c>
      <c r="C171" s="8">
        <v>10</v>
      </c>
      <c r="D171" s="3" t="s">
        <v>38</v>
      </c>
      <c r="E171" s="2" t="s">
        <v>47</v>
      </c>
      <c r="F171" s="11" t="s">
        <v>239</v>
      </c>
      <c r="G171" s="3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3">
        <f t="shared" si="2"/>
        <v>0</v>
      </c>
    </row>
    <row r="172" spans="1:20">
      <c r="A172" s="2">
        <v>170</v>
      </c>
      <c r="B172" s="3" t="s">
        <v>162</v>
      </c>
      <c r="C172" s="8">
        <v>10</v>
      </c>
      <c r="D172" s="3" t="s">
        <v>38</v>
      </c>
      <c r="E172" s="2" t="s">
        <v>67</v>
      </c>
      <c r="F172" s="11">
        <v>8</v>
      </c>
      <c r="G172" s="3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3">
        <f t="shared" si="2"/>
        <v>0</v>
      </c>
    </row>
    <row r="173" spans="1:20">
      <c r="A173" s="2">
        <v>171</v>
      </c>
      <c r="B173" s="3" t="s">
        <v>161</v>
      </c>
      <c r="C173" s="8">
        <v>10</v>
      </c>
      <c r="D173" s="3" t="s">
        <v>38</v>
      </c>
      <c r="E173" s="2" t="s">
        <v>14</v>
      </c>
      <c r="F173" s="11">
        <v>7</v>
      </c>
      <c r="G173" s="3"/>
      <c r="H173" s="12">
        <v>100000</v>
      </c>
      <c r="I173" s="12">
        <v>100000</v>
      </c>
      <c r="J173" s="12">
        <v>100000</v>
      </c>
      <c r="K173" s="12">
        <v>100000</v>
      </c>
      <c r="L173" s="12">
        <v>100000</v>
      </c>
      <c r="M173" s="12">
        <v>100000</v>
      </c>
      <c r="N173" s="12">
        <v>100000</v>
      </c>
      <c r="O173" s="12"/>
      <c r="P173" s="12"/>
      <c r="Q173" s="12"/>
      <c r="R173" s="12"/>
      <c r="S173" s="12"/>
      <c r="T173" s="13">
        <f t="shared" si="2"/>
        <v>700000</v>
      </c>
    </row>
    <row r="174" spans="1:20">
      <c r="A174" s="2">
        <v>172</v>
      </c>
      <c r="B174" s="3" t="s">
        <v>179</v>
      </c>
      <c r="C174" s="8">
        <v>11</v>
      </c>
      <c r="D174" s="3" t="s">
        <v>167</v>
      </c>
      <c r="E174" s="2" t="s">
        <v>53</v>
      </c>
      <c r="F174" s="11">
        <v>44</v>
      </c>
      <c r="G174" s="3"/>
      <c r="H174" s="12">
        <v>60000</v>
      </c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3">
        <f t="shared" si="2"/>
        <v>60000</v>
      </c>
    </row>
    <row r="175" spans="1:20">
      <c r="A175" s="2">
        <v>173</v>
      </c>
      <c r="B175" s="3" t="s">
        <v>183</v>
      </c>
      <c r="C175" s="8">
        <v>11</v>
      </c>
      <c r="D175" s="3" t="s">
        <v>167</v>
      </c>
      <c r="E175" s="2" t="s">
        <v>44</v>
      </c>
      <c r="F175" s="11">
        <v>16</v>
      </c>
      <c r="G175" s="3"/>
      <c r="H175" s="12">
        <v>25000</v>
      </c>
      <c r="I175" s="12">
        <v>25000</v>
      </c>
      <c r="J175" s="12">
        <v>25000</v>
      </c>
      <c r="K175" s="12">
        <v>25000</v>
      </c>
      <c r="L175" s="12">
        <v>25000</v>
      </c>
      <c r="M175" s="12">
        <v>25000</v>
      </c>
      <c r="N175" s="12">
        <v>25000</v>
      </c>
      <c r="O175" s="12"/>
      <c r="P175" s="12"/>
      <c r="Q175" s="12"/>
      <c r="R175" s="12"/>
      <c r="S175" s="12"/>
      <c r="T175" s="13">
        <f t="shared" si="2"/>
        <v>175000</v>
      </c>
    </row>
    <row r="176" spans="1:20">
      <c r="A176" s="2">
        <v>174</v>
      </c>
      <c r="B176" s="3" t="s">
        <v>187</v>
      </c>
      <c r="C176" s="8">
        <v>11</v>
      </c>
      <c r="D176" s="3" t="s">
        <v>167</v>
      </c>
      <c r="E176" s="2" t="s">
        <v>32</v>
      </c>
      <c r="F176" s="11"/>
      <c r="G176" s="3"/>
      <c r="H176" s="12">
        <v>300000</v>
      </c>
      <c r="I176" s="12"/>
      <c r="J176" s="12"/>
      <c r="K176" s="12"/>
      <c r="L176" s="12"/>
      <c r="M176" s="12"/>
      <c r="N176" s="12">
        <v>300000</v>
      </c>
      <c r="O176" s="12"/>
      <c r="P176" s="12"/>
      <c r="Q176" s="12"/>
      <c r="R176" s="12"/>
      <c r="S176" s="12"/>
      <c r="T176" s="13">
        <f t="shared" si="2"/>
        <v>600000</v>
      </c>
    </row>
    <row r="177" spans="1:20">
      <c r="A177" s="2">
        <v>175</v>
      </c>
      <c r="B177" s="3" t="s">
        <v>172</v>
      </c>
      <c r="C177" s="8">
        <v>11</v>
      </c>
      <c r="D177" s="3" t="s">
        <v>167</v>
      </c>
      <c r="E177" s="2" t="s">
        <v>53</v>
      </c>
      <c r="F177" s="11">
        <v>31</v>
      </c>
      <c r="G177" s="3"/>
      <c r="H177" s="12">
        <v>100000</v>
      </c>
      <c r="I177" s="12"/>
      <c r="J177" s="12">
        <v>50000</v>
      </c>
      <c r="K177" s="12"/>
      <c r="L177" s="12">
        <v>100000</v>
      </c>
      <c r="M177" s="12"/>
      <c r="N177" s="12">
        <v>100000</v>
      </c>
      <c r="O177" s="12"/>
      <c r="P177" s="12"/>
      <c r="Q177" s="12"/>
      <c r="R177" s="12"/>
      <c r="S177" s="12"/>
      <c r="T177" s="13">
        <f t="shared" si="2"/>
        <v>350000</v>
      </c>
    </row>
    <row r="178" spans="1:20">
      <c r="A178" s="2">
        <v>176</v>
      </c>
      <c r="B178" s="3" t="s">
        <v>181</v>
      </c>
      <c r="C178" s="8">
        <v>11</v>
      </c>
      <c r="D178" s="3" t="s">
        <v>167</v>
      </c>
      <c r="E178" s="2" t="s">
        <v>182</v>
      </c>
      <c r="F178" s="11">
        <v>46</v>
      </c>
      <c r="G178" s="3"/>
      <c r="H178" s="12">
        <v>25000</v>
      </c>
      <c r="I178" s="12">
        <v>25000</v>
      </c>
      <c r="J178" s="12">
        <v>25000</v>
      </c>
      <c r="K178" s="12">
        <v>25000</v>
      </c>
      <c r="L178" s="12">
        <v>25000</v>
      </c>
      <c r="M178" s="12">
        <v>25000</v>
      </c>
      <c r="N178" s="12">
        <v>25000</v>
      </c>
      <c r="O178" s="12"/>
      <c r="P178" s="12"/>
      <c r="Q178" s="12"/>
      <c r="R178" s="12"/>
      <c r="S178" s="12"/>
      <c r="T178" s="13">
        <f t="shared" si="2"/>
        <v>175000</v>
      </c>
    </row>
    <row r="179" spans="1:20">
      <c r="A179" s="2">
        <v>177</v>
      </c>
      <c r="B179" s="3" t="s">
        <v>185</v>
      </c>
      <c r="C179" s="8">
        <v>11</v>
      </c>
      <c r="D179" s="3" t="s">
        <v>167</v>
      </c>
      <c r="E179" s="2" t="s">
        <v>44</v>
      </c>
      <c r="F179" s="11">
        <v>22</v>
      </c>
      <c r="G179" s="3"/>
      <c r="H179" s="12">
        <v>50000</v>
      </c>
      <c r="I179" s="12">
        <v>50000</v>
      </c>
      <c r="J179" s="12">
        <v>50000</v>
      </c>
      <c r="K179" s="12">
        <v>50000</v>
      </c>
      <c r="L179" s="12">
        <v>50000</v>
      </c>
      <c r="M179" s="12">
        <v>50000</v>
      </c>
      <c r="N179" s="12">
        <v>50000</v>
      </c>
      <c r="O179" s="12"/>
      <c r="P179" s="12"/>
      <c r="Q179" s="12"/>
      <c r="R179" s="12"/>
      <c r="S179" s="12"/>
      <c r="T179" s="13">
        <f t="shared" si="2"/>
        <v>350000</v>
      </c>
    </row>
    <row r="180" spans="1:20">
      <c r="A180" s="2">
        <v>178</v>
      </c>
      <c r="B180" s="3" t="s">
        <v>173</v>
      </c>
      <c r="C180" s="8">
        <v>11</v>
      </c>
      <c r="D180" s="3" t="s">
        <v>167</v>
      </c>
      <c r="E180" s="2" t="s">
        <v>44</v>
      </c>
      <c r="F180" s="11">
        <v>14</v>
      </c>
      <c r="G180" s="3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3">
        <f t="shared" si="2"/>
        <v>0</v>
      </c>
    </row>
    <row r="181" spans="1:20">
      <c r="A181" s="2">
        <v>179</v>
      </c>
      <c r="B181" s="3" t="s">
        <v>175</v>
      </c>
      <c r="C181" s="8">
        <v>11</v>
      </c>
      <c r="D181" s="3" t="s">
        <v>167</v>
      </c>
      <c r="E181" s="2" t="s">
        <v>44</v>
      </c>
      <c r="F181" s="11">
        <v>12</v>
      </c>
      <c r="G181" s="3"/>
      <c r="H181" s="12"/>
      <c r="I181" s="12">
        <v>45000</v>
      </c>
      <c r="J181" s="12"/>
      <c r="K181" s="12">
        <v>30000</v>
      </c>
      <c r="L181" s="12"/>
      <c r="M181" s="12">
        <v>45000</v>
      </c>
      <c r="N181" s="12"/>
      <c r="O181" s="12"/>
      <c r="P181" s="12"/>
      <c r="Q181" s="12"/>
      <c r="R181" s="12"/>
      <c r="S181" s="12"/>
      <c r="T181" s="13">
        <f t="shared" si="2"/>
        <v>120000</v>
      </c>
    </row>
    <row r="182" spans="1:20">
      <c r="A182" s="2">
        <v>180</v>
      </c>
      <c r="B182" s="3" t="s">
        <v>186</v>
      </c>
      <c r="C182" s="8">
        <v>11</v>
      </c>
      <c r="D182" s="3" t="s">
        <v>167</v>
      </c>
      <c r="E182" s="2" t="s">
        <v>44</v>
      </c>
      <c r="F182" s="11">
        <v>10</v>
      </c>
      <c r="G182" s="3"/>
      <c r="H182" s="12">
        <v>50000</v>
      </c>
      <c r="I182" s="12"/>
      <c r="J182" s="12">
        <v>25000</v>
      </c>
      <c r="K182" s="12">
        <v>25000</v>
      </c>
      <c r="L182" s="12">
        <v>25000</v>
      </c>
      <c r="M182" s="12">
        <v>25000</v>
      </c>
      <c r="N182" s="12"/>
      <c r="O182" s="12"/>
      <c r="P182" s="12"/>
      <c r="Q182" s="12"/>
      <c r="R182" s="12"/>
      <c r="S182" s="12"/>
      <c r="T182" s="13">
        <f t="shared" si="2"/>
        <v>150000</v>
      </c>
    </row>
    <row r="183" spans="1:20">
      <c r="A183" s="2">
        <v>181</v>
      </c>
      <c r="B183" s="3" t="s">
        <v>180</v>
      </c>
      <c r="C183" s="8">
        <v>11</v>
      </c>
      <c r="D183" s="3" t="s">
        <v>167</v>
      </c>
      <c r="E183" s="2" t="s">
        <v>44</v>
      </c>
      <c r="F183" s="11">
        <v>26</v>
      </c>
      <c r="G183" s="3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3">
        <f t="shared" si="2"/>
        <v>0</v>
      </c>
    </row>
    <row r="184" spans="1:20">
      <c r="A184" s="2">
        <v>182</v>
      </c>
      <c r="B184" s="3" t="s">
        <v>184</v>
      </c>
      <c r="C184" s="8">
        <v>11</v>
      </c>
      <c r="D184" s="3" t="s">
        <v>167</v>
      </c>
      <c r="E184" s="2" t="s">
        <v>53</v>
      </c>
      <c r="F184" s="11">
        <v>44</v>
      </c>
      <c r="G184" s="3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3">
        <f t="shared" si="2"/>
        <v>0</v>
      </c>
    </row>
    <row r="185" spans="1:20">
      <c r="A185" s="2">
        <v>183</v>
      </c>
      <c r="B185" s="14" t="s">
        <v>302</v>
      </c>
      <c r="C185" s="8">
        <v>11</v>
      </c>
      <c r="D185" s="3"/>
      <c r="E185" s="2"/>
      <c r="F185" s="11"/>
      <c r="G185" s="3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3">
        <f t="shared" si="2"/>
        <v>0</v>
      </c>
    </row>
    <row r="186" spans="1:20">
      <c r="A186" s="2">
        <v>184</v>
      </c>
      <c r="B186" s="3" t="s">
        <v>174</v>
      </c>
      <c r="C186" s="8">
        <v>11</v>
      </c>
      <c r="D186" s="3" t="s">
        <v>167</v>
      </c>
      <c r="E186" s="2" t="s">
        <v>32</v>
      </c>
      <c r="F186" s="11">
        <v>15</v>
      </c>
      <c r="G186" s="3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3">
        <f t="shared" si="2"/>
        <v>0</v>
      </c>
    </row>
    <row r="187" spans="1:20">
      <c r="A187" s="2">
        <v>185</v>
      </c>
      <c r="B187" s="3" t="s">
        <v>178</v>
      </c>
      <c r="C187" s="8">
        <v>11</v>
      </c>
      <c r="D187" s="3" t="s">
        <v>167</v>
      </c>
      <c r="E187" s="2" t="s">
        <v>44</v>
      </c>
      <c r="F187" s="11">
        <v>28</v>
      </c>
      <c r="G187" s="3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3">
        <f t="shared" si="2"/>
        <v>0</v>
      </c>
    </row>
    <row r="188" spans="1:20">
      <c r="A188" s="2">
        <v>186</v>
      </c>
      <c r="B188" s="3" t="s">
        <v>170</v>
      </c>
      <c r="C188" s="8">
        <v>11</v>
      </c>
      <c r="D188" s="3" t="s">
        <v>167</v>
      </c>
      <c r="E188" s="2" t="s">
        <v>53</v>
      </c>
      <c r="F188" s="11">
        <v>30</v>
      </c>
      <c r="G188" s="3" t="s">
        <v>171</v>
      </c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3">
        <f t="shared" si="2"/>
        <v>0</v>
      </c>
    </row>
    <row r="189" spans="1:20">
      <c r="A189" s="2">
        <v>187</v>
      </c>
      <c r="B189" s="3" t="s">
        <v>176</v>
      </c>
      <c r="C189" s="8">
        <v>11</v>
      </c>
      <c r="D189" s="3" t="s">
        <v>167</v>
      </c>
      <c r="E189" s="2" t="s">
        <v>44</v>
      </c>
      <c r="F189" s="11">
        <v>16</v>
      </c>
      <c r="G189" s="3"/>
      <c r="H189" s="12">
        <v>50000</v>
      </c>
      <c r="I189" s="12">
        <v>50000</v>
      </c>
      <c r="J189" s="12">
        <v>50000</v>
      </c>
      <c r="K189" s="12">
        <v>50000</v>
      </c>
      <c r="L189" s="12">
        <v>50000</v>
      </c>
      <c r="M189" s="12">
        <v>50000</v>
      </c>
      <c r="N189" s="12">
        <v>50000</v>
      </c>
      <c r="O189" s="12"/>
      <c r="P189" s="12"/>
      <c r="Q189" s="12"/>
      <c r="R189" s="12"/>
      <c r="S189" s="12"/>
      <c r="T189" s="13">
        <f t="shared" si="2"/>
        <v>350000</v>
      </c>
    </row>
    <row r="190" spans="1:20">
      <c r="A190" s="2">
        <v>188</v>
      </c>
      <c r="B190" s="3" t="s">
        <v>177</v>
      </c>
      <c r="C190" s="8">
        <v>11</v>
      </c>
      <c r="D190" s="3" t="s">
        <v>167</v>
      </c>
      <c r="E190" s="2" t="s">
        <v>44</v>
      </c>
      <c r="F190" s="11">
        <v>24</v>
      </c>
      <c r="G190" s="3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3">
        <f t="shared" si="2"/>
        <v>0</v>
      </c>
    </row>
    <row r="191" spans="1:20">
      <c r="A191" s="2">
        <v>189</v>
      </c>
      <c r="B191" s="3" t="s">
        <v>169</v>
      </c>
      <c r="C191" s="8">
        <v>11</v>
      </c>
      <c r="D191" s="3" t="s">
        <v>167</v>
      </c>
      <c r="E191" s="2" t="s">
        <v>53</v>
      </c>
      <c r="F191" s="11">
        <v>3</v>
      </c>
      <c r="G191" s="3"/>
      <c r="H191" s="12">
        <v>60000</v>
      </c>
      <c r="I191" s="12"/>
      <c r="J191" s="12"/>
      <c r="K191" s="12"/>
      <c r="L191" s="12"/>
      <c r="M191" s="12"/>
      <c r="N191" s="12">
        <v>60000</v>
      </c>
      <c r="O191" s="12"/>
      <c r="P191" s="12"/>
      <c r="Q191" s="12"/>
      <c r="R191" s="12"/>
      <c r="S191" s="12"/>
      <c r="T191" s="13">
        <f t="shared" si="2"/>
        <v>120000</v>
      </c>
    </row>
    <row r="192" spans="1:20">
      <c r="A192" s="2">
        <v>190</v>
      </c>
      <c r="B192" s="14" t="s">
        <v>281</v>
      </c>
      <c r="C192" s="8">
        <v>11</v>
      </c>
      <c r="D192" s="3"/>
      <c r="E192" s="2"/>
      <c r="F192" s="11"/>
      <c r="G192" s="3"/>
      <c r="H192" s="12">
        <v>50000</v>
      </c>
      <c r="I192" s="12">
        <v>50000</v>
      </c>
      <c r="J192" s="12">
        <v>50000</v>
      </c>
      <c r="K192" s="12">
        <v>50000</v>
      </c>
      <c r="L192" s="12">
        <v>50000</v>
      </c>
      <c r="M192" s="12">
        <v>50000</v>
      </c>
      <c r="N192" s="12"/>
      <c r="O192" s="12"/>
      <c r="P192" s="12"/>
      <c r="Q192" s="12"/>
      <c r="R192" s="12"/>
      <c r="S192" s="12"/>
      <c r="T192" s="13">
        <f t="shared" si="2"/>
        <v>300000</v>
      </c>
    </row>
    <row r="193" spans="1:20">
      <c r="A193" s="2">
        <v>191</v>
      </c>
      <c r="B193" s="3" t="s">
        <v>203</v>
      </c>
      <c r="C193" s="8">
        <v>12</v>
      </c>
      <c r="D193" s="3" t="s">
        <v>167</v>
      </c>
      <c r="E193" s="2" t="s">
        <v>25</v>
      </c>
      <c r="F193" s="11">
        <v>10</v>
      </c>
      <c r="G193" s="3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3">
        <f t="shared" si="2"/>
        <v>0</v>
      </c>
    </row>
    <row r="194" spans="1:20">
      <c r="A194" s="2">
        <v>192</v>
      </c>
      <c r="B194" s="3" t="s">
        <v>215</v>
      </c>
      <c r="C194" s="8">
        <v>12</v>
      </c>
      <c r="D194" s="3"/>
      <c r="E194" s="2"/>
      <c r="F194" s="11"/>
      <c r="G194" s="3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3">
        <f t="shared" si="2"/>
        <v>0</v>
      </c>
    </row>
    <row r="195" spans="1:20">
      <c r="A195" s="2">
        <v>193</v>
      </c>
      <c r="B195" s="3" t="s">
        <v>202</v>
      </c>
      <c r="C195" s="8">
        <v>12</v>
      </c>
      <c r="D195" s="3" t="s">
        <v>167</v>
      </c>
      <c r="E195" s="2" t="s">
        <v>25</v>
      </c>
      <c r="F195" s="11">
        <v>6</v>
      </c>
      <c r="G195" s="3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3">
        <f t="shared" si="2"/>
        <v>0</v>
      </c>
    </row>
    <row r="196" spans="1:20">
      <c r="A196" s="2">
        <v>194</v>
      </c>
      <c r="B196" s="3" t="s">
        <v>214</v>
      </c>
      <c r="C196" s="8">
        <v>12</v>
      </c>
      <c r="D196" s="3" t="s">
        <v>167</v>
      </c>
      <c r="E196" s="2" t="s">
        <v>28</v>
      </c>
      <c r="F196" s="11">
        <v>23</v>
      </c>
      <c r="G196" s="3"/>
      <c r="H196" s="12">
        <v>200000</v>
      </c>
      <c r="I196" s="12"/>
      <c r="J196" s="12"/>
      <c r="K196" s="12"/>
      <c r="L196" s="12">
        <v>150000</v>
      </c>
      <c r="M196" s="12"/>
      <c r="N196" s="12"/>
      <c r="O196" s="12"/>
      <c r="P196" s="12"/>
      <c r="Q196" s="12"/>
      <c r="R196" s="12"/>
      <c r="S196" s="12"/>
      <c r="T196" s="13">
        <f t="shared" ref="T196:T240" si="3">SUM(H196:S196)</f>
        <v>350000</v>
      </c>
    </row>
    <row r="197" spans="1:20">
      <c r="A197" s="2">
        <v>195</v>
      </c>
      <c r="B197" s="3" t="s">
        <v>193</v>
      </c>
      <c r="C197" s="8">
        <v>12</v>
      </c>
      <c r="D197" s="3" t="s">
        <v>167</v>
      </c>
      <c r="E197" s="2" t="s">
        <v>47</v>
      </c>
      <c r="F197" s="11"/>
      <c r="G197" s="3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3">
        <f t="shared" si="3"/>
        <v>0</v>
      </c>
    </row>
    <row r="198" spans="1:20">
      <c r="A198" s="2">
        <v>196</v>
      </c>
      <c r="B198" s="3" t="s">
        <v>188</v>
      </c>
      <c r="C198" s="8">
        <v>12</v>
      </c>
      <c r="D198" s="3" t="s">
        <v>167</v>
      </c>
      <c r="E198" s="2" t="s">
        <v>67</v>
      </c>
      <c r="F198" s="11">
        <v>6</v>
      </c>
      <c r="G198" s="3"/>
      <c r="H198" s="12">
        <v>30000</v>
      </c>
      <c r="I198" s="12">
        <v>30000</v>
      </c>
      <c r="J198" s="12">
        <v>30000</v>
      </c>
      <c r="K198" s="12">
        <v>30000</v>
      </c>
      <c r="L198" s="12">
        <v>30000</v>
      </c>
      <c r="M198" s="12">
        <v>30000</v>
      </c>
      <c r="N198" s="12">
        <v>30000</v>
      </c>
      <c r="O198" s="12"/>
      <c r="P198" s="12"/>
      <c r="Q198" s="12"/>
      <c r="R198" s="12"/>
      <c r="S198" s="12"/>
      <c r="T198" s="13">
        <f t="shared" si="3"/>
        <v>210000</v>
      </c>
    </row>
    <row r="199" spans="1:20">
      <c r="A199" s="2">
        <v>197</v>
      </c>
      <c r="B199" s="3" t="s">
        <v>201</v>
      </c>
      <c r="C199" s="8">
        <v>12</v>
      </c>
      <c r="D199" s="3" t="s">
        <v>167</v>
      </c>
      <c r="E199" s="2" t="s">
        <v>15</v>
      </c>
      <c r="F199" s="11">
        <v>17</v>
      </c>
      <c r="G199" s="3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3">
        <f t="shared" si="3"/>
        <v>0</v>
      </c>
    </row>
    <row r="200" spans="1:20">
      <c r="A200" s="2">
        <v>198</v>
      </c>
      <c r="B200" s="3" t="s">
        <v>210</v>
      </c>
      <c r="C200" s="8">
        <v>12</v>
      </c>
      <c r="D200" s="3" t="s">
        <v>167</v>
      </c>
      <c r="E200" s="2" t="s">
        <v>28</v>
      </c>
      <c r="F200" s="11">
        <v>1</v>
      </c>
      <c r="G200" s="3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3">
        <f t="shared" si="3"/>
        <v>0</v>
      </c>
    </row>
    <row r="201" spans="1:20">
      <c r="A201" s="2">
        <v>199</v>
      </c>
      <c r="B201" s="3" t="s">
        <v>198</v>
      </c>
      <c r="C201" s="8">
        <v>12</v>
      </c>
      <c r="D201" s="3" t="s">
        <v>167</v>
      </c>
      <c r="E201" s="2" t="s">
        <v>56</v>
      </c>
      <c r="F201" s="11">
        <v>38</v>
      </c>
      <c r="G201" s="3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3">
        <f t="shared" si="3"/>
        <v>0</v>
      </c>
    </row>
    <row r="202" spans="1:20">
      <c r="A202" s="2">
        <v>200</v>
      </c>
      <c r="B202" s="3" t="s">
        <v>213</v>
      </c>
      <c r="C202" s="8">
        <v>12</v>
      </c>
      <c r="D202" s="3" t="s">
        <v>167</v>
      </c>
      <c r="E202" s="2" t="s">
        <v>28</v>
      </c>
      <c r="F202" s="11">
        <v>17</v>
      </c>
      <c r="G202" s="3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3">
        <f t="shared" si="3"/>
        <v>0</v>
      </c>
    </row>
    <row r="203" spans="1:20">
      <c r="A203" s="2">
        <v>201</v>
      </c>
      <c r="B203" s="14" t="s">
        <v>282</v>
      </c>
      <c r="C203" s="8">
        <v>12</v>
      </c>
      <c r="D203" s="3"/>
      <c r="E203" s="2"/>
      <c r="F203" s="11"/>
      <c r="G203" s="3"/>
      <c r="H203" s="12">
        <v>50000</v>
      </c>
      <c r="I203" s="12">
        <v>50000</v>
      </c>
      <c r="J203" s="12">
        <v>50000</v>
      </c>
      <c r="K203" s="12">
        <v>50000</v>
      </c>
      <c r="L203" s="12">
        <v>50000</v>
      </c>
      <c r="M203" s="12">
        <v>50000</v>
      </c>
      <c r="N203" s="12">
        <v>50000</v>
      </c>
      <c r="O203" s="12"/>
      <c r="P203" s="12"/>
      <c r="Q203" s="12"/>
      <c r="R203" s="12"/>
      <c r="S203" s="12"/>
      <c r="T203" s="13">
        <f t="shared" si="3"/>
        <v>350000</v>
      </c>
    </row>
    <row r="204" spans="1:20">
      <c r="A204" s="2">
        <v>202</v>
      </c>
      <c r="B204" s="3" t="s">
        <v>206</v>
      </c>
      <c r="C204" s="8">
        <v>12</v>
      </c>
      <c r="D204" s="3" t="s">
        <v>167</v>
      </c>
      <c r="E204" s="2" t="s">
        <v>25</v>
      </c>
      <c r="F204" s="11">
        <v>18</v>
      </c>
      <c r="G204" s="3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3">
        <f t="shared" si="3"/>
        <v>0</v>
      </c>
    </row>
    <row r="205" spans="1:20">
      <c r="A205" s="2">
        <v>203</v>
      </c>
      <c r="B205" s="3" t="s">
        <v>194</v>
      </c>
      <c r="C205" s="8">
        <v>12</v>
      </c>
      <c r="D205" s="3" t="s">
        <v>167</v>
      </c>
      <c r="E205" s="2" t="s">
        <v>56</v>
      </c>
      <c r="F205" s="11">
        <v>1</v>
      </c>
      <c r="G205" s="3"/>
      <c r="H205" s="12">
        <v>60000</v>
      </c>
      <c r="I205" s="12">
        <v>20000</v>
      </c>
      <c r="J205" s="12">
        <v>30000</v>
      </c>
      <c r="K205" s="12">
        <v>30000</v>
      </c>
      <c r="L205" s="12">
        <v>30000</v>
      </c>
      <c r="M205" s="12">
        <v>30000</v>
      </c>
      <c r="N205" s="12">
        <v>30000</v>
      </c>
      <c r="O205" s="12"/>
      <c r="P205" s="12"/>
      <c r="Q205" s="12"/>
      <c r="R205" s="12"/>
      <c r="S205" s="12"/>
      <c r="T205" s="13">
        <f t="shared" si="3"/>
        <v>230000</v>
      </c>
    </row>
    <row r="206" spans="1:20">
      <c r="A206" s="2">
        <v>204</v>
      </c>
      <c r="B206" s="3" t="s">
        <v>204</v>
      </c>
      <c r="C206" s="8">
        <v>12</v>
      </c>
      <c r="D206" s="3" t="s">
        <v>167</v>
      </c>
      <c r="E206" s="2" t="s">
        <v>25</v>
      </c>
      <c r="F206" s="11">
        <v>12</v>
      </c>
      <c r="G206" s="3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3">
        <f t="shared" si="3"/>
        <v>0</v>
      </c>
    </row>
    <row r="207" spans="1:20">
      <c r="A207" s="2">
        <v>205</v>
      </c>
      <c r="B207" s="3" t="s">
        <v>189</v>
      </c>
      <c r="C207" s="8">
        <v>12</v>
      </c>
      <c r="D207" s="3" t="s">
        <v>167</v>
      </c>
      <c r="E207" s="2" t="s">
        <v>67</v>
      </c>
      <c r="F207" s="11">
        <v>8</v>
      </c>
      <c r="G207" s="3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3">
        <f t="shared" si="3"/>
        <v>0</v>
      </c>
    </row>
    <row r="208" spans="1:20">
      <c r="A208" s="2">
        <v>206</v>
      </c>
      <c r="B208" s="3" t="s">
        <v>199</v>
      </c>
      <c r="C208" s="8">
        <v>12</v>
      </c>
      <c r="D208" s="3" t="s">
        <v>167</v>
      </c>
      <c r="E208" s="2" t="s">
        <v>15</v>
      </c>
      <c r="F208" s="11">
        <v>20</v>
      </c>
      <c r="G208" s="3"/>
      <c r="H208" s="12">
        <v>10000</v>
      </c>
      <c r="I208" s="12">
        <v>20000</v>
      </c>
      <c r="J208" s="12"/>
      <c r="K208" s="12">
        <v>20000</v>
      </c>
      <c r="L208" s="12"/>
      <c r="M208" s="12">
        <v>20000</v>
      </c>
      <c r="N208" s="12"/>
      <c r="O208" s="12"/>
      <c r="P208" s="12"/>
      <c r="Q208" s="12"/>
      <c r="R208" s="12"/>
      <c r="S208" s="12"/>
      <c r="T208" s="13">
        <f t="shared" si="3"/>
        <v>70000</v>
      </c>
    </row>
    <row r="209" spans="1:20">
      <c r="A209" s="2">
        <v>207</v>
      </c>
      <c r="B209" s="3" t="s">
        <v>200</v>
      </c>
      <c r="C209" s="8">
        <v>12</v>
      </c>
      <c r="D209" s="3" t="s">
        <v>167</v>
      </c>
      <c r="E209" s="2" t="s">
        <v>15</v>
      </c>
      <c r="F209" s="11"/>
      <c r="G209" s="3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3">
        <f t="shared" si="3"/>
        <v>0</v>
      </c>
    </row>
    <row r="210" spans="1:20">
      <c r="A210" s="2">
        <v>208</v>
      </c>
      <c r="B210" s="3" t="s">
        <v>209</v>
      </c>
      <c r="C210" s="8">
        <v>12</v>
      </c>
      <c r="D210" s="3" t="s">
        <v>167</v>
      </c>
      <c r="E210" s="2" t="s">
        <v>25</v>
      </c>
      <c r="F210" s="11">
        <v>44</v>
      </c>
      <c r="G210" s="3"/>
      <c r="H210" s="12"/>
      <c r="I210" s="12">
        <v>50000</v>
      </c>
      <c r="J210" s="12">
        <v>50000</v>
      </c>
      <c r="K210" s="12">
        <v>50000</v>
      </c>
      <c r="L210" s="12">
        <v>50000</v>
      </c>
      <c r="M210" s="12">
        <v>50000</v>
      </c>
      <c r="N210" s="12">
        <v>50000</v>
      </c>
      <c r="O210" s="12"/>
      <c r="P210" s="12"/>
      <c r="Q210" s="12"/>
      <c r="R210" s="12"/>
      <c r="S210" s="12"/>
      <c r="T210" s="13">
        <f t="shared" si="3"/>
        <v>300000</v>
      </c>
    </row>
    <row r="211" spans="1:20">
      <c r="A211" s="2">
        <v>209</v>
      </c>
      <c r="B211" s="3" t="s">
        <v>192</v>
      </c>
      <c r="C211" s="8">
        <v>12</v>
      </c>
      <c r="D211" s="3" t="s">
        <v>167</v>
      </c>
      <c r="E211" s="2" t="s">
        <v>67</v>
      </c>
      <c r="F211" s="11">
        <v>34</v>
      </c>
      <c r="G211" s="3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3">
        <f t="shared" si="3"/>
        <v>0</v>
      </c>
    </row>
    <row r="212" spans="1:20">
      <c r="A212" s="2">
        <v>210</v>
      </c>
      <c r="B212" s="3" t="s">
        <v>205</v>
      </c>
      <c r="C212" s="8">
        <v>12</v>
      </c>
      <c r="D212" s="3" t="s">
        <v>167</v>
      </c>
      <c r="E212" s="2" t="s">
        <v>25</v>
      </c>
      <c r="F212" s="11">
        <v>14</v>
      </c>
      <c r="G212" s="3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3">
        <f t="shared" si="3"/>
        <v>0</v>
      </c>
    </row>
    <row r="213" spans="1:20">
      <c r="A213" s="2">
        <v>211</v>
      </c>
      <c r="B213" s="3" t="s">
        <v>197</v>
      </c>
      <c r="C213" s="8">
        <v>12</v>
      </c>
      <c r="D213" s="3" t="s">
        <v>167</v>
      </c>
      <c r="E213" s="2" t="s">
        <v>56</v>
      </c>
      <c r="F213" s="11">
        <v>36</v>
      </c>
      <c r="G213" s="3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3">
        <f t="shared" si="3"/>
        <v>0</v>
      </c>
    </row>
    <row r="214" spans="1:20">
      <c r="A214" s="2">
        <v>212</v>
      </c>
      <c r="B214" s="3" t="s">
        <v>195</v>
      </c>
      <c r="C214" s="8">
        <v>12</v>
      </c>
      <c r="D214" s="3" t="s">
        <v>167</v>
      </c>
      <c r="E214" s="2" t="s">
        <v>56</v>
      </c>
      <c r="F214" s="11">
        <v>19</v>
      </c>
      <c r="G214" s="3"/>
      <c r="H214" s="12">
        <v>120000</v>
      </c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3">
        <f t="shared" si="3"/>
        <v>120000</v>
      </c>
    </row>
    <row r="215" spans="1:20">
      <c r="A215" s="2">
        <v>213</v>
      </c>
      <c r="B215" s="3" t="s">
        <v>191</v>
      </c>
      <c r="C215" s="8">
        <v>12</v>
      </c>
      <c r="D215" s="3" t="s">
        <v>167</v>
      </c>
      <c r="E215" s="2" t="s">
        <v>67</v>
      </c>
      <c r="F215" s="11">
        <v>8</v>
      </c>
      <c r="G215" s="3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3">
        <f t="shared" si="3"/>
        <v>0</v>
      </c>
    </row>
    <row r="216" spans="1:20">
      <c r="A216" s="2">
        <v>214</v>
      </c>
      <c r="B216" s="3" t="s">
        <v>207</v>
      </c>
      <c r="C216" s="8">
        <v>12</v>
      </c>
      <c r="D216" s="3" t="s">
        <v>167</v>
      </c>
      <c r="E216" s="2" t="s">
        <v>25</v>
      </c>
      <c r="F216" s="11">
        <v>20</v>
      </c>
      <c r="G216" s="3"/>
      <c r="H216" s="12">
        <v>100000</v>
      </c>
      <c r="I216" s="12"/>
      <c r="J216" s="12"/>
      <c r="K216" s="12">
        <v>100000</v>
      </c>
      <c r="L216" s="12"/>
      <c r="M216" s="12">
        <v>100000</v>
      </c>
      <c r="N216" s="12">
        <v>100000</v>
      </c>
      <c r="O216" s="12"/>
      <c r="P216" s="12"/>
      <c r="Q216" s="12"/>
      <c r="R216" s="12"/>
      <c r="S216" s="12"/>
      <c r="T216" s="13">
        <f t="shared" si="3"/>
        <v>400000</v>
      </c>
    </row>
    <row r="217" spans="1:20">
      <c r="A217" s="2">
        <v>215</v>
      </c>
      <c r="B217" s="21" t="s">
        <v>284</v>
      </c>
      <c r="C217" s="8">
        <v>12</v>
      </c>
      <c r="D217" s="3"/>
      <c r="E217" s="2"/>
      <c r="F217" s="11"/>
      <c r="G217" s="3"/>
      <c r="H217" s="12">
        <v>20000</v>
      </c>
      <c r="I217" s="12">
        <v>20000</v>
      </c>
      <c r="J217" s="12">
        <v>20000</v>
      </c>
      <c r="K217" s="12">
        <v>20000</v>
      </c>
      <c r="L217" s="12">
        <v>20000</v>
      </c>
      <c r="M217" s="12">
        <v>20000</v>
      </c>
      <c r="N217" s="12">
        <v>20000</v>
      </c>
      <c r="O217" s="12"/>
      <c r="P217" s="12"/>
      <c r="Q217" s="12"/>
      <c r="R217" s="12"/>
      <c r="S217" s="12"/>
      <c r="T217" s="13">
        <f t="shared" si="3"/>
        <v>140000</v>
      </c>
    </row>
    <row r="218" spans="1:20">
      <c r="A218" s="2">
        <v>216</v>
      </c>
      <c r="B218" s="21" t="s">
        <v>283</v>
      </c>
      <c r="C218" s="8">
        <v>12</v>
      </c>
      <c r="D218" s="3"/>
      <c r="E218" s="2"/>
      <c r="F218" s="11"/>
      <c r="G218" s="3"/>
      <c r="H218" s="12">
        <v>100000</v>
      </c>
      <c r="I218" s="12">
        <v>100000</v>
      </c>
      <c r="J218" s="12">
        <v>100000</v>
      </c>
      <c r="K218" s="12">
        <v>100000</v>
      </c>
      <c r="L218" s="12">
        <v>100000</v>
      </c>
      <c r="M218" s="12">
        <v>100000</v>
      </c>
      <c r="N218" s="12">
        <v>100000</v>
      </c>
      <c r="O218" s="12"/>
      <c r="P218" s="12"/>
      <c r="Q218" s="12"/>
      <c r="R218" s="12"/>
      <c r="S218" s="12"/>
      <c r="T218" s="13">
        <f t="shared" si="3"/>
        <v>700000</v>
      </c>
    </row>
    <row r="219" spans="1:20">
      <c r="A219" s="2">
        <v>217</v>
      </c>
      <c r="B219" s="3" t="s">
        <v>208</v>
      </c>
      <c r="C219" s="8">
        <v>12</v>
      </c>
      <c r="D219" s="3" t="s">
        <v>167</v>
      </c>
      <c r="E219" s="2" t="s">
        <v>25</v>
      </c>
      <c r="F219" s="11">
        <v>38</v>
      </c>
      <c r="G219" s="3"/>
      <c r="H219" s="12">
        <v>50000</v>
      </c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3">
        <f t="shared" si="3"/>
        <v>50000</v>
      </c>
    </row>
    <row r="220" spans="1:20">
      <c r="A220" s="2">
        <v>218</v>
      </c>
      <c r="B220" s="3" t="s">
        <v>190</v>
      </c>
      <c r="C220" s="8">
        <v>12</v>
      </c>
      <c r="D220" s="3" t="s">
        <v>167</v>
      </c>
      <c r="E220" s="2" t="s">
        <v>67</v>
      </c>
      <c r="F220" s="11">
        <v>8</v>
      </c>
      <c r="G220" s="3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3">
        <f t="shared" si="3"/>
        <v>0</v>
      </c>
    </row>
    <row r="221" spans="1:20">
      <c r="A221" s="2">
        <v>219</v>
      </c>
      <c r="B221" s="3" t="s">
        <v>212</v>
      </c>
      <c r="C221" s="8">
        <v>12</v>
      </c>
      <c r="D221" s="3" t="s">
        <v>167</v>
      </c>
      <c r="E221" s="2" t="s">
        <v>28</v>
      </c>
      <c r="F221" s="11">
        <v>15</v>
      </c>
      <c r="G221" s="3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3">
        <f t="shared" si="3"/>
        <v>0</v>
      </c>
    </row>
    <row r="222" spans="1:20">
      <c r="A222" s="2">
        <v>220</v>
      </c>
      <c r="B222" s="3" t="s">
        <v>211</v>
      </c>
      <c r="C222" s="8">
        <v>12</v>
      </c>
      <c r="D222" s="3" t="s">
        <v>167</v>
      </c>
      <c r="E222" s="2" t="s">
        <v>28</v>
      </c>
      <c r="F222" s="11">
        <v>15</v>
      </c>
      <c r="G222" s="3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3">
        <f t="shared" si="3"/>
        <v>0</v>
      </c>
    </row>
    <row r="223" spans="1:20">
      <c r="A223" s="2">
        <v>221</v>
      </c>
      <c r="B223" s="3" t="s">
        <v>196</v>
      </c>
      <c r="C223" s="8">
        <v>12</v>
      </c>
      <c r="D223" s="3" t="s">
        <v>167</v>
      </c>
      <c r="E223" s="2" t="s">
        <v>56</v>
      </c>
      <c r="F223" s="11">
        <v>20</v>
      </c>
      <c r="G223" s="3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3">
        <f t="shared" si="3"/>
        <v>0</v>
      </c>
    </row>
    <row r="224" spans="1:20">
      <c r="A224" s="2">
        <v>222</v>
      </c>
      <c r="B224" s="14" t="s">
        <v>303</v>
      </c>
      <c r="C224" s="8">
        <v>12</v>
      </c>
      <c r="D224" s="3"/>
      <c r="E224" s="2"/>
      <c r="F224" s="11"/>
      <c r="G224" s="3"/>
      <c r="H224" s="12">
        <v>60000</v>
      </c>
      <c r="I224" s="12">
        <v>60000</v>
      </c>
      <c r="J224" s="12">
        <v>60000</v>
      </c>
      <c r="K224" s="12">
        <v>60000</v>
      </c>
      <c r="L224" s="12">
        <v>60000</v>
      </c>
      <c r="M224" s="12">
        <v>60000</v>
      </c>
      <c r="N224" s="12">
        <v>60000</v>
      </c>
      <c r="O224" s="12"/>
      <c r="P224" s="12"/>
      <c r="Q224" s="12"/>
      <c r="R224" s="12"/>
      <c r="S224" s="12"/>
      <c r="T224" s="13">
        <f t="shared" si="3"/>
        <v>420000</v>
      </c>
    </row>
    <row r="225" spans="1:20">
      <c r="A225" s="2">
        <v>223</v>
      </c>
      <c r="B225" s="3" t="s">
        <v>220</v>
      </c>
      <c r="C225" s="8">
        <v>13</v>
      </c>
      <c r="D225" s="3" t="s">
        <v>13</v>
      </c>
      <c r="E225" s="2" t="s">
        <v>56</v>
      </c>
      <c r="F225" s="11">
        <v>8</v>
      </c>
      <c r="G225" s="3"/>
      <c r="H225" s="12">
        <v>120000</v>
      </c>
      <c r="I225" s="12"/>
      <c r="J225" s="12">
        <v>0</v>
      </c>
      <c r="K225" s="12">
        <v>0</v>
      </c>
      <c r="L225" s="12">
        <v>0</v>
      </c>
      <c r="M225" s="12"/>
      <c r="N225" s="12"/>
      <c r="O225" s="12"/>
      <c r="P225" s="12"/>
      <c r="Q225" s="12"/>
      <c r="R225" s="12"/>
      <c r="S225" s="12"/>
      <c r="T225" s="13">
        <f t="shared" si="3"/>
        <v>120000</v>
      </c>
    </row>
    <row r="226" spans="1:20">
      <c r="A226" s="2">
        <v>224</v>
      </c>
      <c r="B226" s="3" t="s">
        <v>216</v>
      </c>
      <c r="C226" s="8">
        <v>13</v>
      </c>
      <c r="D226" s="3" t="s">
        <v>13</v>
      </c>
      <c r="E226" s="2" t="s">
        <v>53</v>
      </c>
      <c r="F226" s="11">
        <v>24</v>
      </c>
      <c r="G226" s="2" t="s">
        <v>217</v>
      </c>
      <c r="H226" s="12"/>
      <c r="I226" s="12"/>
      <c r="J226" s="12">
        <v>0</v>
      </c>
      <c r="K226" s="12">
        <v>0</v>
      </c>
      <c r="L226" s="12">
        <v>0</v>
      </c>
      <c r="M226" s="12"/>
      <c r="N226" s="12"/>
      <c r="O226" s="12"/>
      <c r="P226" s="12"/>
      <c r="Q226" s="12"/>
      <c r="R226" s="12"/>
      <c r="S226" s="12"/>
      <c r="T226" s="13">
        <f t="shared" si="3"/>
        <v>0</v>
      </c>
    </row>
    <row r="227" spans="1:20">
      <c r="A227" s="2">
        <v>225</v>
      </c>
      <c r="B227" s="3" t="s">
        <v>218</v>
      </c>
      <c r="C227" s="8">
        <v>13</v>
      </c>
      <c r="D227" s="3" t="s">
        <v>13</v>
      </c>
      <c r="E227" s="2" t="s">
        <v>67</v>
      </c>
      <c r="F227" s="11">
        <v>6</v>
      </c>
      <c r="G227" s="3"/>
      <c r="H227" s="12">
        <v>60000</v>
      </c>
      <c r="I227" s="12"/>
      <c r="J227" s="12">
        <v>0</v>
      </c>
      <c r="K227" s="12">
        <v>0</v>
      </c>
      <c r="L227" s="12">
        <v>0</v>
      </c>
      <c r="M227" s="12"/>
      <c r="N227" s="12"/>
      <c r="O227" s="12"/>
      <c r="P227" s="12"/>
      <c r="Q227" s="12"/>
      <c r="R227" s="12"/>
      <c r="S227" s="12"/>
      <c r="T227" s="13">
        <f t="shared" si="3"/>
        <v>60000</v>
      </c>
    </row>
    <row r="228" spans="1:20">
      <c r="A228" s="2">
        <v>226</v>
      </c>
      <c r="B228" s="3" t="s">
        <v>222</v>
      </c>
      <c r="C228" s="8">
        <v>13</v>
      </c>
      <c r="D228" s="3" t="s">
        <v>223</v>
      </c>
      <c r="E228" s="2"/>
      <c r="F228" s="11"/>
      <c r="G228" s="3"/>
      <c r="H228" s="12"/>
      <c r="I228" s="12">
        <v>50000</v>
      </c>
      <c r="J228" s="12">
        <v>0</v>
      </c>
      <c r="K228" s="12">
        <v>0</v>
      </c>
      <c r="L228" s="12">
        <v>0</v>
      </c>
      <c r="M228" s="12"/>
      <c r="N228" s="12">
        <v>10000</v>
      </c>
      <c r="O228" s="12"/>
      <c r="P228" s="12"/>
      <c r="Q228" s="12"/>
      <c r="R228" s="12"/>
      <c r="S228" s="12"/>
      <c r="T228" s="13">
        <f t="shared" si="3"/>
        <v>60000</v>
      </c>
    </row>
    <row r="229" spans="1:20">
      <c r="A229" s="2">
        <v>227</v>
      </c>
      <c r="B229" s="3" t="s">
        <v>219</v>
      </c>
      <c r="C229" s="8">
        <v>13</v>
      </c>
      <c r="D229" s="3" t="s">
        <v>13</v>
      </c>
      <c r="E229" s="2" t="s">
        <v>67</v>
      </c>
      <c r="F229" s="11">
        <v>11</v>
      </c>
      <c r="G229" s="3"/>
      <c r="H229" s="12"/>
      <c r="I229" s="12"/>
      <c r="J229" s="12">
        <v>0</v>
      </c>
      <c r="K229" s="12">
        <v>0</v>
      </c>
      <c r="L229" s="12">
        <v>0</v>
      </c>
      <c r="M229" s="12"/>
      <c r="N229" s="12"/>
      <c r="O229" s="12"/>
      <c r="P229" s="12"/>
      <c r="Q229" s="12"/>
      <c r="R229" s="12"/>
      <c r="S229" s="12"/>
      <c r="T229" s="13">
        <f t="shared" si="3"/>
        <v>0</v>
      </c>
    </row>
    <row r="230" spans="1:20">
      <c r="A230" s="2">
        <v>228</v>
      </c>
      <c r="B230" s="3" t="s">
        <v>221</v>
      </c>
      <c r="C230" s="8">
        <v>13</v>
      </c>
      <c r="D230" s="3" t="s">
        <v>13</v>
      </c>
      <c r="E230" s="2" t="s">
        <v>67</v>
      </c>
      <c r="F230" s="11">
        <v>20</v>
      </c>
      <c r="G230" s="3"/>
      <c r="H230" s="12">
        <v>100000</v>
      </c>
      <c r="I230" s="12">
        <v>100000</v>
      </c>
      <c r="J230" s="12">
        <v>0</v>
      </c>
      <c r="K230" s="12">
        <v>0</v>
      </c>
      <c r="L230" s="12">
        <v>0</v>
      </c>
      <c r="M230" s="12"/>
      <c r="N230" s="12"/>
      <c r="O230" s="12"/>
      <c r="P230" s="12"/>
      <c r="Q230" s="12"/>
      <c r="R230" s="12"/>
      <c r="S230" s="12"/>
      <c r="T230" s="13">
        <f t="shared" si="3"/>
        <v>200000</v>
      </c>
    </row>
    <row r="231" spans="1:20">
      <c r="A231" s="2">
        <v>229</v>
      </c>
      <c r="B231" s="3" t="s">
        <v>225</v>
      </c>
      <c r="C231" s="8" t="s">
        <v>224</v>
      </c>
      <c r="D231" s="3" t="s">
        <v>167</v>
      </c>
      <c r="E231" s="2" t="s">
        <v>182</v>
      </c>
      <c r="F231" s="11">
        <v>5</v>
      </c>
      <c r="G231" s="3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3">
        <f t="shared" si="3"/>
        <v>0</v>
      </c>
    </row>
    <row r="232" spans="1:20">
      <c r="A232" s="2">
        <v>230</v>
      </c>
      <c r="B232" s="3" t="s">
        <v>226</v>
      </c>
      <c r="C232" s="8" t="s">
        <v>224</v>
      </c>
      <c r="D232" s="3" t="s">
        <v>167</v>
      </c>
      <c r="E232" s="2" t="s">
        <v>182</v>
      </c>
      <c r="F232" s="11">
        <v>23</v>
      </c>
      <c r="G232" s="3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3">
        <f t="shared" si="3"/>
        <v>0</v>
      </c>
    </row>
    <row r="233" spans="1:20">
      <c r="A233" s="2">
        <v>231</v>
      </c>
      <c r="B233" s="3" t="s">
        <v>227</v>
      </c>
      <c r="C233" s="8" t="s">
        <v>224</v>
      </c>
      <c r="D233" s="3" t="s">
        <v>167</v>
      </c>
      <c r="E233" s="2" t="s">
        <v>182</v>
      </c>
      <c r="F233" s="11">
        <v>29</v>
      </c>
      <c r="G233" s="2" t="s">
        <v>228</v>
      </c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3">
        <f t="shared" si="3"/>
        <v>0</v>
      </c>
    </row>
    <row r="234" spans="1:20">
      <c r="A234" s="2">
        <v>232</v>
      </c>
      <c r="B234" s="3" t="s">
        <v>229</v>
      </c>
      <c r="C234" s="8" t="s">
        <v>224</v>
      </c>
      <c r="D234" s="3" t="s">
        <v>167</v>
      </c>
      <c r="E234" s="2" t="s">
        <v>182</v>
      </c>
      <c r="F234" s="11">
        <v>35</v>
      </c>
      <c r="G234" s="3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3">
        <f t="shared" si="3"/>
        <v>0</v>
      </c>
    </row>
    <row r="235" spans="1:20">
      <c r="A235" s="2">
        <v>233</v>
      </c>
      <c r="B235" s="3" t="s">
        <v>230</v>
      </c>
      <c r="C235" s="8" t="s">
        <v>224</v>
      </c>
      <c r="D235" s="3" t="s">
        <v>167</v>
      </c>
      <c r="E235" s="2" t="s">
        <v>182</v>
      </c>
      <c r="F235" s="11">
        <v>37</v>
      </c>
      <c r="G235" s="3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3">
        <f t="shared" si="3"/>
        <v>0</v>
      </c>
    </row>
    <row r="236" spans="1:20">
      <c r="A236" s="2">
        <v>234</v>
      </c>
      <c r="B236" s="3" t="s">
        <v>231</v>
      </c>
      <c r="C236" s="8" t="s">
        <v>224</v>
      </c>
      <c r="D236" s="3" t="s">
        <v>167</v>
      </c>
      <c r="E236" s="2" t="s">
        <v>182</v>
      </c>
      <c r="F236" s="11">
        <v>39</v>
      </c>
      <c r="G236" s="3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3">
        <f t="shared" si="3"/>
        <v>0</v>
      </c>
    </row>
    <row r="237" spans="1:20">
      <c r="A237" s="2">
        <v>235</v>
      </c>
      <c r="B237" s="3" t="s">
        <v>232</v>
      </c>
      <c r="C237" s="8" t="s">
        <v>224</v>
      </c>
      <c r="D237" s="3" t="s">
        <v>167</v>
      </c>
      <c r="E237" s="2" t="s">
        <v>182</v>
      </c>
      <c r="F237" s="11">
        <v>49</v>
      </c>
      <c r="G237" s="3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3">
        <f t="shared" si="3"/>
        <v>0</v>
      </c>
    </row>
    <row r="238" spans="1:20">
      <c r="A238" s="2">
        <v>236</v>
      </c>
      <c r="B238" s="3" t="s">
        <v>233</v>
      </c>
      <c r="C238" s="8" t="s">
        <v>224</v>
      </c>
      <c r="D238" s="3" t="s">
        <v>167</v>
      </c>
      <c r="E238" s="2" t="s">
        <v>234</v>
      </c>
      <c r="F238" s="11">
        <v>19</v>
      </c>
      <c r="G238" s="3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3">
        <f t="shared" si="3"/>
        <v>0</v>
      </c>
    </row>
    <row r="239" spans="1:20">
      <c r="A239" s="2">
        <v>237</v>
      </c>
      <c r="B239" s="3" t="s">
        <v>235</v>
      </c>
      <c r="C239" s="8" t="s">
        <v>224</v>
      </c>
      <c r="D239" s="3" t="s">
        <v>236</v>
      </c>
      <c r="E239" s="2"/>
      <c r="F239" s="11"/>
      <c r="G239" s="3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3">
        <f t="shared" si="3"/>
        <v>0</v>
      </c>
    </row>
    <row r="240" spans="1:20">
      <c r="A240" s="2">
        <v>238</v>
      </c>
      <c r="B240" s="14" t="s">
        <v>286</v>
      </c>
      <c r="C240" s="8" t="s">
        <v>224</v>
      </c>
      <c r="D240" s="21" t="s">
        <v>285</v>
      </c>
      <c r="E240" s="27" t="s">
        <v>182</v>
      </c>
      <c r="F240" s="11"/>
      <c r="G240" s="21"/>
      <c r="H240" s="12">
        <v>600000</v>
      </c>
      <c r="I240" s="12"/>
      <c r="J240" s="12"/>
      <c r="K240" s="12"/>
      <c r="L240" s="12"/>
      <c r="M240" s="12"/>
      <c r="N240" s="12">
        <v>450000</v>
      </c>
      <c r="O240" s="12"/>
      <c r="P240" s="12"/>
      <c r="Q240" s="12"/>
      <c r="R240" s="12"/>
      <c r="S240" s="12"/>
      <c r="T240" s="13">
        <f t="shared" si="3"/>
        <v>1050000</v>
      </c>
    </row>
    <row r="241" spans="1:20">
      <c r="A241" s="3"/>
      <c r="B241" s="3"/>
      <c r="C241" s="8"/>
      <c r="D241" s="3"/>
      <c r="E241" s="3"/>
      <c r="F241" s="3"/>
      <c r="G241" s="3"/>
      <c r="H241" s="29">
        <f>SUM(H3:H240)</f>
        <v>7735000</v>
      </c>
      <c r="I241" s="29">
        <f t="shared" ref="I241:K241" si="4">SUM(I3:I240)</f>
        <v>3410000</v>
      </c>
      <c r="J241" s="29">
        <f t="shared" si="4"/>
        <v>4910000</v>
      </c>
      <c r="K241" s="29">
        <f t="shared" si="4"/>
        <v>3760000</v>
      </c>
      <c r="L241" s="29">
        <f t="shared" ref="L241:T241" si="5">SUM(L3:L240)</f>
        <v>4820000</v>
      </c>
      <c r="M241" s="29">
        <f t="shared" si="5"/>
        <v>3640000</v>
      </c>
      <c r="N241" s="12">
        <f t="shared" si="5"/>
        <v>5025000</v>
      </c>
      <c r="O241" s="12">
        <f t="shared" si="5"/>
        <v>0</v>
      </c>
      <c r="P241" s="12">
        <f t="shared" si="5"/>
        <v>0</v>
      </c>
      <c r="Q241" s="12">
        <f t="shared" si="5"/>
        <v>0</v>
      </c>
      <c r="R241" s="12">
        <f t="shared" si="5"/>
        <v>0</v>
      </c>
      <c r="S241" s="12">
        <f t="shared" si="5"/>
        <v>0</v>
      </c>
      <c r="T241" s="13">
        <f t="shared" si="5"/>
        <v>33300000</v>
      </c>
    </row>
    <row r="242" spans="1:20">
      <c r="G242" s="10">
        <v>2024</v>
      </c>
    </row>
  </sheetData>
  <autoFilter ref="A2:T242" xr:uid="{D039B6CD-D2A2-410D-8D7B-DBF389AF83B5}"/>
  <sortState xmlns:xlrd2="http://schemas.microsoft.com/office/spreadsheetml/2017/richdata2" ref="A94:T125">
    <sortCondition ref="B94:B125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8F77-FB2E-4E44-9CF9-221802601BFC}">
  <sheetPr>
    <tabColor rgb="FF92D050"/>
  </sheetPr>
  <dimension ref="A1:J21"/>
  <sheetViews>
    <sheetView tabSelected="1" topLeftCell="A7" workbookViewId="0">
      <selection activeCell="F23" sqref="F23"/>
    </sheetView>
  </sheetViews>
  <sheetFormatPr defaultRowHeight="14.5"/>
  <cols>
    <col min="1" max="1" width="4" customWidth="1"/>
    <col min="3" max="3" width="16.08984375" style="1" bestFit="1" customWidth="1"/>
    <col min="4" max="4" width="11.6328125" bestFit="1" customWidth="1"/>
    <col min="6" max="6" width="10.1796875" bestFit="1" customWidth="1"/>
    <col min="7" max="7" width="11.1796875" bestFit="1" customWidth="1"/>
    <col min="8" max="8" width="10.1796875" bestFit="1" customWidth="1"/>
  </cols>
  <sheetData>
    <row r="1" spans="1:10">
      <c r="A1" s="36" t="s">
        <v>325</v>
      </c>
    </row>
    <row r="2" spans="1:10">
      <c r="A2" s="57" t="s">
        <v>258</v>
      </c>
      <c r="B2" s="57" t="s">
        <v>320</v>
      </c>
      <c r="C2" s="58" t="s">
        <v>317</v>
      </c>
      <c r="D2" s="57" t="s">
        <v>318</v>
      </c>
      <c r="E2" s="59" t="s">
        <v>321</v>
      </c>
      <c r="F2" s="59" t="s">
        <v>323</v>
      </c>
      <c r="G2" s="59" t="s">
        <v>324</v>
      </c>
      <c r="H2" s="59" t="s">
        <v>322</v>
      </c>
    </row>
    <row r="3" spans="1:10">
      <c r="A3" s="48">
        <v>1</v>
      </c>
      <c r="B3" s="48" t="s">
        <v>240</v>
      </c>
      <c r="C3" s="49">
        <f>SUM(GETPIVOTDATA("Sum of Januari",Sheet11!$A$3,"RT",))</f>
        <v>7710000</v>
      </c>
      <c r="D3" s="49">
        <v>6900000</v>
      </c>
      <c r="E3" s="52">
        <v>0.1</v>
      </c>
      <c r="F3" s="53">
        <f>SUM(E3*C3)</f>
        <v>771000</v>
      </c>
      <c r="G3" s="53">
        <f>SUM(C3-F3)</f>
        <v>6939000</v>
      </c>
      <c r="H3" s="66">
        <f>SUM(D3-G3)</f>
        <v>-39000</v>
      </c>
    </row>
    <row r="4" spans="1:10">
      <c r="A4" s="48">
        <v>2</v>
      </c>
      <c r="B4" s="48" t="s">
        <v>241</v>
      </c>
      <c r="C4" s="49">
        <f>SUM(GETPIVOTDATA("Sum of Pebruari",Sheet11!$A$3,"RT",))</f>
        <v>3410000</v>
      </c>
      <c r="D4" s="49">
        <v>3000000</v>
      </c>
      <c r="E4" s="52">
        <v>0.1</v>
      </c>
      <c r="F4" s="53">
        <f t="shared" ref="F4:F9" si="0">SUM(E4*C4)</f>
        <v>341000</v>
      </c>
      <c r="G4" s="53">
        <f t="shared" ref="G4:G10" si="1">SUM(C4-F4)</f>
        <v>3069000</v>
      </c>
      <c r="H4" s="66">
        <f t="shared" ref="H4:H9" si="2">SUM(D4-G4)</f>
        <v>-69000</v>
      </c>
    </row>
    <row r="5" spans="1:10">
      <c r="A5" s="48">
        <v>3</v>
      </c>
      <c r="B5" s="48" t="s">
        <v>242</v>
      </c>
      <c r="C5" s="49">
        <f>SUM(GETPIVOTDATA("Sum of Maret",Sheet11!$A$3,"RT",))</f>
        <v>4910000</v>
      </c>
      <c r="D5" s="49">
        <v>4200000</v>
      </c>
      <c r="E5" s="52">
        <v>0.1</v>
      </c>
      <c r="F5" s="53">
        <f t="shared" si="0"/>
        <v>491000</v>
      </c>
      <c r="G5" s="53">
        <f t="shared" si="1"/>
        <v>4419000</v>
      </c>
      <c r="H5" s="66">
        <f t="shared" si="2"/>
        <v>-219000</v>
      </c>
    </row>
    <row r="6" spans="1:10">
      <c r="A6" s="48">
        <v>4</v>
      </c>
      <c r="B6" s="48" t="s">
        <v>243</v>
      </c>
      <c r="C6" s="49">
        <f>SUM(GETPIVOTDATA("Sum of April",Sheet11!$A$3,"RT",))</f>
        <v>3760000</v>
      </c>
      <c r="D6" s="49">
        <v>3300000</v>
      </c>
      <c r="E6" s="52">
        <v>0.1</v>
      </c>
      <c r="F6" s="53">
        <f t="shared" si="0"/>
        <v>376000</v>
      </c>
      <c r="G6" s="53">
        <f t="shared" si="1"/>
        <v>3384000</v>
      </c>
      <c r="H6" s="66">
        <f t="shared" si="2"/>
        <v>-84000</v>
      </c>
    </row>
    <row r="7" spans="1:10">
      <c r="A7" s="48">
        <v>5</v>
      </c>
      <c r="B7" s="48" t="s">
        <v>244</v>
      </c>
      <c r="C7" s="49">
        <f>SUM(GETPIVOTDATA("Sum of Mei",Sheet11!$A$3,"RT",))</f>
        <v>4820000</v>
      </c>
      <c r="D7" s="49">
        <v>4300000</v>
      </c>
      <c r="E7" s="52">
        <v>0.1</v>
      </c>
      <c r="F7" s="53">
        <f t="shared" si="0"/>
        <v>482000</v>
      </c>
      <c r="G7" s="53">
        <f t="shared" si="1"/>
        <v>4338000</v>
      </c>
      <c r="H7" s="66">
        <f t="shared" si="2"/>
        <v>-38000</v>
      </c>
    </row>
    <row r="8" spans="1:10">
      <c r="A8" s="48">
        <v>6</v>
      </c>
      <c r="B8" s="48" t="s">
        <v>319</v>
      </c>
      <c r="C8" s="49">
        <f>SUM(GETPIVOTDATA("Sum of juni",Sheet11!$A$3,"RT",))</f>
        <v>3640000</v>
      </c>
      <c r="D8" s="49">
        <v>3250000</v>
      </c>
      <c r="E8" s="52">
        <v>0.1</v>
      </c>
      <c r="F8" s="53">
        <f t="shared" si="0"/>
        <v>364000</v>
      </c>
      <c r="G8" s="53">
        <f t="shared" si="1"/>
        <v>3276000</v>
      </c>
      <c r="H8" s="66">
        <f t="shared" si="2"/>
        <v>-26000</v>
      </c>
    </row>
    <row r="9" spans="1:10">
      <c r="A9" s="48">
        <v>7</v>
      </c>
      <c r="B9" s="48" t="s">
        <v>246</v>
      </c>
      <c r="C9" s="49">
        <f>SUM(GETPIVOTDATA("Sum of Juli",Sheet11!$A$3,"RT",))</f>
        <v>5025000</v>
      </c>
      <c r="D9" s="63">
        <v>4500000</v>
      </c>
      <c r="E9" s="52">
        <v>0.1</v>
      </c>
      <c r="F9" s="53">
        <f t="shared" si="0"/>
        <v>502500</v>
      </c>
      <c r="G9" s="53">
        <f t="shared" si="1"/>
        <v>4522500</v>
      </c>
      <c r="H9" s="66">
        <f t="shared" si="2"/>
        <v>-22500</v>
      </c>
    </row>
    <row r="10" spans="1:10" s="50" customFormat="1">
      <c r="A10" s="51"/>
      <c r="B10" s="51"/>
      <c r="C10" s="55">
        <f>SUM(C3:C9)</f>
        <v>33275000</v>
      </c>
      <c r="D10" s="55">
        <f>SUM(D3:D9)</f>
        <v>29450000</v>
      </c>
      <c r="E10" s="51"/>
      <c r="F10" s="56">
        <f>SUM(F3:F9)</f>
        <v>3327500</v>
      </c>
      <c r="G10" s="56">
        <f t="shared" si="1"/>
        <v>29947500</v>
      </c>
      <c r="H10" s="67">
        <f>SUM(H3:H9)</f>
        <v>-497500</v>
      </c>
      <c r="I10" s="68" t="s">
        <v>328</v>
      </c>
      <c r="J10" s="68"/>
    </row>
    <row r="11" spans="1:10">
      <c r="I11" s="68"/>
      <c r="J11" s="68"/>
    </row>
    <row r="12" spans="1:10">
      <c r="A12" s="36" t="s">
        <v>326</v>
      </c>
    </row>
    <row r="13" spans="1:10">
      <c r="A13" s="57" t="s">
        <v>258</v>
      </c>
      <c r="B13" s="57" t="s">
        <v>320</v>
      </c>
      <c r="C13" s="58" t="s">
        <v>317</v>
      </c>
      <c r="D13" s="57" t="s">
        <v>318</v>
      </c>
      <c r="E13" s="59" t="s">
        <v>321</v>
      </c>
      <c r="F13" s="59" t="s">
        <v>323</v>
      </c>
      <c r="G13" s="59" t="s">
        <v>324</v>
      </c>
      <c r="H13" s="59" t="s">
        <v>322</v>
      </c>
    </row>
    <row r="14" spans="1:10">
      <c r="A14" s="48">
        <v>1</v>
      </c>
      <c r="B14" s="48" t="s">
        <v>240</v>
      </c>
      <c r="C14" s="49">
        <f>SUM(GETPIVOTDATA("Sum of Januari",Sheet11!$A$3,"RT",))</f>
        <v>7710000</v>
      </c>
      <c r="D14" s="64">
        <v>4100000</v>
      </c>
      <c r="E14" s="52">
        <v>0.1</v>
      </c>
      <c r="F14" s="53">
        <f>SUM(E14*C14)</f>
        <v>771000</v>
      </c>
      <c r="G14" s="53">
        <f>SUM(C14-F14)</f>
        <v>6939000</v>
      </c>
      <c r="H14" s="54">
        <f>SUM(D14-G14)</f>
        <v>-2839000</v>
      </c>
      <c r="I14" s="65" t="s">
        <v>327</v>
      </c>
    </row>
    <row r="15" spans="1:10">
      <c r="A15" s="48">
        <v>2</v>
      </c>
      <c r="B15" s="48" t="s">
        <v>241</v>
      </c>
      <c r="C15" s="49">
        <f>SUM(GETPIVOTDATA("Sum of Pebruari",Sheet11!$A$3,"RT",))</f>
        <v>3410000</v>
      </c>
      <c r="D15" s="49">
        <v>6900000</v>
      </c>
      <c r="E15" s="52">
        <v>0.1</v>
      </c>
      <c r="F15" s="53">
        <f t="shared" ref="F15:F20" si="3">SUM(E15*C15)</f>
        <v>341000</v>
      </c>
      <c r="G15" s="53">
        <f t="shared" ref="G15:G21" si="4">SUM(C15-F15)</f>
        <v>3069000</v>
      </c>
      <c r="H15" s="54">
        <f t="shared" ref="H15:H20" si="5">SUM(D15-G15)</f>
        <v>3831000</v>
      </c>
    </row>
    <row r="16" spans="1:10">
      <c r="A16" s="48">
        <v>3</v>
      </c>
      <c r="B16" s="48" t="s">
        <v>242</v>
      </c>
      <c r="C16" s="49">
        <f>SUM(GETPIVOTDATA("Sum of Maret",Sheet11!$A$3,"RT",))</f>
        <v>4910000</v>
      </c>
      <c r="D16" s="49">
        <v>3000000</v>
      </c>
      <c r="E16" s="52">
        <v>0.1</v>
      </c>
      <c r="F16" s="53">
        <f t="shared" si="3"/>
        <v>491000</v>
      </c>
      <c r="G16" s="53">
        <f t="shared" si="4"/>
        <v>4419000</v>
      </c>
      <c r="H16" s="54">
        <f t="shared" si="5"/>
        <v>-1419000</v>
      </c>
    </row>
    <row r="17" spans="1:8">
      <c r="A17" s="48">
        <v>4</v>
      </c>
      <c r="B17" s="48" t="s">
        <v>243</v>
      </c>
      <c r="C17" s="49">
        <f>SUM(GETPIVOTDATA("Sum of April",Sheet11!$A$3,"RT",))</f>
        <v>3760000</v>
      </c>
      <c r="D17" s="49">
        <v>4200000</v>
      </c>
      <c r="E17" s="52">
        <v>0.1</v>
      </c>
      <c r="F17" s="53">
        <f t="shared" si="3"/>
        <v>376000</v>
      </c>
      <c r="G17" s="53">
        <f t="shared" si="4"/>
        <v>3384000</v>
      </c>
      <c r="H17" s="54">
        <f t="shared" si="5"/>
        <v>816000</v>
      </c>
    </row>
    <row r="18" spans="1:8">
      <c r="A18" s="48">
        <v>5</v>
      </c>
      <c r="B18" s="48" t="s">
        <v>244</v>
      </c>
      <c r="C18" s="49">
        <f>SUM(GETPIVOTDATA("Sum of Mei",Sheet11!$A$3,"RT",))</f>
        <v>4820000</v>
      </c>
      <c r="D18" s="49">
        <v>3300000</v>
      </c>
      <c r="E18" s="52">
        <v>0.1</v>
      </c>
      <c r="F18" s="53">
        <f t="shared" si="3"/>
        <v>482000</v>
      </c>
      <c r="G18" s="53">
        <f t="shared" si="4"/>
        <v>4338000</v>
      </c>
      <c r="H18" s="54">
        <f t="shared" si="5"/>
        <v>-1038000</v>
      </c>
    </row>
    <row r="19" spans="1:8">
      <c r="A19" s="48">
        <v>6</v>
      </c>
      <c r="B19" s="48" t="s">
        <v>319</v>
      </c>
      <c r="C19" s="49">
        <f>SUM(GETPIVOTDATA("Sum of juni",Sheet11!$A$3,"RT",))</f>
        <v>3640000</v>
      </c>
      <c r="D19" s="49">
        <v>4300000</v>
      </c>
      <c r="E19" s="52">
        <v>0.1</v>
      </c>
      <c r="F19" s="53">
        <f t="shared" si="3"/>
        <v>364000</v>
      </c>
      <c r="G19" s="53">
        <f t="shared" si="4"/>
        <v>3276000</v>
      </c>
      <c r="H19" s="54">
        <f t="shared" si="5"/>
        <v>1024000</v>
      </c>
    </row>
    <row r="20" spans="1:8">
      <c r="A20" s="48">
        <v>7</v>
      </c>
      <c r="B20" s="48" t="s">
        <v>246</v>
      </c>
      <c r="C20" s="49">
        <f>SUM(GETPIVOTDATA("Sum of Juli",Sheet11!$A$3,"RT",))</f>
        <v>5025000</v>
      </c>
      <c r="D20" s="49">
        <v>3250000</v>
      </c>
      <c r="E20" s="52">
        <v>0.1</v>
      </c>
      <c r="F20" s="53">
        <f t="shared" si="3"/>
        <v>502500</v>
      </c>
      <c r="G20" s="53">
        <f t="shared" si="4"/>
        <v>4522500</v>
      </c>
      <c r="H20" s="54">
        <f t="shared" si="5"/>
        <v>-1272500</v>
      </c>
    </row>
    <row r="21" spans="1:8" s="50" customFormat="1">
      <c r="C21" s="55">
        <f>SUM(C14:C20)</f>
        <v>33275000</v>
      </c>
      <c r="D21" s="55">
        <f>SUM(D14:D20)</f>
        <v>29050000</v>
      </c>
      <c r="E21" s="51"/>
      <c r="F21" s="56">
        <f>SUM(F14:F20)</f>
        <v>3327500</v>
      </c>
      <c r="G21" s="56">
        <f t="shared" si="4"/>
        <v>29947500</v>
      </c>
      <c r="H21" s="51"/>
    </row>
  </sheetData>
  <mergeCells count="1">
    <mergeCell ref="I10:J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Sheet11</vt:lpstr>
      <vt:lpstr>Infaq Bulanan 2025</vt:lpstr>
      <vt:lpstr>Cek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14ds</dc:creator>
  <cp:lastModifiedBy>YOGA370</cp:lastModifiedBy>
  <dcterms:created xsi:type="dcterms:W3CDTF">2024-08-02T13:31:00Z</dcterms:created>
  <dcterms:modified xsi:type="dcterms:W3CDTF">2025-08-27T09:08:35Z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1F0B97A5CF814481B45F3B59C48E6430_12</vt:lpwstr>
  </property>
  <property fmtid="{D5CDD505-2E9C-101B-9397-08002B2CF9AE}" pid="3" name="KSOProductBuildVer">
    <vt:lpwstr>1033-12.2.0.21931</vt:lpwstr>
  </property>
</Properties>
</file>